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3. Q3\04. Final\"/>
    </mc:Choice>
  </mc:AlternateContent>
  <xr:revisionPtr revIDLastSave="0" documentId="8_{7F3DA75A-BF40-4228-AE4D-0FA6FB13EB12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Q339" i="16"/>
  <c r="P339" i="16"/>
  <c r="U339" i="16" s="1"/>
  <c r="L339" i="16"/>
  <c r="J339" i="16"/>
  <c r="H339" i="16"/>
  <c r="F339" i="16"/>
  <c r="E339" i="16"/>
  <c r="M339" i="16" s="1"/>
  <c r="D339" i="16"/>
  <c r="I339" i="16" s="1"/>
  <c r="T338" i="16"/>
  <c r="S338" i="16"/>
  <c r="R338" i="16"/>
  <c r="Q338" i="16"/>
  <c r="P338" i="16"/>
  <c r="L338" i="16"/>
  <c r="J338" i="16"/>
  <c r="H338" i="16"/>
  <c r="F338" i="16"/>
  <c r="N338" i="16" s="1"/>
  <c r="E338" i="16"/>
  <c r="D338" i="16"/>
  <c r="S337" i="16"/>
  <c r="R337" i="16"/>
  <c r="T337" i="16" s="1"/>
  <c r="Q337" i="16"/>
  <c r="P337" i="16"/>
  <c r="U337" i="16" s="1"/>
  <c r="N337" i="16"/>
  <c r="O337" i="16" s="1"/>
  <c r="L337" i="16"/>
  <c r="J337" i="16"/>
  <c r="H337" i="16"/>
  <c r="F337" i="16"/>
  <c r="G337" i="16" s="1"/>
  <c r="E337" i="16"/>
  <c r="D337" i="16"/>
  <c r="I337" i="16" s="1"/>
  <c r="U336" i="16"/>
  <c r="T336" i="16"/>
  <c r="N336" i="16"/>
  <c r="O336" i="16" s="1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N334" i="16"/>
  <c r="O334" i="16" s="1"/>
  <c r="M334" i="16"/>
  <c r="K334" i="16"/>
  <c r="I334" i="16"/>
  <c r="G334" i="16"/>
  <c r="U333" i="16"/>
  <c r="T333" i="16"/>
  <c r="N333" i="16"/>
  <c r="O333" i="16" s="1"/>
  <c r="M333" i="16"/>
  <c r="K333" i="16"/>
  <c r="I333" i="16"/>
  <c r="G333" i="16"/>
  <c r="S332" i="16"/>
  <c r="R332" i="16"/>
  <c r="T332" i="16" s="1"/>
  <c r="Q332" i="16"/>
  <c r="P332" i="16"/>
  <c r="L332" i="16"/>
  <c r="J332" i="16"/>
  <c r="U332" i="16" s="1"/>
  <c r="H332" i="16"/>
  <c r="F332" i="16"/>
  <c r="E332" i="16"/>
  <c r="M332" i="16" s="1"/>
  <c r="D332" i="16"/>
  <c r="G332" i="16" s="1"/>
  <c r="U331" i="16"/>
  <c r="T331" i="16"/>
  <c r="N331" i="16"/>
  <c r="O331" i="16" s="1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N326" i="16"/>
  <c r="O326" i="16" s="1"/>
  <c r="M326" i="16"/>
  <c r="K326" i="16"/>
  <c r="I326" i="16"/>
  <c r="G326" i="16"/>
  <c r="U325" i="16"/>
  <c r="T325" i="16"/>
  <c r="N325" i="16"/>
  <c r="O325" i="16" s="1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Q323" i="16"/>
  <c r="P323" i="16"/>
  <c r="L323" i="16"/>
  <c r="J323" i="16"/>
  <c r="K323" i="16" s="1"/>
  <c r="H323" i="16"/>
  <c r="F323" i="16"/>
  <c r="N323" i="16" s="1"/>
  <c r="O323" i="16" s="1"/>
  <c r="E323" i="16"/>
  <c r="D323" i="16"/>
  <c r="U322" i="16"/>
  <c r="T322" i="16"/>
  <c r="O322" i="16"/>
  <c r="N322" i="16"/>
  <c r="M322" i="16"/>
  <c r="K322" i="16"/>
  <c r="I322" i="16"/>
  <c r="G322" i="16"/>
  <c r="U321" i="16"/>
  <c r="T321" i="16"/>
  <c r="N321" i="16"/>
  <c r="O321" i="16" s="1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O319" i="16"/>
  <c r="N319" i="16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S317" i="16"/>
  <c r="R317" i="16"/>
  <c r="T317" i="16" s="1"/>
  <c r="Q317" i="16"/>
  <c r="P317" i="16"/>
  <c r="L317" i="16"/>
  <c r="M317" i="16" s="1"/>
  <c r="J317" i="16"/>
  <c r="H317" i="16"/>
  <c r="F317" i="16"/>
  <c r="E317" i="16"/>
  <c r="D317" i="16"/>
  <c r="G317" i="16" s="1"/>
  <c r="U316" i="16"/>
  <c r="T316" i="16"/>
  <c r="N316" i="16"/>
  <c r="O316" i="16" s="1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N314" i="16"/>
  <c r="O314" i="16" s="1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Q310" i="16"/>
  <c r="P310" i="16"/>
  <c r="L310" i="16"/>
  <c r="J310" i="16"/>
  <c r="H310" i="16"/>
  <c r="F310" i="16"/>
  <c r="E310" i="16"/>
  <c r="D310" i="16"/>
  <c r="I310" i="16" s="1"/>
  <c r="U309" i="16"/>
  <c r="T309" i="16"/>
  <c r="N309" i="16"/>
  <c r="O309" i="16" s="1"/>
  <c r="M309" i="16"/>
  <c r="K309" i="16"/>
  <c r="I309" i="16"/>
  <c r="G309" i="16"/>
  <c r="U308" i="16"/>
  <c r="T308" i="16"/>
  <c r="O308" i="16"/>
  <c r="N308" i="16"/>
  <c r="M308" i="16"/>
  <c r="K308" i="16"/>
  <c r="I308" i="16"/>
  <c r="G308" i="16"/>
  <c r="U307" i="16"/>
  <c r="T307" i="16"/>
  <c r="O307" i="16"/>
  <c r="N307" i="16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O304" i="16"/>
  <c r="N304" i="16"/>
  <c r="M304" i="16"/>
  <c r="K304" i="16"/>
  <c r="I304" i="16"/>
  <c r="G304" i="16"/>
  <c r="T303" i="16"/>
  <c r="S303" i="16"/>
  <c r="R303" i="16"/>
  <c r="Q303" i="16"/>
  <c r="P303" i="16"/>
  <c r="L303" i="16"/>
  <c r="M303" i="16" s="1"/>
  <c r="J303" i="16"/>
  <c r="U303" i="16" s="1"/>
  <c r="H303" i="16"/>
  <c r="F303" i="16"/>
  <c r="E303" i="16"/>
  <c r="D303" i="16"/>
  <c r="G303" i="16" s="1"/>
  <c r="U302" i="16"/>
  <c r="T302" i="16"/>
  <c r="N302" i="16"/>
  <c r="O302" i="16" s="1"/>
  <c r="M302" i="16"/>
  <c r="K302" i="16"/>
  <c r="I302" i="16"/>
  <c r="G302" i="16"/>
  <c r="S299" i="16"/>
  <c r="R299" i="16"/>
  <c r="Q299" i="16"/>
  <c r="P299" i="16"/>
  <c r="L299" i="16"/>
  <c r="J299" i="16"/>
  <c r="H299" i="16"/>
  <c r="F299" i="16"/>
  <c r="N299" i="16" s="1"/>
  <c r="O299" i="16" s="1"/>
  <c r="E299" i="16"/>
  <c r="D299" i="16"/>
  <c r="I299" i="16" s="1"/>
  <c r="S298" i="16"/>
  <c r="T298" i="16" s="1"/>
  <c r="R298" i="16"/>
  <c r="Q298" i="16"/>
  <c r="P298" i="16"/>
  <c r="L298" i="16"/>
  <c r="J298" i="16"/>
  <c r="H298" i="16"/>
  <c r="F298" i="16"/>
  <c r="N298" i="16" s="1"/>
  <c r="E298" i="16"/>
  <c r="D298" i="16"/>
  <c r="U297" i="16"/>
  <c r="T297" i="16"/>
  <c r="N297" i="16"/>
  <c r="O297" i="16" s="1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S292" i="16"/>
  <c r="R292" i="16"/>
  <c r="Q292" i="16"/>
  <c r="P292" i="16"/>
  <c r="L292" i="16"/>
  <c r="J292" i="16"/>
  <c r="U292" i="16" s="1"/>
  <c r="I292" i="16"/>
  <c r="H292" i="16"/>
  <c r="F292" i="16"/>
  <c r="E292" i="16"/>
  <c r="M292" i="16" s="1"/>
  <c r="D292" i="16"/>
  <c r="G292" i="16" s="1"/>
  <c r="U291" i="16"/>
  <c r="T291" i="16"/>
  <c r="O291" i="16"/>
  <c r="N291" i="16"/>
  <c r="M291" i="16"/>
  <c r="K291" i="16"/>
  <c r="I291" i="16"/>
  <c r="G291" i="16"/>
  <c r="U290" i="16"/>
  <c r="T290" i="16"/>
  <c r="O290" i="16"/>
  <c r="N290" i="16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O286" i="16"/>
  <c r="N286" i="16"/>
  <c r="M286" i="16"/>
  <c r="K286" i="16"/>
  <c r="I286" i="16"/>
  <c r="G286" i="16"/>
  <c r="U285" i="16"/>
  <c r="S285" i="16"/>
  <c r="T285" i="16" s="1"/>
  <c r="R285" i="16"/>
  <c r="Q285" i="16"/>
  <c r="P285" i="16"/>
  <c r="L285" i="16"/>
  <c r="J285" i="16"/>
  <c r="H285" i="16"/>
  <c r="F285" i="16"/>
  <c r="E285" i="16"/>
  <c r="D285" i="16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O282" i="16"/>
  <c r="N282" i="16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O279" i="16"/>
  <c r="N279" i="16"/>
  <c r="M279" i="16"/>
  <c r="K279" i="16"/>
  <c r="I279" i="16"/>
  <c r="G279" i="16"/>
  <c r="U278" i="16"/>
  <c r="T278" i="16"/>
  <c r="O278" i="16"/>
  <c r="N278" i="16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L275" i="16"/>
  <c r="J275" i="16"/>
  <c r="U275" i="16" s="1"/>
  <c r="I275" i="16"/>
  <c r="H275" i="16"/>
  <c r="F275" i="16"/>
  <c r="E275" i="16"/>
  <c r="D275" i="16"/>
  <c r="U274" i="16"/>
  <c r="T274" i="16"/>
  <c r="N274" i="16"/>
  <c r="O274" i="16" s="1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N271" i="16"/>
  <c r="O271" i="16" s="1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O269" i="16"/>
  <c r="N269" i="16"/>
  <c r="M269" i="16"/>
  <c r="K269" i="16"/>
  <c r="I269" i="16"/>
  <c r="G269" i="16"/>
  <c r="U268" i="16"/>
  <c r="T268" i="16"/>
  <c r="N268" i="16"/>
  <c r="O268" i="16" s="1"/>
  <c r="M268" i="16"/>
  <c r="K268" i="16"/>
  <c r="I268" i="16"/>
  <c r="G268" i="16"/>
  <c r="S267" i="16"/>
  <c r="R267" i="16"/>
  <c r="T267" i="16" s="1"/>
  <c r="Q267" i="16"/>
  <c r="P267" i="16"/>
  <c r="U267" i="16" s="1"/>
  <c r="L267" i="16"/>
  <c r="J267" i="16"/>
  <c r="H267" i="16"/>
  <c r="F267" i="16"/>
  <c r="E267" i="16"/>
  <c r="D267" i="16"/>
  <c r="G267" i="16" s="1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N264" i="16"/>
  <c r="O264" i="16" s="1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T260" i="16" s="1"/>
  <c r="Q260" i="16"/>
  <c r="P260" i="16"/>
  <c r="L260" i="16"/>
  <c r="J260" i="16"/>
  <c r="U260" i="16" s="1"/>
  <c r="H260" i="16"/>
  <c r="F260" i="16"/>
  <c r="E260" i="16"/>
  <c r="K260" i="16" s="1"/>
  <c r="D260" i="16"/>
  <c r="G260" i="16" s="1"/>
  <c r="S259" i="16"/>
  <c r="R259" i="16"/>
  <c r="T259" i="16" s="1"/>
  <c r="Q259" i="16"/>
  <c r="P259" i="16"/>
  <c r="L259" i="16"/>
  <c r="J259" i="16"/>
  <c r="U259" i="16" s="1"/>
  <c r="H259" i="16"/>
  <c r="F259" i="16"/>
  <c r="E259" i="16"/>
  <c r="M259" i="16" s="1"/>
  <c r="D259" i="16"/>
  <c r="U258" i="16"/>
  <c r="T258" i="16"/>
  <c r="O258" i="16"/>
  <c r="N258" i="16"/>
  <c r="M258" i="16"/>
  <c r="K258" i="16"/>
  <c r="I258" i="16"/>
  <c r="G258" i="16"/>
  <c r="U257" i="16"/>
  <c r="T257" i="16"/>
  <c r="O257" i="16"/>
  <c r="N257" i="16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O255" i="16"/>
  <c r="N255" i="16"/>
  <c r="M255" i="16"/>
  <c r="K255" i="16"/>
  <c r="I255" i="16"/>
  <c r="G255" i="16"/>
  <c r="S254" i="16"/>
  <c r="R254" i="16"/>
  <c r="T254" i="16" s="1"/>
  <c r="Q254" i="16"/>
  <c r="P254" i="16"/>
  <c r="U254" i="16" s="1"/>
  <c r="N254" i="16"/>
  <c r="L254" i="16"/>
  <c r="J254" i="16"/>
  <c r="H254" i="16"/>
  <c r="F254" i="16"/>
  <c r="E254" i="16"/>
  <c r="K254" i="16" s="1"/>
  <c r="D254" i="16"/>
  <c r="U253" i="16"/>
  <c r="T253" i="16"/>
  <c r="O253" i="16"/>
  <c r="N253" i="16"/>
  <c r="M253" i="16"/>
  <c r="K253" i="16"/>
  <c r="I253" i="16"/>
  <c r="G253" i="16"/>
  <c r="U252" i="16"/>
  <c r="T252" i="16"/>
  <c r="O252" i="16"/>
  <c r="N252" i="16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N249" i="16"/>
  <c r="O249" i="16" s="1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T247" i="16" s="1"/>
  <c r="Q247" i="16"/>
  <c r="P247" i="16"/>
  <c r="U247" i="16" s="1"/>
  <c r="L247" i="16"/>
  <c r="J247" i="16"/>
  <c r="H247" i="16"/>
  <c r="F247" i="16"/>
  <c r="E247" i="16"/>
  <c r="D247" i="16"/>
  <c r="G247" i="16" s="1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O244" i="16"/>
  <c r="N244" i="16"/>
  <c r="M244" i="16"/>
  <c r="K244" i="16"/>
  <c r="I244" i="16"/>
  <c r="G244" i="16"/>
  <c r="U243" i="16"/>
  <c r="T243" i="16"/>
  <c r="N243" i="16"/>
  <c r="O243" i="16" s="1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S240" i="16"/>
  <c r="R240" i="16"/>
  <c r="Q240" i="16"/>
  <c r="P240" i="16"/>
  <c r="L240" i="16"/>
  <c r="J240" i="16"/>
  <c r="H240" i="16"/>
  <c r="F240" i="16"/>
  <c r="E240" i="16"/>
  <c r="M240" i="16" s="1"/>
  <c r="D240" i="16"/>
  <c r="I240" i="16" s="1"/>
  <c r="U239" i="16"/>
  <c r="T239" i="16"/>
  <c r="O239" i="16"/>
  <c r="N239" i="16"/>
  <c r="M239" i="16"/>
  <c r="K239" i="16"/>
  <c r="I239" i="16"/>
  <c r="G239" i="16"/>
  <c r="U238" i="16"/>
  <c r="T238" i="16"/>
  <c r="N238" i="16"/>
  <c r="O238" i="16" s="1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N236" i="16"/>
  <c r="O236" i="16" s="1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T231" i="16"/>
  <c r="S231" i="16"/>
  <c r="R231" i="16"/>
  <c r="Q231" i="16"/>
  <c r="P231" i="16"/>
  <c r="U231" i="16" s="1"/>
  <c r="L231" i="16"/>
  <c r="J231" i="16"/>
  <c r="H231" i="16"/>
  <c r="F231" i="16"/>
  <c r="N231" i="16" s="1"/>
  <c r="E231" i="16"/>
  <c r="D231" i="16"/>
  <c r="S230" i="16"/>
  <c r="R230" i="16"/>
  <c r="T230" i="16" s="1"/>
  <c r="Q230" i="16"/>
  <c r="P230" i="16"/>
  <c r="N230" i="16"/>
  <c r="L230" i="16"/>
  <c r="J230" i="16"/>
  <c r="H230" i="16"/>
  <c r="F230" i="16"/>
  <c r="E230" i="16"/>
  <c r="K230" i="16" s="1"/>
  <c r="D230" i="16"/>
  <c r="U229" i="16"/>
  <c r="T229" i="16"/>
  <c r="O229" i="16"/>
  <c r="N229" i="16"/>
  <c r="M229" i="16"/>
  <c r="K229" i="16"/>
  <c r="I229" i="16"/>
  <c r="G229" i="16"/>
  <c r="U228" i="16"/>
  <c r="T228" i="16"/>
  <c r="N228" i="16"/>
  <c r="O228" i="16" s="1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N226" i="16"/>
  <c r="O226" i="16" s="1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S224" i="16"/>
  <c r="R224" i="16"/>
  <c r="T224" i="16" s="1"/>
  <c r="Q224" i="16"/>
  <c r="P224" i="16"/>
  <c r="U224" i="16" s="1"/>
  <c r="L224" i="16"/>
  <c r="M224" i="16" s="1"/>
  <c r="J224" i="16"/>
  <c r="H224" i="16"/>
  <c r="F224" i="16"/>
  <c r="E224" i="16"/>
  <c r="D224" i="16"/>
  <c r="U223" i="16"/>
  <c r="T223" i="16"/>
  <c r="O223" i="16"/>
  <c r="N223" i="16"/>
  <c r="M223" i="16"/>
  <c r="K223" i="16"/>
  <c r="I223" i="16"/>
  <c r="G223" i="16"/>
  <c r="U222" i="16"/>
  <c r="T222" i="16"/>
  <c r="O222" i="16"/>
  <c r="N222" i="16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O219" i="16"/>
  <c r="N219" i="16"/>
  <c r="M219" i="16"/>
  <c r="K219" i="16"/>
  <c r="I219" i="16"/>
  <c r="G219" i="16"/>
  <c r="U218" i="16"/>
  <c r="T218" i="16"/>
  <c r="O218" i="16"/>
  <c r="N218" i="16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S216" i="16"/>
  <c r="R216" i="16"/>
  <c r="Q216" i="16"/>
  <c r="P216" i="16"/>
  <c r="L216" i="16"/>
  <c r="J216" i="16"/>
  <c r="U216" i="16" s="1"/>
  <c r="H216" i="16"/>
  <c r="F216" i="16"/>
  <c r="N216" i="16" s="1"/>
  <c r="E216" i="16"/>
  <c r="M216" i="16" s="1"/>
  <c r="D216" i="16"/>
  <c r="I216" i="16" s="1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N210" i="16"/>
  <c r="O210" i="16" s="1"/>
  <c r="M210" i="16"/>
  <c r="K210" i="16"/>
  <c r="I210" i="16"/>
  <c r="G210" i="16"/>
  <c r="U209" i="16"/>
  <c r="T209" i="16"/>
  <c r="N209" i="16"/>
  <c r="O209" i="16" s="1"/>
  <c r="M209" i="16"/>
  <c r="K209" i="16"/>
  <c r="I209" i="16"/>
  <c r="G209" i="16"/>
  <c r="U208" i="16"/>
  <c r="T208" i="16"/>
  <c r="N208" i="16"/>
  <c r="O208" i="16" s="1"/>
  <c r="M208" i="16"/>
  <c r="K208" i="16"/>
  <c r="I208" i="16"/>
  <c r="G208" i="16"/>
  <c r="S205" i="16"/>
  <c r="R205" i="16"/>
  <c r="T205" i="16" s="1"/>
  <c r="Q205" i="16"/>
  <c r="P205" i="16"/>
  <c r="L205" i="16"/>
  <c r="J205" i="16"/>
  <c r="H205" i="16"/>
  <c r="F205" i="16"/>
  <c r="N205" i="16" s="1"/>
  <c r="E205" i="16"/>
  <c r="D205" i="16"/>
  <c r="S204" i="16"/>
  <c r="R204" i="16"/>
  <c r="Q204" i="16"/>
  <c r="P204" i="16"/>
  <c r="N204" i="16"/>
  <c r="L204" i="16"/>
  <c r="J204" i="16"/>
  <c r="H204" i="16"/>
  <c r="F204" i="16"/>
  <c r="E204" i="16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O199" i="16"/>
  <c r="N199" i="16"/>
  <c r="M199" i="16"/>
  <c r="K199" i="16"/>
  <c r="I199" i="16"/>
  <c r="G199" i="16"/>
  <c r="S198" i="16"/>
  <c r="T198" i="16" s="1"/>
  <c r="R198" i="16"/>
  <c r="Q198" i="16"/>
  <c r="P198" i="16"/>
  <c r="U198" i="16" s="1"/>
  <c r="L198" i="16"/>
  <c r="J198" i="16"/>
  <c r="H198" i="16"/>
  <c r="F198" i="16"/>
  <c r="E198" i="16"/>
  <c r="D198" i="16"/>
  <c r="U197" i="16"/>
  <c r="T197" i="16"/>
  <c r="N197" i="16"/>
  <c r="O197" i="16" s="1"/>
  <c r="M197" i="16"/>
  <c r="K197" i="16"/>
  <c r="I197" i="16"/>
  <c r="G197" i="16"/>
  <c r="U196" i="16"/>
  <c r="T196" i="16"/>
  <c r="O196" i="16"/>
  <c r="N196" i="16"/>
  <c r="M196" i="16"/>
  <c r="K196" i="16"/>
  <c r="I196" i="16"/>
  <c r="G196" i="16"/>
  <c r="U195" i="16"/>
  <c r="T195" i="16"/>
  <c r="O195" i="16"/>
  <c r="N195" i="16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U191" i="16"/>
  <c r="S191" i="16"/>
  <c r="R191" i="16"/>
  <c r="T191" i="16" s="1"/>
  <c r="Q191" i="16"/>
  <c r="P191" i="16"/>
  <c r="L191" i="16"/>
  <c r="J191" i="16"/>
  <c r="I191" i="16"/>
  <c r="H191" i="16"/>
  <c r="N191" i="16" s="1"/>
  <c r="F191" i="16"/>
  <c r="E191" i="16"/>
  <c r="M191" i="16" s="1"/>
  <c r="D191" i="16"/>
  <c r="G191" i="16" s="1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Q185" i="16"/>
  <c r="P185" i="16"/>
  <c r="L185" i="16"/>
  <c r="J185" i="16"/>
  <c r="U185" i="16" s="1"/>
  <c r="H185" i="16"/>
  <c r="F185" i="16"/>
  <c r="E185" i="16"/>
  <c r="M185" i="16" s="1"/>
  <c r="D185" i="16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S179" i="16"/>
  <c r="R179" i="16"/>
  <c r="T179" i="16" s="1"/>
  <c r="Q179" i="16"/>
  <c r="P179" i="16"/>
  <c r="U179" i="16" s="1"/>
  <c r="N179" i="16"/>
  <c r="L179" i="16"/>
  <c r="J179" i="16"/>
  <c r="I179" i="16"/>
  <c r="H179" i="16"/>
  <c r="G179" i="16"/>
  <c r="F179" i="16"/>
  <c r="E179" i="16"/>
  <c r="D179" i="16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T170" i="16"/>
  <c r="S170" i="16"/>
  <c r="R170" i="16"/>
  <c r="Q170" i="16"/>
  <c r="P170" i="16"/>
  <c r="U170" i="16" s="1"/>
  <c r="L170" i="16"/>
  <c r="J170" i="16"/>
  <c r="H170" i="16"/>
  <c r="F170" i="16"/>
  <c r="E170" i="16"/>
  <c r="D170" i="16"/>
  <c r="S169" i="16"/>
  <c r="R169" i="16"/>
  <c r="Q169" i="16"/>
  <c r="P169" i="16"/>
  <c r="L169" i="16"/>
  <c r="J169" i="16"/>
  <c r="U169" i="16" s="1"/>
  <c r="H169" i="16"/>
  <c r="F169" i="16"/>
  <c r="E169" i="16"/>
  <c r="M169" i="16" s="1"/>
  <c r="D169" i="16"/>
  <c r="I169" i="16" s="1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O166" i="16"/>
  <c r="N166" i="16"/>
  <c r="M166" i="16"/>
  <c r="K166" i="16"/>
  <c r="I166" i="16"/>
  <c r="G166" i="16"/>
  <c r="U165" i="16"/>
  <c r="T165" i="16"/>
  <c r="O165" i="16"/>
  <c r="N165" i="16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S163" i="16"/>
  <c r="R163" i="16"/>
  <c r="T163" i="16" s="1"/>
  <c r="Q163" i="16"/>
  <c r="P163" i="16"/>
  <c r="U163" i="16" s="1"/>
  <c r="M163" i="16"/>
  <c r="L163" i="16"/>
  <c r="J163" i="16"/>
  <c r="H163" i="16"/>
  <c r="F163" i="16"/>
  <c r="E163" i="16"/>
  <c r="D163" i="16"/>
  <c r="G163" i="16" s="1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S157" i="16"/>
  <c r="R157" i="16"/>
  <c r="T157" i="16" s="1"/>
  <c r="Q157" i="16"/>
  <c r="P157" i="16"/>
  <c r="L157" i="16"/>
  <c r="J157" i="16"/>
  <c r="H157" i="16"/>
  <c r="F157" i="16"/>
  <c r="N157" i="16" s="1"/>
  <c r="O157" i="16" s="1"/>
  <c r="E157" i="16"/>
  <c r="M157" i="16" s="1"/>
  <c r="D157" i="16"/>
  <c r="I157" i="16" s="1"/>
  <c r="U156" i="16"/>
  <c r="T156" i="16"/>
  <c r="O156" i="16"/>
  <c r="N156" i="16"/>
  <c r="M156" i="16"/>
  <c r="K156" i="16"/>
  <c r="I156" i="16"/>
  <c r="G156" i="16"/>
  <c r="U155" i="16"/>
  <c r="T155" i="16"/>
  <c r="O155" i="16"/>
  <c r="N155" i="16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O152" i="16"/>
  <c r="N152" i="16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T150" i="16" s="1"/>
  <c r="Q150" i="16"/>
  <c r="P150" i="16"/>
  <c r="L150" i="16"/>
  <c r="K150" i="16"/>
  <c r="J150" i="16"/>
  <c r="H150" i="16"/>
  <c r="F150" i="16"/>
  <c r="E150" i="16"/>
  <c r="D150" i="16"/>
  <c r="I150" i="16" s="1"/>
  <c r="U149" i="16"/>
  <c r="T149" i="16"/>
  <c r="N149" i="16"/>
  <c r="O149" i="16" s="1"/>
  <c r="M149" i="16"/>
  <c r="K149" i="16"/>
  <c r="I149" i="16"/>
  <c r="G149" i="16"/>
  <c r="U148" i="16"/>
  <c r="T148" i="16"/>
  <c r="O148" i="16"/>
  <c r="N148" i="16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N146" i="16"/>
  <c r="O146" i="16" s="1"/>
  <c r="M146" i="16"/>
  <c r="K146" i="16"/>
  <c r="I146" i="16"/>
  <c r="G146" i="16"/>
  <c r="U145" i="16"/>
  <c r="T145" i="16"/>
  <c r="N145" i="16"/>
  <c r="O145" i="16" s="1"/>
  <c r="M145" i="16"/>
  <c r="K145" i="16"/>
  <c r="I145" i="16"/>
  <c r="G145" i="16"/>
  <c r="U144" i="16"/>
  <c r="S144" i="16"/>
  <c r="R144" i="16"/>
  <c r="Q144" i="16"/>
  <c r="P144" i="16"/>
  <c r="L144" i="16"/>
  <c r="J144" i="16"/>
  <c r="H144" i="16"/>
  <c r="I144" i="16" s="1"/>
  <c r="F144" i="16"/>
  <c r="G144" i="16" s="1"/>
  <c r="E144" i="16"/>
  <c r="D144" i="16"/>
  <c r="U143" i="16"/>
  <c r="T143" i="16"/>
  <c r="N143" i="16"/>
  <c r="O143" i="16" s="1"/>
  <c r="M143" i="16"/>
  <c r="K143" i="16"/>
  <c r="I143" i="16"/>
  <c r="G143" i="16"/>
  <c r="U142" i="16"/>
  <c r="T142" i="16"/>
  <c r="N142" i="16"/>
  <c r="O142" i="16" s="1"/>
  <c r="M142" i="16"/>
  <c r="K142" i="16"/>
  <c r="I142" i="16"/>
  <c r="G142" i="16"/>
  <c r="U141" i="16"/>
  <c r="T141" i="16"/>
  <c r="N141" i="16"/>
  <c r="O141" i="16" s="1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O138" i="16"/>
  <c r="N138" i="16"/>
  <c r="M138" i="16"/>
  <c r="K138" i="16"/>
  <c r="I138" i="16"/>
  <c r="G138" i="16"/>
  <c r="T137" i="16"/>
  <c r="S137" i="16"/>
  <c r="R137" i="16"/>
  <c r="Q137" i="16"/>
  <c r="P137" i="16"/>
  <c r="U137" i="16" s="1"/>
  <c r="L137" i="16"/>
  <c r="J137" i="16"/>
  <c r="H137" i="16"/>
  <c r="F137" i="16"/>
  <c r="E137" i="16"/>
  <c r="K137" i="16" s="1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R132" i="16"/>
  <c r="Q132" i="16"/>
  <c r="P132" i="16"/>
  <c r="L132" i="16"/>
  <c r="J132" i="16"/>
  <c r="H132" i="16"/>
  <c r="I132" i="16" s="1"/>
  <c r="F132" i="16"/>
  <c r="E132" i="16"/>
  <c r="D132" i="16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N129" i="16"/>
  <c r="O129" i="16" s="1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T126" i="16"/>
  <c r="S126" i="16"/>
  <c r="R126" i="16"/>
  <c r="Q126" i="16"/>
  <c r="P126" i="16"/>
  <c r="U126" i="16" s="1"/>
  <c r="L126" i="16"/>
  <c r="J126" i="16"/>
  <c r="H126" i="16"/>
  <c r="F126" i="16"/>
  <c r="E126" i="16"/>
  <c r="K126" i="16" s="1"/>
  <c r="D126" i="16"/>
  <c r="U125" i="16"/>
  <c r="T125" i="16"/>
  <c r="O125" i="16"/>
  <c r="N125" i="16"/>
  <c r="M125" i="16"/>
  <c r="K125" i="16"/>
  <c r="I125" i="16"/>
  <c r="G125" i="16"/>
  <c r="U124" i="16"/>
  <c r="T124" i="16"/>
  <c r="O124" i="16"/>
  <c r="N124" i="16"/>
  <c r="M124" i="16"/>
  <c r="K124" i="16"/>
  <c r="I124" i="16"/>
  <c r="G124" i="16"/>
  <c r="U123" i="16"/>
  <c r="T123" i="16"/>
  <c r="O123" i="16"/>
  <c r="N123" i="16"/>
  <c r="M123" i="16"/>
  <c r="K123" i="16"/>
  <c r="I123" i="16"/>
  <c r="G123" i="16"/>
  <c r="U122" i="16"/>
  <c r="T122" i="16"/>
  <c r="O122" i="16"/>
  <c r="N122" i="16"/>
  <c r="M122" i="16"/>
  <c r="K122" i="16"/>
  <c r="I122" i="16"/>
  <c r="G122" i="16"/>
  <c r="S121" i="16"/>
  <c r="R121" i="16"/>
  <c r="T121" i="16" s="1"/>
  <c r="Q121" i="16"/>
  <c r="P121" i="16"/>
  <c r="U121" i="16" s="1"/>
  <c r="L121" i="16"/>
  <c r="J121" i="16"/>
  <c r="I121" i="16"/>
  <c r="H121" i="16"/>
  <c r="F121" i="16"/>
  <c r="G121" i="16" s="1"/>
  <c r="E121" i="16"/>
  <c r="D121" i="16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N118" i="16"/>
  <c r="O118" i="16" s="1"/>
  <c r="M118" i="16"/>
  <c r="K118" i="16"/>
  <c r="I118" i="16"/>
  <c r="G118" i="16"/>
  <c r="U117" i="16"/>
  <c r="T117" i="16"/>
  <c r="N117" i="16"/>
  <c r="O117" i="16" s="1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N115" i="16"/>
  <c r="O115" i="16" s="1"/>
  <c r="M115" i="16"/>
  <c r="K115" i="16"/>
  <c r="I115" i="16"/>
  <c r="G115" i="16"/>
  <c r="U114" i="16"/>
  <c r="T114" i="16"/>
  <c r="N114" i="16"/>
  <c r="O114" i="16" s="1"/>
  <c r="M114" i="16"/>
  <c r="K114" i="16"/>
  <c r="I114" i="16"/>
  <c r="G114" i="16"/>
  <c r="U113" i="16"/>
  <c r="T113" i="16"/>
  <c r="N113" i="16"/>
  <c r="O113" i="16" s="1"/>
  <c r="M113" i="16"/>
  <c r="K113" i="16"/>
  <c r="I113" i="16"/>
  <c r="G113" i="16"/>
  <c r="S112" i="16"/>
  <c r="R112" i="16"/>
  <c r="T112" i="16" s="1"/>
  <c r="Q112" i="16"/>
  <c r="P112" i="16"/>
  <c r="L112" i="16"/>
  <c r="J112" i="16"/>
  <c r="H112" i="16"/>
  <c r="I112" i="16" s="1"/>
  <c r="F112" i="16"/>
  <c r="E112" i="16"/>
  <c r="K112" i="16" s="1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T106" i="16" s="1"/>
  <c r="Q106" i="16"/>
  <c r="P106" i="16"/>
  <c r="L106" i="16"/>
  <c r="J106" i="16"/>
  <c r="U106" i="16" s="1"/>
  <c r="I106" i="16"/>
  <c r="H106" i="16"/>
  <c r="F106" i="16"/>
  <c r="G106" i="16" s="1"/>
  <c r="E106" i="16"/>
  <c r="M106" i="16" s="1"/>
  <c r="D106" i="16"/>
  <c r="U105" i="16"/>
  <c r="T105" i="16"/>
  <c r="N105" i="16"/>
  <c r="O105" i="16" s="1"/>
  <c r="M105" i="16"/>
  <c r="K105" i="16"/>
  <c r="I105" i="16"/>
  <c r="G105" i="16"/>
  <c r="S102" i="16"/>
  <c r="R102" i="16"/>
  <c r="T102" i="16" s="1"/>
  <c r="Q102" i="16"/>
  <c r="P102" i="16"/>
  <c r="L102" i="16"/>
  <c r="K102" i="16"/>
  <c r="J102" i="16"/>
  <c r="H102" i="16"/>
  <c r="I102" i="16" s="1"/>
  <c r="F102" i="16"/>
  <c r="G102" i="16" s="1"/>
  <c r="E102" i="16"/>
  <c r="D102" i="16"/>
  <c r="S101" i="16"/>
  <c r="R101" i="16"/>
  <c r="T101" i="16" s="1"/>
  <c r="Q101" i="16"/>
  <c r="P101" i="16"/>
  <c r="U101" i="16" s="1"/>
  <c r="L101" i="16"/>
  <c r="J101" i="16"/>
  <c r="H101" i="16"/>
  <c r="F101" i="16"/>
  <c r="E101" i="16"/>
  <c r="D101" i="16"/>
  <c r="I101" i="16" s="1"/>
  <c r="U100" i="16"/>
  <c r="T100" i="16"/>
  <c r="O100" i="16"/>
  <c r="N100" i="16"/>
  <c r="M100" i="16"/>
  <c r="K100" i="16"/>
  <c r="I100" i="16"/>
  <c r="G100" i="16"/>
  <c r="U99" i="16"/>
  <c r="T99" i="16"/>
  <c r="N99" i="16"/>
  <c r="O99" i="16" s="1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N97" i="16"/>
  <c r="O97" i="16" s="1"/>
  <c r="M97" i="16"/>
  <c r="K97" i="16"/>
  <c r="I97" i="16"/>
  <c r="G97" i="16"/>
  <c r="T96" i="16"/>
  <c r="S96" i="16"/>
  <c r="R96" i="16"/>
  <c r="Q96" i="16"/>
  <c r="P96" i="16"/>
  <c r="U96" i="16" s="1"/>
  <c r="L96" i="16"/>
  <c r="J96" i="16"/>
  <c r="H96" i="16"/>
  <c r="G96" i="16"/>
  <c r="F96" i="16"/>
  <c r="E96" i="16"/>
  <c r="D96" i="16"/>
  <c r="I96" i="16" s="1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N92" i="16"/>
  <c r="O92" i="16" s="1"/>
  <c r="M92" i="16"/>
  <c r="K92" i="16"/>
  <c r="I92" i="16"/>
  <c r="G92" i="16"/>
  <c r="S91" i="16"/>
  <c r="R91" i="16"/>
  <c r="Q91" i="16"/>
  <c r="P91" i="16"/>
  <c r="U91" i="16" s="1"/>
  <c r="L91" i="16"/>
  <c r="J91" i="16"/>
  <c r="H91" i="16"/>
  <c r="I91" i="16" s="1"/>
  <c r="F91" i="16"/>
  <c r="E91" i="16"/>
  <c r="D91" i="16"/>
  <c r="U90" i="16"/>
  <c r="T90" i="16"/>
  <c r="N90" i="16"/>
  <c r="O90" i="16" s="1"/>
  <c r="M90" i="16"/>
  <c r="K90" i="16"/>
  <c r="I90" i="16"/>
  <c r="G90" i="16"/>
  <c r="U89" i="16"/>
  <c r="T89" i="16"/>
  <c r="N89" i="16"/>
  <c r="O89" i="16" s="1"/>
  <c r="M89" i="16"/>
  <c r="K89" i="16"/>
  <c r="I89" i="16"/>
  <c r="G89" i="16"/>
  <c r="U88" i="16"/>
  <c r="T88" i="16"/>
  <c r="N88" i="16"/>
  <c r="O88" i="16" s="1"/>
  <c r="M88" i="16"/>
  <c r="K88" i="16"/>
  <c r="I88" i="16"/>
  <c r="G88" i="16"/>
  <c r="S85" i="16"/>
  <c r="R85" i="16"/>
  <c r="Q85" i="16"/>
  <c r="P85" i="16"/>
  <c r="L85" i="16"/>
  <c r="J85" i="16"/>
  <c r="H85" i="16"/>
  <c r="F85" i="16"/>
  <c r="E85" i="16"/>
  <c r="D85" i="16"/>
  <c r="I85" i="16" s="1"/>
  <c r="U84" i="16"/>
  <c r="S84" i="16"/>
  <c r="T84" i="16" s="1"/>
  <c r="R84" i="16"/>
  <c r="Q84" i="16"/>
  <c r="P84" i="16"/>
  <c r="L84" i="16"/>
  <c r="J84" i="16"/>
  <c r="H84" i="16"/>
  <c r="I84" i="16" s="1"/>
  <c r="F84" i="16"/>
  <c r="E84" i="16"/>
  <c r="M84" i="16" s="1"/>
  <c r="D84" i="16"/>
  <c r="G84" i="16" s="1"/>
  <c r="U83" i="16"/>
  <c r="T83" i="16"/>
  <c r="N83" i="16"/>
  <c r="O83" i="16" s="1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N81" i="16"/>
  <c r="O81" i="16" s="1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N79" i="16"/>
  <c r="O79" i="16" s="1"/>
  <c r="M79" i="16"/>
  <c r="K79" i="16"/>
  <c r="I79" i="16"/>
  <c r="G79" i="16"/>
  <c r="S78" i="16"/>
  <c r="R78" i="16"/>
  <c r="T78" i="16" s="1"/>
  <c r="Q78" i="16"/>
  <c r="P78" i="16"/>
  <c r="L78" i="16"/>
  <c r="J78" i="16"/>
  <c r="U78" i="16" s="1"/>
  <c r="H78" i="16"/>
  <c r="I78" i="16" s="1"/>
  <c r="F78" i="16"/>
  <c r="E78" i="16"/>
  <c r="D78" i="16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N74" i="16"/>
  <c r="O74" i="16" s="1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T70" i="16" s="1"/>
  <c r="R70" i="16"/>
  <c r="Q70" i="16"/>
  <c r="P70" i="16"/>
  <c r="U70" i="16" s="1"/>
  <c r="L70" i="16"/>
  <c r="K70" i="16"/>
  <c r="J70" i="16"/>
  <c r="H70" i="16"/>
  <c r="F70" i="16"/>
  <c r="E70" i="16"/>
  <c r="D70" i="16"/>
  <c r="U69" i="16"/>
  <c r="T69" i="16"/>
  <c r="N69" i="16"/>
  <c r="O69" i="16" s="1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U63" i="16"/>
  <c r="S63" i="16"/>
  <c r="R63" i="16"/>
  <c r="T63" i="16" s="1"/>
  <c r="Q63" i="16"/>
  <c r="P63" i="16"/>
  <c r="L63" i="16"/>
  <c r="J63" i="16"/>
  <c r="I63" i="16"/>
  <c r="H63" i="16"/>
  <c r="F63" i="16"/>
  <c r="E63" i="16"/>
  <c r="O63" i="16" s="1"/>
  <c r="D63" i="16"/>
  <c r="G63" i="16" s="1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U58" i="16"/>
  <c r="S58" i="16"/>
  <c r="R58" i="16"/>
  <c r="Q58" i="16"/>
  <c r="P58" i="16"/>
  <c r="L58" i="16"/>
  <c r="K58" i="16"/>
  <c r="J58" i="16"/>
  <c r="H58" i="16"/>
  <c r="I58" i="16" s="1"/>
  <c r="F58" i="16"/>
  <c r="N58" i="16" s="1"/>
  <c r="O58" i="16" s="1"/>
  <c r="E58" i="16"/>
  <c r="D58" i="16"/>
  <c r="U57" i="16"/>
  <c r="T57" i="16"/>
  <c r="N57" i="16"/>
  <c r="O57" i="16" s="1"/>
  <c r="M57" i="16"/>
  <c r="K57" i="16"/>
  <c r="I57" i="16"/>
  <c r="G57" i="16"/>
  <c r="S54" i="16"/>
  <c r="R54" i="16"/>
  <c r="T54" i="16" s="1"/>
  <c r="Q54" i="16"/>
  <c r="P54" i="16"/>
  <c r="U54" i="16" s="1"/>
  <c r="L54" i="16"/>
  <c r="J54" i="16"/>
  <c r="H54" i="16"/>
  <c r="F54" i="16"/>
  <c r="E54" i="16"/>
  <c r="D54" i="16"/>
  <c r="S53" i="16"/>
  <c r="R53" i="16"/>
  <c r="Q53" i="16"/>
  <c r="P53" i="16"/>
  <c r="L53" i="16"/>
  <c r="J53" i="16"/>
  <c r="I53" i="16"/>
  <c r="H53" i="16"/>
  <c r="F53" i="16"/>
  <c r="E53" i="16"/>
  <c r="D53" i="16"/>
  <c r="G53" i="16" s="1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U47" i="16"/>
  <c r="S47" i="16"/>
  <c r="R47" i="16"/>
  <c r="T47" i="16" s="1"/>
  <c r="Q47" i="16"/>
  <c r="P47" i="16"/>
  <c r="L47" i="16"/>
  <c r="J47" i="16"/>
  <c r="H47" i="16"/>
  <c r="I47" i="16" s="1"/>
  <c r="F47" i="16"/>
  <c r="N47" i="16" s="1"/>
  <c r="E47" i="16"/>
  <c r="D47" i="16"/>
  <c r="U46" i="16"/>
  <c r="T46" i="16"/>
  <c r="N46" i="16"/>
  <c r="O46" i="16" s="1"/>
  <c r="M46" i="16"/>
  <c r="K46" i="16"/>
  <c r="I46" i="16"/>
  <c r="G46" i="16"/>
  <c r="U45" i="16"/>
  <c r="T45" i="16"/>
  <c r="O45" i="16"/>
  <c r="N45" i="16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N43" i="16"/>
  <c r="O43" i="16" s="1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Q40" i="16"/>
  <c r="P40" i="16"/>
  <c r="U40" i="16" s="1"/>
  <c r="L40" i="16"/>
  <c r="J40" i="16"/>
  <c r="H40" i="16"/>
  <c r="F40" i="16"/>
  <c r="N40" i="16" s="1"/>
  <c r="E40" i="16"/>
  <c r="D40" i="16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O37" i="16"/>
  <c r="N37" i="16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T35" i="16" s="1"/>
  <c r="Q35" i="16"/>
  <c r="P35" i="16"/>
  <c r="L35" i="16"/>
  <c r="J35" i="16"/>
  <c r="I35" i="16"/>
  <c r="H35" i="16"/>
  <c r="F35" i="16"/>
  <c r="E35" i="16"/>
  <c r="D35" i="16"/>
  <c r="G35" i="16" s="1"/>
  <c r="U34" i="16"/>
  <c r="T34" i="16"/>
  <c r="O34" i="16"/>
  <c r="N34" i="16"/>
  <c r="M34" i="16"/>
  <c r="K34" i="16"/>
  <c r="I34" i="16"/>
  <c r="G34" i="16"/>
  <c r="U33" i="16"/>
  <c r="T33" i="16"/>
  <c r="O33" i="16"/>
  <c r="N33" i="16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O31" i="16"/>
  <c r="N31" i="16"/>
  <c r="M31" i="16"/>
  <c r="K31" i="16"/>
  <c r="I31" i="16"/>
  <c r="G31" i="16"/>
  <c r="U30" i="16"/>
  <c r="T30" i="16"/>
  <c r="O30" i="16"/>
  <c r="N30" i="16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U27" i="16"/>
  <c r="S27" i="16"/>
  <c r="R27" i="16"/>
  <c r="Q27" i="16"/>
  <c r="P27" i="16"/>
  <c r="L27" i="16"/>
  <c r="J27" i="16"/>
  <c r="H27" i="16"/>
  <c r="I27" i="16" s="1"/>
  <c r="G27" i="16"/>
  <c r="F27" i="16"/>
  <c r="E27" i="16"/>
  <c r="K27" i="16" s="1"/>
  <c r="D27" i="16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N24" i="16"/>
  <c r="O24" i="16" s="1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S19" i="16"/>
  <c r="R19" i="16"/>
  <c r="T19" i="16" s="1"/>
  <c r="Q19" i="16"/>
  <c r="P19" i="16"/>
  <c r="U19" i="16" s="1"/>
  <c r="L19" i="16"/>
  <c r="J19" i="16"/>
  <c r="H19" i="16"/>
  <c r="F19" i="16"/>
  <c r="N19" i="16" s="1"/>
  <c r="E19" i="16"/>
  <c r="D19" i="16"/>
  <c r="U18" i="16"/>
  <c r="T18" i="16"/>
  <c r="O18" i="16"/>
  <c r="N18" i="16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O15" i="16"/>
  <c r="N15" i="16"/>
  <c r="M15" i="16"/>
  <c r="K15" i="16"/>
  <c r="I15" i="16"/>
  <c r="G15" i="16"/>
  <c r="U14" i="16"/>
  <c r="T14" i="16"/>
  <c r="O14" i="16"/>
  <c r="N14" i="16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O11" i="16"/>
  <c r="N11" i="16"/>
  <c r="M11" i="16"/>
  <c r="K11" i="16"/>
  <c r="I11" i="16"/>
  <c r="G11" i="16"/>
  <c r="S10" i="16"/>
  <c r="R10" i="16"/>
  <c r="Q10" i="16"/>
  <c r="P10" i="16"/>
  <c r="L10" i="16"/>
  <c r="J10" i="16"/>
  <c r="K10" i="16" s="1"/>
  <c r="H10" i="16"/>
  <c r="F10" i="16"/>
  <c r="E10" i="16"/>
  <c r="D10" i="16"/>
  <c r="I10" i="16" s="1"/>
  <c r="U9" i="16"/>
  <c r="T9" i="16"/>
  <c r="N9" i="16"/>
  <c r="O9" i="16" s="1"/>
  <c r="M9" i="16"/>
  <c r="K9" i="16"/>
  <c r="I9" i="16"/>
  <c r="G9" i="16"/>
  <c r="U8" i="16"/>
  <c r="T8" i="16"/>
  <c r="N8" i="16"/>
  <c r="O8" i="16" s="1"/>
  <c r="M8" i="16"/>
  <c r="K8" i="16"/>
  <c r="I8" i="16"/>
  <c r="G8" i="16"/>
  <c r="T339" i="15"/>
  <c r="S339" i="15"/>
  <c r="R339" i="15"/>
  <c r="Q339" i="15"/>
  <c r="P339" i="15"/>
  <c r="U339" i="15" s="1"/>
  <c r="L339" i="15"/>
  <c r="J339" i="15"/>
  <c r="H339" i="15"/>
  <c r="F339" i="15"/>
  <c r="N339" i="15" s="1"/>
  <c r="E339" i="15"/>
  <c r="D339" i="15"/>
  <c r="S338" i="15"/>
  <c r="R338" i="15"/>
  <c r="T338" i="15" s="1"/>
  <c r="Q338" i="15"/>
  <c r="P338" i="15"/>
  <c r="L338" i="15"/>
  <c r="K338" i="15"/>
  <c r="J338" i="15"/>
  <c r="H338" i="15"/>
  <c r="F338" i="15"/>
  <c r="G338" i="15" s="1"/>
  <c r="E338" i="15"/>
  <c r="D338" i="15"/>
  <c r="I338" i="15" s="1"/>
  <c r="S337" i="15"/>
  <c r="R337" i="15"/>
  <c r="Q337" i="15"/>
  <c r="P337" i="15"/>
  <c r="L337" i="15"/>
  <c r="J337" i="15"/>
  <c r="H337" i="15"/>
  <c r="F337" i="15"/>
  <c r="N337" i="15" s="1"/>
  <c r="E337" i="15"/>
  <c r="D337" i="15"/>
  <c r="G337" i="15" s="1"/>
  <c r="U336" i="15"/>
  <c r="T336" i="15"/>
  <c r="O336" i="15"/>
  <c r="N336" i="15"/>
  <c r="M336" i="15"/>
  <c r="K336" i="15"/>
  <c r="I336" i="15"/>
  <c r="G336" i="15"/>
  <c r="U335" i="15"/>
  <c r="T335" i="15"/>
  <c r="O335" i="15"/>
  <c r="N335" i="15"/>
  <c r="M335" i="15"/>
  <c r="K335" i="15"/>
  <c r="I335" i="15"/>
  <c r="G335" i="15"/>
  <c r="U334" i="15"/>
  <c r="T334" i="15"/>
  <c r="O334" i="15"/>
  <c r="N334" i="15"/>
  <c r="M334" i="15"/>
  <c r="K334" i="15"/>
  <c r="I334" i="15"/>
  <c r="G334" i="15"/>
  <c r="U333" i="15"/>
  <c r="T333" i="15"/>
  <c r="O333" i="15"/>
  <c r="N333" i="15"/>
  <c r="M333" i="15"/>
  <c r="K333" i="15"/>
  <c r="I333" i="15"/>
  <c r="G333" i="15"/>
  <c r="S332" i="15"/>
  <c r="R332" i="15"/>
  <c r="Q332" i="15"/>
  <c r="P332" i="15"/>
  <c r="L332" i="15"/>
  <c r="J332" i="15"/>
  <c r="K332" i="15" s="1"/>
  <c r="H332" i="15"/>
  <c r="F332" i="15"/>
  <c r="E332" i="15"/>
  <c r="D332" i="15"/>
  <c r="U331" i="15"/>
  <c r="T331" i="15"/>
  <c r="N331" i="15"/>
  <c r="O331" i="15" s="1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S323" i="15"/>
  <c r="R323" i="15"/>
  <c r="T323" i="15" s="1"/>
  <c r="Q323" i="15"/>
  <c r="P323" i="15"/>
  <c r="U323" i="15" s="1"/>
  <c r="L323" i="15"/>
  <c r="J323" i="15"/>
  <c r="H323" i="15"/>
  <c r="F323" i="15"/>
  <c r="E323" i="15"/>
  <c r="D323" i="15"/>
  <c r="G323" i="15" s="1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S317" i="15"/>
  <c r="R317" i="15"/>
  <c r="T317" i="15" s="1"/>
  <c r="Q317" i="15"/>
  <c r="P317" i="15"/>
  <c r="L317" i="15"/>
  <c r="K317" i="15"/>
  <c r="J317" i="15"/>
  <c r="H317" i="15"/>
  <c r="F317" i="15"/>
  <c r="G317" i="15" s="1"/>
  <c r="E317" i="15"/>
  <c r="D317" i="15"/>
  <c r="I317" i="15" s="1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T310" i="15" s="1"/>
  <c r="R310" i="15"/>
  <c r="Q310" i="15"/>
  <c r="P310" i="15"/>
  <c r="U310" i="15" s="1"/>
  <c r="L310" i="15"/>
  <c r="J310" i="15"/>
  <c r="H310" i="15"/>
  <c r="F310" i="15"/>
  <c r="E310" i="15"/>
  <c r="D310" i="15"/>
  <c r="U309" i="15"/>
  <c r="T309" i="15"/>
  <c r="O309" i="15"/>
  <c r="N309" i="15"/>
  <c r="M309" i="15"/>
  <c r="K309" i="15"/>
  <c r="I309" i="15"/>
  <c r="G309" i="15"/>
  <c r="U308" i="15"/>
  <c r="T308" i="15"/>
  <c r="O308" i="15"/>
  <c r="N308" i="15"/>
  <c r="M308" i="15"/>
  <c r="K308" i="15"/>
  <c r="I308" i="15"/>
  <c r="G308" i="15"/>
  <c r="U307" i="15"/>
  <c r="T307" i="15"/>
  <c r="O307" i="15"/>
  <c r="N307" i="15"/>
  <c r="M307" i="15"/>
  <c r="K307" i="15"/>
  <c r="I307" i="15"/>
  <c r="G307" i="15"/>
  <c r="U306" i="15"/>
  <c r="T306" i="15"/>
  <c r="O306" i="15"/>
  <c r="N306" i="15"/>
  <c r="M306" i="15"/>
  <c r="K306" i="15"/>
  <c r="I306" i="15"/>
  <c r="G306" i="15"/>
  <c r="U305" i="15"/>
  <c r="T305" i="15"/>
  <c r="O305" i="15"/>
  <c r="N305" i="15"/>
  <c r="M305" i="15"/>
  <c r="K305" i="15"/>
  <c r="I305" i="15"/>
  <c r="G305" i="15"/>
  <c r="U304" i="15"/>
  <c r="T304" i="15"/>
  <c r="O304" i="15"/>
  <c r="N304" i="15"/>
  <c r="M304" i="15"/>
  <c r="K304" i="15"/>
  <c r="I304" i="15"/>
  <c r="G304" i="15"/>
  <c r="S303" i="15"/>
  <c r="R303" i="15"/>
  <c r="Q303" i="15"/>
  <c r="P303" i="15"/>
  <c r="L303" i="15"/>
  <c r="J303" i="15"/>
  <c r="H303" i="15"/>
  <c r="F303" i="15"/>
  <c r="E303" i="15"/>
  <c r="M303" i="15" s="1"/>
  <c r="D303" i="15"/>
  <c r="I303" i="15" s="1"/>
  <c r="U302" i="15"/>
  <c r="T302" i="15"/>
  <c r="N302" i="15"/>
  <c r="O302" i="15" s="1"/>
  <c r="M302" i="15"/>
  <c r="K302" i="15"/>
  <c r="I302" i="15"/>
  <c r="G302" i="15"/>
  <c r="T299" i="15"/>
  <c r="S299" i="15"/>
  <c r="R299" i="15"/>
  <c r="Q299" i="15"/>
  <c r="P299" i="15"/>
  <c r="U299" i="15" s="1"/>
  <c r="L299" i="15"/>
  <c r="J299" i="15"/>
  <c r="H299" i="15"/>
  <c r="F299" i="15"/>
  <c r="N299" i="15" s="1"/>
  <c r="E299" i="15"/>
  <c r="D299" i="15"/>
  <c r="S298" i="15"/>
  <c r="R298" i="15"/>
  <c r="T298" i="15" s="1"/>
  <c r="Q298" i="15"/>
  <c r="P298" i="15"/>
  <c r="L298" i="15"/>
  <c r="J298" i="15"/>
  <c r="H298" i="15"/>
  <c r="F298" i="15"/>
  <c r="G298" i="15" s="1"/>
  <c r="E298" i="15"/>
  <c r="D298" i="15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S292" i="15"/>
  <c r="R292" i="15"/>
  <c r="T292" i="15" s="1"/>
  <c r="Q292" i="15"/>
  <c r="P292" i="15"/>
  <c r="L292" i="15"/>
  <c r="M292" i="15" s="1"/>
  <c r="J292" i="15"/>
  <c r="H292" i="15"/>
  <c r="F292" i="15"/>
  <c r="E292" i="15"/>
  <c r="D292" i="15"/>
  <c r="G292" i="15" s="1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S285" i="15"/>
  <c r="R285" i="15"/>
  <c r="Q285" i="15"/>
  <c r="P285" i="15"/>
  <c r="L285" i="15"/>
  <c r="J285" i="15"/>
  <c r="H285" i="15"/>
  <c r="F285" i="15"/>
  <c r="E285" i="15"/>
  <c r="M285" i="15" s="1"/>
  <c r="D285" i="15"/>
  <c r="I285" i="15" s="1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N278" i="15"/>
  <c r="O278" i="15" s="1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N276" i="15"/>
  <c r="O276" i="15" s="1"/>
  <c r="M276" i="15"/>
  <c r="K276" i="15"/>
  <c r="I276" i="15"/>
  <c r="G276" i="15"/>
  <c r="S275" i="15"/>
  <c r="R275" i="15"/>
  <c r="T275" i="15" s="1"/>
  <c r="Q275" i="15"/>
  <c r="P275" i="15"/>
  <c r="L275" i="15"/>
  <c r="M275" i="15" s="1"/>
  <c r="J275" i="15"/>
  <c r="H275" i="15"/>
  <c r="F275" i="15"/>
  <c r="E275" i="15"/>
  <c r="D275" i="15"/>
  <c r="G275" i="15" s="1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T267" i="15" s="1"/>
  <c r="Q267" i="15"/>
  <c r="P267" i="15"/>
  <c r="L267" i="15"/>
  <c r="J267" i="15"/>
  <c r="H267" i="15"/>
  <c r="F267" i="15"/>
  <c r="E267" i="15"/>
  <c r="M267" i="15" s="1"/>
  <c r="D267" i="15"/>
  <c r="I267" i="15" s="1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R260" i="15"/>
  <c r="T260" i="15" s="1"/>
  <c r="Q260" i="15"/>
  <c r="P260" i="15"/>
  <c r="U260" i="15" s="1"/>
  <c r="L260" i="15"/>
  <c r="J260" i="15"/>
  <c r="H260" i="15"/>
  <c r="F260" i="15"/>
  <c r="E260" i="15"/>
  <c r="D260" i="15"/>
  <c r="S259" i="15"/>
  <c r="R259" i="15"/>
  <c r="T259" i="15" s="1"/>
  <c r="Q259" i="15"/>
  <c r="P259" i="15"/>
  <c r="L259" i="15"/>
  <c r="J259" i="15"/>
  <c r="K259" i="15" s="1"/>
  <c r="H259" i="15"/>
  <c r="F259" i="15"/>
  <c r="E259" i="15"/>
  <c r="M259" i="15" s="1"/>
  <c r="D259" i="15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S254" i="15"/>
  <c r="T254" i="15" s="1"/>
  <c r="R254" i="15"/>
  <c r="Q254" i="15"/>
  <c r="P254" i="15"/>
  <c r="L254" i="15"/>
  <c r="J254" i="15"/>
  <c r="H254" i="15"/>
  <c r="F254" i="15"/>
  <c r="E254" i="15"/>
  <c r="D254" i="15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R247" i="15"/>
  <c r="T247" i="15" s="1"/>
  <c r="Q247" i="15"/>
  <c r="P247" i="15"/>
  <c r="L247" i="15"/>
  <c r="J247" i="15"/>
  <c r="H247" i="15"/>
  <c r="F247" i="15"/>
  <c r="E247" i="15"/>
  <c r="D247" i="15"/>
  <c r="U246" i="15"/>
  <c r="T246" i="15"/>
  <c r="N246" i="15"/>
  <c r="O246" i="15" s="1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R240" i="15"/>
  <c r="T240" i="15" s="1"/>
  <c r="Q240" i="15"/>
  <c r="P240" i="15"/>
  <c r="L240" i="15"/>
  <c r="J240" i="15"/>
  <c r="K240" i="15" s="1"/>
  <c r="H240" i="15"/>
  <c r="F240" i="15"/>
  <c r="E240" i="15"/>
  <c r="D240" i="15"/>
  <c r="I240" i="15" s="1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N234" i="15"/>
  <c r="O234" i="15" s="1"/>
  <c r="M234" i="15"/>
  <c r="K234" i="15"/>
  <c r="I234" i="15"/>
  <c r="G234" i="15"/>
  <c r="U231" i="15"/>
  <c r="S231" i="15"/>
  <c r="R231" i="15"/>
  <c r="T231" i="15" s="1"/>
  <c r="Q231" i="15"/>
  <c r="P231" i="15"/>
  <c r="L231" i="15"/>
  <c r="M231" i="15" s="1"/>
  <c r="J231" i="15"/>
  <c r="H231" i="15"/>
  <c r="F231" i="15"/>
  <c r="N231" i="15" s="1"/>
  <c r="E231" i="15"/>
  <c r="D231" i="15"/>
  <c r="S230" i="15"/>
  <c r="R230" i="15"/>
  <c r="Q230" i="15"/>
  <c r="P230" i="15"/>
  <c r="L230" i="15"/>
  <c r="J230" i="15"/>
  <c r="K230" i="15" s="1"/>
  <c r="H230" i="15"/>
  <c r="F230" i="15"/>
  <c r="E230" i="15"/>
  <c r="D230" i="15"/>
  <c r="I230" i="15" s="1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T224" i="15" s="1"/>
  <c r="Q224" i="15"/>
  <c r="P224" i="15"/>
  <c r="L224" i="15"/>
  <c r="J224" i="15"/>
  <c r="H224" i="15"/>
  <c r="F224" i="15"/>
  <c r="N224" i="15" s="1"/>
  <c r="E224" i="15"/>
  <c r="D224" i="15"/>
  <c r="G224" i="15" s="1"/>
  <c r="U223" i="15"/>
  <c r="T223" i="15"/>
  <c r="O223" i="15"/>
  <c r="N223" i="15"/>
  <c r="M223" i="15"/>
  <c r="K223" i="15"/>
  <c r="I223" i="15"/>
  <c r="G223" i="15"/>
  <c r="U222" i="15"/>
  <c r="T222" i="15"/>
  <c r="N222" i="15"/>
  <c r="O222" i="15" s="1"/>
  <c r="M222" i="15"/>
  <c r="K222" i="15"/>
  <c r="I222" i="15"/>
  <c r="G222" i="15"/>
  <c r="U221" i="15"/>
  <c r="T221" i="15"/>
  <c r="N221" i="15"/>
  <c r="O221" i="15" s="1"/>
  <c r="M221" i="15"/>
  <c r="K221" i="15"/>
  <c r="I221" i="15"/>
  <c r="G221" i="15"/>
  <c r="U220" i="15"/>
  <c r="T220" i="15"/>
  <c r="N220" i="15"/>
  <c r="O220" i="15" s="1"/>
  <c r="M220" i="15"/>
  <c r="K220" i="15"/>
  <c r="I220" i="15"/>
  <c r="G220" i="15"/>
  <c r="U219" i="15"/>
  <c r="T219" i="15"/>
  <c r="N219" i="15"/>
  <c r="O219" i="15" s="1"/>
  <c r="M219" i="15"/>
  <c r="K219" i="15"/>
  <c r="I219" i="15"/>
  <c r="G219" i="15"/>
  <c r="U218" i="15"/>
  <c r="T218" i="15"/>
  <c r="N218" i="15"/>
  <c r="O218" i="15" s="1"/>
  <c r="M218" i="15"/>
  <c r="K218" i="15"/>
  <c r="I218" i="15"/>
  <c r="G218" i="15"/>
  <c r="U217" i="15"/>
  <c r="T217" i="15"/>
  <c r="N217" i="15"/>
  <c r="O217" i="15" s="1"/>
  <c r="M217" i="15"/>
  <c r="K217" i="15"/>
  <c r="I217" i="15"/>
  <c r="G217" i="15"/>
  <c r="S216" i="15"/>
  <c r="R216" i="15"/>
  <c r="T216" i="15" s="1"/>
  <c r="Q216" i="15"/>
  <c r="P216" i="15"/>
  <c r="L216" i="15"/>
  <c r="J216" i="15"/>
  <c r="H216" i="15"/>
  <c r="F216" i="15"/>
  <c r="G216" i="15" s="1"/>
  <c r="E216" i="15"/>
  <c r="D216" i="15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R205" i="15"/>
  <c r="T205" i="15" s="1"/>
  <c r="Q205" i="15"/>
  <c r="P205" i="15"/>
  <c r="U205" i="15" s="1"/>
  <c r="M205" i="15"/>
  <c r="L205" i="15"/>
  <c r="J205" i="15"/>
  <c r="H205" i="15"/>
  <c r="F205" i="15"/>
  <c r="E205" i="15"/>
  <c r="D205" i="15"/>
  <c r="S204" i="15"/>
  <c r="R204" i="15"/>
  <c r="T204" i="15" s="1"/>
  <c r="Q204" i="15"/>
  <c r="P204" i="15"/>
  <c r="U204" i="15" s="1"/>
  <c r="L204" i="15"/>
  <c r="J204" i="15"/>
  <c r="H204" i="15"/>
  <c r="F204" i="15"/>
  <c r="N204" i="15" s="1"/>
  <c r="E204" i="15"/>
  <c r="K204" i="15" s="1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N201" i="15"/>
  <c r="O201" i="15" s="1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R198" i="15"/>
  <c r="Q198" i="15"/>
  <c r="P198" i="15"/>
  <c r="L198" i="15"/>
  <c r="J198" i="15"/>
  <c r="H198" i="15"/>
  <c r="F198" i="15"/>
  <c r="E198" i="15"/>
  <c r="D198" i="15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N195" i="15"/>
  <c r="O195" i="15" s="1"/>
  <c r="M195" i="15"/>
  <c r="K195" i="15"/>
  <c r="I195" i="15"/>
  <c r="G195" i="15"/>
  <c r="U194" i="15"/>
  <c r="T194" i="15"/>
  <c r="N194" i="15"/>
  <c r="O194" i="15" s="1"/>
  <c r="M194" i="15"/>
  <c r="K194" i="15"/>
  <c r="I194" i="15"/>
  <c r="G194" i="15"/>
  <c r="U193" i="15"/>
  <c r="T193" i="15"/>
  <c r="N193" i="15"/>
  <c r="O193" i="15" s="1"/>
  <c r="M193" i="15"/>
  <c r="K193" i="15"/>
  <c r="I193" i="15"/>
  <c r="G193" i="15"/>
  <c r="U192" i="15"/>
  <c r="T192" i="15"/>
  <c r="N192" i="15"/>
  <c r="O192" i="15" s="1"/>
  <c r="M192" i="15"/>
  <c r="K192" i="15"/>
  <c r="I192" i="15"/>
  <c r="G192" i="15"/>
  <c r="S191" i="15"/>
  <c r="R191" i="15"/>
  <c r="T191" i="15" s="1"/>
  <c r="Q191" i="15"/>
  <c r="P191" i="15"/>
  <c r="L191" i="15"/>
  <c r="J191" i="15"/>
  <c r="K191" i="15" s="1"/>
  <c r="H191" i="15"/>
  <c r="N191" i="15" s="1"/>
  <c r="O191" i="15" s="1"/>
  <c r="F191" i="15"/>
  <c r="E191" i="15"/>
  <c r="D191" i="15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S185" i="15"/>
  <c r="R185" i="15"/>
  <c r="Q185" i="15"/>
  <c r="P185" i="15"/>
  <c r="U185" i="15" s="1"/>
  <c r="L185" i="15"/>
  <c r="J185" i="15"/>
  <c r="H185" i="15"/>
  <c r="F185" i="15"/>
  <c r="E185" i="15"/>
  <c r="M185" i="15" s="1"/>
  <c r="D185" i="15"/>
  <c r="U184" i="15"/>
  <c r="T184" i="15"/>
  <c r="O184" i="15"/>
  <c r="N184" i="15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N182" i="15"/>
  <c r="O182" i="15" s="1"/>
  <c r="M182" i="15"/>
  <c r="K182" i="15"/>
  <c r="I182" i="15"/>
  <c r="G182" i="15"/>
  <c r="U181" i="15"/>
  <c r="T181" i="15"/>
  <c r="N181" i="15"/>
  <c r="O181" i="15" s="1"/>
  <c r="M181" i="15"/>
  <c r="K181" i="15"/>
  <c r="I181" i="15"/>
  <c r="G181" i="15"/>
  <c r="U180" i="15"/>
  <c r="T180" i="15"/>
  <c r="N180" i="15"/>
  <c r="O180" i="15" s="1"/>
  <c r="M180" i="15"/>
  <c r="K180" i="15"/>
  <c r="I180" i="15"/>
  <c r="G180" i="15"/>
  <c r="S179" i="15"/>
  <c r="R179" i="15"/>
  <c r="T179" i="15" s="1"/>
  <c r="Q179" i="15"/>
  <c r="P179" i="15"/>
  <c r="U179" i="15" s="1"/>
  <c r="L179" i="15"/>
  <c r="J179" i="15"/>
  <c r="H179" i="15"/>
  <c r="F179" i="15"/>
  <c r="N179" i="15" s="1"/>
  <c r="O179" i="15" s="1"/>
  <c r="E179" i="15"/>
  <c r="K179" i="15" s="1"/>
  <c r="D179" i="15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T170" i="15" s="1"/>
  <c r="Q170" i="15"/>
  <c r="P170" i="15"/>
  <c r="L170" i="15"/>
  <c r="J170" i="15"/>
  <c r="H170" i="15"/>
  <c r="F170" i="15"/>
  <c r="N170" i="15" s="1"/>
  <c r="E170" i="15"/>
  <c r="D170" i="15"/>
  <c r="G170" i="15" s="1"/>
  <c r="S169" i="15"/>
  <c r="R169" i="15"/>
  <c r="T169" i="15" s="1"/>
  <c r="Q169" i="15"/>
  <c r="P169" i="15"/>
  <c r="L169" i="15"/>
  <c r="J169" i="15"/>
  <c r="H169" i="15"/>
  <c r="N169" i="15" s="1"/>
  <c r="O169" i="15" s="1"/>
  <c r="G169" i="15"/>
  <c r="F169" i="15"/>
  <c r="E169" i="15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U163" i="15"/>
  <c r="S163" i="15"/>
  <c r="R163" i="15"/>
  <c r="T163" i="15" s="1"/>
  <c r="Q163" i="15"/>
  <c r="P163" i="15"/>
  <c r="L163" i="15"/>
  <c r="M163" i="15" s="1"/>
  <c r="J163" i="15"/>
  <c r="H163" i="15"/>
  <c r="F163" i="15"/>
  <c r="N163" i="15" s="1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N161" i="15"/>
  <c r="O161" i="15" s="1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Q157" i="15"/>
  <c r="P157" i="15"/>
  <c r="L157" i="15"/>
  <c r="J157" i="15"/>
  <c r="H157" i="15"/>
  <c r="F157" i="15"/>
  <c r="N157" i="15" s="1"/>
  <c r="E157" i="15"/>
  <c r="M157" i="15" s="1"/>
  <c r="D157" i="15"/>
  <c r="I157" i="15" s="1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R150" i="15"/>
  <c r="T150" i="15" s="1"/>
  <c r="Q150" i="15"/>
  <c r="P150" i="15"/>
  <c r="U150" i="15" s="1"/>
  <c r="L150" i="15"/>
  <c r="M150" i="15" s="1"/>
  <c r="J150" i="15"/>
  <c r="H150" i="15"/>
  <c r="F150" i="15"/>
  <c r="N150" i="15" s="1"/>
  <c r="E150" i="15"/>
  <c r="D150" i="15"/>
  <c r="U149" i="15"/>
  <c r="T149" i="15"/>
  <c r="O149" i="15"/>
  <c r="N149" i="15"/>
  <c r="M149" i="15"/>
  <c r="K149" i="15"/>
  <c r="I149" i="15"/>
  <c r="G149" i="15"/>
  <c r="U148" i="15"/>
  <c r="T148" i="15"/>
  <c r="N148" i="15"/>
  <c r="O148" i="15" s="1"/>
  <c r="M148" i="15"/>
  <c r="K148" i="15"/>
  <c r="I148" i="15"/>
  <c r="G148" i="15"/>
  <c r="U147" i="15"/>
  <c r="T147" i="15"/>
  <c r="N147" i="15"/>
  <c r="O147" i="15" s="1"/>
  <c r="M147" i="15"/>
  <c r="K147" i="15"/>
  <c r="I147" i="15"/>
  <c r="G147" i="15"/>
  <c r="U146" i="15"/>
  <c r="T146" i="15"/>
  <c r="N146" i="15"/>
  <c r="O146" i="15" s="1"/>
  <c r="M146" i="15"/>
  <c r="K146" i="15"/>
  <c r="I146" i="15"/>
  <c r="G146" i="15"/>
  <c r="U145" i="15"/>
  <c r="T145" i="15"/>
  <c r="N145" i="15"/>
  <c r="O145" i="15" s="1"/>
  <c r="M145" i="15"/>
  <c r="K145" i="15"/>
  <c r="I145" i="15"/>
  <c r="G145" i="15"/>
  <c r="S144" i="15"/>
  <c r="R144" i="15"/>
  <c r="Q144" i="15"/>
  <c r="P144" i="15"/>
  <c r="L144" i="15"/>
  <c r="J144" i="15"/>
  <c r="K144" i="15" s="1"/>
  <c r="H144" i="15"/>
  <c r="F144" i="15"/>
  <c r="E144" i="15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T137" i="15"/>
  <c r="S137" i="15"/>
  <c r="R137" i="15"/>
  <c r="Q137" i="15"/>
  <c r="P137" i="15"/>
  <c r="L137" i="15"/>
  <c r="J137" i="15"/>
  <c r="H137" i="15"/>
  <c r="N137" i="15" s="1"/>
  <c r="F137" i="15"/>
  <c r="E137" i="15"/>
  <c r="D137" i="15"/>
  <c r="G137" i="15" s="1"/>
  <c r="U136" i="15"/>
  <c r="T136" i="15"/>
  <c r="O136" i="15"/>
  <c r="N136" i="15"/>
  <c r="M136" i="15"/>
  <c r="K136" i="15"/>
  <c r="I136" i="15"/>
  <c r="G136" i="15"/>
  <c r="U135" i="15"/>
  <c r="T135" i="15"/>
  <c r="N135" i="15"/>
  <c r="O135" i="15" s="1"/>
  <c r="M135" i="15"/>
  <c r="K135" i="15"/>
  <c r="I135" i="15"/>
  <c r="G135" i="15"/>
  <c r="U134" i="15"/>
  <c r="T134" i="15"/>
  <c r="N134" i="15"/>
  <c r="O134" i="15" s="1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S132" i="15"/>
  <c r="R132" i="15"/>
  <c r="T132" i="15" s="1"/>
  <c r="Q132" i="15"/>
  <c r="P132" i="15"/>
  <c r="L132" i="15"/>
  <c r="J132" i="15"/>
  <c r="K132" i="15" s="1"/>
  <c r="H132" i="15"/>
  <c r="N132" i="15" s="1"/>
  <c r="O132" i="15" s="1"/>
  <c r="G132" i="15"/>
  <c r="F132" i="15"/>
  <c r="E132" i="15"/>
  <c r="D132" i="15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U126" i="15"/>
  <c r="S126" i="15"/>
  <c r="R126" i="15"/>
  <c r="T126" i="15" s="1"/>
  <c r="Q126" i="15"/>
  <c r="P126" i="15"/>
  <c r="L126" i="15"/>
  <c r="M126" i="15" s="1"/>
  <c r="J126" i="15"/>
  <c r="H126" i="15"/>
  <c r="F126" i="15"/>
  <c r="N126" i="15" s="1"/>
  <c r="E126" i="15"/>
  <c r="D126" i="15"/>
  <c r="U125" i="15"/>
  <c r="T125" i="15"/>
  <c r="O125" i="15"/>
  <c r="N125" i="15"/>
  <c r="M125" i="15"/>
  <c r="K125" i="15"/>
  <c r="I125" i="15"/>
  <c r="G125" i="15"/>
  <c r="U124" i="15"/>
  <c r="T124" i="15"/>
  <c r="N124" i="15"/>
  <c r="O124" i="15" s="1"/>
  <c r="M124" i="15"/>
  <c r="K124" i="15"/>
  <c r="I124" i="15"/>
  <c r="G124" i="15"/>
  <c r="U123" i="15"/>
  <c r="T123" i="15"/>
  <c r="N123" i="15"/>
  <c r="O123" i="15" s="1"/>
  <c r="M123" i="15"/>
  <c r="K123" i="15"/>
  <c r="I123" i="15"/>
  <c r="G123" i="15"/>
  <c r="U122" i="15"/>
  <c r="T122" i="15"/>
  <c r="N122" i="15"/>
  <c r="O122" i="15" s="1"/>
  <c r="M122" i="15"/>
  <c r="K122" i="15"/>
  <c r="I122" i="15"/>
  <c r="G122" i="15"/>
  <c r="S121" i="15"/>
  <c r="T121" i="15" s="1"/>
  <c r="R121" i="15"/>
  <c r="Q121" i="15"/>
  <c r="P121" i="15"/>
  <c r="L121" i="15"/>
  <c r="J121" i="15"/>
  <c r="H121" i="15"/>
  <c r="F121" i="15"/>
  <c r="N121" i="15" s="1"/>
  <c r="E121" i="15"/>
  <c r="M121" i="15" s="1"/>
  <c r="D121" i="15"/>
  <c r="U120" i="15"/>
  <c r="T120" i="15"/>
  <c r="O120" i="15"/>
  <c r="N120" i="15"/>
  <c r="M120" i="15"/>
  <c r="K120" i="15"/>
  <c r="I120" i="15"/>
  <c r="G120" i="15"/>
  <c r="U119" i="15"/>
  <c r="T119" i="15"/>
  <c r="N119" i="15"/>
  <c r="O119" i="15" s="1"/>
  <c r="M119" i="15"/>
  <c r="K119" i="15"/>
  <c r="I119" i="15"/>
  <c r="G119" i="15"/>
  <c r="U118" i="15"/>
  <c r="T118" i="15"/>
  <c r="N118" i="15"/>
  <c r="O118" i="15" s="1"/>
  <c r="M118" i="15"/>
  <c r="K118" i="15"/>
  <c r="I118" i="15"/>
  <c r="G118" i="15"/>
  <c r="U117" i="15"/>
  <c r="T117" i="15"/>
  <c r="N117" i="15"/>
  <c r="O117" i="15" s="1"/>
  <c r="M117" i="15"/>
  <c r="K117" i="15"/>
  <c r="I117" i="15"/>
  <c r="G117" i="15"/>
  <c r="U116" i="15"/>
  <c r="T116" i="15"/>
  <c r="N116" i="15"/>
  <c r="O116" i="15" s="1"/>
  <c r="M116" i="15"/>
  <c r="K116" i="15"/>
  <c r="I116" i="15"/>
  <c r="G116" i="15"/>
  <c r="U115" i="15"/>
  <c r="T115" i="15"/>
  <c r="N115" i="15"/>
  <c r="O115" i="15" s="1"/>
  <c r="M115" i="15"/>
  <c r="K115" i="15"/>
  <c r="I115" i="15"/>
  <c r="G115" i="15"/>
  <c r="U114" i="15"/>
  <c r="T114" i="15"/>
  <c r="N114" i="15"/>
  <c r="O114" i="15" s="1"/>
  <c r="M114" i="15"/>
  <c r="K114" i="15"/>
  <c r="I114" i="15"/>
  <c r="G114" i="15"/>
  <c r="U113" i="15"/>
  <c r="T113" i="15"/>
  <c r="N113" i="15"/>
  <c r="O113" i="15" s="1"/>
  <c r="M113" i="15"/>
  <c r="K113" i="15"/>
  <c r="I113" i="15"/>
  <c r="G113" i="15"/>
  <c r="S112" i="15"/>
  <c r="R112" i="15"/>
  <c r="T112" i="15" s="1"/>
  <c r="Q112" i="15"/>
  <c r="P112" i="15"/>
  <c r="U112" i="15" s="1"/>
  <c r="L112" i="15"/>
  <c r="J112" i="15"/>
  <c r="H112" i="15"/>
  <c r="F112" i="15"/>
  <c r="N112" i="15" s="1"/>
  <c r="E112" i="15"/>
  <c r="D112" i="15"/>
  <c r="U111" i="15"/>
  <c r="T111" i="15"/>
  <c r="O111" i="15"/>
  <c r="N111" i="15"/>
  <c r="M111" i="15"/>
  <c r="K111" i="15"/>
  <c r="I111" i="15"/>
  <c r="G111" i="15"/>
  <c r="U110" i="15"/>
  <c r="T110" i="15"/>
  <c r="O110" i="15"/>
  <c r="N110" i="15"/>
  <c r="M110" i="15"/>
  <c r="K110" i="15"/>
  <c r="I110" i="15"/>
  <c r="G110" i="15"/>
  <c r="U109" i="15"/>
  <c r="T109" i="15"/>
  <c r="O109" i="15"/>
  <c r="N109" i="15"/>
  <c r="M109" i="15"/>
  <c r="K109" i="15"/>
  <c r="I109" i="15"/>
  <c r="G109" i="15"/>
  <c r="U108" i="15"/>
  <c r="T108" i="15"/>
  <c r="O108" i="15"/>
  <c r="N108" i="15"/>
  <c r="M108" i="15"/>
  <c r="K108" i="15"/>
  <c r="I108" i="15"/>
  <c r="G108" i="15"/>
  <c r="U107" i="15"/>
  <c r="T107" i="15"/>
  <c r="O107" i="15"/>
  <c r="N107" i="15"/>
  <c r="M107" i="15"/>
  <c r="K107" i="15"/>
  <c r="I107" i="15"/>
  <c r="G107" i="15"/>
  <c r="S106" i="15"/>
  <c r="R106" i="15"/>
  <c r="T106" i="15" s="1"/>
  <c r="Q106" i="15"/>
  <c r="P106" i="15"/>
  <c r="L106" i="15"/>
  <c r="J106" i="15"/>
  <c r="K106" i="15" s="1"/>
  <c r="H106" i="15"/>
  <c r="F106" i="15"/>
  <c r="E106" i="15"/>
  <c r="M106" i="15" s="1"/>
  <c r="D106" i="15"/>
  <c r="I106" i="15" s="1"/>
  <c r="U105" i="15"/>
  <c r="T105" i="15"/>
  <c r="N105" i="15"/>
  <c r="O105" i="15" s="1"/>
  <c r="M105" i="15"/>
  <c r="K105" i="15"/>
  <c r="I105" i="15"/>
  <c r="G105" i="15"/>
  <c r="U102" i="15"/>
  <c r="S102" i="15"/>
  <c r="R102" i="15"/>
  <c r="Q102" i="15"/>
  <c r="P102" i="15"/>
  <c r="L102" i="15"/>
  <c r="J102" i="15"/>
  <c r="H102" i="15"/>
  <c r="F102" i="15"/>
  <c r="N102" i="15" s="1"/>
  <c r="E102" i="15"/>
  <c r="D102" i="15"/>
  <c r="S101" i="15"/>
  <c r="R101" i="15"/>
  <c r="Q101" i="15"/>
  <c r="P101" i="15"/>
  <c r="L101" i="15"/>
  <c r="J101" i="15"/>
  <c r="K101" i="15" s="1"/>
  <c r="H101" i="15"/>
  <c r="F101" i="15"/>
  <c r="E101" i="15"/>
  <c r="M101" i="15" s="1"/>
  <c r="D101" i="15"/>
  <c r="U100" i="15"/>
  <c r="T100" i="15"/>
  <c r="O100" i="15"/>
  <c r="N100" i="15"/>
  <c r="M100" i="15"/>
  <c r="K100" i="15"/>
  <c r="I100" i="15"/>
  <c r="G100" i="15"/>
  <c r="U99" i="15"/>
  <c r="T99" i="15"/>
  <c r="N99" i="15"/>
  <c r="O99" i="15" s="1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S96" i="15"/>
  <c r="R96" i="15"/>
  <c r="T96" i="15" s="1"/>
  <c r="Q96" i="15"/>
  <c r="P96" i="15"/>
  <c r="L96" i="15"/>
  <c r="J96" i="15"/>
  <c r="K96" i="15" s="1"/>
  <c r="H96" i="15"/>
  <c r="F96" i="15"/>
  <c r="E96" i="15"/>
  <c r="D96" i="15"/>
  <c r="I96" i="15" s="1"/>
  <c r="U95" i="15"/>
  <c r="T95" i="15"/>
  <c r="O95" i="15"/>
  <c r="N95" i="15"/>
  <c r="M95" i="15"/>
  <c r="K95" i="15"/>
  <c r="I95" i="15"/>
  <c r="G95" i="15"/>
  <c r="U94" i="15"/>
  <c r="T94" i="15"/>
  <c r="N94" i="15"/>
  <c r="O94" i="15" s="1"/>
  <c r="M94" i="15"/>
  <c r="K94" i="15"/>
  <c r="I94" i="15"/>
  <c r="G94" i="15"/>
  <c r="U93" i="15"/>
  <c r="T93" i="15"/>
  <c r="N93" i="15"/>
  <c r="O93" i="15" s="1"/>
  <c r="M93" i="15"/>
  <c r="K93" i="15"/>
  <c r="I93" i="15"/>
  <c r="G93" i="15"/>
  <c r="U92" i="15"/>
  <c r="T92" i="15"/>
  <c r="N92" i="15"/>
  <c r="O92" i="15" s="1"/>
  <c r="M92" i="15"/>
  <c r="K92" i="15"/>
  <c r="I92" i="15"/>
  <c r="G92" i="15"/>
  <c r="S91" i="15"/>
  <c r="R91" i="15"/>
  <c r="T91" i="15" s="1"/>
  <c r="Q91" i="15"/>
  <c r="P91" i="15"/>
  <c r="U91" i="15" s="1"/>
  <c r="L91" i="15"/>
  <c r="J91" i="15"/>
  <c r="H91" i="15"/>
  <c r="F91" i="15"/>
  <c r="G91" i="15" s="1"/>
  <c r="E91" i="15"/>
  <c r="D91" i="15"/>
  <c r="I91" i="15" s="1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T85" i="15" s="1"/>
  <c r="R85" i="15"/>
  <c r="Q85" i="15"/>
  <c r="P85" i="15"/>
  <c r="L85" i="15"/>
  <c r="J85" i="15"/>
  <c r="K85" i="15" s="1"/>
  <c r="H85" i="15"/>
  <c r="G85" i="15"/>
  <c r="F85" i="15"/>
  <c r="N85" i="15" s="1"/>
  <c r="O85" i="15" s="1"/>
  <c r="E85" i="15"/>
  <c r="D85" i="15"/>
  <c r="I85" i="15" s="1"/>
  <c r="S84" i="15"/>
  <c r="R84" i="15"/>
  <c r="T84" i="15" s="1"/>
  <c r="Q84" i="15"/>
  <c r="P84" i="15"/>
  <c r="U84" i="15" s="1"/>
  <c r="L84" i="15"/>
  <c r="J84" i="15"/>
  <c r="I84" i="15"/>
  <c r="H84" i="15"/>
  <c r="F84" i="15"/>
  <c r="G84" i="15" s="1"/>
  <c r="E84" i="15"/>
  <c r="D84" i="15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S78" i="15"/>
  <c r="T78" i="15" s="1"/>
  <c r="R78" i="15"/>
  <c r="Q78" i="15"/>
  <c r="P78" i="15"/>
  <c r="L78" i="15"/>
  <c r="J78" i="15"/>
  <c r="K78" i="15" s="1"/>
  <c r="H78" i="15"/>
  <c r="F78" i="15"/>
  <c r="E78" i="15"/>
  <c r="D78" i="15"/>
  <c r="I78" i="15" s="1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U70" i="15"/>
  <c r="S70" i="15"/>
  <c r="R70" i="15"/>
  <c r="T70" i="15" s="1"/>
  <c r="Q70" i="15"/>
  <c r="P70" i="15"/>
  <c r="L70" i="15"/>
  <c r="J70" i="15"/>
  <c r="H70" i="15"/>
  <c r="F70" i="15"/>
  <c r="E70" i="15"/>
  <c r="D70" i="15"/>
  <c r="I70" i="15" s="1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Q63" i="15"/>
  <c r="P63" i="15"/>
  <c r="U63" i="15" s="1"/>
  <c r="L63" i="15"/>
  <c r="J63" i="15"/>
  <c r="H63" i="15"/>
  <c r="F63" i="15"/>
  <c r="E63" i="15"/>
  <c r="M63" i="15" s="1"/>
  <c r="D63" i="15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N59" i="15"/>
  <c r="O59" i="15" s="1"/>
  <c r="M59" i="15"/>
  <c r="K59" i="15"/>
  <c r="I59" i="15"/>
  <c r="G59" i="15"/>
  <c r="S58" i="15"/>
  <c r="R58" i="15"/>
  <c r="T58" i="15" s="1"/>
  <c r="Q58" i="15"/>
  <c r="P58" i="15"/>
  <c r="L58" i="15"/>
  <c r="J58" i="15"/>
  <c r="U58" i="15" s="1"/>
  <c r="H58" i="15"/>
  <c r="F58" i="15"/>
  <c r="E58" i="15"/>
  <c r="D58" i="15"/>
  <c r="I58" i="15" s="1"/>
  <c r="U57" i="15"/>
  <c r="T57" i="15"/>
  <c r="O57" i="15"/>
  <c r="N57" i="15"/>
  <c r="M57" i="15"/>
  <c r="K57" i="15"/>
  <c r="I57" i="15"/>
  <c r="G57" i="15"/>
  <c r="S54" i="15"/>
  <c r="T54" i="15" s="1"/>
  <c r="R54" i="15"/>
  <c r="Q54" i="15"/>
  <c r="P54" i="15"/>
  <c r="L54" i="15"/>
  <c r="K54" i="15"/>
  <c r="J54" i="15"/>
  <c r="H54" i="15"/>
  <c r="G54" i="15"/>
  <c r="F54" i="15"/>
  <c r="E54" i="15"/>
  <c r="D54" i="15"/>
  <c r="S53" i="15"/>
  <c r="R53" i="15"/>
  <c r="Q53" i="15"/>
  <c r="P53" i="15"/>
  <c r="U53" i="15" s="1"/>
  <c r="L53" i="15"/>
  <c r="J53" i="15"/>
  <c r="H53" i="15"/>
  <c r="F53" i="15"/>
  <c r="E53" i="15"/>
  <c r="D53" i="15"/>
  <c r="I53" i="15" s="1"/>
  <c r="U52" i="15"/>
  <c r="T52" i="15"/>
  <c r="O52" i="15"/>
  <c r="N52" i="15"/>
  <c r="M52" i="15"/>
  <c r="K52" i="15"/>
  <c r="I52" i="15"/>
  <c r="G52" i="15"/>
  <c r="U51" i="15"/>
  <c r="T51" i="15"/>
  <c r="N51" i="15"/>
  <c r="O51" i="15" s="1"/>
  <c r="M51" i="15"/>
  <c r="K51" i="15"/>
  <c r="I51" i="15"/>
  <c r="G51" i="15"/>
  <c r="U50" i="15"/>
  <c r="T50" i="15"/>
  <c r="N50" i="15"/>
  <c r="O50" i="15" s="1"/>
  <c r="M50" i="15"/>
  <c r="K50" i="15"/>
  <c r="I50" i="15"/>
  <c r="G50" i="15"/>
  <c r="U49" i="15"/>
  <c r="T49" i="15"/>
  <c r="N49" i="15"/>
  <c r="O49" i="15" s="1"/>
  <c r="M49" i="15"/>
  <c r="K49" i="15"/>
  <c r="I49" i="15"/>
  <c r="G49" i="15"/>
  <c r="U48" i="15"/>
  <c r="T48" i="15"/>
  <c r="N48" i="15"/>
  <c r="O48" i="15" s="1"/>
  <c r="M48" i="15"/>
  <c r="K48" i="15"/>
  <c r="I48" i="15"/>
  <c r="G48" i="15"/>
  <c r="S47" i="15"/>
  <c r="T47" i="15" s="1"/>
  <c r="R47" i="15"/>
  <c r="Q47" i="15"/>
  <c r="P47" i="15"/>
  <c r="U47" i="15" s="1"/>
  <c r="L47" i="15"/>
  <c r="K47" i="15"/>
  <c r="J47" i="15"/>
  <c r="H47" i="15"/>
  <c r="G47" i="15"/>
  <c r="F47" i="15"/>
  <c r="E47" i="15"/>
  <c r="D47" i="15"/>
  <c r="U46" i="15"/>
  <c r="T46" i="15"/>
  <c r="O46" i="15"/>
  <c r="N46" i="15"/>
  <c r="M46" i="15"/>
  <c r="K46" i="15"/>
  <c r="I46" i="15"/>
  <c r="G46" i="15"/>
  <c r="U45" i="15"/>
  <c r="T45" i="15"/>
  <c r="N45" i="15"/>
  <c r="O45" i="15" s="1"/>
  <c r="M45" i="15"/>
  <c r="K45" i="15"/>
  <c r="I45" i="15"/>
  <c r="G45" i="15"/>
  <c r="U44" i="15"/>
  <c r="T44" i="15"/>
  <c r="N44" i="15"/>
  <c r="O44" i="15" s="1"/>
  <c r="M44" i="15"/>
  <c r="K44" i="15"/>
  <c r="I44" i="15"/>
  <c r="G44" i="15"/>
  <c r="U43" i="15"/>
  <c r="T43" i="15"/>
  <c r="N43" i="15"/>
  <c r="O43" i="15" s="1"/>
  <c r="M43" i="15"/>
  <c r="K43" i="15"/>
  <c r="I43" i="15"/>
  <c r="G43" i="15"/>
  <c r="U42" i="15"/>
  <c r="T42" i="15"/>
  <c r="O42" i="15"/>
  <c r="N42" i="15"/>
  <c r="M42" i="15"/>
  <c r="K42" i="15"/>
  <c r="I42" i="15"/>
  <c r="G42" i="15"/>
  <c r="U41" i="15"/>
  <c r="T41" i="15"/>
  <c r="N41" i="15"/>
  <c r="O41" i="15" s="1"/>
  <c r="M41" i="15"/>
  <c r="K41" i="15"/>
  <c r="I41" i="15"/>
  <c r="G41" i="15"/>
  <c r="U40" i="15"/>
  <c r="S40" i="15"/>
  <c r="R40" i="15"/>
  <c r="Q40" i="15"/>
  <c r="P40" i="15"/>
  <c r="L40" i="15"/>
  <c r="J40" i="15"/>
  <c r="H40" i="15"/>
  <c r="I40" i="15" s="1"/>
  <c r="F40" i="15"/>
  <c r="E40" i="15"/>
  <c r="D40" i="15"/>
  <c r="U39" i="15"/>
  <c r="T39" i="15"/>
  <c r="O39" i="15"/>
  <c r="N39" i="15"/>
  <c r="M39" i="15"/>
  <c r="K39" i="15"/>
  <c r="I39" i="15"/>
  <c r="G39" i="15"/>
  <c r="U38" i="15"/>
  <c r="T38" i="15"/>
  <c r="N38" i="15"/>
  <c r="O38" i="15" s="1"/>
  <c r="M38" i="15"/>
  <c r="K38" i="15"/>
  <c r="I38" i="15"/>
  <c r="G38" i="15"/>
  <c r="U37" i="15"/>
  <c r="T37" i="15"/>
  <c r="N37" i="15"/>
  <c r="O37" i="15" s="1"/>
  <c r="M37" i="15"/>
  <c r="K37" i="15"/>
  <c r="I37" i="15"/>
  <c r="G37" i="15"/>
  <c r="U36" i="15"/>
  <c r="T36" i="15"/>
  <c r="N36" i="15"/>
  <c r="O36" i="15" s="1"/>
  <c r="M36" i="15"/>
  <c r="K36" i="15"/>
  <c r="I36" i="15"/>
  <c r="G36" i="15"/>
  <c r="S35" i="15"/>
  <c r="T35" i="15" s="1"/>
  <c r="R35" i="15"/>
  <c r="Q35" i="15"/>
  <c r="P35" i="15"/>
  <c r="U35" i="15" s="1"/>
  <c r="L35" i="15"/>
  <c r="J35" i="15"/>
  <c r="H35" i="15"/>
  <c r="F35" i="15"/>
  <c r="E35" i="15"/>
  <c r="D35" i="15"/>
  <c r="I35" i="15" s="1"/>
  <c r="U34" i="15"/>
  <c r="T34" i="15"/>
  <c r="O34" i="15"/>
  <c r="N34" i="15"/>
  <c r="M34" i="15"/>
  <c r="K34" i="15"/>
  <c r="I34" i="15"/>
  <c r="G34" i="15"/>
  <c r="U33" i="15"/>
  <c r="T33" i="15"/>
  <c r="N33" i="15"/>
  <c r="O33" i="15" s="1"/>
  <c r="M33" i="15"/>
  <c r="K33" i="15"/>
  <c r="I33" i="15"/>
  <c r="G33" i="15"/>
  <c r="U32" i="15"/>
  <c r="T32" i="15"/>
  <c r="N32" i="15"/>
  <c r="O32" i="15" s="1"/>
  <c r="M32" i="15"/>
  <c r="K32" i="15"/>
  <c r="I32" i="15"/>
  <c r="G32" i="15"/>
  <c r="U31" i="15"/>
  <c r="T31" i="15"/>
  <c r="N31" i="15"/>
  <c r="O31" i="15" s="1"/>
  <c r="M31" i="15"/>
  <c r="K31" i="15"/>
  <c r="I31" i="15"/>
  <c r="G31" i="15"/>
  <c r="U30" i="15"/>
  <c r="T30" i="15"/>
  <c r="N30" i="15"/>
  <c r="O30" i="15" s="1"/>
  <c r="M30" i="15"/>
  <c r="K30" i="15"/>
  <c r="I30" i="15"/>
  <c r="G30" i="15"/>
  <c r="U29" i="15"/>
  <c r="T29" i="15"/>
  <c r="N29" i="15"/>
  <c r="O29" i="15" s="1"/>
  <c r="M29" i="15"/>
  <c r="K29" i="15"/>
  <c r="I29" i="15"/>
  <c r="G29" i="15"/>
  <c r="U28" i="15"/>
  <c r="T28" i="15"/>
  <c r="N28" i="15"/>
  <c r="O28" i="15" s="1"/>
  <c r="M28" i="15"/>
  <c r="K28" i="15"/>
  <c r="I28" i="15"/>
  <c r="G28" i="15"/>
  <c r="S27" i="15"/>
  <c r="R27" i="15"/>
  <c r="T27" i="15" s="1"/>
  <c r="Q27" i="15"/>
  <c r="P27" i="15"/>
  <c r="L27" i="15"/>
  <c r="J27" i="15"/>
  <c r="H27" i="15"/>
  <c r="F27" i="15"/>
  <c r="G27" i="15" s="1"/>
  <c r="E27" i="15"/>
  <c r="D27" i="15"/>
  <c r="I27" i="15" s="1"/>
  <c r="U26" i="15"/>
  <c r="T26" i="15"/>
  <c r="O26" i="15"/>
  <c r="N26" i="15"/>
  <c r="M26" i="15"/>
  <c r="K26" i="15"/>
  <c r="I26" i="15"/>
  <c r="G26" i="15"/>
  <c r="U25" i="15"/>
  <c r="T25" i="15"/>
  <c r="O25" i="15"/>
  <c r="N25" i="15"/>
  <c r="M25" i="15"/>
  <c r="K25" i="15"/>
  <c r="I25" i="15"/>
  <c r="G25" i="15"/>
  <c r="U24" i="15"/>
  <c r="T24" i="15"/>
  <c r="O24" i="15"/>
  <c r="N24" i="15"/>
  <c r="M24" i="15"/>
  <c r="K24" i="15"/>
  <c r="I24" i="15"/>
  <c r="G24" i="15"/>
  <c r="U23" i="15"/>
  <c r="T23" i="15"/>
  <c r="O23" i="15"/>
  <c r="N23" i="15"/>
  <c r="M23" i="15"/>
  <c r="K23" i="15"/>
  <c r="I23" i="15"/>
  <c r="G23" i="15"/>
  <c r="U22" i="15"/>
  <c r="T22" i="15"/>
  <c r="O22" i="15"/>
  <c r="N22" i="15"/>
  <c r="M22" i="15"/>
  <c r="K22" i="15"/>
  <c r="I22" i="15"/>
  <c r="G22" i="15"/>
  <c r="U21" i="15"/>
  <c r="T21" i="15"/>
  <c r="O21" i="15"/>
  <c r="N21" i="15"/>
  <c r="M21" i="15"/>
  <c r="K21" i="15"/>
  <c r="I21" i="15"/>
  <c r="G21" i="15"/>
  <c r="U20" i="15"/>
  <c r="T20" i="15"/>
  <c r="O20" i="15"/>
  <c r="N20" i="15"/>
  <c r="M20" i="15"/>
  <c r="K20" i="15"/>
  <c r="I20" i="15"/>
  <c r="G20" i="15"/>
  <c r="S19" i="15"/>
  <c r="R19" i="15"/>
  <c r="Q19" i="15"/>
  <c r="P19" i="15"/>
  <c r="L19" i="15"/>
  <c r="J19" i="15"/>
  <c r="H19" i="15"/>
  <c r="F19" i="15"/>
  <c r="N19" i="15" s="1"/>
  <c r="E19" i="15"/>
  <c r="D19" i="15"/>
  <c r="U18" i="15"/>
  <c r="T18" i="15"/>
  <c r="O18" i="15"/>
  <c r="N18" i="15"/>
  <c r="M18" i="15"/>
  <c r="K18" i="15"/>
  <c r="I18" i="15"/>
  <c r="G18" i="15"/>
  <c r="U17" i="15"/>
  <c r="T17" i="15"/>
  <c r="N17" i="15"/>
  <c r="O17" i="15" s="1"/>
  <c r="M17" i="15"/>
  <c r="K17" i="15"/>
  <c r="I17" i="15"/>
  <c r="G17" i="15"/>
  <c r="U16" i="15"/>
  <c r="T16" i="15"/>
  <c r="N16" i="15"/>
  <c r="O16" i="15" s="1"/>
  <c r="M16" i="15"/>
  <c r="K16" i="15"/>
  <c r="I16" i="15"/>
  <c r="G16" i="15"/>
  <c r="U15" i="15"/>
  <c r="T15" i="15"/>
  <c r="N15" i="15"/>
  <c r="O15" i="15" s="1"/>
  <c r="M15" i="15"/>
  <c r="K15" i="15"/>
  <c r="I15" i="15"/>
  <c r="G15" i="15"/>
  <c r="U14" i="15"/>
  <c r="T14" i="15"/>
  <c r="N14" i="15"/>
  <c r="O14" i="15" s="1"/>
  <c r="M14" i="15"/>
  <c r="K14" i="15"/>
  <c r="I14" i="15"/>
  <c r="G14" i="15"/>
  <c r="U13" i="15"/>
  <c r="T13" i="15"/>
  <c r="N13" i="15"/>
  <c r="O13" i="15" s="1"/>
  <c r="M13" i="15"/>
  <c r="K13" i="15"/>
  <c r="I13" i="15"/>
  <c r="G13" i="15"/>
  <c r="U12" i="15"/>
  <c r="T12" i="15"/>
  <c r="N12" i="15"/>
  <c r="O12" i="15" s="1"/>
  <c r="M12" i="15"/>
  <c r="K12" i="15"/>
  <c r="I12" i="15"/>
  <c r="G12" i="15"/>
  <c r="U11" i="15"/>
  <c r="T11" i="15"/>
  <c r="N11" i="15"/>
  <c r="O11" i="15" s="1"/>
  <c r="M11" i="15"/>
  <c r="K11" i="15"/>
  <c r="I11" i="15"/>
  <c r="G11" i="15"/>
  <c r="S10" i="15"/>
  <c r="R10" i="15"/>
  <c r="Q10" i="15"/>
  <c r="P10" i="15"/>
  <c r="U10" i="15" s="1"/>
  <c r="L10" i="15"/>
  <c r="J10" i="15"/>
  <c r="H10" i="15"/>
  <c r="F10" i="15"/>
  <c r="G10" i="15" s="1"/>
  <c r="E10" i="15"/>
  <c r="D10" i="15"/>
  <c r="I10" i="15" s="1"/>
  <c r="U9" i="15"/>
  <c r="T9" i="15"/>
  <c r="O9" i="15"/>
  <c r="N9" i="15"/>
  <c r="M9" i="15"/>
  <c r="K9" i="15"/>
  <c r="I9" i="15"/>
  <c r="G9" i="15"/>
  <c r="U8" i="15"/>
  <c r="T8" i="15"/>
  <c r="O8" i="15"/>
  <c r="N8" i="15"/>
  <c r="M8" i="15"/>
  <c r="K8" i="15"/>
  <c r="I8" i="15"/>
  <c r="G8" i="15"/>
  <c r="S339" i="14"/>
  <c r="R339" i="14"/>
  <c r="T339" i="14" s="1"/>
  <c r="Q339" i="14"/>
  <c r="P339" i="14"/>
  <c r="L339" i="14"/>
  <c r="J339" i="14"/>
  <c r="H339" i="14"/>
  <c r="F339" i="14"/>
  <c r="E339" i="14"/>
  <c r="D339" i="14"/>
  <c r="I339" i="14" s="1"/>
  <c r="S338" i="14"/>
  <c r="R338" i="14"/>
  <c r="T338" i="14" s="1"/>
  <c r="Q338" i="14"/>
  <c r="P338" i="14"/>
  <c r="U338" i="14" s="1"/>
  <c r="L338" i="14"/>
  <c r="M338" i="14" s="1"/>
  <c r="J338" i="14"/>
  <c r="H338" i="14"/>
  <c r="F338" i="14"/>
  <c r="E338" i="14"/>
  <c r="D338" i="14"/>
  <c r="S337" i="14"/>
  <c r="T337" i="14" s="1"/>
  <c r="R337" i="14"/>
  <c r="Q337" i="14"/>
  <c r="P337" i="14"/>
  <c r="L337" i="14"/>
  <c r="J337" i="14"/>
  <c r="H337" i="14"/>
  <c r="F337" i="14"/>
  <c r="E337" i="14"/>
  <c r="D337" i="14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T332" i="14"/>
  <c r="S332" i="14"/>
  <c r="R332" i="14"/>
  <c r="Q332" i="14"/>
  <c r="P332" i="14"/>
  <c r="U332" i="14" s="1"/>
  <c r="L332" i="14"/>
  <c r="J332" i="14"/>
  <c r="H332" i="14"/>
  <c r="F332" i="14"/>
  <c r="N332" i="14" s="1"/>
  <c r="E332" i="14"/>
  <c r="D332" i="14"/>
  <c r="U331" i="14"/>
  <c r="T331" i="14"/>
  <c r="O331" i="14"/>
  <c r="N331" i="14"/>
  <c r="M331" i="14"/>
  <c r="K331" i="14"/>
  <c r="I331" i="14"/>
  <c r="G331" i="14"/>
  <c r="U330" i="14"/>
  <c r="T330" i="14"/>
  <c r="O330" i="14"/>
  <c r="N330" i="14"/>
  <c r="M330" i="14"/>
  <c r="K330" i="14"/>
  <c r="I330" i="14"/>
  <c r="G330" i="14"/>
  <c r="U329" i="14"/>
  <c r="T329" i="14"/>
  <c r="O329" i="14"/>
  <c r="N329" i="14"/>
  <c r="M329" i="14"/>
  <c r="K329" i="14"/>
  <c r="I329" i="14"/>
  <c r="G329" i="14"/>
  <c r="U328" i="14"/>
  <c r="T328" i="14"/>
  <c r="O328" i="14"/>
  <c r="N328" i="14"/>
  <c r="M328" i="14"/>
  <c r="K328" i="14"/>
  <c r="I328" i="14"/>
  <c r="G328" i="14"/>
  <c r="U327" i="14"/>
  <c r="T327" i="14"/>
  <c r="O327" i="14"/>
  <c r="N327" i="14"/>
  <c r="M327" i="14"/>
  <c r="K327" i="14"/>
  <c r="I327" i="14"/>
  <c r="G327" i="14"/>
  <c r="U326" i="14"/>
  <c r="T326" i="14"/>
  <c r="O326" i="14"/>
  <c r="N326" i="14"/>
  <c r="M326" i="14"/>
  <c r="K326" i="14"/>
  <c r="I326" i="14"/>
  <c r="G326" i="14"/>
  <c r="U325" i="14"/>
  <c r="T325" i="14"/>
  <c r="O325" i="14"/>
  <c r="N325" i="14"/>
  <c r="M325" i="14"/>
  <c r="K325" i="14"/>
  <c r="I325" i="14"/>
  <c r="G325" i="14"/>
  <c r="U324" i="14"/>
  <c r="T324" i="14"/>
  <c r="O324" i="14"/>
  <c r="N324" i="14"/>
  <c r="M324" i="14"/>
  <c r="K324" i="14"/>
  <c r="I324" i="14"/>
  <c r="G324" i="14"/>
  <c r="S323" i="14"/>
  <c r="R323" i="14"/>
  <c r="T323" i="14" s="1"/>
  <c r="Q323" i="14"/>
  <c r="P323" i="14"/>
  <c r="L323" i="14"/>
  <c r="J323" i="14"/>
  <c r="H323" i="14"/>
  <c r="F323" i="14"/>
  <c r="N323" i="14" s="1"/>
  <c r="O323" i="14" s="1"/>
  <c r="E323" i="14"/>
  <c r="M323" i="14" s="1"/>
  <c r="D323" i="14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S317" i="14"/>
  <c r="R317" i="14"/>
  <c r="T317" i="14" s="1"/>
  <c r="Q317" i="14"/>
  <c r="P317" i="14"/>
  <c r="L317" i="14"/>
  <c r="J317" i="14"/>
  <c r="H317" i="14"/>
  <c r="F317" i="14"/>
  <c r="E317" i="14"/>
  <c r="M317" i="14" s="1"/>
  <c r="D317" i="14"/>
  <c r="G317" i="14" s="1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T310" i="14"/>
  <c r="S310" i="14"/>
  <c r="R310" i="14"/>
  <c r="Q310" i="14"/>
  <c r="P310" i="14"/>
  <c r="U310" i="14" s="1"/>
  <c r="L310" i="14"/>
  <c r="J310" i="14"/>
  <c r="H310" i="14"/>
  <c r="F310" i="14"/>
  <c r="E310" i="14"/>
  <c r="K310" i="14" s="1"/>
  <c r="D310" i="14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T303" i="14"/>
  <c r="S303" i="14"/>
  <c r="R303" i="14"/>
  <c r="Q303" i="14"/>
  <c r="P303" i="14"/>
  <c r="U303" i="14" s="1"/>
  <c r="L303" i="14"/>
  <c r="J303" i="14"/>
  <c r="H303" i="14"/>
  <c r="F303" i="14"/>
  <c r="N303" i="14" s="1"/>
  <c r="E303" i="14"/>
  <c r="D303" i="14"/>
  <c r="G303" i="14" s="1"/>
  <c r="U302" i="14"/>
  <c r="T302" i="14"/>
  <c r="N302" i="14"/>
  <c r="O302" i="14" s="1"/>
  <c r="M302" i="14"/>
  <c r="K302" i="14"/>
  <c r="I302" i="14"/>
  <c r="G302" i="14"/>
  <c r="S299" i="14"/>
  <c r="R299" i="14"/>
  <c r="T299" i="14" s="1"/>
  <c r="Q299" i="14"/>
  <c r="P299" i="14"/>
  <c r="L299" i="14"/>
  <c r="J299" i="14"/>
  <c r="K299" i="14" s="1"/>
  <c r="H299" i="14"/>
  <c r="F299" i="14"/>
  <c r="E299" i="14"/>
  <c r="D299" i="14"/>
  <c r="S298" i="14"/>
  <c r="R298" i="14"/>
  <c r="Q298" i="14"/>
  <c r="P298" i="14"/>
  <c r="U298" i="14" s="1"/>
  <c r="L298" i="14"/>
  <c r="M298" i="14" s="1"/>
  <c r="J298" i="14"/>
  <c r="H298" i="14"/>
  <c r="F298" i="14"/>
  <c r="E298" i="14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S292" i="14"/>
  <c r="R292" i="14"/>
  <c r="T292" i="14" s="1"/>
  <c r="Q292" i="14"/>
  <c r="P292" i="14"/>
  <c r="L292" i="14"/>
  <c r="J292" i="14"/>
  <c r="K292" i="14" s="1"/>
  <c r="H292" i="14"/>
  <c r="F292" i="14"/>
  <c r="E292" i="14"/>
  <c r="D292" i="14"/>
  <c r="I292" i="14" s="1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Q285" i="14"/>
  <c r="P285" i="14"/>
  <c r="L285" i="14"/>
  <c r="M285" i="14" s="1"/>
  <c r="J285" i="14"/>
  <c r="H285" i="14"/>
  <c r="N285" i="14" s="1"/>
  <c r="F285" i="14"/>
  <c r="E285" i="14"/>
  <c r="D285" i="14"/>
  <c r="G285" i="14" s="1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N278" i="14"/>
  <c r="O278" i="14" s="1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N276" i="14"/>
  <c r="O276" i="14" s="1"/>
  <c r="M276" i="14"/>
  <c r="K276" i="14"/>
  <c r="I276" i="14"/>
  <c r="G276" i="14"/>
  <c r="T275" i="14"/>
  <c r="S275" i="14"/>
  <c r="R275" i="14"/>
  <c r="Q275" i="14"/>
  <c r="P275" i="14"/>
  <c r="U275" i="14" s="1"/>
  <c r="L275" i="14"/>
  <c r="J275" i="14"/>
  <c r="H275" i="14"/>
  <c r="F275" i="14"/>
  <c r="E275" i="14"/>
  <c r="K275" i="14" s="1"/>
  <c r="D275" i="14"/>
  <c r="I275" i="14" s="1"/>
  <c r="U274" i="14"/>
  <c r="T274" i="14"/>
  <c r="O274" i="14"/>
  <c r="N274" i="14"/>
  <c r="M274" i="14"/>
  <c r="K274" i="14"/>
  <c r="I274" i="14"/>
  <c r="G274" i="14"/>
  <c r="U273" i="14"/>
  <c r="T273" i="14"/>
  <c r="N273" i="14"/>
  <c r="O273" i="14" s="1"/>
  <c r="M273" i="14"/>
  <c r="K273" i="14"/>
  <c r="I273" i="14"/>
  <c r="G273" i="14"/>
  <c r="U272" i="14"/>
  <c r="T272" i="14"/>
  <c r="N272" i="14"/>
  <c r="O272" i="14" s="1"/>
  <c r="M272" i="14"/>
  <c r="K272" i="14"/>
  <c r="I272" i="14"/>
  <c r="G272" i="14"/>
  <c r="U271" i="14"/>
  <c r="T271" i="14"/>
  <c r="N271" i="14"/>
  <c r="O271" i="14" s="1"/>
  <c r="M271" i="14"/>
  <c r="K271" i="14"/>
  <c r="I271" i="14"/>
  <c r="G271" i="14"/>
  <c r="U270" i="14"/>
  <c r="T270" i="14"/>
  <c r="N270" i="14"/>
  <c r="O270" i="14" s="1"/>
  <c r="M270" i="14"/>
  <c r="K270" i="14"/>
  <c r="I270" i="14"/>
  <c r="G270" i="14"/>
  <c r="U269" i="14"/>
  <c r="T269" i="14"/>
  <c r="N269" i="14"/>
  <c r="O269" i="14" s="1"/>
  <c r="M269" i="14"/>
  <c r="K269" i="14"/>
  <c r="I269" i="14"/>
  <c r="G269" i="14"/>
  <c r="U268" i="14"/>
  <c r="T268" i="14"/>
  <c r="N268" i="14"/>
  <c r="O268" i="14" s="1"/>
  <c r="M268" i="14"/>
  <c r="K268" i="14"/>
  <c r="I268" i="14"/>
  <c r="G268" i="14"/>
  <c r="S267" i="14"/>
  <c r="R267" i="14"/>
  <c r="T267" i="14" s="1"/>
  <c r="Q267" i="14"/>
  <c r="P267" i="14"/>
  <c r="U267" i="14" s="1"/>
  <c r="L267" i="14"/>
  <c r="M267" i="14" s="1"/>
  <c r="J267" i="14"/>
  <c r="H267" i="14"/>
  <c r="F267" i="14"/>
  <c r="N267" i="14" s="1"/>
  <c r="E267" i="14"/>
  <c r="D267" i="14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T260" i="14" s="1"/>
  <c r="R260" i="14"/>
  <c r="Q260" i="14"/>
  <c r="P260" i="14"/>
  <c r="U260" i="14" s="1"/>
  <c r="L260" i="14"/>
  <c r="J260" i="14"/>
  <c r="H260" i="14"/>
  <c r="F260" i="14"/>
  <c r="N260" i="14" s="1"/>
  <c r="O260" i="14" s="1"/>
  <c r="E260" i="14"/>
  <c r="K260" i="14" s="1"/>
  <c r="D260" i="14"/>
  <c r="I260" i="14" s="1"/>
  <c r="S259" i="14"/>
  <c r="T259" i="14" s="1"/>
  <c r="R259" i="14"/>
  <c r="Q259" i="14"/>
  <c r="P259" i="14"/>
  <c r="U259" i="14" s="1"/>
  <c r="L259" i="14"/>
  <c r="J259" i="14"/>
  <c r="H259" i="14"/>
  <c r="F259" i="14"/>
  <c r="N259" i="14" s="1"/>
  <c r="E259" i="14"/>
  <c r="D259" i="14"/>
  <c r="U258" i="14"/>
  <c r="T258" i="14"/>
  <c r="O258" i="14"/>
  <c r="N258" i="14"/>
  <c r="M258" i="14"/>
  <c r="K258" i="14"/>
  <c r="I258" i="14"/>
  <c r="G258" i="14"/>
  <c r="U257" i="14"/>
  <c r="T257" i="14"/>
  <c r="O257" i="14"/>
  <c r="N257" i="14"/>
  <c r="M257" i="14"/>
  <c r="K257" i="14"/>
  <c r="I257" i="14"/>
  <c r="G257" i="14"/>
  <c r="U256" i="14"/>
  <c r="T256" i="14"/>
  <c r="O256" i="14"/>
  <c r="N256" i="14"/>
  <c r="M256" i="14"/>
  <c r="K256" i="14"/>
  <c r="I256" i="14"/>
  <c r="G256" i="14"/>
  <c r="U255" i="14"/>
  <c r="T255" i="14"/>
  <c r="O255" i="14"/>
  <c r="N255" i="14"/>
  <c r="M255" i="14"/>
  <c r="K255" i="14"/>
  <c r="I255" i="14"/>
  <c r="G255" i="14"/>
  <c r="S254" i="14"/>
  <c r="R254" i="14"/>
  <c r="T254" i="14" s="1"/>
  <c r="Q254" i="14"/>
  <c r="P254" i="14"/>
  <c r="L254" i="14"/>
  <c r="J254" i="14"/>
  <c r="H254" i="14"/>
  <c r="F254" i="14"/>
  <c r="E254" i="14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R247" i="14"/>
  <c r="Q247" i="14"/>
  <c r="P247" i="14"/>
  <c r="L247" i="14"/>
  <c r="M247" i="14" s="1"/>
  <c r="J247" i="14"/>
  <c r="H247" i="14"/>
  <c r="N247" i="14" s="1"/>
  <c r="F247" i="14"/>
  <c r="E247" i="14"/>
  <c r="D247" i="14"/>
  <c r="G247" i="14" s="1"/>
  <c r="U246" i="14"/>
  <c r="T246" i="14"/>
  <c r="N246" i="14"/>
  <c r="O246" i="14" s="1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T240" i="14" s="1"/>
  <c r="R240" i="14"/>
  <c r="Q240" i="14"/>
  <c r="P240" i="14"/>
  <c r="U240" i="14" s="1"/>
  <c r="L240" i="14"/>
  <c r="J240" i="14"/>
  <c r="K240" i="14" s="1"/>
  <c r="H240" i="14"/>
  <c r="G240" i="14"/>
  <c r="F240" i="14"/>
  <c r="E240" i="14"/>
  <c r="D240" i="14"/>
  <c r="U239" i="14"/>
  <c r="T239" i="14"/>
  <c r="N239" i="14"/>
  <c r="O239" i="14" s="1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R231" i="14"/>
  <c r="Q231" i="14"/>
  <c r="P231" i="14"/>
  <c r="U231" i="14" s="1"/>
  <c r="L231" i="14"/>
  <c r="K231" i="14"/>
  <c r="J231" i="14"/>
  <c r="H231" i="14"/>
  <c r="F231" i="14"/>
  <c r="E231" i="14"/>
  <c r="D231" i="14"/>
  <c r="I231" i="14" s="1"/>
  <c r="S230" i="14"/>
  <c r="R230" i="14"/>
  <c r="T230" i="14" s="1"/>
  <c r="Q230" i="14"/>
  <c r="P230" i="14"/>
  <c r="L230" i="14"/>
  <c r="J230" i="14"/>
  <c r="U230" i="14" s="1"/>
  <c r="H230" i="14"/>
  <c r="I230" i="14" s="1"/>
  <c r="F230" i="14"/>
  <c r="G230" i="14" s="1"/>
  <c r="E230" i="14"/>
  <c r="M230" i="14" s="1"/>
  <c r="D230" i="14"/>
  <c r="U229" i="14"/>
  <c r="T229" i="14"/>
  <c r="O229" i="14"/>
  <c r="N229" i="14"/>
  <c r="M229" i="14"/>
  <c r="K229" i="14"/>
  <c r="I229" i="14"/>
  <c r="G229" i="14"/>
  <c r="U228" i="14"/>
  <c r="T228" i="14"/>
  <c r="O228" i="14"/>
  <c r="N228" i="14"/>
  <c r="M228" i="14"/>
  <c r="K228" i="14"/>
  <c r="I228" i="14"/>
  <c r="G228" i="14"/>
  <c r="U227" i="14"/>
  <c r="T227" i="14"/>
  <c r="O227" i="14"/>
  <c r="N227" i="14"/>
  <c r="M227" i="14"/>
  <c r="K227" i="14"/>
  <c r="I227" i="14"/>
  <c r="G227" i="14"/>
  <c r="U226" i="14"/>
  <c r="T226" i="14"/>
  <c r="O226" i="14"/>
  <c r="N226" i="14"/>
  <c r="M226" i="14"/>
  <c r="K226" i="14"/>
  <c r="I226" i="14"/>
  <c r="G226" i="14"/>
  <c r="U225" i="14"/>
  <c r="T225" i="14"/>
  <c r="O225" i="14"/>
  <c r="N225" i="14"/>
  <c r="M225" i="14"/>
  <c r="K225" i="14"/>
  <c r="I225" i="14"/>
  <c r="G225" i="14"/>
  <c r="S224" i="14"/>
  <c r="R224" i="14"/>
  <c r="Q224" i="14"/>
  <c r="P224" i="14"/>
  <c r="L224" i="14"/>
  <c r="J224" i="14"/>
  <c r="K224" i="14" s="1"/>
  <c r="H224" i="14"/>
  <c r="F224" i="14"/>
  <c r="E224" i="14"/>
  <c r="M224" i="14" s="1"/>
  <c r="D224" i="14"/>
  <c r="I224" i="14" s="1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S216" i="14"/>
  <c r="R216" i="14"/>
  <c r="T216" i="14" s="1"/>
  <c r="Q216" i="14"/>
  <c r="P216" i="14"/>
  <c r="L216" i="14"/>
  <c r="J216" i="14"/>
  <c r="U216" i="14" s="1"/>
  <c r="H216" i="14"/>
  <c r="I216" i="14" s="1"/>
  <c r="F216" i="14"/>
  <c r="E216" i="14"/>
  <c r="D216" i="14"/>
  <c r="U215" i="14"/>
  <c r="T215" i="14"/>
  <c r="O215" i="14"/>
  <c r="N215" i="14"/>
  <c r="M215" i="14"/>
  <c r="K215" i="14"/>
  <c r="I215" i="14"/>
  <c r="G215" i="14"/>
  <c r="U214" i="14"/>
  <c r="T214" i="14"/>
  <c r="N214" i="14"/>
  <c r="O214" i="14" s="1"/>
  <c r="M214" i="14"/>
  <c r="K214" i="14"/>
  <c r="I214" i="14"/>
  <c r="G214" i="14"/>
  <c r="U213" i="14"/>
  <c r="T213" i="14"/>
  <c r="N213" i="14"/>
  <c r="O213" i="14" s="1"/>
  <c r="M213" i="14"/>
  <c r="K213" i="14"/>
  <c r="I213" i="14"/>
  <c r="G213" i="14"/>
  <c r="U212" i="14"/>
  <c r="T212" i="14"/>
  <c r="N212" i="14"/>
  <c r="O212" i="14" s="1"/>
  <c r="M212" i="14"/>
  <c r="K212" i="14"/>
  <c r="I212" i="14"/>
  <c r="G212" i="14"/>
  <c r="U211" i="14"/>
  <c r="T211" i="14"/>
  <c r="N211" i="14"/>
  <c r="O211" i="14" s="1"/>
  <c r="M211" i="14"/>
  <c r="K211" i="14"/>
  <c r="I211" i="14"/>
  <c r="G211" i="14"/>
  <c r="U210" i="14"/>
  <c r="T210" i="14"/>
  <c r="N210" i="14"/>
  <c r="O210" i="14" s="1"/>
  <c r="M210" i="14"/>
  <c r="K210" i="14"/>
  <c r="I210" i="14"/>
  <c r="G210" i="14"/>
  <c r="U209" i="14"/>
  <c r="T209" i="14"/>
  <c r="N209" i="14"/>
  <c r="O209" i="14" s="1"/>
  <c r="M209" i="14"/>
  <c r="K209" i="14"/>
  <c r="I209" i="14"/>
  <c r="G209" i="14"/>
  <c r="U208" i="14"/>
  <c r="T208" i="14"/>
  <c r="N208" i="14"/>
  <c r="O208" i="14" s="1"/>
  <c r="M208" i="14"/>
  <c r="K208" i="14"/>
  <c r="I208" i="14"/>
  <c r="G208" i="14"/>
  <c r="S205" i="14"/>
  <c r="R205" i="14"/>
  <c r="Q205" i="14"/>
  <c r="P205" i="14"/>
  <c r="U205" i="14" s="1"/>
  <c r="L205" i="14"/>
  <c r="K205" i="14"/>
  <c r="J205" i="14"/>
  <c r="H205" i="14"/>
  <c r="F205" i="14"/>
  <c r="N205" i="14" s="1"/>
  <c r="O205" i="14" s="1"/>
  <c r="E205" i="14"/>
  <c r="D205" i="14"/>
  <c r="I205" i="14" s="1"/>
  <c r="S204" i="14"/>
  <c r="R204" i="14"/>
  <c r="T204" i="14" s="1"/>
  <c r="Q204" i="14"/>
  <c r="P204" i="14"/>
  <c r="L204" i="14"/>
  <c r="J204" i="14"/>
  <c r="U204" i="14" s="1"/>
  <c r="H204" i="14"/>
  <c r="N204" i="14" s="1"/>
  <c r="G204" i="14"/>
  <c r="F204" i="14"/>
  <c r="E204" i="14"/>
  <c r="D204" i="14"/>
  <c r="I204" i="14" s="1"/>
  <c r="U203" i="14"/>
  <c r="T203" i="14"/>
  <c r="N203" i="14"/>
  <c r="O203" i="14" s="1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T198" i="14" s="1"/>
  <c r="R198" i="14"/>
  <c r="Q198" i="14"/>
  <c r="P198" i="14"/>
  <c r="U198" i="14" s="1"/>
  <c r="L198" i="14"/>
  <c r="J198" i="14"/>
  <c r="H198" i="14"/>
  <c r="F198" i="14"/>
  <c r="E198" i="14"/>
  <c r="K198" i="14" s="1"/>
  <c r="D198" i="14"/>
  <c r="I198" i="14" s="1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T191" i="14" s="1"/>
  <c r="Q191" i="14"/>
  <c r="P191" i="14"/>
  <c r="N191" i="14"/>
  <c r="L191" i="14"/>
  <c r="J191" i="14"/>
  <c r="H191" i="14"/>
  <c r="F191" i="14"/>
  <c r="G191" i="14" s="1"/>
  <c r="E191" i="14"/>
  <c r="D191" i="14"/>
  <c r="I191" i="14" s="1"/>
  <c r="U190" i="14"/>
  <c r="T190" i="14"/>
  <c r="O190" i="14"/>
  <c r="N190" i="14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O188" i="14"/>
  <c r="N188" i="14"/>
  <c r="M188" i="14"/>
  <c r="K188" i="14"/>
  <c r="I188" i="14"/>
  <c r="G188" i="14"/>
  <c r="U187" i="14"/>
  <c r="T187" i="14"/>
  <c r="O187" i="14"/>
  <c r="N187" i="14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Q185" i="14"/>
  <c r="P185" i="14"/>
  <c r="U185" i="14" s="1"/>
  <c r="L185" i="14"/>
  <c r="K185" i="14"/>
  <c r="J185" i="14"/>
  <c r="H185" i="14"/>
  <c r="F185" i="14"/>
  <c r="E185" i="14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N180" i="14"/>
  <c r="O180" i="14" s="1"/>
  <c r="M180" i="14"/>
  <c r="K180" i="14"/>
  <c r="I180" i="14"/>
  <c r="G180" i="14"/>
  <c r="S179" i="14"/>
  <c r="R179" i="14"/>
  <c r="Q179" i="14"/>
  <c r="P179" i="14"/>
  <c r="L179" i="14"/>
  <c r="J179" i="14"/>
  <c r="U179" i="14" s="1"/>
  <c r="I179" i="14"/>
  <c r="H179" i="14"/>
  <c r="F179" i="14"/>
  <c r="E179" i="14"/>
  <c r="M179" i="14" s="1"/>
  <c r="D179" i="14"/>
  <c r="U178" i="14"/>
  <c r="T178" i="14"/>
  <c r="N178" i="14"/>
  <c r="O178" i="14" s="1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N175" i="14"/>
  <c r="O175" i="14" s="1"/>
  <c r="M175" i="14"/>
  <c r="K175" i="14"/>
  <c r="I175" i="14"/>
  <c r="G175" i="14"/>
  <c r="U174" i="14"/>
  <c r="T174" i="14"/>
  <c r="N174" i="14"/>
  <c r="O174" i="14" s="1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R170" i="14"/>
  <c r="Q170" i="14"/>
  <c r="P170" i="14"/>
  <c r="U170" i="14" s="1"/>
  <c r="L170" i="14"/>
  <c r="J170" i="14"/>
  <c r="H170" i="14"/>
  <c r="F170" i="14"/>
  <c r="E170" i="14"/>
  <c r="M170" i="14" s="1"/>
  <c r="D170" i="14"/>
  <c r="S169" i="14"/>
  <c r="R169" i="14"/>
  <c r="Q169" i="14"/>
  <c r="P169" i="14"/>
  <c r="L169" i="14"/>
  <c r="J169" i="14"/>
  <c r="K169" i="14" s="1"/>
  <c r="H169" i="14"/>
  <c r="F169" i="14"/>
  <c r="E169" i="14"/>
  <c r="D169" i="14"/>
  <c r="I169" i="14" s="1"/>
  <c r="U168" i="14"/>
  <c r="T168" i="14"/>
  <c r="O168" i="14"/>
  <c r="N168" i="14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U163" i="14"/>
  <c r="S163" i="14"/>
  <c r="T163" i="14" s="1"/>
  <c r="R163" i="14"/>
  <c r="Q163" i="14"/>
  <c r="P163" i="14"/>
  <c r="L163" i="14"/>
  <c r="J163" i="14"/>
  <c r="H163" i="14"/>
  <c r="F163" i="14"/>
  <c r="E163" i="14"/>
  <c r="K163" i="14" s="1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N158" i="14"/>
  <c r="O158" i="14" s="1"/>
  <c r="M158" i="14"/>
  <c r="K158" i="14"/>
  <c r="I158" i="14"/>
  <c r="G158" i="14"/>
  <c r="S157" i="14"/>
  <c r="R157" i="14"/>
  <c r="Q157" i="14"/>
  <c r="P157" i="14"/>
  <c r="L157" i="14"/>
  <c r="J157" i="14"/>
  <c r="H157" i="14"/>
  <c r="I157" i="14" s="1"/>
  <c r="F157" i="14"/>
  <c r="G157" i="14" s="1"/>
  <c r="E157" i="14"/>
  <c r="D157" i="14"/>
  <c r="U156" i="14"/>
  <c r="T156" i="14"/>
  <c r="N156" i="14"/>
  <c r="O156" i="14" s="1"/>
  <c r="M156" i="14"/>
  <c r="K156" i="14"/>
  <c r="I156" i="14"/>
  <c r="G156" i="14"/>
  <c r="U155" i="14"/>
  <c r="T155" i="14"/>
  <c r="N155" i="14"/>
  <c r="O155" i="14" s="1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N153" i="14"/>
  <c r="O153" i="14" s="1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N151" i="14"/>
  <c r="O151" i="14" s="1"/>
  <c r="M151" i="14"/>
  <c r="K151" i="14"/>
  <c r="I151" i="14"/>
  <c r="G151" i="14"/>
  <c r="S150" i="14"/>
  <c r="R150" i="14"/>
  <c r="Q150" i="14"/>
  <c r="P150" i="14"/>
  <c r="U150" i="14" s="1"/>
  <c r="L150" i="14"/>
  <c r="K150" i="14"/>
  <c r="J150" i="14"/>
  <c r="H150" i="14"/>
  <c r="F150" i="14"/>
  <c r="N150" i="14" s="1"/>
  <c r="O150" i="14" s="1"/>
  <c r="E150" i="14"/>
  <c r="D150" i="14"/>
  <c r="I150" i="14" s="1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N147" i="14"/>
  <c r="O147" i="14" s="1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Q144" i="14"/>
  <c r="P144" i="14"/>
  <c r="L144" i="14"/>
  <c r="J144" i="14"/>
  <c r="K144" i="14" s="1"/>
  <c r="H144" i="14"/>
  <c r="I144" i="14" s="1"/>
  <c r="F144" i="14"/>
  <c r="E144" i="14"/>
  <c r="M144" i="14" s="1"/>
  <c r="D144" i="14"/>
  <c r="U143" i="14"/>
  <c r="T143" i="14"/>
  <c r="N143" i="14"/>
  <c r="O143" i="14" s="1"/>
  <c r="M143" i="14"/>
  <c r="K143" i="14"/>
  <c r="I143" i="14"/>
  <c r="G143" i="14"/>
  <c r="U142" i="14"/>
  <c r="T142" i="14"/>
  <c r="N142" i="14"/>
  <c r="O142" i="14" s="1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T137" i="14" s="1"/>
  <c r="R137" i="14"/>
  <c r="Q137" i="14"/>
  <c r="P137" i="14"/>
  <c r="U137" i="14" s="1"/>
  <c r="L137" i="14"/>
  <c r="J137" i="14"/>
  <c r="H137" i="14"/>
  <c r="F137" i="14"/>
  <c r="E137" i="14"/>
  <c r="K137" i="14" s="1"/>
  <c r="D137" i="14"/>
  <c r="U136" i="14"/>
  <c r="T136" i="14"/>
  <c r="N136" i="14"/>
  <c r="O136" i="14" s="1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Q132" i="14"/>
  <c r="P132" i="14"/>
  <c r="L132" i="14"/>
  <c r="J132" i="14"/>
  <c r="H132" i="14"/>
  <c r="F132" i="14"/>
  <c r="G132" i="14" s="1"/>
  <c r="E132" i="14"/>
  <c r="D132" i="14"/>
  <c r="I132" i="14" s="1"/>
  <c r="U131" i="14"/>
  <c r="T131" i="14"/>
  <c r="O131" i="14"/>
  <c r="N131" i="14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O128" i="14"/>
  <c r="N128" i="14"/>
  <c r="M128" i="14"/>
  <c r="K128" i="14"/>
  <c r="I128" i="14"/>
  <c r="G128" i="14"/>
  <c r="U127" i="14"/>
  <c r="T127" i="14"/>
  <c r="O127" i="14"/>
  <c r="N127" i="14"/>
  <c r="M127" i="14"/>
  <c r="K127" i="14"/>
  <c r="I127" i="14"/>
  <c r="G127" i="14"/>
  <c r="T126" i="14"/>
  <c r="S126" i="14"/>
  <c r="R126" i="14"/>
  <c r="Q126" i="14"/>
  <c r="P126" i="14"/>
  <c r="U126" i="14" s="1"/>
  <c r="O126" i="14"/>
  <c r="L126" i="14"/>
  <c r="K126" i="14"/>
  <c r="J126" i="14"/>
  <c r="H126" i="14"/>
  <c r="F126" i="14"/>
  <c r="E126" i="14"/>
  <c r="M126" i="14" s="1"/>
  <c r="D126" i="14"/>
  <c r="I126" i="14" s="1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Q121" i="14"/>
  <c r="P121" i="14"/>
  <c r="L121" i="14"/>
  <c r="J121" i="14"/>
  <c r="K121" i="14" s="1"/>
  <c r="H121" i="14"/>
  <c r="I121" i="14" s="1"/>
  <c r="F121" i="14"/>
  <c r="E121" i="14"/>
  <c r="M121" i="14" s="1"/>
  <c r="D121" i="14"/>
  <c r="U120" i="14"/>
  <c r="T120" i="14"/>
  <c r="N120" i="14"/>
  <c r="O120" i="14" s="1"/>
  <c r="M120" i="14"/>
  <c r="K120" i="14"/>
  <c r="I120" i="14"/>
  <c r="G120" i="14"/>
  <c r="U119" i="14"/>
  <c r="T119" i="14"/>
  <c r="N119" i="14"/>
  <c r="O119" i="14" s="1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N114" i="14"/>
  <c r="O114" i="14" s="1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T112" i="14" s="1"/>
  <c r="R112" i="14"/>
  <c r="Q112" i="14"/>
  <c r="P112" i="14"/>
  <c r="U112" i="14" s="1"/>
  <c r="L112" i="14"/>
  <c r="J112" i="14"/>
  <c r="H112" i="14"/>
  <c r="F112" i="14"/>
  <c r="E112" i="14"/>
  <c r="K112" i="14" s="1"/>
  <c r="D112" i="14"/>
  <c r="U111" i="14"/>
  <c r="T111" i="14"/>
  <c r="N111" i="14"/>
  <c r="O111" i="14" s="1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R106" i="14"/>
  <c r="T106" i="14" s="1"/>
  <c r="Q106" i="14"/>
  <c r="P106" i="14"/>
  <c r="L106" i="14"/>
  <c r="J106" i="14"/>
  <c r="H106" i="14"/>
  <c r="F106" i="14"/>
  <c r="E106" i="14"/>
  <c r="D106" i="14"/>
  <c r="I106" i="14" s="1"/>
  <c r="U105" i="14"/>
  <c r="T105" i="14"/>
  <c r="N105" i="14"/>
  <c r="O105" i="14" s="1"/>
  <c r="M105" i="14"/>
  <c r="K105" i="14"/>
  <c r="I105" i="14"/>
  <c r="G105" i="14"/>
  <c r="S102" i="14"/>
  <c r="T102" i="14" s="1"/>
  <c r="R102" i="14"/>
  <c r="Q102" i="14"/>
  <c r="P102" i="14"/>
  <c r="L102" i="14"/>
  <c r="J102" i="14"/>
  <c r="K102" i="14" s="1"/>
  <c r="H102" i="14"/>
  <c r="G102" i="14"/>
  <c r="F102" i="14"/>
  <c r="E102" i="14"/>
  <c r="D102" i="14"/>
  <c r="S101" i="14"/>
  <c r="R101" i="14"/>
  <c r="Q101" i="14"/>
  <c r="P101" i="14"/>
  <c r="U101" i="14" s="1"/>
  <c r="L101" i="14"/>
  <c r="J101" i="14"/>
  <c r="I101" i="14"/>
  <c r="H101" i="14"/>
  <c r="F101" i="14"/>
  <c r="N101" i="14" s="1"/>
  <c r="E101" i="14"/>
  <c r="D101" i="14"/>
  <c r="U100" i="14"/>
  <c r="T100" i="14"/>
  <c r="O100" i="14"/>
  <c r="N100" i="14"/>
  <c r="M100" i="14"/>
  <c r="K100" i="14"/>
  <c r="I100" i="14"/>
  <c r="G100" i="14"/>
  <c r="U99" i="14"/>
  <c r="T99" i="14"/>
  <c r="O99" i="14"/>
  <c r="N99" i="14"/>
  <c r="M99" i="14"/>
  <c r="K99" i="14"/>
  <c r="I99" i="14"/>
  <c r="G99" i="14"/>
  <c r="U98" i="14"/>
  <c r="T98" i="14"/>
  <c r="O98" i="14"/>
  <c r="N98" i="14"/>
  <c r="M98" i="14"/>
  <c r="K98" i="14"/>
  <c r="I98" i="14"/>
  <c r="G98" i="14"/>
  <c r="U97" i="14"/>
  <c r="T97" i="14"/>
  <c r="O97" i="14"/>
  <c r="N97" i="14"/>
  <c r="M97" i="14"/>
  <c r="K97" i="14"/>
  <c r="I97" i="14"/>
  <c r="G97" i="14"/>
  <c r="S96" i="14"/>
  <c r="R96" i="14"/>
  <c r="Q96" i="14"/>
  <c r="P96" i="14"/>
  <c r="L96" i="14"/>
  <c r="J96" i="14"/>
  <c r="H96" i="14"/>
  <c r="F96" i="14"/>
  <c r="E96" i="14"/>
  <c r="D96" i="14"/>
  <c r="G96" i="14" s="1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R91" i="14"/>
  <c r="T91" i="14" s="1"/>
  <c r="Q91" i="14"/>
  <c r="P91" i="14"/>
  <c r="L91" i="14"/>
  <c r="J91" i="14"/>
  <c r="U91" i="14" s="1"/>
  <c r="I91" i="14"/>
  <c r="H91" i="14"/>
  <c r="F91" i="14"/>
  <c r="E91" i="14"/>
  <c r="D91" i="14"/>
  <c r="U90" i="14"/>
  <c r="T90" i="14"/>
  <c r="N90" i="14"/>
  <c r="O90" i="14" s="1"/>
  <c r="M90" i="14"/>
  <c r="K90" i="14"/>
  <c r="I90" i="14"/>
  <c r="G90" i="14"/>
  <c r="U89" i="14"/>
  <c r="T89" i="14"/>
  <c r="N89" i="14"/>
  <c r="O89" i="14" s="1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S85" i="14"/>
  <c r="R85" i="14"/>
  <c r="Q85" i="14"/>
  <c r="P85" i="14"/>
  <c r="U85" i="14" s="1"/>
  <c r="L85" i="14"/>
  <c r="J85" i="14"/>
  <c r="H85" i="14"/>
  <c r="F85" i="14"/>
  <c r="E85" i="14"/>
  <c r="M85" i="14" s="1"/>
  <c r="D85" i="14"/>
  <c r="S84" i="14"/>
  <c r="R84" i="14"/>
  <c r="Q84" i="14"/>
  <c r="P84" i="14"/>
  <c r="L84" i="14"/>
  <c r="J84" i="14"/>
  <c r="K84" i="14" s="1"/>
  <c r="H84" i="14"/>
  <c r="F84" i="14"/>
  <c r="E84" i="14"/>
  <c r="D84" i="14"/>
  <c r="I84" i="14" s="1"/>
  <c r="U83" i="14"/>
  <c r="T83" i="14"/>
  <c r="O83" i="14"/>
  <c r="N83" i="14"/>
  <c r="M83" i="14"/>
  <c r="K83" i="14"/>
  <c r="I83" i="14"/>
  <c r="G83" i="14"/>
  <c r="U82" i="14"/>
  <c r="T82" i="14"/>
  <c r="O82" i="14"/>
  <c r="N82" i="14"/>
  <c r="M82" i="14"/>
  <c r="K82" i="14"/>
  <c r="I82" i="14"/>
  <c r="G82" i="14"/>
  <c r="U81" i="14"/>
  <c r="T81" i="14"/>
  <c r="O81" i="14"/>
  <c r="N81" i="14"/>
  <c r="M81" i="14"/>
  <c r="K81" i="14"/>
  <c r="I81" i="14"/>
  <c r="G81" i="14"/>
  <c r="U80" i="14"/>
  <c r="T80" i="14"/>
  <c r="O80" i="14"/>
  <c r="N80" i="14"/>
  <c r="M80" i="14"/>
  <c r="K80" i="14"/>
  <c r="I80" i="14"/>
  <c r="G80" i="14"/>
  <c r="U79" i="14"/>
  <c r="T79" i="14"/>
  <c r="O79" i="14"/>
  <c r="N79" i="14"/>
  <c r="M79" i="14"/>
  <c r="K79" i="14"/>
  <c r="I79" i="14"/>
  <c r="G79" i="14"/>
  <c r="U78" i="14"/>
  <c r="S78" i="14"/>
  <c r="T78" i="14" s="1"/>
  <c r="R78" i="14"/>
  <c r="Q78" i="14"/>
  <c r="P78" i="14"/>
  <c r="L78" i="14"/>
  <c r="J78" i="14"/>
  <c r="H78" i="14"/>
  <c r="F78" i="14"/>
  <c r="E78" i="14"/>
  <c r="K78" i="14" s="1"/>
  <c r="D78" i="14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N73" i="14"/>
  <c r="O73" i="14" s="1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R70" i="14"/>
  <c r="Q70" i="14"/>
  <c r="P70" i="14"/>
  <c r="L70" i="14"/>
  <c r="J70" i="14"/>
  <c r="H70" i="14"/>
  <c r="F70" i="14"/>
  <c r="G70" i="14" s="1"/>
  <c r="E70" i="14"/>
  <c r="D70" i="14"/>
  <c r="I70" i="14" s="1"/>
  <c r="U69" i="14"/>
  <c r="T69" i="14"/>
  <c r="O69" i="14"/>
  <c r="N69" i="14"/>
  <c r="M69" i="14"/>
  <c r="K69" i="14"/>
  <c r="I69" i="14"/>
  <c r="G69" i="14"/>
  <c r="U68" i="14"/>
  <c r="T68" i="14"/>
  <c r="O68" i="14"/>
  <c r="N68" i="14"/>
  <c r="M68" i="14"/>
  <c r="K68" i="14"/>
  <c r="I68" i="14"/>
  <c r="G68" i="14"/>
  <c r="U67" i="14"/>
  <c r="T67" i="14"/>
  <c r="O67" i="14"/>
  <c r="N67" i="14"/>
  <c r="M67" i="14"/>
  <c r="K67" i="14"/>
  <c r="I67" i="14"/>
  <c r="G67" i="14"/>
  <c r="U66" i="14"/>
  <c r="T66" i="14"/>
  <c r="O66" i="14"/>
  <c r="N66" i="14"/>
  <c r="M66" i="14"/>
  <c r="K66" i="14"/>
  <c r="I66" i="14"/>
  <c r="G66" i="14"/>
  <c r="U65" i="14"/>
  <c r="T65" i="14"/>
  <c r="O65" i="14"/>
  <c r="N65" i="14"/>
  <c r="M65" i="14"/>
  <c r="K65" i="14"/>
  <c r="I65" i="14"/>
  <c r="G65" i="14"/>
  <c r="U64" i="14"/>
  <c r="T64" i="14"/>
  <c r="O64" i="14"/>
  <c r="N64" i="14"/>
  <c r="M64" i="14"/>
  <c r="K64" i="14"/>
  <c r="I64" i="14"/>
  <c r="G64" i="14"/>
  <c r="S63" i="14"/>
  <c r="R63" i="14"/>
  <c r="Q63" i="14"/>
  <c r="P63" i="14"/>
  <c r="L63" i="14"/>
  <c r="K63" i="14"/>
  <c r="J63" i="14"/>
  <c r="H63" i="14"/>
  <c r="F63" i="14"/>
  <c r="E63" i="14"/>
  <c r="D63" i="14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N60" i="14"/>
  <c r="O60" i="14" s="1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U58" i="14"/>
  <c r="S58" i="14"/>
  <c r="R58" i="14"/>
  <c r="Q58" i="14"/>
  <c r="P58" i="14"/>
  <c r="L58" i="14"/>
  <c r="J58" i="14"/>
  <c r="I58" i="14"/>
  <c r="H58" i="14"/>
  <c r="F58" i="14"/>
  <c r="E58" i="14"/>
  <c r="M58" i="14" s="1"/>
  <c r="D58" i="14"/>
  <c r="G58" i="14" s="1"/>
  <c r="U57" i="14"/>
  <c r="T57" i="14"/>
  <c r="O57" i="14"/>
  <c r="N57" i="14"/>
  <c r="M57" i="14"/>
  <c r="K57" i="14"/>
  <c r="I57" i="14"/>
  <c r="G57" i="14"/>
  <c r="S54" i="14"/>
  <c r="R54" i="14"/>
  <c r="Q54" i="14"/>
  <c r="P54" i="14"/>
  <c r="L54" i="14"/>
  <c r="J54" i="14"/>
  <c r="U54" i="14" s="1"/>
  <c r="H54" i="14"/>
  <c r="F54" i="14"/>
  <c r="E54" i="14"/>
  <c r="K54" i="14" s="1"/>
  <c r="D54" i="14"/>
  <c r="G54" i="14" s="1"/>
  <c r="S53" i="14"/>
  <c r="R53" i="14"/>
  <c r="Q53" i="14"/>
  <c r="P53" i="14"/>
  <c r="L53" i="14"/>
  <c r="J53" i="14"/>
  <c r="H53" i="14"/>
  <c r="I53" i="14" s="1"/>
  <c r="F53" i="14"/>
  <c r="E53" i="14"/>
  <c r="D53" i="14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S47" i="14"/>
  <c r="T47" i="14" s="1"/>
  <c r="R47" i="14"/>
  <c r="Q47" i="14"/>
  <c r="P47" i="14"/>
  <c r="U47" i="14" s="1"/>
  <c r="L47" i="14"/>
  <c r="J47" i="14"/>
  <c r="H47" i="14"/>
  <c r="F47" i="14"/>
  <c r="E47" i="14"/>
  <c r="D47" i="14"/>
  <c r="I47" i="14" s="1"/>
  <c r="U46" i="14"/>
  <c r="T46" i="14"/>
  <c r="O46" i="14"/>
  <c r="N46" i="14"/>
  <c r="M46" i="14"/>
  <c r="K46" i="14"/>
  <c r="I46" i="14"/>
  <c r="G46" i="14"/>
  <c r="U45" i="14"/>
  <c r="T45" i="14"/>
  <c r="N45" i="14"/>
  <c r="O45" i="14" s="1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U40" i="14"/>
  <c r="S40" i="14"/>
  <c r="R40" i="14"/>
  <c r="Q40" i="14"/>
  <c r="P40" i="14"/>
  <c r="L40" i="14"/>
  <c r="J40" i="14"/>
  <c r="H40" i="14"/>
  <c r="I40" i="14" s="1"/>
  <c r="F40" i="14"/>
  <c r="E40" i="14"/>
  <c r="K40" i="14" s="1"/>
  <c r="D40" i="14"/>
  <c r="G40" i="14" s="1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N37" i="14"/>
  <c r="O37" i="14" s="1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Q35" i="14"/>
  <c r="P35" i="14"/>
  <c r="L35" i="14"/>
  <c r="J35" i="14"/>
  <c r="U35" i="14" s="1"/>
  <c r="H35" i="14"/>
  <c r="F35" i="14"/>
  <c r="E35" i="14"/>
  <c r="K35" i="14" s="1"/>
  <c r="D35" i="14"/>
  <c r="G35" i="14" s="1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N32" i="14"/>
  <c r="O32" i="14" s="1"/>
  <c r="M32" i="14"/>
  <c r="K32" i="14"/>
  <c r="I32" i="14"/>
  <c r="G32" i="14"/>
  <c r="U31" i="14"/>
  <c r="T31" i="14"/>
  <c r="O31" i="14"/>
  <c r="N31" i="14"/>
  <c r="M31" i="14"/>
  <c r="K31" i="14"/>
  <c r="I31" i="14"/>
  <c r="G31" i="14"/>
  <c r="U30" i="14"/>
  <c r="T30" i="14"/>
  <c r="N30" i="14"/>
  <c r="O30" i="14" s="1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R27" i="14"/>
  <c r="T27" i="14" s="1"/>
  <c r="Q27" i="14"/>
  <c r="P27" i="14"/>
  <c r="L27" i="14"/>
  <c r="J27" i="14"/>
  <c r="H27" i="14"/>
  <c r="F27" i="14"/>
  <c r="E27" i="14"/>
  <c r="D27" i="14"/>
  <c r="I27" i="14" s="1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O24" i="14"/>
  <c r="N24" i="14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T19" i="14" s="1"/>
  <c r="R19" i="14"/>
  <c r="Q19" i="14"/>
  <c r="P19" i="14"/>
  <c r="L19" i="14"/>
  <c r="J19" i="14"/>
  <c r="K19" i="14" s="1"/>
  <c r="H19" i="14"/>
  <c r="G19" i="14"/>
  <c r="F19" i="14"/>
  <c r="E19" i="14"/>
  <c r="D19" i="14"/>
  <c r="U18" i="14"/>
  <c r="T18" i="14"/>
  <c r="O18" i="14"/>
  <c r="N18" i="14"/>
  <c r="M18" i="14"/>
  <c r="K18" i="14"/>
  <c r="I18" i="14"/>
  <c r="G18" i="14"/>
  <c r="U17" i="14"/>
  <c r="T17" i="14"/>
  <c r="N17" i="14"/>
  <c r="O17" i="14" s="1"/>
  <c r="M17" i="14"/>
  <c r="K17" i="14"/>
  <c r="I17" i="14"/>
  <c r="G17" i="14"/>
  <c r="U16" i="14"/>
  <c r="T16" i="14"/>
  <c r="N16" i="14"/>
  <c r="O16" i="14" s="1"/>
  <c r="M16" i="14"/>
  <c r="K16" i="14"/>
  <c r="I16" i="14"/>
  <c r="G16" i="14"/>
  <c r="U15" i="14"/>
  <c r="T15" i="14"/>
  <c r="N15" i="14"/>
  <c r="O15" i="14" s="1"/>
  <c r="M15" i="14"/>
  <c r="K15" i="14"/>
  <c r="I15" i="14"/>
  <c r="G15" i="14"/>
  <c r="U14" i="14"/>
  <c r="T14" i="14"/>
  <c r="N14" i="14"/>
  <c r="O14" i="14" s="1"/>
  <c r="M14" i="14"/>
  <c r="K14" i="14"/>
  <c r="I14" i="14"/>
  <c r="G14" i="14"/>
  <c r="U13" i="14"/>
  <c r="T13" i="14"/>
  <c r="N13" i="14"/>
  <c r="O13" i="14" s="1"/>
  <c r="M13" i="14"/>
  <c r="K13" i="14"/>
  <c r="I13" i="14"/>
  <c r="G13" i="14"/>
  <c r="U12" i="14"/>
  <c r="T12" i="14"/>
  <c r="N12" i="14"/>
  <c r="O12" i="14" s="1"/>
  <c r="M12" i="14"/>
  <c r="K12" i="14"/>
  <c r="I12" i="14"/>
  <c r="G12" i="14"/>
  <c r="U11" i="14"/>
  <c r="T11" i="14"/>
  <c r="N11" i="14"/>
  <c r="O11" i="14" s="1"/>
  <c r="M11" i="14"/>
  <c r="K11" i="14"/>
  <c r="I11" i="14"/>
  <c r="G11" i="14"/>
  <c r="S10" i="14"/>
  <c r="R10" i="14"/>
  <c r="Q10" i="14"/>
  <c r="P10" i="14"/>
  <c r="U10" i="14" s="1"/>
  <c r="L10" i="14"/>
  <c r="J10" i="14"/>
  <c r="K10" i="14" s="1"/>
  <c r="H10" i="14"/>
  <c r="I10" i="14" s="1"/>
  <c r="F10" i="14"/>
  <c r="E10" i="14"/>
  <c r="M10" i="14" s="1"/>
  <c r="D10" i="14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S339" i="13"/>
  <c r="R339" i="13"/>
  <c r="T339" i="13" s="1"/>
  <c r="Q339" i="13"/>
  <c r="P339" i="13"/>
  <c r="U339" i="13" s="1"/>
  <c r="L339" i="13"/>
  <c r="J339" i="13"/>
  <c r="H339" i="13"/>
  <c r="F339" i="13"/>
  <c r="E339" i="13"/>
  <c r="D339" i="13"/>
  <c r="S338" i="13"/>
  <c r="R338" i="13"/>
  <c r="T338" i="13" s="1"/>
  <c r="Q338" i="13"/>
  <c r="P338" i="13"/>
  <c r="L338" i="13"/>
  <c r="J338" i="13"/>
  <c r="H338" i="13"/>
  <c r="F338" i="13"/>
  <c r="E338" i="13"/>
  <c r="M338" i="13" s="1"/>
  <c r="D338" i="13"/>
  <c r="I338" i="13" s="1"/>
  <c r="S337" i="13"/>
  <c r="R337" i="13"/>
  <c r="T337" i="13" s="1"/>
  <c r="Q337" i="13"/>
  <c r="P337" i="13"/>
  <c r="L337" i="13"/>
  <c r="J337" i="13"/>
  <c r="H337" i="13"/>
  <c r="F337" i="13"/>
  <c r="E337" i="13"/>
  <c r="D337" i="13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R332" i="13"/>
  <c r="T332" i="13" s="1"/>
  <c r="Q332" i="13"/>
  <c r="P332" i="13"/>
  <c r="L332" i="13"/>
  <c r="J332" i="13"/>
  <c r="H332" i="13"/>
  <c r="I332" i="13" s="1"/>
  <c r="F332" i="13"/>
  <c r="E332" i="13"/>
  <c r="D332" i="13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T323" i="13"/>
  <c r="S323" i="13"/>
  <c r="R323" i="13"/>
  <c r="Q323" i="13"/>
  <c r="P323" i="13"/>
  <c r="U323" i="13" s="1"/>
  <c r="L323" i="13"/>
  <c r="J323" i="13"/>
  <c r="H323" i="13"/>
  <c r="F323" i="13"/>
  <c r="E323" i="13"/>
  <c r="M323" i="13" s="1"/>
  <c r="D323" i="13"/>
  <c r="G323" i="13" s="1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R317" i="13"/>
  <c r="Q317" i="13"/>
  <c r="P317" i="13"/>
  <c r="L317" i="13"/>
  <c r="J317" i="13"/>
  <c r="H317" i="13"/>
  <c r="F317" i="13"/>
  <c r="N317" i="13" s="1"/>
  <c r="O317" i="13" s="1"/>
  <c r="E317" i="13"/>
  <c r="D317" i="13"/>
  <c r="I317" i="13" s="1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S310" i="13"/>
  <c r="T310" i="13" s="1"/>
  <c r="R310" i="13"/>
  <c r="Q310" i="13"/>
  <c r="P310" i="13"/>
  <c r="L310" i="13"/>
  <c r="J310" i="13"/>
  <c r="H310" i="13"/>
  <c r="F310" i="13"/>
  <c r="E310" i="13"/>
  <c r="D310" i="13"/>
  <c r="U309" i="13"/>
  <c r="T309" i="13"/>
  <c r="O309" i="13"/>
  <c r="N309" i="13"/>
  <c r="M309" i="13"/>
  <c r="K309" i="13"/>
  <c r="I309" i="13"/>
  <c r="G309" i="13"/>
  <c r="U308" i="13"/>
  <c r="T308" i="13"/>
  <c r="O308" i="13"/>
  <c r="N308" i="13"/>
  <c r="M308" i="13"/>
  <c r="K308" i="13"/>
  <c r="I308" i="13"/>
  <c r="G308" i="13"/>
  <c r="U307" i="13"/>
  <c r="T307" i="13"/>
  <c r="O307" i="13"/>
  <c r="N307" i="13"/>
  <c r="M307" i="13"/>
  <c r="K307" i="13"/>
  <c r="I307" i="13"/>
  <c r="G307" i="13"/>
  <c r="U306" i="13"/>
  <c r="T306" i="13"/>
  <c r="O306" i="13"/>
  <c r="N306" i="13"/>
  <c r="M306" i="13"/>
  <c r="K306" i="13"/>
  <c r="I306" i="13"/>
  <c r="G306" i="13"/>
  <c r="U305" i="13"/>
  <c r="T305" i="13"/>
  <c r="O305" i="13"/>
  <c r="N305" i="13"/>
  <c r="M305" i="13"/>
  <c r="K305" i="13"/>
  <c r="I305" i="13"/>
  <c r="G305" i="13"/>
  <c r="U304" i="13"/>
  <c r="T304" i="13"/>
  <c r="O304" i="13"/>
  <c r="N304" i="13"/>
  <c r="M304" i="13"/>
  <c r="K304" i="13"/>
  <c r="I304" i="13"/>
  <c r="G304" i="13"/>
  <c r="S303" i="13"/>
  <c r="R303" i="13"/>
  <c r="Q303" i="13"/>
  <c r="P303" i="13"/>
  <c r="L303" i="13"/>
  <c r="J303" i="13"/>
  <c r="H303" i="13"/>
  <c r="F303" i="13"/>
  <c r="E303" i="13"/>
  <c r="M303" i="13" s="1"/>
  <c r="D303" i="13"/>
  <c r="I303" i="13" s="1"/>
  <c r="U302" i="13"/>
  <c r="T302" i="13"/>
  <c r="N302" i="13"/>
  <c r="O302" i="13" s="1"/>
  <c r="M302" i="13"/>
  <c r="K302" i="13"/>
  <c r="I302" i="13"/>
  <c r="G302" i="13"/>
  <c r="U299" i="13"/>
  <c r="T299" i="13"/>
  <c r="S299" i="13"/>
  <c r="R299" i="13"/>
  <c r="Q299" i="13"/>
  <c r="P299" i="13"/>
  <c r="L299" i="13"/>
  <c r="J299" i="13"/>
  <c r="H299" i="13"/>
  <c r="F299" i="13"/>
  <c r="N299" i="13" s="1"/>
  <c r="E299" i="13"/>
  <c r="D299" i="13"/>
  <c r="S298" i="13"/>
  <c r="R298" i="13"/>
  <c r="T298" i="13" s="1"/>
  <c r="Q298" i="13"/>
  <c r="P298" i="13"/>
  <c r="N298" i="13"/>
  <c r="L298" i="13"/>
  <c r="J298" i="13"/>
  <c r="H298" i="13"/>
  <c r="F298" i="13"/>
  <c r="E298" i="13"/>
  <c r="D298" i="13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R292" i="13"/>
  <c r="T292" i="13" s="1"/>
  <c r="Q292" i="13"/>
  <c r="P292" i="13"/>
  <c r="L292" i="13"/>
  <c r="M292" i="13" s="1"/>
  <c r="J292" i="13"/>
  <c r="H292" i="13"/>
  <c r="F292" i="13"/>
  <c r="E292" i="13"/>
  <c r="D292" i="13"/>
  <c r="G292" i="13" s="1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R285" i="13"/>
  <c r="Q285" i="13"/>
  <c r="P285" i="13"/>
  <c r="L285" i="13"/>
  <c r="J285" i="13"/>
  <c r="H285" i="13"/>
  <c r="F285" i="13"/>
  <c r="E285" i="13"/>
  <c r="M285" i="13" s="1"/>
  <c r="D285" i="13"/>
  <c r="I285" i="13" s="1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T275" i="13"/>
  <c r="S275" i="13"/>
  <c r="R275" i="13"/>
  <c r="Q275" i="13"/>
  <c r="P275" i="13"/>
  <c r="M275" i="13"/>
  <c r="L275" i="13"/>
  <c r="J275" i="13"/>
  <c r="H275" i="13"/>
  <c r="F275" i="13"/>
  <c r="E275" i="13"/>
  <c r="D275" i="13"/>
  <c r="G275" i="13" s="1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P267" i="13"/>
  <c r="L267" i="13"/>
  <c r="K267" i="13"/>
  <c r="J267" i="13"/>
  <c r="U267" i="13" s="1"/>
  <c r="H267" i="13"/>
  <c r="G267" i="13"/>
  <c r="F267" i="13"/>
  <c r="E267" i="13"/>
  <c r="D267" i="13"/>
  <c r="I267" i="13" s="1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U260" i="13"/>
  <c r="S260" i="13"/>
  <c r="R260" i="13"/>
  <c r="T260" i="13" s="1"/>
  <c r="Q260" i="13"/>
  <c r="P260" i="13"/>
  <c r="L260" i="13"/>
  <c r="J260" i="13"/>
  <c r="H260" i="13"/>
  <c r="F260" i="13"/>
  <c r="E260" i="13"/>
  <c r="D260" i="13"/>
  <c r="G260" i="13" s="1"/>
  <c r="S259" i="13"/>
  <c r="R259" i="13"/>
  <c r="Q259" i="13"/>
  <c r="P259" i="13"/>
  <c r="L259" i="13"/>
  <c r="J259" i="13"/>
  <c r="H259" i="13"/>
  <c r="I259" i="13" s="1"/>
  <c r="F259" i="13"/>
  <c r="E259" i="13"/>
  <c r="K259" i="13" s="1"/>
  <c r="D259" i="13"/>
  <c r="G259" i="13" s="1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S254" i="13"/>
  <c r="R254" i="13"/>
  <c r="T254" i="13" s="1"/>
  <c r="Q254" i="13"/>
  <c r="P254" i="13"/>
  <c r="L254" i="13"/>
  <c r="J254" i="13"/>
  <c r="U254" i="13" s="1"/>
  <c r="H254" i="13"/>
  <c r="F254" i="13"/>
  <c r="E254" i="13"/>
  <c r="D254" i="13"/>
  <c r="G254" i="13" s="1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N251" i="13"/>
  <c r="O251" i="13" s="1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N249" i="13"/>
  <c r="O249" i="13" s="1"/>
  <c r="M249" i="13"/>
  <c r="K249" i="13"/>
  <c r="I249" i="13"/>
  <c r="G249" i="13"/>
  <c r="U248" i="13"/>
  <c r="T248" i="13"/>
  <c r="N248" i="13"/>
  <c r="O248" i="13" s="1"/>
  <c r="M248" i="13"/>
  <c r="K248" i="13"/>
  <c r="I248" i="13"/>
  <c r="G248" i="13"/>
  <c r="S247" i="13"/>
  <c r="R247" i="13"/>
  <c r="T247" i="13" s="1"/>
  <c r="Q247" i="13"/>
  <c r="P247" i="13"/>
  <c r="L247" i="13"/>
  <c r="J247" i="13"/>
  <c r="H247" i="13"/>
  <c r="F247" i="13"/>
  <c r="G247" i="13" s="1"/>
  <c r="E247" i="13"/>
  <c r="M247" i="13" s="1"/>
  <c r="D247" i="13"/>
  <c r="I247" i="13" s="1"/>
  <c r="U246" i="13"/>
  <c r="T246" i="13"/>
  <c r="N246" i="13"/>
  <c r="O246" i="13" s="1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T240" i="13"/>
  <c r="S240" i="13"/>
  <c r="R240" i="13"/>
  <c r="Q240" i="13"/>
  <c r="P240" i="13"/>
  <c r="M240" i="13"/>
  <c r="L240" i="13"/>
  <c r="J240" i="13"/>
  <c r="U240" i="13" s="1"/>
  <c r="H240" i="13"/>
  <c r="F240" i="13"/>
  <c r="E240" i="13"/>
  <c r="D240" i="13"/>
  <c r="G240" i="13" s="1"/>
  <c r="U239" i="13"/>
  <c r="T239" i="13"/>
  <c r="N239" i="13"/>
  <c r="O239" i="13" s="1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R231" i="13"/>
  <c r="Q231" i="13"/>
  <c r="P231" i="13"/>
  <c r="N231" i="13"/>
  <c r="O231" i="13" s="1"/>
  <c r="L231" i="13"/>
  <c r="J231" i="13"/>
  <c r="H231" i="13"/>
  <c r="F231" i="13"/>
  <c r="E231" i="13"/>
  <c r="M231" i="13" s="1"/>
  <c r="D231" i="13"/>
  <c r="I231" i="13" s="1"/>
  <c r="T230" i="13"/>
  <c r="S230" i="13"/>
  <c r="R230" i="13"/>
  <c r="Q230" i="13"/>
  <c r="P230" i="13"/>
  <c r="M230" i="13"/>
  <c r="L230" i="13"/>
  <c r="J230" i="13"/>
  <c r="H230" i="13"/>
  <c r="F230" i="13"/>
  <c r="E230" i="13"/>
  <c r="D230" i="13"/>
  <c r="G230" i="13" s="1"/>
  <c r="U229" i="13"/>
  <c r="T229" i="13"/>
  <c r="N229" i="13"/>
  <c r="O229" i="13" s="1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S224" i="13"/>
  <c r="R224" i="13"/>
  <c r="Q224" i="13"/>
  <c r="P224" i="13"/>
  <c r="L224" i="13"/>
  <c r="J224" i="13"/>
  <c r="U224" i="13" s="1"/>
  <c r="H224" i="13"/>
  <c r="I224" i="13" s="1"/>
  <c r="F224" i="13"/>
  <c r="E224" i="13"/>
  <c r="K224" i="13" s="1"/>
  <c r="D224" i="13"/>
  <c r="G224" i="13" s="1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S216" i="13"/>
  <c r="R216" i="13"/>
  <c r="T216" i="13" s="1"/>
  <c r="Q216" i="13"/>
  <c r="P216" i="13"/>
  <c r="L216" i="13"/>
  <c r="J216" i="13"/>
  <c r="U216" i="13" s="1"/>
  <c r="H216" i="13"/>
  <c r="F216" i="13"/>
  <c r="E216" i="13"/>
  <c r="D216" i="13"/>
  <c r="G216" i="13" s="1"/>
  <c r="U215" i="13"/>
  <c r="T215" i="13"/>
  <c r="N215" i="13"/>
  <c r="O215" i="13" s="1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N210" i="13"/>
  <c r="O210" i="13" s="1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N208" i="13"/>
  <c r="O208" i="13" s="1"/>
  <c r="M208" i="13"/>
  <c r="K208" i="13"/>
  <c r="I208" i="13"/>
  <c r="G208" i="13"/>
  <c r="S205" i="13"/>
  <c r="R205" i="13"/>
  <c r="Q205" i="13"/>
  <c r="P205" i="13"/>
  <c r="L205" i="13"/>
  <c r="J205" i="13"/>
  <c r="U205" i="13" s="1"/>
  <c r="I205" i="13"/>
  <c r="H205" i="13"/>
  <c r="F205" i="13"/>
  <c r="E205" i="13"/>
  <c r="M205" i="13" s="1"/>
  <c r="D205" i="13"/>
  <c r="G205" i="13" s="1"/>
  <c r="S204" i="13"/>
  <c r="T204" i="13" s="1"/>
  <c r="R204" i="13"/>
  <c r="Q204" i="13"/>
  <c r="P204" i="13"/>
  <c r="U204" i="13" s="1"/>
  <c r="L204" i="13"/>
  <c r="J204" i="13"/>
  <c r="H204" i="13"/>
  <c r="F204" i="13"/>
  <c r="N204" i="13" s="1"/>
  <c r="E204" i="13"/>
  <c r="D204" i="13"/>
  <c r="U203" i="13"/>
  <c r="T203" i="13"/>
  <c r="O203" i="13"/>
  <c r="N203" i="13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O201" i="13"/>
  <c r="N201" i="13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S198" i="13"/>
  <c r="R198" i="13"/>
  <c r="T198" i="13" s="1"/>
  <c r="Q198" i="13"/>
  <c r="P198" i="13"/>
  <c r="L198" i="13"/>
  <c r="K198" i="13"/>
  <c r="J198" i="13"/>
  <c r="H198" i="13"/>
  <c r="F198" i="13"/>
  <c r="N198" i="13" s="1"/>
  <c r="O198" i="13" s="1"/>
  <c r="E198" i="13"/>
  <c r="D198" i="13"/>
  <c r="I198" i="13" s="1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R191" i="13"/>
  <c r="T191" i="13" s="1"/>
  <c r="Q191" i="13"/>
  <c r="P191" i="13"/>
  <c r="L191" i="13"/>
  <c r="J191" i="13"/>
  <c r="U191" i="13" s="1"/>
  <c r="H191" i="13"/>
  <c r="F191" i="13"/>
  <c r="E191" i="13"/>
  <c r="M191" i="13" s="1"/>
  <c r="D191" i="13"/>
  <c r="G191" i="13" s="1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Q185" i="13"/>
  <c r="P185" i="13"/>
  <c r="L185" i="13"/>
  <c r="J185" i="13"/>
  <c r="H185" i="13"/>
  <c r="F185" i="13"/>
  <c r="E185" i="13"/>
  <c r="M185" i="13" s="1"/>
  <c r="D185" i="13"/>
  <c r="I185" i="13" s="1"/>
  <c r="U184" i="13"/>
  <c r="T184" i="13"/>
  <c r="N184" i="13"/>
  <c r="O184" i="13" s="1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N182" i="13"/>
  <c r="O182" i="13" s="1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N180" i="13"/>
  <c r="O180" i="13" s="1"/>
  <c r="M180" i="13"/>
  <c r="K180" i="13"/>
  <c r="I180" i="13"/>
  <c r="G180" i="13"/>
  <c r="S179" i="13"/>
  <c r="R179" i="13"/>
  <c r="T179" i="13" s="1"/>
  <c r="Q179" i="13"/>
  <c r="P179" i="13"/>
  <c r="L179" i="13"/>
  <c r="M179" i="13" s="1"/>
  <c r="J179" i="13"/>
  <c r="H179" i="13"/>
  <c r="F179" i="13"/>
  <c r="E179" i="13"/>
  <c r="D179" i="13"/>
  <c r="G179" i="13" s="1"/>
  <c r="U178" i="13"/>
  <c r="T178" i="13"/>
  <c r="N178" i="13"/>
  <c r="O178" i="13" s="1"/>
  <c r="M178" i="13"/>
  <c r="K178" i="13"/>
  <c r="I178" i="13"/>
  <c r="G178" i="13"/>
  <c r="U177" i="13"/>
  <c r="T177" i="13"/>
  <c r="N177" i="13"/>
  <c r="O177" i="13" s="1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R170" i="13"/>
  <c r="T170" i="13" s="1"/>
  <c r="Q170" i="13"/>
  <c r="P170" i="13"/>
  <c r="L170" i="13"/>
  <c r="K170" i="13"/>
  <c r="J170" i="13"/>
  <c r="H170" i="13"/>
  <c r="F170" i="13"/>
  <c r="N170" i="13" s="1"/>
  <c r="O170" i="13" s="1"/>
  <c r="E170" i="13"/>
  <c r="D170" i="13"/>
  <c r="I170" i="13" s="1"/>
  <c r="S169" i="13"/>
  <c r="R169" i="13"/>
  <c r="T169" i="13" s="1"/>
  <c r="Q169" i="13"/>
  <c r="P169" i="13"/>
  <c r="L169" i="13"/>
  <c r="J169" i="13"/>
  <c r="U169" i="13" s="1"/>
  <c r="H169" i="13"/>
  <c r="F169" i="13"/>
  <c r="E169" i="13"/>
  <c r="M169" i="13" s="1"/>
  <c r="D169" i="13"/>
  <c r="G169" i="13" s="1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N166" i="13"/>
  <c r="O166" i="13" s="1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S163" i="13"/>
  <c r="R163" i="13"/>
  <c r="Q163" i="13"/>
  <c r="P163" i="13"/>
  <c r="L163" i="13"/>
  <c r="K163" i="13"/>
  <c r="J163" i="13"/>
  <c r="H163" i="13"/>
  <c r="I163" i="13" s="1"/>
  <c r="F163" i="13"/>
  <c r="E163" i="13"/>
  <c r="D163" i="13"/>
  <c r="U162" i="13"/>
  <c r="T162" i="13"/>
  <c r="N162" i="13"/>
  <c r="O162" i="13" s="1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T157" i="13" s="1"/>
  <c r="Q157" i="13"/>
  <c r="P157" i="13"/>
  <c r="U157" i="13" s="1"/>
  <c r="L157" i="13"/>
  <c r="J157" i="13"/>
  <c r="H157" i="13"/>
  <c r="F157" i="13"/>
  <c r="E157" i="13"/>
  <c r="D157" i="13"/>
  <c r="G157" i="13" s="1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N154" i="13"/>
  <c r="O154" i="13" s="1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N151" i="13"/>
  <c r="O151" i="13" s="1"/>
  <c r="M151" i="13"/>
  <c r="K151" i="13"/>
  <c r="I151" i="13"/>
  <c r="G151" i="13"/>
  <c r="S150" i="13"/>
  <c r="R150" i="13"/>
  <c r="Q150" i="13"/>
  <c r="P150" i="13"/>
  <c r="N150" i="13"/>
  <c r="L150" i="13"/>
  <c r="J150" i="13"/>
  <c r="H150" i="13"/>
  <c r="F150" i="13"/>
  <c r="E150" i="13"/>
  <c r="D150" i="13"/>
  <c r="I150" i="13" s="1"/>
  <c r="U149" i="13"/>
  <c r="T149" i="13"/>
  <c r="N149" i="13"/>
  <c r="O149" i="13" s="1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U144" i="13"/>
  <c r="S144" i="13"/>
  <c r="R144" i="13"/>
  <c r="Q144" i="13"/>
  <c r="P144" i="13"/>
  <c r="L144" i="13"/>
  <c r="M144" i="13" s="1"/>
  <c r="J144" i="13"/>
  <c r="H144" i="13"/>
  <c r="F144" i="13"/>
  <c r="N144" i="13" s="1"/>
  <c r="O144" i="13" s="1"/>
  <c r="E144" i="13"/>
  <c r="D144" i="13"/>
  <c r="U143" i="13"/>
  <c r="T143" i="13"/>
  <c r="N143" i="13"/>
  <c r="O143" i="13" s="1"/>
  <c r="M143" i="13"/>
  <c r="K143" i="13"/>
  <c r="I143" i="13"/>
  <c r="G143" i="13"/>
  <c r="U142" i="13"/>
  <c r="T142" i="13"/>
  <c r="N142" i="13"/>
  <c r="O142" i="13" s="1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N140" i="13"/>
  <c r="O140" i="13" s="1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Q137" i="13"/>
  <c r="P137" i="13"/>
  <c r="L137" i="13"/>
  <c r="J137" i="13"/>
  <c r="H137" i="13"/>
  <c r="I137" i="13" s="1"/>
  <c r="F137" i="13"/>
  <c r="N137" i="13" s="1"/>
  <c r="O137" i="13" s="1"/>
  <c r="E137" i="13"/>
  <c r="D137" i="13"/>
  <c r="U136" i="13"/>
  <c r="T136" i="13"/>
  <c r="N136" i="13"/>
  <c r="O136" i="13" s="1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T132" i="13"/>
  <c r="S132" i="13"/>
  <c r="R132" i="13"/>
  <c r="Q132" i="13"/>
  <c r="P132" i="13"/>
  <c r="U132" i="13" s="1"/>
  <c r="L132" i="13"/>
  <c r="J132" i="13"/>
  <c r="H132" i="13"/>
  <c r="F132" i="13"/>
  <c r="E132" i="13"/>
  <c r="D132" i="13"/>
  <c r="U131" i="13"/>
  <c r="T131" i="13"/>
  <c r="N131" i="13"/>
  <c r="O131" i="13" s="1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U126" i="13"/>
  <c r="S126" i="13"/>
  <c r="R126" i="13"/>
  <c r="Q126" i="13"/>
  <c r="P126" i="13"/>
  <c r="L126" i="13"/>
  <c r="J126" i="13"/>
  <c r="H126" i="13"/>
  <c r="F126" i="13"/>
  <c r="E126" i="13"/>
  <c r="D126" i="13"/>
  <c r="G126" i="13" s="1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U121" i="13"/>
  <c r="S121" i="13"/>
  <c r="T121" i="13" s="1"/>
  <c r="R121" i="13"/>
  <c r="Q121" i="13"/>
  <c r="P121" i="13"/>
  <c r="L121" i="13"/>
  <c r="J121" i="13"/>
  <c r="H121" i="13"/>
  <c r="F121" i="13"/>
  <c r="N121" i="13" s="1"/>
  <c r="E121" i="13"/>
  <c r="K121" i="13" s="1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N113" i="13"/>
  <c r="O113" i="13" s="1"/>
  <c r="M113" i="13"/>
  <c r="K113" i="13"/>
  <c r="I113" i="13"/>
  <c r="G113" i="13"/>
  <c r="S112" i="13"/>
  <c r="R112" i="13"/>
  <c r="T112" i="13" s="1"/>
  <c r="Q112" i="13"/>
  <c r="P112" i="13"/>
  <c r="L112" i="13"/>
  <c r="J112" i="13"/>
  <c r="H112" i="13"/>
  <c r="F112" i="13"/>
  <c r="N112" i="13" s="1"/>
  <c r="E112" i="13"/>
  <c r="M112" i="13" s="1"/>
  <c r="D112" i="13"/>
  <c r="I112" i="13" s="1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T106" i="13"/>
  <c r="S106" i="13"/>
  <c r="R106" i="13"/>
  <c r="Q106" i="13"/>
  <c r="P106" i="13"/>
  <c r="L106" i="13"/>
  <c r="J106" i="13"/>
  <c r="K106" i="13" s="1"/>
  <c r="H106" i="13"/>
  <c r="G106" i="13"/>
  <c r="F106" i="13"/>
  <c r="E106" i="13"/>
  <c r="M106" i="13" s="1"/>
  <c r="D106" i="13"/>
  <c r="U105" i="13"/>
  <c r="T105" i="13"/>
  <c r="N105" i="13"/>
  <c r="O105" i="13" s="1"/>
  <c r="M105" i="13"/>
  <c r="K105" i="13"/>
  <c r="I105" i="13"/>
  <c r="G105" i="13"/>
  <c r="S102" i="13"/>
  <c r="R102" i="13"/>
  <c r="Q102" i="13"/>
  <c r="P102" i="13"/>
  <c r="U102" i="13" s="1"/>
  <c r="L102" i="13"/>
  <c r="J102" i="13"/>
  <c r="H102" i="13"/>
  <c r="F102" i="13"/>
  <c r="E102" i="13"/>
  <c r="D102" i="13"/>
  <c r="I102" i="13" s="1"/>
  <c r="S101" i="13"/>
  <c r="T101" i="13" s="1"/>
  <c r="R101" i="13"/>
  <c r="Q101" i="13"/>
  <c r="P101" i="13"/>
  <c r="L101" i="13"/>
  <c r="J101" i="13"/>
  <c r="U101" i="13" s="1"/>
  <c r="H101" i="13"/>
  <c r="F101" i="13"/>
  <c r="E101" i="13"/>
  <c r="K101" i="13" s="1"/>
  <c r="D101" i="13"/>
  <c r="U100" i="13"/>
  <c r="T100" i="13"/>
  <c r="O100" i="13"/>
  <c r="N100" i="13"/>
  <c r="M100" i="13"/>
  <c r="K100" i="13"/>
  <c r="I100" i="13"/>
  <c r="G100" i="13"/>
  <c r="U99" i="13"/>
  <c r="T99" i="13"/>
  <c r="N99" i="13"/>
  <c r="O99" i="13" s="1"/>
  <c r="M99" i="13"/>
  <c r="K99" i="13"/>
  <c r="I99" i="13"/>
  <c r="G99" i="13"/>
  <c r="U98" i="13"/>
  <c r="T98" i="13"/>
  <c r="N98" i="13"/>
  <c r="O98" i="13" s="1"/>
  <c r="M98" i="13"/>
  <c r="K98" i="13"/>
  <c r="I98" i="13"/>
  <c r="G98" i="13"/>
  <c r="U97" i="13"/>
  <c r="T97" i="13"/>
  <c r="N97" i="13"/>
  <c r="O97" i="13" s="1"/>
  <c r="M97" i="13"/>
  <c r="K97" i="13"/>
  <c r="I97" i="13"/>
  <c r="G97" i="13"/>
  <c r="S96" i="13"/>
  <c r="R96" i="13"/>
  <c r="T96" i="13" s="1"/>
  <c r="Q96" i="13"/>
  <c r="P96" i="13"/>
  <c r="L96" i="13"/>
  <c r="J96" i="13"/>
  <c r="U96" i="13" s="1"/>
  <c r="H96" i="13"/>
  <c r="I96" i="13" s="1"/>
  <c r="F96" i="13"/>
  <c r="G96" i="13" s="1"/>
  <c r="E96" i="13"/>
  <c r="M96" i="13" s="1"/>
  <c r="D96" i="13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S91" i="13"/>
  <c r="R91" i="13"/>
  <c r="T91" i="13" s="1"/>
  <c r="Q91" i="13"/>
  <c r="P91" i="13"/>
  <c r="U91" i="13" s="1"/>
  <c r="L91" i="13"/>
  <c r="K91" i="13"/>
  <c r="J91" i="13"/>
  <c r="H91" i="13"/>
  <c r="F91" i="13"/>
  <c r="N91" i="13" s="1"/>
  <c r="E91" i="13"/>
  <c r="M91" i="13" s="1"/>
  <c r="D91" i="13"/>
  <c r="I91" i="13" s="1"/>
  <c r="U90" i="13"/>
  <c r="T90" i="13"/>
  <c r="N90" i="13"/>
  <c r="O90" i="13" s="1"/>
  <c r="M90" i="13"/>
  <c r="K90" i="13"/>
  <c r="I90" i="13"/>
  <c r="G90" i="13"/>
  <c r="U89" i="13"/>
  <c r="T89" i="13"/>
  <c r="N89" i="13"/>
  <c r="O89" i="13" s="1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R85" i="13"/>
  <c r="T85" i="13" s="1"/>
  <c r="Q85" i="13"/>
  <c r="P85" i="13"/>
  <c r="U85" i="13" s="1"/>
  <c r="L85" i="13"/>
  <c r="J85" i="13"/>
  <c r="H85" i="13"/>
  <c r="F85" i="13"/>
  <c r="N85" i="13" s="1"/>
  <c r="E85" i="13"/>
  <c r="D85" i="13"/>
  <c r="S84" i="13"/>
  <c r="R84" i="13"/>
  <c r="T84" i="13" s="1"/>
  <c r="Q84" i="13"/>
  <c r="P84" i="13"/>
  <c r="L84" i="13"/>
  <c r="J84" i="13"/>
  <c r="K84" i="13" s="1"/>
  <c r="H84" i="13"/>
  <c r="F84" i="13"/>
  <c r="N84" i="13" s="1"/>
  <c r="O84" i="13" s="1"/>
  <c r="E84" i="13"/>
  <c r="M84" i="13" s="1"/>
  <c r="D84" i="13"/>
  <c r="I84" i="13" s="1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N81" i="13"/>
  <c r="O81" i="13" s="1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T78" i="13" s="1"/>
  <c r="R78" i="13"/>
  <c r="Q78" i="13"/>
  <c r="P78" i="13"/>
  <c r="U78" i="13" s="1"/>
  <c r="L78" i="13"/>
  <c r="J78" i="13"/>
  <c r="H78" i="13"/>
  <c r="F78" i="13"/>
  <c r="N78" i="13" s="1"/>
  <c r="E78" i="13"/>
  <c r="D78" i="13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S70" i="13"/>
  <c r="R70" i="13"/>
  <c r="Q70" i="13"/>
  <c r="P70" i="13"/>
  <c r="U70" i="13" s="1"/>
  <c r="L70" i="13"/>
  <c r="J70" i="13"/>
  <c r="K70" i="13" s="1"/>
  <c r="H70" i="13"/>
  <c r="F70" i="13"/>
  <c r="E70" i="13"/>
  <c r="D70" i="13"/>
  <c r="U69" i="13"/>
  <c r="T69" i="13"/>
  <c r="O69" i="13"/>
  <c r="N69" i="13"/>
  <c r="M69" i="13"/>
  <c r="K69" i="13"/>
  <c r="I69" i="13"/>
  <c r="G69" i="13"/>
  <c r="U68" i="13"/>
  <c r="T68" i="13"/>
  <c r="N68" i="13"/>
  <c r="O68" i="13" s="1"/>
  <c r="M68" i="13"/>
  <c r="K68" i="13"/>
  <c r="I68" i="13"/>
  <c r="G68" i="13"/>
  <c r="U67" i="13"/>
  <c r="T67" i="13"/>
  <c r="N67" i="13"/>
  <c r="O67" i="13" s="1"/>
  <c r="M67" i="13"/>
  <c r="K67" i="13"/>
  <c r="I67" i="13"/>
  <c r="G67" i="13"/>
  <c r="U66" i="13"/>
  <c r="T66" i="13"/>
  <c r="N66" i="13"/>
  <c r="O66" i="13" s="1"/>
  <c r="M66" i="13"/>
  <c r="K66" i="13"/>
  <c r="I66" i="13"/>
  <c r="G66" i="13"/>
  <c r="U65" i="13"/>
  <c r="T65" i="13"/>
  <c r="N65" i="13"/>
  <c r="O65" i="13" s="1"/>
  <c r="M65" i="13"/>
  <c r="K65" i="13"/>
  <c r="I65" i="13"/>
  <c r="G65" i="13"/>
  <c r="U64" i="13"/>
  <c r="T64" i="13"/>
  <c r="N64" i="13"/>
  <c r="O64" i="13" s="1"/>
  <c r="M64" i="13"/>
  <c r="K64" i="13"/>
  <c r="I64" i="13"/>
  <c r="G64" i="13"/>
  <c r="S63" i="13"/>
  <c r="T63" i="13" s="1"/>
  <c r="R63" i="13"/>
  <c r="Q63" i="13"/>
  <c r="P63" i="13"/>
  <c r="L63" i="13"/>
  <c r="J63" i="13"/>
  <c r="H63" i="13"/>
  <c r="F63" i="13"/>
  <c r="E63" i="13"/>
  <c r="D63" i="13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S58" i="13"/>
  <c r="R58" i="13"/>
  <c r="T58" i="13" s="1"/>
  <c r="Q58" i="13"/>
  <c r="P58" i="13"/>
  <c r="L58" i="13"/>
  <c r="J58" i="13"/>
  <c r="K58" i="13" s="1"/>
  <c r="H58" i="13"/>
  <c r="F58" i="13"/>
  <c r="N58" i="13" s="1"/>
  <c r="O58" i="13" s="1"/>
  <c r="E58" i="13"/>
  <c r="M58" i="13" s="1"/>
  <c r="D58" i="13"/>
  <c r="I58" i="13" s="1"/>
  <c r="U57" i="13"/>
  <c r="T57" i="13"/>
  <c r="N57" i="13"/>
  <c r="O57" i="13" s="1"/>
  <c r="M57" i="13"/>
  <c r="K57" i="13"/>
  <c r="I57" i="13"/>
  <c r="G57" i="13"/>
  <c r="T54" i="13"/>
  <c r="S54" i="13"/>
  <c r="R54" i="13"/>
  <c r="Q54" i="13"/>
  <c r="P54" i="13"/>
  <c r="L54" i="13"/>
  <c r="J54" i="13"/>
  <c r="H54" i="13"/>
  <c r="F54" i="13"/>
  <c r="N54" i="13" s="1"/>
  <c r="E54" i="13"/>
  <c r="D54" i="13"/>
  <c r="S53" i="13"/>
  <c r="R53" i="13"/>
  <c r="T53" i="13" s="1"/>
  <c r="Q53" i="13"/>
  <c r="P53" i="13"/>
  <c r="L53" i="13"/>
  <c r="J53" i="13"/>
  <c r="K53" i="13" s="1"/>
  <c r="H53" i="13"/>
  <c r="F53" i="13"/>
  <c r="E53" i="13"/>
  <c r="D53" i="13"/>
  <c r="I53" i="13" s="1"/>
  <c r="U52" i="13"/>
  <c r="T52" i="13"/>
  <c r="N52" i="13"/>
  <c r="O52" i="13" s="1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T47" i="13" s="1"/>
  <c r="Q47" i="13"/>
  <c r="P47" i="13"/>
  <c r="U47" i="13" s="1"/>
  <c r="L47" i="13"/>
  <c r="J47" i="13"/>
  <c r="H47" i="13"/>
  <c r="F47" i="13"/>
  <c r="N47" i="13" s="1"/>
  <c r="E47" i="13"/>
  <c r="O47" i="13" s="1"/>
  <c r="D47" i="13"/>
  <c r="G47" i="13" s="1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S40" i="13"/>
  <c r="R40" i="13"/>
  <c r="Q40" i="13"/>
  <c r="P40" i="13"/>
  <c r="U40" i="13" s="1"/>
  <c r="L40" i="13"/>
  <c r="J40" i="13"/>
  <c r="H40" i="13"/>
  <c r="F40" i="13"/>
  <c r="N40" i="13" s="1"/>
  <c r="E40" i="13"/>
  <c r="M40" i="13" s="1"/>
  <c r="D40" i="13"/>
  <c r="U39" i="13"/>
  <c r="T39" i="13"/>
  <c r="N39" i="13"/>
  <c r="O39" i="13" s="1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T35" i="13" s="1"/>
  <c r="R35" i="13"/>
  <c r="Q35" i="13"/>
  <c r="P35" i="13"/>
  <c r="L35" i="13"/>
  <c r="J35" i="13"/>
  <c r="H35" i="13"/>
  <c r="F35" i="13"/>
  <c r="E35" i="13"/>
  <c r="D35" i="13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N32" i="13"/>
  <c r="O32" i="13" s="1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T27" i="13" s="1"/>
  <c r="Q27" i="13"/>
  <c r="P27" i="13"/>
  <c r="L27" i="13"/>
  <c r="J27" i="13"/>
  <c r="H27" i="13"/>
  <c r="F27" i="13"/>
  <c r="E27" i="13"/>
  <c r="M27" i="13" s="1"/>
  <c r="D27" i="13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T19" i="13"/>
  <c r="S19" i="13"/>
  <c r="R19" i="13"/>
  <c r="Q19" i="13"/>
  <c r="P19" i="13"/>
  <c r="U19" i="13" s="1"/>
  <c r="L19" i="13"/>
  <c r="J19" i="13"/>
  <c r="H19" i="13"/>
  <c r="F19" i="13"/>
  <c r="E19" i="13"/>
  <c r="D19" i="13"/>
  <c r="U18" i="13"/>
  <c r="T18" i="13"/>
  <c r="N18" i="13"/>
  <c r="O18" i="13" s="1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N14" i="13"/>
  <c r="O14" i="13" s="1"/>
  <c r="M14" i="13"/>
  <c r="K14" i="13"/>
  <c r="I14" i="13"/>
  <c r="G14" i="13"/>
  <c r="U13" i="13"/>
  <c r="T13" i="13"/>
  <c r="N13" i="13"/>
  <c r="O13" i="13" s="1"/>
  <c r="M13" i="13"/>
  <c r="K13" i="13"/>
  <c r="I13" i="13"/>
  <c r="G13" i="13"/>
  <c r="U12" i="13"/>
  <c r="T12" i="13"/>
  <c r="N12" i="13"/>
  <c r="O12" i="13" s="1"/>
  <c r="M12" i="13"/>
  <c r="K12" i="13"/>
  <c r="I12" i="13"/>
  <c r="G12" i="13"/>
  <c r="U11" i="13"/>
  <c r="T11" i="13"/>
  <c r="N11" i="13"/>
  <c r="O11" i="13" s="1"/>
  <c r="M11" i="13"/>
  <c r="K11" i="13"/>
  <c r="I11" i="13"/>
  <c r="G11" i="13"/>
  <c r="S10" i="13"/>
  <c r="R10" i="13"/>
  <c r="T10" i="13" s="1"/>
  <c r="Q10" i="13"/>
  <c r="P10" i="13"/>
  <c r="U10" i="13" s="1"/>
  <c r="L10" i="13"/>
  <c r="J10" i="13"/>
  <c r="H10" i="13"/>
  <c r="F10" i="13"/>
  <c r="E10" i="13"/>
  <c r="D10" i="13"/>
  <c r="I10" i="13" s="1"/>
  <c r="U9" i="13"/>
  <c r="T9" i="13"/>
  <c r="N9" i="13"/>
  <c r="O9" i="13" s="1"/>
  <c r="M9" i="13"/>
  <c r="K9" i="13"/>
  <c r="I9" i="13"/>
  <c r="G9" i="13"/>
  <c r="U8" i="13"/>
  <c r="T8" i="13"/>
  <c r="N8" i="13"/>
  <c r="O8" i="13" s="1"/>
  <c r="M8" i="13"/>
  <c r="K8" i="13"/>
  <c r="I8" i="13"/>
  <c r="G8" i="13"/>
  <c r="S339" i="12"/>
  <c r="R339" i="12"/>
  <c r="Q339" i="12"/>
  <c r="P339" i="12"/>
  <c r="U339" i="12" s="1"/>
  <c r="L339" i="12"/>
  <c r="J339" i="12"/>
  <c r="H339" i="12"/>
  <c r="F339" i="12"/>
  <c r="N339" i="12" s="1"/>
  <c r="E339" i="12"/>
  <c r="D339" i="12"/>
  <c r="I339" i="12" s="1"/>
  <c r="T338" i="12"/>
  <c r="S338" i="12"/>
  <c r="R338" i="12"/>
  <c r="Q338" i="12"/>
  <c r="P338" i="12"/>
  <c r="L338" i="12"/>
  <c r="J338" i="12"/>
  <c r="U338" i="12" s="1"/>
  <c r="H338" i="12"/>
  <c r="F338" i="12"/>
  <c r="E338" i="12"/>
  <c r="D338" i="12"/>
  <c r="S337" i="12"/>
  <c r="R337" i="12"/>
  <c r="Q337" i="12"/>
  <c r="P337" i="12"/>
  <c r="L337" i="12"/>
  <c r="J337" i="12"/>
  <c r="K337" i="12" s="1"/>
  <c r="H337" i="12"/>
  <c r="F337" i="12"/>
  <c r="E337" i="12"/>
  <c r="D337" i="12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T332" i="12" s="1"/>
  <c r="Q332" i="12"/>
  <c r="P332" i="12"/>
  <c r="L332" i="12"/>
  <c r="J332" i="12"/>
  <c r="N332" i="12" s="1"/>
  <c r="H332" i="12"/>
  <c r="F332" i="12"/>
  <c r="E332" i="12"/>
  <c r="D332" i="12"/>
  <c r="G332" i="12" s="1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S323" i="12"/>
  <c r="R323" i="12"/>
  <c r="T323" i="12" s="1"/>
  <c r="Q323" i="12"/>
  <c r="P323" i="12"/>
  <c r="U323" i="12" s="1"/>
  <c r="L323" i="12"/>
  <c r="J323" i="12"/>
  <c r="H323" i="12"/>
  <c r="F323" i="12"/>
  <c r="E323" i="12"/>
  <c r="K323" i="12" s="1"/>
  <c r="D323" i="12"/>
  <c r="U322" i="12"/>
  <c r="T322" i="12"/>
  <c r="N322" i="12"/>
  <c r="O322" i="12" s="1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T317" i="12" s="1"/>
  <c r="Q317" i="12"/>
  <c r="P317" i="12"/>
  <c r="U317" i="12" s="1"/>
  <c r="L317" i="12"/>
  <c r="J317" i="12"/>
  <c r="H317" i="12"/>
  <c r="F317" i="12"/>
  <c r="N317" i="12" s="1"/>
  <c r="E317" i="12"/>
  <c r="D317" i="12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R310" i="12"/>
  <c r="T310" i="12" s="1"/>
  <c r="Q310" i="12"/>
  <c r="P310" i="12"/>
  <c r="L310" i="12"/>
  <c r="J310" i="12"/>
  <c r="H310" i="12"/>
  <c r="F310" i="12"/>
  <c r="N310" i="12" s="1"/>
  <c r="E310" i="12"/>
  <c r="M310" i="12" s="1"/>
  <c r="D310" i="12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N306" i="12"/>
  <c r="O306" i="12" s="1"/>
  <c r="M306" i="12"/>
  <c r="K306" i="12"/>
  <c r="I306" i="12"/>
  <c r="G306" i="12"/>
  <c r="U305" i="12"/>
  <c r="T305" i="12"/>
  <c r="N305" i="12"/>
  <c r="O305" i="12" s="1"/>
  <c r="M305" i="12"/>
  <c r="K305" i="12"/>
  <c r="I305" i="12"/>
  <c r="G305" i="12"/>
  <c r="U304" i="12"/>
  <c r="T304" i="12"/>
  <c r="N304" i="12"/>
  <c r="O304" i="12" s="1"/>
  <c r="M304" i="12"/>
  <c r="K304" i="12"/>
  <c r="I304" i="12"/>
  <c r="G304" i="12"/>
  <c r="U303" i="12"/>
  <c r="S303" i="12"/>
  <c r="R303" i="12"/>
  <c r="Q303" i="12"/>
  <c r="P303" i="12"/>
  <c r="L303" i="12"/>
  <c r="J303" i="12"/>
  <c r="H303" i="12"/>
  <c r="F303" i="12"/>
  <c r="N303" i="12" s="1"/>
  <c r="E303" i="12"/>
  <c r="D303" i="12"/>
  <c r="U302" i="12"/>
  <c r="T302" i="12"/>
  <c r="O302" i="12"/>
  <c r="N302" i="12"/>
  <c r="M302" i="12"/>
  <c r="K302" i="12"/>
  <c r="I302" i="12"/>
  <c r="G302" i="12"/>
  <c r="S299" i="12"/>
  <c r="T299" i="12" s="1"/>
  <c r="R299" i="12"/>
  <c r="Q299" i="12"/>
  <c r="P299" i="12"/>
  <c r="L299" i="12"/>
  <c r="J299" i="12"/>
  <c r="K299" i="12" s="1"/>
  <c r="H299" i="12"/>
  <c r="F299" i="12"/>
  <c r="N299" i="12" s="1"/>
  <c r="O299" i="12" s="1"/>
  <c r="E299" i="12"/>
  <c r="D299" i="12"/>
  <c r="S298" i="12"/>
  <c r="R298" i="12"/>
  <c r="T298" i="12" s="1"/>
  <c r="Q298" i="12"/>
  <c r="P298" i="12"/>
  <c r="U298" i="12" s="1"/>
  <c r="N298" i="12"/>
  <c r="L298" i="12"/>
  <c r="J298" i="12"/>
  <c r="H298" i="12"/>
  <c r="F298" i="12"/>
  <c r="E298" i="12"/>
  <c r="D298" i="12"/>
  <c r="G298" i="12" s="1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R292" i="12"/>
  <c r="T292" i="12" s="1"/>
  <c r="Q292" i="12"/>
  <c r="P292" i="12"/>
  <c r="U292" i="12" s="1"/>
  <c r="L292" i="12"/>
  <c r="K292" i="12"/>
  <c r="J292" i="12"/>
  <c r="H292" i="12"/>
  <c r="N292" i="12" s="1"/>
  <c r="F292" i="12"/>
  <c r="E292" i="12"/>
  <c r="D292" i="12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N287" i="12"/>
  <c r="O287" i="12" s="1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S285" i="12"/>
  <c r="R285" i="12"/>
  <c r="T285" i="12" s="1"/>
  <c r="Q285" i="12"/>
  <c r="P285" i="12"/>
  <c r="L285" i="12"/>
  <c r="J285" i="12"/>
  <c r="H285" i="12"/>
  <c r="F285" i="12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N276" i="12"/>
  <c r="O276" i="12" s="1"/>
  <c r="M276" i="12"/>
  <c r="K276" i="12"/>
  <c r="I276" i="12"/>
  <c r="G276" i="12"/>
  <c r="S275" i="12"/>
  <c r="R275" i="12"/>
  <c r="Q275" i="12"/>
  <c r="P275" i="12"/>
  <c r="L275" i="12"/>
  <c r="J275" i="12"/>
  <c r="H275" i="12"/>
  <c r="F275" i="12"/>
  <c r="E275" i="12"/>
  <c r="M275" i="12" s="1"/>
  <c r="D275" i="12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S267" i="12"/>
  <c r="R267" i="12"/>
  <c r="T267" i="12" s="1"/>
  <c r="Q267" i="12"/>
  <c r="P267" i="12"/>
  <c r="L267" i="12"/>
  <c r="J267" i="12"/>
  <c r="H267" i="12"/>
  <c r="F267" i="12"/>
  <c r="E267" i="12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R260" i="12"/>
  <c r="T260" i="12" s="1"/>
  <c r="Q260" i="12"/>
  <c r="P260" i="12"/>
  <c r="L260" i="12"/>
  <c r="J260" i="12"/>
  <c r="H260" i="12"/>
  <c r="F260" i="12"/>
  <c r="E260" i="12"/>
  <c r="M260" i="12" s="1"/>
  <c r="D260" i="12"/>
  <c r="S259" i="12"/>
  <c r="R259" i="12"/>
  <c r="Q259" i="12"/>
  <c r="P259" i="12"/>
  <c r="L259" i="12"/>
  <c r="M259" i="12" s="1"/>
  <c r="J259" i="12"/>
  <c r="U259" i="12" s="1"/>
  <c r="H259" i="12"/>
  <c r="F259" i="12"/>
  <c r="E259" i="12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T254" i="12"/>
  <c r="S254" i="12"/>
  <c r="R254" i="12"/>
  <c r="Q254" i="12"/>
  <c r="P254" i="12"/>
  <c r="L254" i="12"/>
  <c r="K254" i="12"/>
  <c r="J254" i="12"/>
  <c r="H254" i="12"/>
  <c r="F254" i="12"/>
  <c r="E254" i="12"/>
  <c r="D254" i="12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N251" i="12"/>
  <c r="O251" i="12" s="1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T247" i="12"/>
  <c r="S247" i="12"/>
  <c r="R247" i="12"/>
  <c r="Q247" i="12"/>
  <c r="P247" i="12"/>
  <c r="L247" i="12"/>
  <c r="J247" i="12"/>
  <c r="H247" i="12"/>
  <c r="F247" i="12"/>
  <c r="E247" i="12"/>
  <c r="D247" i="12"/>
  <c r="U246" i="12"/>
  <c r="T246" i="12"/>
  <c r="O246" i="12"/>
  <c r="N246" i="12"/>
  <c r="M246" i="12"/>
  <c r="K246" i="12"/>
  <c r="I246" i="12"/>
  <c r="G246" i="12"/>
  <c r="U245" i="12"/>
  <c r="T245" i="12"/>
  <c r="N245" i="12"/>
  <c r="O245" i="12" s="1"/>
  <c r="M245" i="12"/>
  <c r="K245" i="12"/>
  <c r="I245" i="12"/>
  <c r="G245" i="12"/>
  <c r="U244" i="12"/>
  <c r="T244" i="12"/>
  <c r="N244" i="12"/>
  <c r="O244" i="12" s="1"/>
  <c r="M244" i="12"/>
  <c r="K244" i="12"/>
  <c r="I244" i="12"/>
  <c r="G244" i="12"/>
  <c r="U243" i="12"/>
  <c r="T243" i="12"/>
  <c r="N243" i="12"/>
  <c r="O243" i="12" s="1"/>
  <c r="M243" i="12"/>
  <c r="K243" i="12"/>
  <c r="I243" i="12"/>
  <c r="G243" i="12"/>
  <c r="U242" i="12"/>
  <c r="T242" i="12"/>
  <c r="N242" i="12"/>
  <c r="O242" i="12" s="1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T240" i="12" s="1"/>
  <c r="Q240" i="12"/>
  <c r="P240" i="12"/>
  <c r="L240" i="12"/>
  <c r="J240" i="12"/>
  <c r="N240" i="12" s="1"/>
  <c r="H240" i="12"/>
  <c r="F240" i="12"/>
  <c r="E240" i="12"/>
  <c r="D240" i="12"/>
  <c r="U239" i="12"/>
  <c r="T239" i="12"/>
  <c r="O239" i="12"/>
  <c r="N239" i="12"/>
  <c r="M239" i="12"/>
  <c r="K239" i="12"/>
  <c r="I239" i="12"/>
  <c r="G239" i="12"/>
  <c r="U238" i="12"/>
  <c r="T238" i="12"/>
  <c r="N238" i="12"/>
  <c r="O238" i="12" s="1"/>
  <c r="M238" i="12"/>
  <c r="K238" i="12"/>
  <c r="I238" i="12"/>
  <c r="G238" i="12"/>
  <c r="U237" i="12"/>
  <c r="T237" i="12"/>
  <c r="N237" i="12"/>
  <c r="O237" i="12" s="1"/>
  <c r="M237" i="12"/>
  <c r="K237" i="12"/>
  <c r="I237" i="12"/>
  <c r="G237" i="12"/>
  <c r="U236" i="12"/>
  <c r="T236" i="12"/>
  <c r="N236" i="12"/>
  <c r="O236" i="12" s="1"/>
  <c r="M236" i="12"/>
  <c r="K236" i="12"/>
  <c r="I236" i="12"/>
  <c r="G236" i="12"/>
  <c r="U235" i="12"/>
  <c r="T235" i="12"/>
  <c r="N235" i="12"/>
  <c r="O235" i="12" s="1"/>
  <c r="M235" i="12"/>
  <c r="K235" i="12"/>
  <c r="I235" i="12"/>
  <c r="G235" i="12"/>
  <c r="U234" i="12"/>
  <c r="T234" i="12"/>
  <c r="N234" i="12"/>
  <c r="O234" i="12" s="1"/>
  <c r="M234" i="12"/>
  <c r="K234" i="12"/>
  <c r="I234" i="12"/>
  <c r="G234" i="12"/>
  <c r="S231" i="12"/>
  <c r="R231" i="12"/>
  <c r="T231" i="12" s="1"/>
  <c r="Q231" i="12"/>
  <c r="P231" i="12"/>
  <c r="L231" i="12"/>
  <c r="J231" i="12"/>
  <c r="H231" i="12"/>
  <c r="F231" i="12"/>
  <c r="N231" i="12" s="1"/>
  <c r="O231" i="12" s="1"/>
  <c r="E231" i="12"/>
  <c r="M231" i="12" s="1"/>
  <c r="D231" i="12"/>
  <c r="S230" i="12"/>
  <c r="R230" i="12"/>
  <c r="T230" i="12" s="1"/>
  <c r="Q230" i="12"/>
  <c r="P230" i="12"/>
  <c r="L230" i="12"/>
  <c r="J230" i="12"/>
  <c r="H230" i="12"/>
  <c r="F230" i="12"/>
  <c r="E230" i="12"/>
  <c r="D230" i="12"/>
  <c r="G230" i="12" s="1"/>
  <c r="U229" i="12"/>
  <c r="T229" i="12"/>
  <c r="O229" i="12"/>
  <c r="N229" i="12"/>
  <c r="M229" i="12"/>
  <c r="K229" i="12"/>
  <c r="I229" i="12"/>
  <c r="G229" i="12"/>
  <c r="U228" i="12"/>
  <c r="T228" i="12"/>
  <c r="N228" i="12"/>
  <c r="O228" i="12" s="1"/>
  <c r="M228" i="12"/>
  <c r="K228" i="12"/>
  <c r="I228" i="12"/>
  <c r="G228" i="12"/>
  <c r="U227" i="12"/>
  <c r="T227" i="12"/>
  <c r="N227" i="12"/>
  <c r="O227" i="12" s="1"/>
  <c r="M227" i="12"/>
  <c r="K227" i="12"/>
  <c r="I227" i="12"/>
  <c r="G227" i="12"/>
  <c r="U226" i="12"/>
  <c r="T226" i="12"/>
  <c r="N226" i="12"/>
  <c r="O226" i="12" s="1"/>
  <c r="M226" i="12"/>
  <c r="K226" i="12"/>
  <c r="I226" i="12"/>
  <c r="G226" i="12"/>
  <c r="U225" i="12"/>
  <c r="T225" i="12"/>
  <c r="N225" i="12"/>
  <c r="O225" i="12" s="1"/>
  <c r="M225" i="12"/>
  <c r="K225" i="12"/>
  <c r="I225" i="12"/>
  <c r="G225" i="12"/>
  <c r="S224" i="12"/>
  <c r="R224" i="12"/>
  <c r="T224" i="12" s="1"/>
  <c r="Q224" i="12"/>
  <c r="P224" i="12"/>
  <c r="L224" i="12"/>
  <c r="J224" i="12"/>
  <c r="H224" i="12"/>
  <c r="I224" i="12" s="1"/>
  <c r="F224" i="12"/>
  <c r="E224" i="12"/>
  <c r="D224" i="12"/>
  <c r="U223" i="12"/>
  <c r="T223" i="12"/>
  <c r="O223" i="12"/>
  <c r="N223" i="12"/>
  <c r="M223" i="12"/>
  <c r="K223" i="12"/>
  <c r="I223" i="12"/>
  <c r="G223" i="12"/>
  <c r="U222" i="12"/>
  <c r="T222" i="12"/>
  <c r="N222" i="12"/>
  <c r="O222" i="12" s="1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S216" i="12"/>
  <c r="R216" i="12"/>
  <c r="T216" i="12" s="1"/>
  <c r="Q216" i="12"/>
  <c r="P216" i="12"/>
  <c r="U216" i="12" s="1"/>
  <c r="L216" i="12"/>
  <c r="J216" i="12"/>
  <c r="H216" i="12"/>
  <c r="F216" i="12"/>
  <c r="N216" i="12" s="1"/>
  <c r="E216" i="12"/>
  <c r="M216" i="12" s="1"/>
  <c r="D216" i="12"/>
  <c r="G216" i="12" s="1"/>
  <c r="U215" i="12"/>
  <c r="T215" i="12"/>
  <c r="O215" i="12"/>
  <c r="N215" i="12"/>
  <c r="M215" i="12"/>
  <c r="K215" i="12"/>
  <c r="I215" i="12"/>
  <c r="G215" i="12"/>
  <c r="U214" i="12"/>
  <c r="T214" i="12"/>
  <c r="N214" i="12"/>
  <c r="O214" i="12" s="1"/>
  <c r="M214" i="12"/>
  <c r="K214" i="12"/>
  <c r="I214" i="12"/>
  <c r="G214" i="12"/>
  <c r="U213" i="12"/>
  <c r="T213" i="12"/>
  <c r="N213" i="12"/>
  <c r="O213" i="12" s="1"/>
  <c r="M213" i="12"/>
  <c r="K213" i="12"/>
  <c r="I213" i="12"/>
  <c r="G213" i="12"/>
  <c r="U212" i="12"/>
  <c r="T212" i="12"/>
  <c r="N212" i="12"/>
  <c r="O212" i="12" s="1"/>
  <c r="M212" i="12"/>
  <c r="K212" i="12"/>
  <c r="I212" i="12"/>
  <c r="G212" i="12"/>
  <c r="U211" i="12"/>
  <c r="T211" i="12"/>
  <c r="N211" i="12"/>
  <c r="O211" i="12" s="1"/>
  <c r="M211" i="12"/>
  <c r="K211" i="12"/>
  <c r="I211" i="12"/>
  <c r="G211" i="12"/>
  <c r="U210" i="12"/>
  <c r="T210" i="12"/>
  <c r="N210" i="12"/>
  <c r="O210" i="12" s="1"/>
  <c r="M210" i="12"/>
  <c r="K210" i="12"/>
  <c r="I210" i="12"/>
  <c r="G210" i="12"/>
  <c r="U209" i="12"/>
  <c r="T209" i="12"/>
  <c r="N209" i="12"/>
  <c r="O209" i="12" s="1"/>
  <c r="M209" i="12"/>
  <c r="K209" i="12"/>
  <c r="I209" i="12"/>
  <c r="G209" i="12"/>
  <c r="U208" i="12"/>
  <c r="T208" i="12"/>
  <c r="N208" i="12"/>
  <c r="O208" i="12" s="1"/>
  <c r="M208" i="12"/>
  <c r="K208" i="12"/>
  <c r="I208" i="12"/>
  <c r="G208" i="12"/>
  <c r="S205" i="12"/>
  <c r="R205" i="12"/>
  <c r="T205" i="12" s="1"/>
  <c r="Q205" i="12"/>
  <c r="P205" i="12"/>
  <c r="L205" i="12"/>
  <c r="J205" i="12"/>
  <c r="K205" i="12" s="1"/>
  <c r="H205" i="12"/>
  <c r="F205" i="12"/>
  <c r="E205" i="12"/>
  <c r="D205" i="12"/>
  <c r="S204" i="12"/>
  <c r="R204" i="12"/>
  <c r="T204" i="12" s="1"/>
  <c r="Q204" i="12"/>
  <c r="P204" i="12"/>
  <c r="U204" i="12" s="1"/>
  <c r="L204" i="12"/>
  <c r="J204" i="12"/>
  <c r="H204" i="12"/>
  <c r="F204" i="12"/>
  <c r="N204" i="12" s="1"/>
  <c r="E204" i="12"/>
  <c r="M204" i="12" s="1"/>
  <c r="D204" i="12"/>
  <c r="G204" i="12" s="1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N201" i="12"/>
  <c r="O201" i="12" s="1"/>
  <c r="M201" i="12"/>
  <c r="K201" i="12"/>
  <c r="I201" i="12"/>
  <c r="G201" i="12"/>
  <c r="U200" i="12"/>
  <c r="T200" i="12"/>
  <c r="N200" i="12"/>
  <c r="O200" i="12" s="1"/>
  <c r="M200" i="12"/>
  <c r="K200" i="12"/>
  <c r="I200" i="12"/>
  <c r="G200" i="12"/>
  <c r="U199" i="12"/>
  <c r="T199" i="12"/>
  <c r="N199" i="12"/>
  <c r="O199" i="12" s="1"/>
  <c r="M199" i="12"/>
  <c r="K199" i="12"/>
  <c r="I199" i="12"/>
  <c r="G199" i="12"/>
  <c r="S198" i="12"/>
  <c r="R198" i="12"/>
  <c r="T198" i="12" s="1"/>
  <c r="Q198" i="12"/>
  <c r="P198" i="12"/>
  <c r="L198" i="12"/>
  <c r="J198" i="12"/>
  <c r="K198" i="12" s="1"/>
  <c r="H198" i="12"/>
  <c r="F198" i="12"/>
  <c r="E198" i="12"/>
  <c r="D198" i="12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N194" i="12"/>
  <c r="O194" i="12" s="1"/>
  <c r="M194" i="12"/>
  <c r="K194" i="12"/>
  <c r="I194" i="12"/>
  <c r="G194" i="12"/>
  <c r="U193" i="12"/>
  <c r="T193" i="12"/>
  <c r="O193" i="12"/>
  <c r="N193" i="12"/>
  <c r="M193" i="12"/>
  <c r="K193" i="12"/>
  <c r="I193" i="12"/>
  <c r="G193" i="12"/>
  <c r="U192" i="12"/>
  <c r="T192" i="12"/>
  <c r="O192" i="12"/>
  <c r="N192" i="12"/>
  <c r="M192" i="12"/>
  <c r="K192" i="12"/>
  <c r="I192" i="12"/>
  <c r="G192" i="12"/>
  <c r="T191" i="12"/>
  <c r="S191" i="12"/>
  <c r="R191" i="12"/>
  <c r="Q191" i="12"/>
  <c r="P191" i="12"/>
  <c r="L191" i="12"/>
  <c r="M191" i="12" s="1"/>
  <c r="J191" i="12"/>
  <c r="H191" i="12"/>
  <c r="F191" i="12"/>
  <c r="E191" i="12"/>
  <c r="D191" i="12"/>
  <c r="U190" i="12"/>
  <c r="T190" i="12"/>
  <c r="O190" i="12"/>
  <c r="N190" i="12"/>
  <c r="M190" i="12"/>
  <c r="K190" i="12"/>
  <c r="I190" i="12"/>
  <c r="G190" i="12"/>
  <c r="U189" i="12"/>
  <c r="T189" i="12"/>
  <c r="N189" i="12"/>
  <c r="O189" i="12" s="1"/>
  <c r="M189" i="12"/>
  <c r="K189" i="12"/>
  <c r="I189" i="12"/>
  <c r="G189" i="12"/>
  <c r="U188" i="12"/>
  <c r="T188" i="12"/>
  <c r="N188" i="12"/>
  <c r="O188" i="12" s="1"/>
  <c r="M188" i="12"/>
  <c r="K188" i="12"/>
  <c r="I188" i="12"/>
  <c r="G188" i="12"/>
  <c r="U187" i="12"/>
  <c r="T187" i="12"/>
  <c r="N187" i="12"/>
  <c r="O187" i="12" s="1"/>
  <c r="M187" i="12"/>
  <c r="K187" i="12"/>
  <c r="I187" i="12"/>
  <c r="G187" i="12"/>
  <c r="U186" i="12"/>
  <c r="T186" i="12"/>
  <c r="N186" i="12"/>
  <c r="O186" i="12" s="1"/>
  <c r="M186" i="12"/>
  <c r="K186" i="12"/>
  <c r="I186" i="12"/>
  <c r="G186" i="12"/>
  <c r="S185" i="12"/>
  <c r="R185" i="12"/>
  <c r="Q185" i="12"/>
  <c r="P185" i="12"/>
  <c r="L185" i="12"/>
  <c r="J185" i="12"/>
  <c r="H185" i="12"/>
  <c r="F185" i="12"/>
  <c r="G185" i="12" s="1"/>
  <c r="E185" i="12"/>
  <c r="M185" i="12" s="1"/>
  <c r="D185" i="12"/>
  <c r="U184" i="12"/>
  <c r="T184" i="12"/>
  <c r="O184" i="12"/>
  <c r="N184" i="12"/>
  <c r="M184" i="12"/>
  <c r="K184" i="12"/>
  <c r="I184" i="12"/>
  <c r="G184" i="12"/>
  <c r="U183" i="12"/>
  <c r="T183" i="12"/>
  <c r="N183" i="12"/>
  <c r="O183" i="12" s="1"/>
  <c r="M183" i="12"/>
  <c r="K183" i="12"/>
  <c r="I183" i="12"/>
  <c r="G183" i="12"/>
  <c r="U182" i="12"/>
  <c r="T182" i="12"/>
  <c r="N182" i="12"/>
  <c r="O182" i="12" s="1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N180" i="12"/>
  <c r="O180" i="12" s="1"/>
  <c r="M180" i="12"/>
  <c r="K180" i="12"/>
  <c r="I180" i="12"/>
  <c r="G180" i="12"/>
  <c r="U179" i="12"/>
  <c r="S179" i="12"/>
  <c r="T179" i="12" s="1"/>
  <c r="R179" i="12"/>
  <c r="Q179" i="12"/>
  <c r="P179" i="12"/>
  <c r="L179" i="12"/>
  <c r="J179" i="12"/>
  <c r="H179" i="12"/>
  <c r="F179" i="12"/>
  <c r="E179" i="12"/>
  <c r="D179" i="12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O176" i="12"/>
  <c r="N176" i="12"/>
  <c r="M176" i="12"/>
  <c r="K176" i="12"/>
  <c r="I176" i="12"/>
  <c r="G176" i="12"/>
  <c r="U175" i="12"/>
  <c r="T175" i="12"/>
  <c r="O175" i="12"/>
  <c r="N175" i="12"/>
  <c r="M175" i="12"/>
  <c r="K175" i="12"/>
  <c r="I175" i="12"/>
  <c r="G175" i="12"/>
  <c r="U174" i="12"/>
  <c r="T174" i="12"/>
  <c r="O174" i="12"/>
  <c r="N174" i="12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R170" i="12"/>
  <c r="T170" i="12" s="1"/>
  <c r="Q170" i="12"/>
  <c r="P170" i="12"/>
  <c r="U170" i="12" s="1"/>
  <c r="L170" i="12"/>
  <c r="J170" i="12"/>
  <c r="H170" i="12"/>
  <c r="F170" i="12"/>
  <c r="N170" i="12" s="1"/>
  <c r="E170" i="12"/>
  <c r="D170" i="12"/>
  <c r="I170" i="12" s="1"/>
  <c r="U169" i="12"/>
  <c r="S169" i="12"/>
  <c r="R169" i="12"/>
  <c r="T169" i="12" s="1"/>
  <c r="Q169" i="12"/>
  <c r="P169" i="12"/>
  <c r="L169" i="12"/>
  <c r="J169" i="12"/>
  <c r="H169" i="12"/>
  <c r="F169" i="12"/>
  <c r="E169" i="12"/>
  <c r="D169" i="12"/>
  <c r="G169" i="12" s="1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O164" i="12"/>
  <c r="N164" i="12"/>
  <c r="M164" i="12"/>
  <c r="K164" i="12"/>
  <c r="I164" i="12"/>
  <c r="G164" i="12"/>
  <c r="S163" i="12"/>
  <c r="R163" i="12"/>
  <c r="T163" i="12" s="1"/>
  <c r="Q163" i="12"/>
  <c r="P163" i="12"/>
  <c r="U163" i="12" s="1"/>
  <c r="L163" i="12"/>
  <c r="J163" i="12"/>
  <c r="H163" i="12"/>
  <c r="F163" i="12"/>
  <c r="N163" i="12" s="1"/>
  <c r="E163" i="12"/>
  <c r="D163" i="12"/>
  <c r="I163" i="12" s="1"/>
  <c r="U162" i="12"/>
  <c r="T162" i="12"/>
  <c r="O162" i="12"/>
  <c r="N162" i="12"/>
  <c r="M162" i="12"/>
  <c r="K162" i="12"/>
  <c r="I162" i="12"/>
  <c r="G162" i="12"/>
  <c r="U161" i="12"/>
  <c r="T161" i="12"/>
  <c r="O161" i="12"/>
  <c r="N161" i="12"/>
  <c r="M161" i="12"/>
  <c r="K161" i="12"/>
  <c r="I161" i="12"/>
  <c r="G161" i="12"/>
  <c r="U160" i="12"/>
  <c r="T160" i="12"/>
  <c r="O160" i="12"/>
  <c r="N160" i="12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T157" i="12" s="1"/>
  <c r="Q157" i="12"/>
  <c r="P157" i="12"/>
  <c r="L157" i="12"/>
  <c r="J157" i="12"/>
  <c r="H157" i="12"/>
  <c r="F157" i="12"/>
  <c r="E157" i="12"/>
  <c r="M157" i="12" s="1"/>
  <c r="D157" i="12"/>
  <c r="U156" i="12"/>
  <c r="T156" i="12"/>
  <c r="O156" i="12"/>
  <c r="N156" i="12"/>
  <c r="M156" i="12"/>
  <c r="K156" i="12"/>
  <c r="I156" i="12"/>
  <c r="G156" i="12"/>
  <c r="U155" i="12"/>
  <c r="T155" i="12"/>
  <c r="N155" i="12"/>
  <c r="O155" i="12" s="1"/>
  <c r="M155" i="12"/>
  <c r="K155" i="12"/>
  <c r="I155" i="12"/>
  <c r="G155" i="12"/>
  <c r="U154" i="12"/>
  <c r="T154" i="12"/>
  <c r="N154" i="12"/>
  <c r="O154" i="12" s="1"/>
  <c r="M154" i="12"/>
  <c r="K154" i="12"/>
  <c r="I154" i="12"/>
  <c r="G154" i="12"/>
  <c r="U153" i="12"/>
  <c r="T153" i="12"/>
  <c r="N153" i="12"/>
  <c r="O153" i="12" s="1"/>
  <c r="M153" i="12"/>
  <c r="K153" i="12"/>
  <c r="I153" i="12"/>
  <c r="G153" i="12"/>
  <c r="U152" i="12"/>
  <c r="T152" i="12"/>
  <c r="N152" i="12"/>
  <c r="O152" i="12" s="1"/>
  <c r="M152" i="12"/>
  <c r="K152" i="12"/>
  <c r="I152" i="12"/>
  <c r="G152" i="12"/>
  <c r="U151" i="12"/>
  <c r="T151" i="12"/>
  <c r="N151" i="12"/>
  <c r="O151" i="12" s="1"/>
  <c r="M151" i="12"/>
  <c r="K151" i="12"/>
  <c r="I151" i="12"/>
  <c r="G151" i="12"/>
  <c r="S150" i="12"/>
  <c r="R150" i="12"/>
  <c r="Q150" i="12"/>
  <c r="P150" i="12"/>
  <c r="L150" i="12"/>
  <c r="J150" i="12"/>
  <c r="H150" i="12"/>
  <c r="F150" i="12"/>
  <c r="E150" i="12"/>
  <c r="M150" i="12" s="1"/>
  <c r="D150" i="12"/>
  <c r="I150" i="12" s="1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N147" i="12"/>
  <c r="O147" i="12" s="1"/>
  <c r="M147" i="12"/>
  <c r="K147" i="12"/>
  <c r="I147" i="12"/>
  <c r="G147" i="12"/>
  <c r="U146" i="12"/>
  <c r="T146" i="12"/>
  <c r="O146" i="12"/>
  <c r="N146" i="12"/>
  <c r="M146" i="12"/>
  <c r="K146" i="12"/>
  <c r="I146" i="12"/>
  <c r="G146" i="12"/>
  <c r="U145" i="12"/>
  <c r="T145" i="12"/>
  <c r="N145" i="12"/>
  <c r="O145" i="12" s="1"/>
  <c r="M145" i="12"/>
  <c r="K145" i="12"/>
  <c r="I145" i="12"/>
  <c r="G145" i="12"/>
  <c r="S144" i="12"/>
  <c r="R144" i="12"/>
  <c r="T144" i="12" s="1"/>
  <c r="Q144" i="12"/>
  <c r="P144" i="12"/>
  <c r="U144" i="12" s="1"/>
  <c r="L144" i="12"/>
  <c r="J144" i="12"/>
  <c r="H144" i="12"/>
  <c r="F144" i="12"/>
  <c r="E144" i="12"/>
  <c r="M144" i="12" s="1"/>
  <c r="D144" i="12"/>
  <c r="U143" i="12"/>
  <c r="T143" i="12"/>
  <c r="O143" i="12"/>
  <c r="N143" i="12"/>
  <c r="M143" i="12"/>
  <c r="K143" i="12"/>
  <c r="I143" i="12"/>
  <c r="G143" i="12"/>
  <c r="U142" i="12"/>
  <c r="T142" i="12"/>
  <c r="N142" i="12"/>
  <c r="O142" i="12" s="1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N140" i="12"/>
  <c r="O140" i="12" s="1"/>
  <c r="M140" i="12"/>
  <c r="K140" i="12"/>
  <c r="I140" i="12"/>
  <c r="G140" i="12"/>
  <c r="U139" i="12"/>
  <c r="T139" i="12"/>
  <c r="N139" i="12"/>
  <c r="O139" i="12" s="1"/>
  <c r="M139" i="12"/>
  <c r="K139" i="12"/>
  <c r="I139" i="12"/>
  <c r="G139" i="12"/>
  <c r="U138" i="12"/>
  <c r="T138" i="12"/>
  <c r="N138" i="12"/>
  <c r="O138" i="12" s="1"/>
  <c r="M138" i="12"/>
  <c r="K138" i="12"/>
  <c r="I138" i="12"/>
  <c r="G138" i="12"/>
  <c r="S137" i="12"/>
  <c r="R137" i="12"/>
  <c r="Q137" i="12"/>
  <c r="P137" i="12"/>
  <c r="U137" i="12" s="1"/>
  <c r="L137" i="12"/>
  <c r="J137" i="12"/>
  <c r="H137" i="12"/>
  <c r="F137" i="12"/>
  <c r="E137" i="12"/>
  <c r="D137" i="12"/>
  <c r="I137" i="12" s="1"/>
  <c r="U136" i="12"/>
  <c r="T136" i="12"/>
  <c r="N136" i="12"/>
  <c r="O136" i="12" s="1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N134" i="12"/>
  <c r="O134" i="12" s="1"/>
  <c r="M134" i="12"/>
  <c r="K134" i="12"/>
  <c r="I134" i="12"/>
  <c r="G134" i="12"/>
  <c r="U133" i="12"/>
  <c r="T133" i="12"/>
  <c r="N133" i="12"/>
  <c r="O133" i="12" s="1"/>
  <c r="M133" i="12"/>
  <c r="K133" i="12"/>
  <c r="I133" i="12"/>
  <c r="G133" i="12"/>
  <c r="U132" i="12"/>
  <c r="S132" i="12"/>
  <c r="T132" i="12" s="1"/>
  <c r="R132" i="12"/>
  <c r="Q132" i="12"/>
  <c r="P132" i="12"/>
  <c r="L132" i="12"/>
  <c r="J132" i="12"/>
  <c r="H132" i="12"/>
  <c r="F132" i="12"/>
  <c r="N132" i="12" s="1"/>
  <c r="E132" i="12"/>
  <c r="D132" i="12"/>
  <c r="U131" i="12"/>
  <c r="T131" i="12"/>
  <c r="O131" i="12"/>
  <c r="N131" i="12"/>
  <c r="M131" i="12"/>
  <c r="K131" i="12"/>
  <c r="I131" i="12"/>
  <c r="G131" i="12"/>
  <c r="U130" i="12"/>
  <c r="T130" i="12"/>
  <c r="O130" i="12"/>
  <c r="N130" i="12"/>
  <c r="M130" i="12"/>
  <c r="K130" i="12"/>
  <c r="I130" i="12"/>
  <c r="G130" i="12"/>
  <c r="U129" i="12"/>
  <c r="T129" i="12"/>
  <c r="O129" i="12"/>
  <c r="N129" i="12"/>
  <c r="M129" i="12"/>
  <c r="K129" i="12"/>
  <c r="I129" i="12"/>
  <c r="G129" i="12"/>
  <c r="U128" i="12"/>
  <c r="T128" i="12"/>
  <c r="O128" i="12"/>
  <c r="N128" i="12"/>
  <c r="M128" i="12"/>
  <c r="K128" i="12"/>
  <c r="I128" i="12"/>
  <c r="G128" i="12"/>
  <c r="U127" i="12"/>
  <c r="T127" i="12"/>
  <c r="O127" i="12"/>
  <c r="N127" i="12"/>
  <c r="M127" i="12"/>
  <c r="K127" i="12"/>
  <c r="I127" i="12"/>
  <c r="G127" i="12"/>
  <c r="S126" i="12"/>
  <c r="R126" i="12"/>
  <c r="Q126" i="12"/>
  <c r="P126" i="12"/>
  <c r="L126" i="12"/>
  <c r="J126" i="12"/>
  <c r="K126" i="12" s="1"/>
  <c r="H126" i="12"/>
  <c r="G126" i="12"/>
  <c r="F126" i="12"/>
  <c r="E126" i="12"/>
  <c r="D126" i="12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N122" i="12"/>
  <c r="O122" i="12" s="1"/>
  <c r="M122" i="12"/>
  <c r="K122" i="12"/>
  <c r="I122" i="12"/>
  <c r="G122" i="12"/>
  <c r="S121" i="12"/>
  <c r="R121" i="12"/>
  <c r="T121" i="12" s="1"/>
  <c r="Q121" i="12"/>
  <c r="P121" i="12"/>
  <c r="U121" i="12" s="1"/>
  <c r="L121" i="12"/>
  <c r="J121" i="12"/>
  <c r="H121" i="12"/>
  <c r="F121" i="12"/>
  <c r="E121" i="12"/>
  <c r="D121" i="12"/>
  <c r="G121" i="12" s="1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N118" i="12"/>
  <c r="O118" i="12" s="1"/>
  <c r="M118" i="12"/>
  <c r="K118" i="12"/>
  <c r="I118" i="12"/>
  <c r="G118" i="12"/>
  <c r="U117" i="12"/>
  <c r="T117" i="12"/>
  <c r="N117" i="12"/>
  <c r="O117" i="12" s="1"/>
  <c r="M117" i="12"/>
  <c r="K117" i="12"/>
  <c r="I117" i="12"/>
  <c r="G117" i="12"/>
  <c r="U116" i="12"/>
  <c r="T116" i="12"/>
  <c r="N116" i="12"/>
  <c r="O116" i="12" s="1"/>
  <c r="M116" i="12"/>
  <c r="K116" i="12"/>
  <c r="I116" i="12"/>
  <c r="G116" i="12"/>
  <c r="U115" i="12"/>
  <c r="T115" i="12"/>
  <c r="N115" i="12"/>
  <c r="O115" i="12" s="1"/>
  <c r="M115" i="12"/>
  <c r="K115" i="12"/>
  <c r="I115" i="12"/>
  <c r="G115" i="12"/>
  <c r="U114" i="12"/>
  <c r="T114" i="12"/>
  <c r="N114" i="12"/>
  <c r="O114" i="12" s="1"/>
  <c r="M114" i="12"/>
  <c r="K114" i="12"/>
  <c r="I114" i="12"/>
  <c r="G114" i="12"/>
  <c r="U113" i="12"/>
  <c r="T113" i="12"/>
  <c r="N113" i="12"/>
  <c r="O113" i="12" s="1"/>
  <c r="M113" i="12"/>
  <c r="K113" i="12"/>
  <c r="I113" i="12"/>
  <c r="G113" i="12"/>
  <c r="S112" i="12"/>
  <c r="R112" i="12"/>
  <c r="T112" i="12" s="1"/>
  <c r="Q112" i="12"/>
  <c r="P112" i="12"/>
  <c r="L112" i="12"/>
  <c r="J112" i="12"/>
  <c r="H112" i="12"/>
  <c r="F112" i="12"/>
  <c r="N112" i="12" s="1"/>
  <c r="O112" i="12" s="1"/>
  <c r="E112" i="12"/>
  <c r="M112" i="12" s="1"/>
  <c r="D112" i="12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N108" i="12"/>
  <c r="O108" i="12" s="1"/>
  <c r="M108" i="12"/>
  <c r="K108" i="12"/>
  <c r="I108" i="12"/>
  <c r="G108" i="12"/>
  <c r="U107" i="12"/>
  <c r="T107" i="12"/>
  <c r="N107" i="12"/>
  <c r="O107" i="12" s="1"/>
  <c r="M107" i="12"/>
  <c r="K107" i="12"/>
  <c r="I107" i="12"/>
  <c r="G107" i="12"/>
  <c r="U106" i="12"/>
  <c r="S106" i="12"/>
  <c r="R106" i="12"/>
  <c r="T106" i="12" s="1"/>
  <c r="Q106" i="12"/>
  <c r="P106" i="12"/>
  <c r="L106" i="12"/>
  <c r="J106" i="12"/>
  <c r="H106" i="12"/>
  <c r="F106" i="12"/>
  <c r="N106" i="12" s="1"/>
  <c r="E106" i="12"/>
  <c r="M106" i="12" s="1"/>
  <c r="D106" i="12"/>
  <c r="G106" i="12" s="1"/>
  <c r="U105" i="12"/>
  <c r="T105" i="12"/>
  <c r="N105" i="12"/>
  <c r="O105" i="12" s="1"/>
  <c r="M105" i="12"/>
  <c r="K105" i="12"/>
  <c r="I105" i="12"/>
  <c r="G105" i="12"/>
  <c r="S102" i="12"/>
  <c r="R102" i="12"/>
  <c r="Q102" i="12"/>
  <c r="P102" i="12"/>
  <c r="L102" i="12"/>
  <c r="J102" i="12"/>
  <c r="K102" i="12" s="1"/>
  <c r="H102" i="12"/>
  <c r="N102" i="12" s="1"/>
  <c r="O102" i="12" s="1"/>
  <c r="F102" i="12"/>
  <c r="E102" i="12"/>
  <c r="D102" i="12"/>
  <c r="U101" i="12"/>
  <c r="S101" i="12"/>
  <c r="R101" i="12"/>
  <c r="T101" i="12" s="1"/>
  <c r="Q101" i="12"/>
  <c r="P101" i="12"/>
  <c r="L101" i="12"/>
  <c r="J101" i="12"/>
  <c r="H101" i="12"/>
  <c r="F101" i="12"/>
  <c r="N101" i="12" s="1"/>
  <c r="E101" i="12"/>
  <c r="M101" i="12" s="1"/>
  <c r="D101" i="12"/>
  <c r="G101" i="12" s="1"/>
  <c r="U100" i="12"/>
  <c r="T100" i="12"/>
  <c r="O100" i="12"/>
  <c r="N100" i="12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R96" i="12"/>
  <c r="T96" i="12" s="1"/>
  <c r="Q96" i="12"/>
  <c r="P96" i="12"/>
  <c r="L96" i="12"/>
  <c r="J96" i="12"/>
  <c r="K96" i="12" s="1"/>
  <c r="H96" i="12"/>
  <c r="N96" i="12" s="1"/>
  <c r="O96" i="12" s="1"/>
  <c r="F96" i="12"/>
  <c r="E96" i="12"/>
  <c r="D96" i="12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S91" i="12"/>
  <c r="R91" i="12"/>
  <c r="T91" i="12" s="1"/>
  <c r="Q91" i="12"/>
  <c r="P91" i="12"/>
  <c r="U91" i="12" s="1"/>
  <c r="L91" i="12"/>
  <c r="M91" i="12" s="1"/>
  <c r="J91" i="12"/>
  <c r="H91" i="12"/>
  <c r="F91" i="12"/>
  <c r="E91" i="12"/>
  <c r="D91" i="12"/>
  <c r="G91" i="12" s="1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R85" i="12"/>
  <c r="Q85" i="12"/>
  <c r="P85" i="12"/>
  <c r="L85" i="12"/>
  <c r="J85" i="12"/>
  <c r="H85" i="12"/>
  <c r="F85" i="12"/>
  <c r="E85" i="12"/>
  <c r="D85" i="12"/>
  <c r="I85" i="12" s="1"/>
  <c r="S84" i="12"/>
  <c r="T84" i="12" s="1"/>
  <c r="R84" i="12"/>
  <c r="Q84" i="12"/>
  <c r="P84" i="12"/>
  <c r="L84" i="12"/>
  <c r="J84" i="12"/>
  <c r="H84" i="12"/>
  <c r="F84" i="12"/>
  <c r="E84" i="12"/>
  <c r="M84" i="12" s="1"/>
  <c r="D84" i="12"/>
  <c r="G84" i="12" s="1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N80" i="12"/>
  <c r="O80" i="12" s="1"/>
  <c r="M80" i="12"/>
  <c r="K80" i="12"/>
  <c r="I80" i="12"/>
  <c r="G80" i="12"/>
  <c r="U79" i="12"/>
  <c r="T79" i="12"/>
  <c r="N79" i="12"/>
  <c r="O79" i="12" s="1"/>
  <c r="M79" i="12"/>
  <c r="K79" i="12"/>
  <c r="I79" i="12"/>
  <c r="G79" i="12"/>
  <c r="S78" i="12"/>
  <c r="R78" i="12"/>
  <c r="Q78" i="12"/>
  <c r="P78" i="12"/>
  <c r="L78" i="12"/>
  <c r="J78" i="12"/>
  <c r="H78" i="12"/>
  <c r="F78" i="12"/>
  <c r="E78" i="12"/>
  <c r="M78" i="12" s="1"/>
  <c r="D78" i="12"/>
  <c r="I78" i="12" s="1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S70" i="12"/>
  <c r="R70" i="12"/>
  <c r="T70" i="12" s="1"/>
  <c r="Q70" i="12"/>
  <c r="P70" i="12"/>
  <c r="U70" i="12" s="1"/>
  <c r="L70" i="12"/>
  <c r="J70" i="12"/>
  <c r="H70" i="12"/>
  <c r="F70" i="12"/>
  <c r="E70" i="12"/>
  <c r="D70" i="12"/>
  <c r="G70" i="12" s="1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N67" i="12"/>
  <c r="O67" i="12" s="1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N65" i="12"/>
  <c r="O65" i="12" s="1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S63" i="12"/>
  <c r="R63" i="12"/>
  <c r="T63" i="12" s="1"/>
  <c r="Q63" i="12"/>
  <c r="P63" i="12"/>
  <c r="U63" i="12" s="1"/>
  <c r="L63" i="12"/>
  <c r="J63" i="12"/>
  <c r="H63" i="12"/>
  <c r="F63" i="12"/>
  <c r="N63" i="12" s="1"/>
  <c r="O63" i="12" s="1"/>
  <c r="E63" i="12"/>
  <c r="M63" i="12" s="1"/>
  <c r="D63" i="12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N60" i="12"/>
  <c r="O60" i="12" s="1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U58" i="12"/>
  <c r="S58" i="12"/>
  <c r="T58" i="12" s="1"/>
  <c r="R58" i="12"/>
  <c r="Q58" i="12"/>
  <c r="P58" i="12"/>
  <c r="L58" i="12"/>
  <c r="J58" i="12"/>
  <c r="H58" i="12"/>
  <c r="F58" i="12"/>
  <c r="E58" i="12"/>
  <c r="M58" i="12" s="1"/>
  <c r="D58" i="12"/>
  <c r="U57" i="12"/>
  <c r="T57" i="12"/>
  <c r="N57" i="12"/>
  <c r="O57" i="12" s="1"/>
  <c r="M57" i="12"/>
  <c r="K57" i="12"/>
  <c r="I57" i="12"/>
  <c r="G57" i="12"/>
  <c r="S54" i="12"/>
  <c r="R54" i="12"/>
  <c r="T54" i="12" s="1"/>
  <c r="Q54" i="12"/>
  <c r="P54" i="12"/>
  <c r="L54" i="12"/>
  <c r="J54" i="12"/>
  <c r="H54" i="12"/>
  <c r="F54" i="12"/>
  <c r="E54" i="12"/>
  <c r="D54" i="12"/>
  <c r="I54" i="12" s="1"/>
  <c r="U53" i="12"/>
  <c r="S53" i="12"/>
  <c r="T53" i="12" s="1"/>
  <c r="R53" i="12"/>
  <c r="Q53" i="12"/>
  <c r="P53" i="12"/>
  <c r="L53" i="12"/>
  <c r="J53" i="12"/>
  <c r="H53" i="12"/>
  <c r="F53" i="12"/>
  <c r="E53" i="12"/>
  <c r="M53" i="12" s="1"/>
  <c r="D53" i="12"/>
  <c r="U52" i="12"/>
  <c r="T52" i="12"/>
  <c r="N52" i="12"/>
  <c r="O52" i="12" s="1"/>
  <c r="M52" i="12"/>
  <c r="K52" i="12"/>
  <c r="I52" i="12"/>
  <c r="G52" i="12"/>
  <c r="U51" i="12"/>
  <c r="T51" i="12"/>
  <c r="N51" i="12"/>
  <c r="O51" i="12" s="1"/>
  <c r="M51" i="12"/>
  <c r="K51" i="12"/>
  <c r="I51" i="12"/>
  <c r="G51" i="12"/>
  <c r="U50" i="12"/>
  <c r="T50" i="12"/>
  <c r="N50" i="12"/>
  <c r="O50" i="12" s="1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N48" i="12"/>
  <c r="O48" i="12" s="1"/>
  <c r="M48" i="12"/>
  <c r="K48" i="12"/>
  <c r="I48" i="12"/>
  <c r="G48" i="12"/>
  <c r="S47" i="12"/>
  <c r="R47" i="12"/>
  <c r="T47" i="12" s="1"/>
  <c r="Q47" i="12"/>
  <c r="P47" i="12"/>
  <c r="L47" i="12"/>
  <c r="J47" i="12"/>
  <c r="H47" i="12"/>
  <c r="F47" i="12"/>
  <c r="E47" i="12"/>
  <c r="D47" i="12"/>
  <c r="I47" i="12" s="1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N41" i="12"/>
  <c r="O41" i="12" s="1"/>
  <c r="M41" i="12"/>
  <c r="K41" i="12"/>
  <c r="I41" i="12"/>
  <c r="G41" i="12"/>
  <c r="S40" i="12"/>
  <c r="R40" i="12"/>
  <c r="T40" i="12" s="1"/>
  <c r="Q40" i="12"/>
  <c r="P40" i="12"/>
  <c r="U40" i="12" s="1"/>
  <c r="M40" i="12"/>
  <c r="L40" i="12"/>
  <c r="J40" i="12"/>
  <c r="H40" i="12"/>
  <c r="F40" i="12"/>
  <c r="E40" i="12"/>
  <c r="D40" i="12"/>
  <c r="U39" i="12"/>
  <c r="T39" i="12"/>
  <c r="O39" i="12"/>
  <c r="N39" i="12"/>
  <c r="M39" i="12"/>
  <c r="K39" i="12"/>
  <c r="I39" i="12"/>
  <c r="G39" i="12"/>
  <c r="U38" i="12"/>
  <c r="T38" i="12"/>
  <c r="N38" i="12"/>
  <c r="O38" i="12" s="1"/>
  <c r="M38" i="12"/>
  <c r="K38" i="12"/>
  <c r="I38" i="12"/>
  <c r="G38" i="12"/>
  <c r="U37" i="12"/>
  <c r="T37" i="12"/>
  <c r="N37" i="12"/>
  <c r="O37" i="12" s="1"/>
  <c r="M37" i="12"/>
  <c r="K37" i="12"/>
  <c r="I37" i="12"/>
  <c r="G37" i="12"/>
  <c r="U36" i="12"/>
  <c r="T36" i="12"/>
  <c r="N36" i="12"/>
  <c r="O36" i="12" s="1"/>
  <c r="M36" i="12"/>
  <c r="K36" i="12"/>
  <c r="I36" i="12"/>
  <c r="G36" i="12"/>
  <c r="S35" i="12"/>
  <c r="R35" i="12"/>
  <c r="T35" i="12" s="1"/>
  <c r="Q35" i="12"/>
  <c r="P35" i="12"/>
  <c r="L35" i="12"/>
  <c r="J35" i="12"/>
  <c r="H35" i="12"/>
  <c r="F35" i="12"/>
  <c r="E35" i="12"/>
  <c r="D35" i="12"/>
  <c r="I35" i="12" s="1"/>
  <c r="U34" i="12"/>
  <c r="T34" i="12"/>
  <c r="O34" i="12"/>
  <c r="N34" i="12"/>
  <c r="M34" i="12"/>
  <c r="K34" i="12"/>
  <c r="I34" i="12"/>
  <c r="G34" i="12"/>
  <c r="U33" i="12"/>
  <c r="T33" i="12"/>
  <c r="O33" i="12"/>
  <c r="N33" i="12"/>
  <c r="M33" i="12"/>
  <c r="K33" i="12"/>
  <c r="I33" i="12"/>
  <c r="G33" i="12"/>
  <c r="U32" i="12"/>
  <c r="T32" i="12"/>
  <c r="O32" i="12"/>
  <c r="N32" i="12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O30" i="12"/>
  <c r="N30" i="12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O28" i="12"/>
  <c r="N28" i="12"/>
  <c r="M28" i="12"/>
  <c r="K28" i="12"/>
  <c r="I28" i="12"/>
  <c r="G28" i="12"/>
  <c r="S27" i="12"/>
  <c r="T27" i="12" s="1"/>
  <c r="R27" i="12"/>
  <c r="Q27" i="12"/>
  <c r="P27" i="12"/>
  <c r="L27" i="12"/>
  <c r="J27" i="12"/>
  <c r="K27" i="12" s="1"/>
  <c r="H27" i="12"/>
  <c r="F27" i="12"/>
  <c r="E27" i="12"/>
  <c r="D27" i="12"/>
  <c r="U26" i="12"/>
  <c r="T26" i="12"/>
  <c r="O26" i="12"/>
  <c r="N26" i="12"/>
  <c r="M26" i="12"/>
  <c r="K26" i="12"/>
  <c r="I26" i="12"/>
  <c r="G26" i="12"/>
  <c r="U25" i="12"/>
  <c r="T25" i="12"/>
  <c r="N25" i="12"/>
  <c r="O25" i="12" s="1"/>
  <c r="M25" i="12"/>
  <c r="K25" i="12"/>
  <c r="I25" i="12"/>
  <c r="G25" i="12"/>
  <c r="U24" i="12"/>
  <c r="T24" i="12"/>
  <c r="N24" i="12"/>
  <c r="O24" i="12" s="1"/>
  <c r="M24" i="12"/>
  <c r="K24" i="12"/>
  <c r="I24" i="12"/>
  <c r="G24" i="12"/>
  <c r="U23" i="12"/>
  <c r="T23" i="12"/>
  <c r="N23" i="12"/>
  <c r="O23" i="12" s="1"/>
  <c r="M23" i="12"/>
  <c r="K23" i="12"/>
  <c r="I23" i="12"/>
  <c r="G23" i="12"/>
  <c r="U22" i="12"/>
  <c r="T22" i="12"/>
  <c r="N22" i="12"/>
  <c r="O22" i="12" s="1"/>
  <c r="M22" i="12"/>
  <c r="K22" i="12"/>
  <c r="I22" i="12"/>
  <c r="G22" i="12"/>
  <c r="U21" i="12"/>
  <c r="T21" i="12"/>
  <c r="O21" i="12"/>
  <c r="N21" i="12"/>
  <c r="M21" i="12"/>
  <c r="K21" i="12"/>
  <c r="I21" i="12"/>
  <c r="G21" i="12"/>
  <c r="U20" i="12"/>
  <c r="T20" i="12"/>
  <c r="N20" i="12"/>
  <c r="O20" i="12" s="1"/>
  <c r="M20" i="12"/>
  <c r="K20" i="12"/>
  <c r="I20" i="12"/>
  <c r="G20" i="12"/>
  <c r="S19" i="12"/>
  <c r="R19" i="12"/>
  <c r="Q19" i="12"/>
  <c r="P19" i="12"/>
  <c r="L19" i="12"/>
  <c r="J19" i="12"/>
  <c r="U19" i="12" s="1"/>
  <c r="H19" i="12"/>
  <c r="F19" i="12"/>
  <c r="E19" i="12"/>
  <c r="M19" i="12" s="1"/>
  <c r="D19" i="12"/>
  <c r="I19" i="12" s="1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R10" i="12"/>
  <c r="T10" i="12" s="1"/>
  <c r="Q10" i="12"/>
  <c r="P10" i="12"/>
  <c r="L10" i="12"/>
  <c r="J10" i="12"/>
  <c r="K10" i="12" s="1"/>
  <c r="H10" i="12"/>
  <c r="F10" i="12"/>
  <c r="E10" i="12"/>
  <c r="D10" i="12"/>
  <c r="U9" i="12"/>
  <c r="T9" i="12"/>
  <c r="N9" i="12"/>
  <c r="O9" i="12" s="1"/>
  <c r="M9" i="12"/>
  <c r="K9" i="12"/>
  <c r="I9" i="12"/>
  <c r="G9" i="12"/>
  <c r="U8" i="12"/>
  <c r="T8" i="12"/>
  <c r="N8" i="12"/>
  <c r="O8" i="12" s="1"/>
  <c r="M8" i="12"/>
  <c r="K8" i="12"/>
  <c r="I8" i="12"/>
  <c r="G8" i="12"/>
  <c r="S339" i="11"/>
  <c r="R339" i="11"/>
  <c r="T339" i="11" s="1"/>
  <c r="Q339" i="11"/>
  <c r="P339" i="11"/>
  <c r="U339" i="11" s="1"/>
  <c r="L339" i="11"/>
  <c r="J339" i="11"/>
  <c r="H339" i="11"/>
  <c r="F339" i="11"/>
  <c r="N339" i="11" s="1"/>
  <c r="E339" i="11"/>
  <c r="D339" i="11"/>
  <c r="G339" i="11" s="1"/>
  <c r="S338" i="11"/>
  <c r="R338" i="11"/>
  <c r="T338" i="11" s="1"/>
  <c r="Q338" i="11"/>
  <c r="P338" i="11"/>
  <c r="L338" i="11"/>
  <c r="J338" i="11"/>
  <c r="K338" i="11" s="1"/>
  <c r="H338" i="11"/>
  <c r="F338" i="11"/>
  <c r="E338" i="11"/>
  <c r="M338" i="11" s="1"/>
  <c r="D338" i="11"/>
  <c r="S337" i="11"/>
  <c r="R337" i="11"/>
  <c r="T337" i="11" s="1"/>
  <c r="Q337" i="11"/>
  <c r="P337" i="11"/>
  <c r="U337" i="11" s="1"/>
  <c r="L337" i="11"/>
  <c r="J337" i="11"/>
  <c r="H337" i="11"/>
  <c r="F337" i="11"/>
  <c r="N337" i="11" s="1"/>
  <c r="E337" i="11"/>
  <c r="D337" i="11"/>
  <c r="G337" i="11" s="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T332" i="11" s="1"/>
  <c r="Q332" i="11"/>
  <c r="P332" i="11"/>
  <c r="L332" i="11"/>
  <c r="J332" i="11"/>
  <c r="K332" i="11" s="1"/>
  <c r="H332" i="11"/>
  <c r="N332" i="11" s="1"/>
  <c r="O332" i="11" s="1"/>
  <c r="F332" i="11"/>
  <c r="E332" i="11"/>
  <c r="D332" i="11"/>
  <c r="G332" i="11" s="1"/>
  <c r="U331" i="11"/>
  <c r="T331" i="11"/>
  <c r="N331" i="11"/>
  <c r="O331" i="11" s="1"/>
  <c r="M331" i="11"/>
  <c r="K331" i="11"/>
  <c r="I331" i="11"/>
  <c r="G331" i="11"/>
  <c r="U330" i="11"/>
  <c r="T330" i="11"/>
  <c r="N330" i="11"/>
  <c r="O330" i="11" s="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N326" i="11"/>
  <c r="O326" i="11" s="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T323" i="11" s="1"/>
  <c r="Q323" i="11"/>
  <c r="P323" i="11"/>
  <c r="U323" i="11" s="1"/>
  <c r="L323" i="11"/>
  <c r="J323" i="11"/>
  <c r="H323" i="11"/>
  <c r="F323" i="11"/>
  <c r="N323" i="11" s="1"/>
  <c r="E323" i="11"/>
  <c r="D323" i="11"/>
  <c r="G323" i="11" s="1"/>
  <c r="U322" i="11"/>
  <c r="T322" i="11"/>
  <c r="N322" i="11"/>
  <c r="O322" i="11" s="1"/>
  <c r="M322" i="11"/>
  <c r="K322" i="11"/>
  <c r="I322" i="11"/>
  <c r="G322" i="11"/>
  <c r="U321" i="11"/>
  <c r="T321" i="11"/>
  <c r="N321" i="11"/>
  <c r="O321" i="11" s="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S317" i="11"/>
  <c r="R317" i="11"/>
  <c r="T317" i="11" s="1"/>
  <c r="Q317" i="11"/>
  <c r="P317" i="11"/>
  <c r="U317" i="11" s="1"/>
  <c r="L317" i="11"/>
  <c r="K317" i="11"/>
  <c r="J317" i="11"/>
  <c r="H317" i="11"/>
  <c r="F317" i="11"/>
  <c r="E317" i="11"/>
  <c r="M317" i="11" s="1"/>
  <c r="D317" i="11"/>
  <c r="I317" i="11" s="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N314" i="11"/>
  <c r="O314" i="11" s="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N312" i="11"/>
  <c r="O312" i="11" s="1"/>
  <c r="M312" i="11"/>
  <c r="K312" i="11"/>
  <c r="I312" i="11"/>
  <c r="G312" i="11"/>
  <c r="U311" i="11"/>
  <c r="T311" i="11"/>
  <c r="O311" i="11"/>
  <c r="N311" i="11"/>
  <c r="M311" i="11"/>
  <c r="K311" i="11"/>
  <c r="I311" i="11"/>
  <c r="G311" i="11"/>
  <c r="S310" i="11"/>
  <c r="R310" i="11"/>
  <c r="T310" i="11" s="1"/>
  <c r="Q310" i="11"/>
  <c r="P310" i="11"/>
  <c r="U310" i="11" s="1"/>
  <c r="L310" i="11"/>
  <c r="J310" i="11"/>
  <c r="H310" i="11"/>
  <c r="F310" i="11"/>
  <c r="N310" i="11" s="1"/>
  <c r="E310" i="11"/>
  <c r="D310" i="11"/>
  <c r="G310" i="11" s="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N307" i="11"/>
  <c r="O307" i="11" s="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R303" i="11"/>
  <c r="Q303" i="11"/>
  <c r="P303" i="11"/>
  <c r="L303" i="11"/>
  <c r="J303" i="11"/>
  <c r="H303" i="11"/>
  <c r="F303" i="11"/>
  <c r="E303" i="11"/>
  <c r="M303" i="11" s="1"/>
  <c r="D303" i="11"/>
  <c r="I303" i="11" s="1"/>
  <c r="U302" i="11"/>
  <c r="T302" i="11"/>
  <c r="N302" i="11"/>
  <c r="O302" i="11" s="1"/>
  <c r="M302" i="11"/>
  <c r="K302" i="11"/>
  <c r="I302" i="11"/>
  <c r="G302" i="11"/>
  <c r="T299" i="11"/>
  <c r="S299" i="11"/>
  <c r="R299" i="11"/>
  <c r="Q299" i="11"/>
  <c r="P299" i="11"/>
  <c r="M299" i="11"/>
  <c r="L299" i="11"/>
  <c r="J299" i="11"/>
  <c r="H299" i="11"/>
  <c r="F299" i="11"/>
  <c r="E299" i="11"/>
  <c r="D299" i="11"/>
  <c r="G299" i="11" s="1"/>
  <c r="S298" i="11"/>
  <c r="R298" i="11"/>
  <c r="Q298" i="11"/>
  <c r="P298" i="11"/>
  <c r="L298" i="11"/>
  <c r="J298" i="11"/>
  <c r="H298" i="11"/>
  <c r="F298" i="11"/>
  <c r="E298" i="11"/>
  <c r="M298" i="11" s="1"/>
  <c r="D298" i="11"/>
  <c r="U297" i="11"/>
  <c r="T297" i="11"/>
  <c r="N297" i="11"/>
  <c r="O297" i="11" s="1"/>
  <c r="M297" i="11"/>
  <c r="K297" i="11"/>
  <c r="I297" i="11"/>
  <c r="G297" i="11"/>
  <c r="U296" i="11"/>
  <c r="T296" i="11"/>
  <c r="O296" i="11"/>
  <c r="N296" i="1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N293" i="11"/>
  <c r="O293" i="11" s="1"/>
  <c r="M293" i="11"/>
  <c r="K293" i="11"/>
  <c r="I293" i="11"/>
  <c r="G293" i="11"/>
  <c r="U292" i="11"/>
  <c r="T292" i="11"/>
  <c r="S292" i="11"/>
  <c r="R292" i="11"/>
  <c r="Q292" i="11"/>
  <c r="P292" i="11"/>
  <c r="L292" i="11"/>
  <c r="J292" i="11"/>
  <c r="H292" i="11"/>
  <c r="F292" i="11"/>
  <c r="E292" i="11"/>
  <c r="D292" i="11"/>
  <c r="G292" i="11" s="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R285" i="11"/>
  <c r="T285" i="11" s="1"/>
  <c r="Q285" i="11"/>
  <c r="P285" i="11"/>
  <c r="L285" i="11"/>
  <c r="J285" i="11"/>
  <c r="H285" i="11"/>
  <c r="F285" i="11"/>
  <c r="E285" i="11"/>
  <c r="M285" i="11" s="1"/>
  <c r="D285" i="11"/>
  <c r="I285" i="11" s="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T275" i="11" s="1"/>
  <c r="R275" i="11"/>
  <c r="Q275" i="11"/>
  <c r="P275" i="11"/>
  <c r="U275" i="11" s="1"/>
  <c r="L275" i="11"/>
  <c r="J275" i="11"/>
  <c r="H275" i="11"/>
  <c r="F275" i="11"/>
  <c r="N275" i="11" s="1"/>
  <c r="E275" i="11"/>
  <c r="D275" i="1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Q267" i="11"/>
  <c r="P267" i="11"/>
  <c r="L267" i="11"/>
  <c r="J267" i="11"/>
  <c r="H267" i="11"/>
  <c r="G267" i="11"/>
  <c r="F267" i="11"/>
  <c r="E267" i="11"/>
  <c r="D267" i="11"/>
  <c r="U266" i="11"/>
  <c r="T266" i="11"/>
  <c r="O266" i="11"/>
  <c r="N266" i="11"/>
  <c r="M266" i="11"/>
  <c r="K266" i="11"/>
  <c r="I266" i="11"/>
  <c r="G266" i="11"/>
  <c r="U265" i="11"/>
  <c r="T265" i="11"/>
  <c r="O265" i="11"/>
  <c r="N265" i="1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T260" i="11" s="1"/>
  <c r="Q260" i="11"/>
  <c r="P260" i="11"/>
  <c r="U260" i="11" s="1"/>
  <c r="L260" i="11"/>
  <c r="J260" i="11"/>
  <c r="H260" i="11"/>
  <c r="F260" i="11"/>
  <c r="E260" i="11"/>
  <c r="D260" i="11"/>
  <c r="G260" i="11" s="1"/>
  <c r="S259" i="11"/>
  <c r="R259" i="11"/>
  <c r="Q259" i="11"/>
  <c r="P259" i="11"/>
  <c r="L259" i="11"/>
  <c r="J259" i="11"/>
  <c r="H259" i="11"/>
  <c r="F259" i="11"/>
  <c r="N259" i="11" s="1"/>
  <c r="O259" i="11" s="1"/>
  <c r="E259" i="11"/>
  <c r="M259" i="11" s="1"/>
  <c r="D259" i="11"/>
  <c r="I259" i="11" s="1"/>
  <c r="U258" i="11"/>
  <c r="T258" i="11"/>
  <c r="O258" i="11"/>
  <c r="N258" i="11"/>
  <c r="M258" i="11"/>
  <c r="K258" i="11"/>
  <c r="I258" i="11"/>
  <c r="G258" i="11"/>
  <c r="U257" i="11"/>
  <c r="T257" i="11"/>
  <c r="N257" i="11"/>
  <c r="O257" i="11" s="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T254" i="11" s="1"/>
  <c r="R254" i="11"/>
  <c r="Q254" i="11"/>
  <c r="P254" i="11"/>
  <c r="L254" i="11"/>
  <c r="M254" i="11" s="1"/>
  <c r="J254" i="11"/>
  <c r="H254" i="11"/>
  <c r="F254" i="11"/>
  <c r="N254" i="11" s="1"/>
  <c r="E254" i="11"/>
  <c r="D254" i="1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R247" i="11"/>
  <c r="Q247" i="11"/>
  <c r="P247" i="11"/>
  <c r="L247" i="11"/>
  <c r="J247" i="11"/>
  <c r="K247" i="11" s="1"/>
  <c r="H247" i="11"/>
  <c r="F247" i="11"/>
  <c r="G247" i="11" s="1"/>
  <c r="E247" i="11"/>
  <c r="D247" i="11"/>
  <c r="U246" i="11"/>
  <c r="T246" i="11"/>
  <c r="O246" i="11"/>
  <c r="N246" i="1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N243" i="11"/>
  <c r="O243" i="11" s="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T240" i="11" s="1"/>
  <c r="Q240" i="11"/>
  <c r="P240" i="11"/>
  <c r="U240" i="11" s="1"/>
  <c r="L240" i="11"/>
  <c r="J240" i="11"/>
  <c r="H240" i="11"/>
  <c r="F240" i="11"/>
  <c r="E240" i="11"/>
  <c r="D240" i="11"/>
  <c r="G240" i="11" s="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O235" i="11"/>
  <c r="N235" i="1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Q231" i="11"/>
  <c r="P231" i="11"/>
  <c r="L231" i="11"/>
  <c r="J231" i="11"/>
  <c r="H231" i="11"/>
  <c r="G231" i="11"/>
  <c r="F231" i="11"/>
  <c r="N231" i="11" s="1"/>
  <c r="E231" i="11"/>
  <c r="M231" i="11" s="1"/>
  <c r="D231" i="11"/>
  <c r="S230" i="11"/>
  <c r="R230" i="11"/>
  <c r="T230" i="11" s="1"/>
  <c r="Q230" i="11"/>
  <c r="P230" i="11"/>
  <c r="U230" i="11" s="1"/>
  <c r="L230" i="11"/>
  <c r="J230" i="11"/>
  <c r="H230" i="11"/>
  <c r="F230" i="11"/>
  <c r="E230" i="11"/>
  <c r="D230" i="11"/>
  <c r="G230" i="11" s="1"/>
  <c r="U229" i="11"/>
  <c r="T229" i="11"/>
  <c r="O229" i="11"/>
  <c r="N229" i="11"/>
  <c r="M229" i="11"/>
  <c r="K229" i="11"/>
  <c r="I229" i="11"/>
  <c r="G229" i="11"/>
  <c r="U228" i="11"/>
  <c r="T228" i="11"/>
  <c r="O228" i="11"/>
  <c r="N228" i="1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O226" i="11"/>
  <c r="N226" i="11"/>
  <c r="M226" i="11"/>
  <c r="K226" i="11"/>
  <c r="I226" i="11"/>
  <c r="G226" i="11"/>
  <c r="U225" i="11"/>
  <c r="T225" i="11"/>
  <c r="O225" i="11"/>
  <c r="N225" i="11"/>
  <c r="M225" i="11"/>
  <c r="K225" i="11"/>
  <c r="I225" i="11"/>
  <c r="G225" i="11"/>
  <c r="S224" i="11"/>
  <c r="R224" i="11"/>
  <c r="Q224" i="11"/>
  <c r="P224" i="11"/>
  <c r="L224" i="11"/>
  <c r="J224" i="11"/>
  <c r="H224" i="11"/>
  <c r="G224" i="11"/>
  <c r="F224" i="11"/>
  <c r="E224" i="11"/>
  <c r="M224" i="11" s="1"/>
  <c r="D224" i="1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N219" i="11"/>
  <c r="O219" i="11" s="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N217" i="11"/>
  <c r="O217" i="11" s="1"/>
  <c r="M217" i="11"/>
  <c r="K217" i="11"/>
  <c r="I217" i="11"/>
  <c r="G217" i="11"/>
  <c r="S216" i="11"/>
  <c r="R216" i="11"/>
  <c r="T216" i="11" s="1"/>
  <c r="Q216" i="11"/>
  <c r="P216" i="11"/>
  <c r="U216" i="11" s="1"/>
  <c r="L216" i="11"/>
  <c r="J216" i="11"/>
  <c r="H216" i="11"/>
  <c r="F216" i="11"/>
  <c r="E216" i="11"/>
  <c r="D216" i="11"/>
  <c r="G216" i="11" s="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Q205" i="11"/>
  <c r="P205" i="11"/>
  <c r="L205" i="11"/>
  <c r="J205" i="11"/>
  <c r="H205" i="11"/>
  <c r="F205" i="11"/>
  <c r="E205" i="11"/>
  <c r="M205" i="11" s="1"/>
  <c r="D205" i="11"/>
  <c r="S204" i="11"/>
  <c r="R204" i="11"/>
  <c r="T204" i="11" s="1"/>
  <c r="Q204" i="11"/>
  <c r="P204" i="11"/>
  <c r="U204" i="11" s="1"/>
  <c r="L204" i="11"/>
  <c r="J204" i="11"/>
  <c r="H204" i="11"/>
  <c r="F204" i="11"/>
  <c r="E204" i="11"/>
  <c r="D204" i="11"/>
  <c r="G204" i="11" s="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O200" i="11"/>
  <c r="N200" i="1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T198" i="11" s="1"/>
  <c r="Q198" i="11"/>
  <c r="P198" i="11"/>
  <c r="L198" i="11"/>
  <c r="J198" i="11"/>
  <c r="H198" i="11"/>
  <c r="G198" i="11"/>
  <c r="F198" i="11"/>
  <c r="E198" i="11"/>
  <c r="M198" i="11" s="1"/>
  <c r="D198" i="11"/>
  <c r="I198" i="11" s="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S191" i="11"/>
  <c r="R191" i="11"/>
  <c r="T191" i="11" s="1"/>
  <c r="Q191" i="11"/>
  <c r="P191" i="11"/>
  <c r="L191" i="11"/>
  <c r="J191" i="11"/>
  <c r="I191" i="11"/>
  <c r="H191" i="11"/>
  <c r="F191" i="11"/>
  <c r="E191" i="11"/>
  <c r="D191" i="1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R185" i="11"/>
  <c r="Q185" i="11"/>
  <c r="P185" i="11"/>
  <c r="U185" i="11" s="1"/>
  <c r="L185" i="11"/>
  <c r="J185" i="11"/>
  <c r="H185" i="11"/>
  <c r="F185" i="11"/>
  <c r="G185" i="11" s="1"/>
  <c r="E185" i="11"/>
  <c r="K185" i="11" s="1"/>
  <c r="D185" i="11"/>
  <c r="U184" i="11"/>
  <c r="T184" i="11"/>
  <c r="N184" i="11"/>
  <c r="O184" i="11" s="1"/>
  <c r="M184" i="11"/>
  <c r="K184" i="11"/>
  <c r="I184" i="11"/>
  <c r="G184" i="11"/>
  <c r="U183" i="11"/>
  <c r="T183" i="11"/>
  <c r="N183" i="11"/>
  <c r="O183" i="11" s="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U179" i="11"/>
  <c r="S179" i="11"/>
  <c r="R179" i="11"/>
  <c r="T179" i="11" s="1"/>
  <c r="Q179" i="11"/>
  <c r="P179" i="11"/>
  <c r="M179" i="11"/>
  <c r="L179" i="11"/>
  <c r="J179" i="11"/>
  <c r="H179" i="11"/>
  <c r="N179" i="11" s="1"/>
  <c r="F179" i="11"/>
  <c r="E179" i="11"/>
  <c r="D179" i="11"/>
  <c r="G179" i="11" s="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Q170" i="11"/>
  <c r="P170" i="11"/>
  <c r="U170" i="11" s="1"/>
  <c r="L170" i="11"/>
  <c r="J170" i="11"/>
  <c r="H170" i="11"/>
  <c r="F170" i="11"/>
  <c r="E170" i="11"/>
  <c r="K170" i="11" s="1"/>
  <c r="D170" i="11"/>
  <c r="S169" i="11"/>
  <c r="R169" i="11"/>
  <c r="T169" i="11" s="1"/>
  <c r="Q169" i="11"/>
  <c r="P169" i="11"/>
  <c r="U169" i="11" s="1"/>
  <c r="L169" i="11"/>
  <c r="J169" i="11"/>
  <c r="H169" i="11"/>
  <c r="N169" i="11" s="1"/>
  <c r="G169" i="11"/>
  <c r="F169" i="11"/>
  <c r="E169" i="11"/>
  <c r="D169" i="11"/>
  <c r="I169" i="11" s="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Q163" i="11"/>
  <c r="P163" i="11"/>
  <c r="U163" i="11" s="1"/>
  <c r="L163" i="11"/>
  <c r="J163" i="11"/>
  <c r="K163" i="11" s="1"/>
  <c r="H163" i="11"/>
  <c r="F163" i="11"/>
  <c r="E163" i="1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N158" i="11"/>
  <c r="O158" i="11" s="1"/>
  <c r="M158" i="11"/>
  <c r="K158" i="11"/>
  <c r="I158" i="11"/>
  <c r="G158" i="11"/>
  <c r="S157" i="11"/>
  <c r="R157" i="11"/>
  <c r="T157" i="11" s="1"/>
  <c r="Q157" i="11"/>
  <c r="P157" i="11"/>
  <c r="L157" i="11"/>
  <c r="J157" i="11"/>
  <c r="U157" i="11" s="1"/>
  <c r="H157" i="11"/>
  <c r="F157" i="11"/>
  <c r="G157" i="11" s="1"/>
  <c r="E157" i="11"/>
  <c r="M157" i="11" s="1"/>
  <c r="D157" i="11"/>
  <c r="U156" i="11"/>
  <c r="T156" i="11"/>
  <c r="O156" i="11"/>
  <c r="N156" i="1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O152" i="11"/>
  <c r="N152" i="1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S150" i="11"/>
  <c r="R150" i="11"/>
  <c r="T150" i="11" s="1"/>
  <c r="Q150" i="11"/>
  <c r="P150" i="11"/>
  <c r="U150" i="11" s="1"/>
  <c r="L150" i="11"/>
  <c r="K150" i="11"/>
  <c r="J150" i="11"/>
  <c r="H150" i="11"/>
  <c r="F150" i="11"/>
  <c r="N150" i="11" s="1"/>
  <c r="O150" i="11" s="1"/>
  <c r="E150" i="11"/>
  <c r="M150" i="11" s="1"/>
  <c r="D150" i="11"/>
  <c r="I150" i="11" s="1"/>
  <c r="U149" i="11"/>
  <c r="T149" i="11"/>
  <c r="N149" i="11"/>
  <c r="O149" i="11" s="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S144" i="11"/>
  <c r="R144" i="11"/>
  <c r="Q144" i="11"/>
  <c r="P144" i="11"/>
  <c r="L144" i="11"/>
  <c r="J144" i="11"/>
  <c r="U144" i="11" s="1"/>
  <c r="H144" i="11"/>
  <c r="I144" i="11" s="1"/>
  <c r="F144" i="11"/>
  <c r="G144" i="11" s="1"/>
  <c r="E144" i="11"/>
  <c r="M144" i="11" s="1"/>
  <c r="D144" i="11"/>
  <c r="U143" i="11"/>
  <c r="T143" i="11"/>
  <c r="O143" i="11"/>
  <c r="N143" i="11"/>
  <c r="M143" i="11"/>
  <c r="K143" i="11"/>
  <c r="I143" i="11"/>
  <c r="G143" i="11"/>
  <c r="U142" i="11"/>
  <c r="T142" i="11"/>
  <c r="N142" i="11"/>
  <c r="O142" i="11" s="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Q137" i="11"/>
  <c r="P137" i="11"/>
  <c r="L137" i="11"/>
  <c r="J137" i="11"/>
  <c r="H137" i="11"/>
  <c r="F137" i="11"/>
  <c r="E137" i="11"/>
  <c r="K137" i="11" s="1"/>
  <c r="D137" i="11"/>
  <c r="I137" i="11" s="1"/>
  <c r="U136" i="11"/>
  <c r="T136" i="11"/>
  <c r="N136" i="11"/>
  <c r="O136" i="11" s="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N133" i="11"/>
  <c r="O133" i="11" s="1"/>
  <c r="M133" i="11"/>
  <c r="K133" i="11"/>
  <c r="I133" i="11"/>
  <c r="G133" i="11"/>
  <c r="S132" i="11"/>
  <c r="R132" i="11"/>
  <c r="Q132" i="11"/>
  <c r="P132" i="11"/>
  <c r="L132" i="11"/>
  <c r="J132" i="11"/>
  <c r="H132" i="11"/>
  <c r="N132" i="11" s="1"/>
  <c r="F132" i="11"/>
  <c r="E132" i="11"/>
  <c r="D132" i="11"/>
  <c r="I132" i="11" s="1"/>
  <c r="U131" i="11"/>
  <c r="T131" i="11"/>
  <c r="N131" i="11"/>
  <c r="O131" i="11" s="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T126" i="11"/>
  <c r="S126" i="11"/>
  <c r="R126" i="11"/>
  <c r="Q126" i="11"/>
  <c r="P126" i="11"/>
  <c r="U126" i="11" s="1"/>
  <c r="L126" i="11"/>
  <c r="K126" i="11"/>
  <c r="J126" i="11"/>
  <c r="H126" i="11"/>
  <c r="F126" i="11"/>
  <c r="E126" i="11"/>
  <c r="M126" i="11" s="1"/>
  <c r="D126" i="11"/>
  <c r="I126" i="11" s="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T121" i="11" s="1"/>
  <c r="Q121" i="11"/>
  <c r="P121" i="11"/>
  <c r="L121" i="11"/>
  <c r="J121" i="11"/>
  <c r="H121" i="11"/>
  <c r="F121" i="11"/>
  <c r="E121" i="11"/>
  <c r="D121" i="11"/>
  <c r="I121" i="11" s="1"/>
  <c r="U120" i="11"/>
  <c r="T120" i="11"/>
  <c r="O120" i="11"/>
  <c r="N120" i="1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O117" i="11"/>
  <c r="N117" i="1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S112" i="11"/>
  <c r="R112" i="11"/>
  <c r="Q112" i="11"/>
  <c r="P112" i="11"/>
  <c r="L112" i="11"/>
  <c r="K112" i="11"/>
  <c r="J112" i="11"/>
  <c r="H112" i="11"/>
  <c r="F112" i="11"/>
  <c r="E112" i="11"/>
  <c r="D112" i="1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N108" i="11"/>
  <c r="O108" i="11" s="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S106" i="11"/>
  <c r="R106" i="11"/>
  <c r="T106" i="11" s="1"/>
  <c r="Q106" i="11"/>
  <c r="P106" i="11"/>
  <c r="L106" i="11"/>
  <c r="J106" i="11"/>
  <c r="I106" i="11"/>
  <c r="H106" i="11"/>
  <c r="F106" i="11"/>
  <c r="E106" i="11"/>
  <c r="D106" i="11"/>
  <c r="U105" i="11"/>
  <c r="T105" i="11"/>
  <c r="N105" i="11"/>
  <c r="O105" i="11" s="1"/>
  <c r="M105" i="11"/>
  <c r="K105" i="11"/>
  <c r="I105" i="11"/>
  <c r="G105" i="11"/>
  <c r="S102" i="11"/>
  <c r="R102" i="11"/>
  <c r="Q102" i="11"/>
  <c r="P102" i="11"/>
  <c r="U102" i="11" s="1"/>
  <c r="L102" i="11"/>
  <c r="J102" i="11"/>
  <c r="H102" i="11"/>
  <c r="F102" i="11"/>
  <c r="E102" i="11"/>
  <c r="K102" i="11" s="1"/>
  <c r="D102" i="11"/>
  <c r="S101" i="11"/>
  <c r="R101" i="11"/>
  <c r="T101" i="11" s="1"/>
  <c r="Q101" i="11"/>
  <c r="P101" i="11"/>
  <c r="L101" i="11"/>
  <c r="J101" i="11"/>
  <c r="U101" i="11" s="1"/>
  <c r="H101" i="11"/>
  <c r="F101" i="11"/>
  <c r="E101" i="11"/>
  <c r="D101" i="11"/>
  <c r="U100" i="11"/>
  <c r="T100" i="11"/>
  <c r="O100" i="11"/>
  <c r="N100" i="11"/>
  <c r="M100" i="11"/>
  <c r="K100" i="11"/>
  <c r="I100" i="11"/>
  <c r="G100" i="11"/>
  <c r="U99" i="11"/>
  <c r="T99" i="11"/>
  <c r="O99" i="11"/>
  <c r="N99" i="1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O97" i="11"/>
  <c r="N97" i="11"/>
  <c r="M97" i="11"/>
  <c r="K97" i="11"/>
  <c r="I97" i="11"/>
  <c r="G97" i="11"/>
  <c r="S96" i="11"/>
  <c r="R96" i="11"/>
  <c r="Q96" i="11"/>
  <c r="P96" i="11"/>
  <c r="U96" i="11" s="1"/>
  <c r="L96" i="11"/>
  <c r="J96" i="11"/>
  <c r="H96" i="11"/>
  <c r="F96" i="11"/>
  <c r="E96" i="11"/>
  <c r="K96" i="11" s="1"/>
  <c r="D96" i="11"/>
  <c r="U95" i="11"/>
  <c r="T95" i="11"/>
  <c r="N95" i="11"/>
  <c r="O95" i="11" s="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N92" i="11"/>
  <c r="O92" i="11" s="1"/>
  <c r="M92" i="11"/>
  <c r="K92" i="11"/>
  <c r="I92" i="11"/>
  <c r="G92" i="11"/>
  <c r="S91" i="11"/>
  <c r="R91" i="11"/>
  <c r="T91" i="11" s="1"/>
  <c r="Q91" i="11"/>
  <c r="P91" i="11"/>
  <c r="L91" i="11"/>
  <c r="J91" i="11"/>
  <c r="H91" i="11"/>
  <c r="F91" i="11"/>
  <c r="E91" i="11"/>
  <c r="M91" i="11" s="1"/>
  <c r="D91" i="11"/>
  <c r="I91" i="11" s="1"/>
  <c r="U90" i="11"/>
  <c r="T90" i="11"/>
  <c r="O90" i="11"/>
  <c r="N90" i="11"/>
  <c r="M90" i="11"/>
  <c r="K90" i="11"/>
  <c r="I90" i="11"/>
  <c r="G90" i="11"/>
  <c r="U89" i="11"/>
  <c r="T89" i="11"/>
  <c r="O89" i="11"/>
  <c r="N89" i="1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R85" i="11"/>
  <c r="Q85" i="11"/>
  <c r="P85" i="11"/>
  <c r="L85" i="11"/>
  <c r="K85" i="11"/>
  <c r="J85" i="11"/>
  <c r="H85" i="11"/>
  <c r="F85" i="11"/>
  <c r="E85" i="11"/>
  <c r="D85" i="11"/>
  <c r="S84" i="11"/>
  <c r="R84" i="11"/>
  <c r="T84" i="11" s="1"/>
  <c r="Q84" i="11"/>
  <c r="P84" i="11"/>
  <c r="M84" i="11"/>
  <c r="L84" i="11"/>
  <c r="J84" i="11"/>
  <c r="I84" i="11"/>
  <c r="H84" i="11"/>
  <c r="F84" i="11"/>
  <c r="G84" i="11" s="1"/>
  <c r="E84" i="11"/>
  <c r="D84" i="11"/>
  <c r="U83" i="11"/>
  <c r="T83" i="11"/>
  <c r="N83" i="11"/>
  <c r="O83" i="11" s="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N79" i="11"/>
  <c r="O79" i="11" s="1"/>
  <c r="M79" i="11"/>
  <c r="K79" i="11"/>
  <c r="I79" i="11"/>
  <c r="G79" i="11"/>
  <c r="S78" i="11"/>
  <c r="T78" i="11" s="1"/>
  <c r="R78" i="11"/>
  <c r="Q78" i="11"/>
  <c r="P78" i="11"/>
  <c r="L78" i="11"/>
  <c r="J78" i="11"/>
  <c r="K78" i="11" s="1"/>
  <c r="H78" i="11"/>
  <c r="F78" i="11"/>
  <c r="E78" i="11"/>
  <c r="D78" i="1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S70" i="11"/>
  <c r="R70" i="11"/>
  <c r="T70" i="11" s="1"/>
  <c r="Q70" i="11"/>
  <c r="P70" i="11"/>
  <c r="U70" i="11" s="1"/>
  <c r="L70" i="11"/>
  <c r="K70" i="11"/>
  <c r="J70" i="11"/>
  <c r="H70" i="11"/>
  <c r="F70" i="11"/>
  <c r="E70" i="11"/>
  <c r="O70" i="11" s="1"/>
  <c r="D70" i="11"/>
  <c r="I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U63" i="11"/>
  <c r="S63" i="11"/>
  <c r="R63" i="11"/>
  <c r="Q63" i="11"/>
  <c r="P63" i="11"/>
  <c r="L63" i="11"/>
  <c r="J63" i="11"/>
  <c r="H63" i="11"/>
  <c r="F63" i="11"/>
  <c r="E63" i="11"/>
  <c r="K63" i="11" s="1"/>
  <c r="D63" i="1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R58" i="11"/>
  <c r="Q58" i="11"/>
  <c r="P58" i="11"/>
  <c r="L58" i="11"/>
  <c r="J58" i="11"/>
  <c r="U58" i="11" s="1"/>
  <c r="H58" i="11"/>
  <c r="F58" i="11"/>
  <c r="G58" i="11" s="1"/>
  <c r="E58" i="11"/>
  <c r="D58" i="11"/>
  <c r="I58" i="11" s="1"/>
  <c r="U57" i="11"/>
  <c r="T57" i="11"/>
  <c r="O57" i="11"/>
  <c r="N57" i="11"/>
  <c r="M57" i="11"/>
  <c r="K57" i="11"/>
  <c r="I57" i="11"/>
  <c r="G57" i="11"/>
  <c r="S54" i="11"/>
  <c r="T54" i="11" s="1"/>
  <c r="R54" i="11"/>
  <c r="Q54" i="11"/>
  <c r="P54" i="11"/>
  <c r="L54" i="11"/>
  <c r="J54" i="11"/>
  <c r="H54" i="11"/>
  <c r="G54" i="11"/>
  <c r="F54" i="11"/>
  <c r="E54" i="11"/>
  <c r="D54" i="11"/>
  <c r="S53" i="11"/>
  <c r="R53" i="11"/>
  <c r="Q53" i="11"/>
  <c r="P53" i="11"/>
  <c r="U53" i="11" s="1"/>
  <c r="L53" i="11"/>
  <c r="K53" i="11"/>
  <c r="J53" i="11"/>
  <c r="H53" i="11"/>
  <c r="F53" i="11"/>
  <c r="E53" i="11"/>
  <c r="M53" i="11" s="1"/>
  <c r="D53" i="11"/>
  <c r="I53" i="11" s="1"/>
  <c r="U52" i="11"/>
  <c r="T52" i="11"/>
  <c r="O52" i="11"/>
  <c r="N52" i="11"/>
  <c r="M52" i="11"/>
  <c r="K52" i="11"/>
  <c r="I52" i="11"/>
  <c r="G52" i="11"/>
  <c r="U51" i="11"/>
  <c r="T51" i="11"/>
  <c r="N51" i="11"/>
  <c r="O51" i="11" s="1"/>
  <c r="M51" i="11"/>
  <c r="K51" i="11"/>
  <c r="I51" i="11"/>
  <c r="G51" i="11"/>
  <c r="U50" i="11"/>
  <c r="T50" i="11"/>
  <c r="N50" i="11"/>
  <c r="O50" i="11" s="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U47" i="11"/>
  <c r="S47" i="11"/>
  <c r="T47" i="11" s="1"/>
  <c r="R47" i="11"/>
  <c r="Q47" i="11"/>
  <c r="P47" i="11"/>
  <c r="L47" i="11"/>
  <c r="J47" i="11"/>
  <c r="H47" i="11"/>
  <c r="F47" i="11"/>
  <c r="E47" i="11"/>
  <c r="D47" i="11"/>
  <c r="U46" i="11"/>
  <c r="T46" i="11"/>
  <c r="N46" i="11"/>
  <c r="O46" i="11" s="1"/>
  <c r="M46" i="11"/>
  <c r="K46" i="11"/>
  <c r="I46" i="11"/>
  <c r="G46" i="11"/>
  <c r="U45" i="11"/>
  <c r="T45" i="11"/>
  <c r="N45" i="11"/>
  <c r="O45" i="11" s="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Q40" i="11"/>
  <c r="P40" i="11"/>
  <c r="L40" i="11"/>
  <c r="J40" i="11"/>
  <c r="U40" i="11" s="1"/>
  <c r="H40" i="11"/>
  <c r="F40" i="11"/>
  <c r="E40" i="11"/>
  <c r="D40" i="11"/>
  <c r="I40" i="11" s="1"/>
  <c r="U39" i="11"/>
  <c r="T39" i="11"/>
  <c r="O39" i="11"/>
  <c r="N39" i="1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O37" i="11"/>
  <c r="N37" i="1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Q35" i="11"/>
  <c r="P35" i="11"/>
  <c r="U35" i="11" s="1"/>
  <c r="L35" i="11"/>
  <c r="J35" i="11"/>
  <c r="H35" i="11"/>
  <c r="F35" i="11"/>
  <c r="E35" i="11"/>
  <c r="D35" i="1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U27" i="11"/>
  <c r="S27" i="11"/>
  <c r="R27" i="11"/>
  <c r="Q27" i="11"/>
  <c r="P27" i="11"/>
  <c r="L27" i="11"/>
  <c r="J27" i="11"/>
  <c r="K27" i="11" s="1"/>
  <c r="I27" i="11"/>
  <c r="H27" i="11"/>
  <c r="G27" i="11"/>
  <c r="F27" i="11"/>
  <c r="E27" i="11"/>
  <c r="D27" i="1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O23" i="11"/>
  <c r="N23" i="1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S19" i="11"/>
  <c r="R19" i="11"/>
  <c r="Q19" i="11"/>
  <c r="P19" i="11"/>
  <c r="U19" i="11" s="1"/>
  <c r="L19" i="11"/>
  <c r="J19" i="11"/>
  <c r="H19" i="11"/>
  <c r="F19" i="11"/>
  <c r="E19" i="11"/>
  <c r="K19" i="11" s="1"/>
  <c r="D19" i="11"/>
  <c r="G19" i="11" s="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N13" i="11"/>
  <c r="O13" i="11" s="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S10" i="11"/>
  <c r="R10" i="11"/>
  <c r="T10" i="11" s="1"/>
  <c r="Q10" i="11"/>
  <c r="P10" i="11"/>
  <c r="M10" i="11"/>
  <c r="L10" i="11"/>
  <c r="J10" i="11"/>
  <c r="I10" i="11"/>
  <c r="H10" i="11"/>
  <c r="F10" i="11"/>
  <c r="G10" i="11" s="1"/>
  <c r="E10" i="11"/>
  <c r="D10" i="11"/>
  <c r="U9" i="11"/>
  <c r="T9" i="11"/>
  <c r="N9" i="11"/>
  <c r="O9" i="11" s="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Q339" i="10"/>
  <c r="P339" i="10"/>
  <c r="U339" i="10" s="1"/>
  <c r="L339" i="10"/>
  <c r="J339" i="10"/>
  <c r="H339" i="10"/>
  <c r="F339" i="10"/>
  <c r="E339" i="10"/>
  <c r="M339" i="10" s="1"/>
  <c r="D339" i="10"/>
  <c r="S338" i="10"/>
  <c r="R338" i="10"/>
  <c r="T338" i="10" s="1"/>
  <c r="Q338" i="10"/>
  <c r="P338" i="10"/>
  <c r="L338" i="10"/>
  <c r="J338" i="10"/>
  <c r="K338" i="10" s="1"/>
  <c r="H338" i="10"/>
  <c r="F338" i="10"/>
  <c r="E338" i="10"/>
  <c r="M338" i="10" s="1"/>
  <c r="D338" i="10"/>
  <c r="S337" i="10"/>
  <c r="R337" i="10"/>
  <c r="T337" i="10" s="1"/>
  <c r="Q337" i="10"/>
  <c r="P337" i="10"/>
  <c r="L337" i="10"/>
  <c r="J337" i="10"/>
  <c r="H337" i="10"/>
  <c r="F337" i="10"/>
  <c r="E337" i="10"/>
  <c r="D337" i="10"/>
  <c r="I337" i="10" s="1"/>
  <c r="U336" i="10"/>
  <c r="T336" i="10"/>
  <c r="N336" i="10"/>
  <c r="O336" i="10" s="1"/>
  <c r="M336" i="10"/>
  <c r="K336" i="10"/>
  <c r="I336" i="10"/>
  <c r="G336" i="10"/>
  <c r="U335" i="10"/>
  <c r="T335" i="10"/>
  <c r="N335" i="10"/>
  <c r="O335" i="10" s="1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T332" i="10"/>
  <c r="S332" i="10"/>
  <c r="R332" i="10"/>
  <c r="Q332" i="10"/>
  <c r="P332" i="10"/>
  <c r="L332" i="10"/>
  <c r="J332" i="10"/>
  <c r="K332" i="10" s="1"/>
  <c r="H332" i="10"/>
  <c r="F332" i="10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Q323" i="10"/>
  <c r="P323" i="10"/>
  <c r="U323" i="10" s="1"/>
  <c r="L323" i="10"/>
  <c r="J323" i="10"/>
  <c r="H323" i="10"/>
  <c r="F323" i="10"/>
  <c r="E323" i="10"/>
  <c r="M323" i="10" s="1"/>
  <c r="D323" i="10"/>
  <c r="I323" i="10" s="1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S317" i="10"/>
  <c r="R317" i="10"/>
  <c r="Q317" i="10"/>
  <c r="P317" i="10"/>
  <c r="L317" i="10"/>
  <c r="J317" i="10"/>
  <c r="K317" i="10" s="1"/>
  <c r="H317" i="10"/>
  <c r="F317" i="10"/>
  <c r="E317" i="10"/>
  <c r="M317" i="10" s="1"/>
  <c r="D317" i="10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S310" i="10"/>
  <c r="R310" i="10"/>
  <c r="Q310" i="10"/>
  <c r="P310" i="10"/>
  <c r="U310" i="10" s="1"/>
  <c r="L310" i="10"/>
  <c r="J310" i="10"/>
  <c r="H310" i="10"/>
  <c r="F310" i="10"/>
  <c r="E310" i="10"/>
  <c r="M310" i="10" s="1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S303" i="10"/>
  <c r="R303" i="10"/>
  <c r="T303" i="10" s="1"/>
  <c r="Q303" i="10"/>
  <c r="P303" i="10"/>
  <c r="U303" i="10" s="1"/>
  <c r="L303" i="10"/>
  <c r="J303" i="10"/>
  <c r="K303" i="10" s="1"/>
  <c r="H303" i="10"/>
  <c r="F303" i="10"/>
  <c r="E303" i="10"/>
  <c r="D303" i="10"/>
  <c r="U302" i="10"/>
  <c r="T302" i="10"/>
  <c r="N302" i="10"/>
  <c r="O302" i="10" s="1"/>
  <c r="M302" i="10"/>
  <c r="K302" i="10"/>
  <c r="I302" i="10"/>
  <c r="G302" i="10"/>
  <c r="S299" i="10"/>
  <c r="R299" i="10"/>
  <c r="Q299" i="10"/>
  <c r="P299" i="10"/>
  <c r="L299" i="10"/>
  <c r="J299" i="10"/>
  <c r="H299" i="10"/>
  <c r="F299" i="10"/>
  <c r="E299" i="10"/>
  <c r="M299" i="10" s="1"/>
  <c r="D299" i="10"/>
  <c r="S298" i="10"/>
  <c r="R298" i="10"/>
  <c r="Q298" i="10"/>
  <c r="P298" i="10"/>
  <c r="L298" i="10"/>
  <c r="J298" i="10"/>
  <c r="H298" i="10"/>
  <c r="F298" i="10"/>
  <c r="E298" i="10"/>
  <c r="M298" i="10" s="1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N294" i="10"/>
  <c r="O294" i="10" s="1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Q292" i="10"/>
  <c r="P292" i="10"/>
  <c r="L292" i="10"/>
  <c r="J292" i="10"/>
  <c r="H292" i="10"/>
  <c r="F292" i="10"/>
  <c r="E292" i="10"/>
  <c r="M292" i="10" s="1"/>
  <c r="D292" i="10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T285" i="10"/>
  <c r="S285" i="10"/>
  <c r="R285" i="10"/>
  <c r="Q285" i="10"/>
  <c r="P285" i="10"/>
  <c r="L285" i="10"/>
  <c r="J285" i="10"/>
  <c r="K285" i="10" s="1"/>
  <c r="H285" i="10"/>
  <c r="F285" i="10"/>
  <c r="E285" i="10"/>
  <c r="D285" i="10"/>
  <c r="U284" i="10"/>
  <c r="T284" i="10"/>
  <c r="O284" i="10"/>
  <c r="N284" i="10"/>
  <c r="M284" i="10"/>
  <c r="K284" i="10"/>
  <c r="I284" i="10"/>
  <c r="G284" i="10"/>
  <c r="U283" i="10"/>
  <c r="T283" i="10"/>
  <c r="N283" i="10"/>
  <c r="O283" i="10" s="1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Q275" i="10"/>
  <c r="P275" i="10"/>
  <c r="L275" i="10"/>
  <c r="J275" i="10"/>
  <c r="H275" i="10"/>
  <c r="F275" i="10"/>
  <c r="E275" i="10"/>
  <c r="D275" i="10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S267" i="10"/>
  <c r="R267" i="10"/>
  <c r="Q267" i="10"/>
  <c r="P267" i="10"/>
  <c r="L267" i="10"/>
  <c r="J267" i="10"/>
  <c r="K267" i="10" s="1"/>
  <c r="H267" i="10"/>
  <c r="F267" i="10"/>
  <c r="E267" i="10"/>
  <c r="M267" i="10" s="1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N263" i="10"/>
  <c r="O263" i="10" s="1"/>
  <c r="M263" i="10"/>
  <c r="K263" i="10"/>
  <c r="I263" i="10"/>
  <c r="G263" i="10"/>
  <c r="S260" i="10"/>
  <c r="R260" i="10"/>
  <c r="Q260" i="10"/>
  <c r="P260" i="10"/>
  <c r="U260" i="10" s="1"/>
  <c r="L260" i="10"/>
  <c r="J260" i="10"/>
  <c r="H260" i="10"/>
  <c r="F260" i="10"/>
  <c r="E260" i="10"/>
  <c r="M260" i="10" s="1"/>
  <c r="D260" i="10"/>
  <c r="S259" i="10"/>
  <c r="R259" i="10"/>
  <c r="T259" i="10" s="1"/>
  <c r="Q259" i="10"/>
  <c r="P259" i="10"/>
  <c r="L259" i="10"/>
  <c r="J259" i="10"/>
  <c r="K259" i="10" s="1"/>
  <c r="H259" i="10"/>
  <c r="F259" i="10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N257" i="10"/>
  <c r="O257" i="10" s="1"/>
  <c r="M257" i="10"/>
  <c r="K257" i="10"/>
  <c r="I257" i="10"/>
  <c r="G257" i="10"/>
  <c r="U256" i="10"/>
  <c r="T256" i="10"/>
  <c r="N256" i="10"/>
  <c r="O256" i="10" s="1"/>
  <c r="M256" i="10"/>
  <c r="K256" i="10"/>
  <c r="I256" i="10"/>
  <c r="G256" i="10"/>
  <c r="U255" i="10"/>
  <c r="T255" i="10"/>
  <c r="N255" i="10"/>
  <c r="O255" i="10" s="1"/>
  <c r="M255" i="10"/>
  <c r="K255" i="10"/>
  <c r="I255" i="10"/>
  <c r="G255" i="10"/>
  <c r="T254" i="10"/>
  <c r="S254" i="10"/>
  <c r="R254" i="10"/>
  <c r="Q254" i="10"/>
  <c r="P254" i="10"/>
  <c r="L254" i="10"/>
  <c r="J254" i="10"/>
  <c r="H254" i="10"/>
  <c r="F254" i="10"/>
  <c r="E254" i="10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O251" i="10"/>
  <c r="N251" i="10"/>
  <c r="M251" i="10"/>
  <c r="K251" i="10"/>
  <c r="I251" i="10"/>
  <c r="G251" i="10"/>
  <c r="U250" i="10"/>
  <c r="T250" i="10"/>
  <c r="O250" i="10"/>
  <c r="N250" i="10"/>
  <c r="M250" i="10"/>
  <c r="K250" i="10"/>
  <c r="I250" i="10"/>
  <c r="G250" i="10"/>
  <c r="U249" i="10"/>
  <c r="T249" i="10"/>
  <c r="O249" i="10"/>
  <c r="N249" i="10"/>
  <c r="M249" i="10"/>
  <c r="K249" i="10"/>
  <c r="I249" i="10"/>
  <c r="G249" i="10"/>
  <c r="U248" i="10"/>
  <c r="T248" i="10"/>
  <c r="O248" i="10"/>
  <c r="N248" i="10"/>
  <c r="M248" i="10"/>
  <c r="K248" i="10"/>
  <c r="I248" i="10"/>
  <c r="G248" i="10"/>
  <c r="S247" i="10"/>
  <c r="R247" i="10"/>
  <c r="T247" i="10" s="1"/>
  <c r="Q247" i="10"/>
  <c r="P247" i="10"/>
  <c r="U247" i="10" s="1"/>
  <c r="L247" i="10"/>
  <c r="J247" i="10"/>
  <c r="H247" i="10"/>
  <c r="F247" i="10"/>
  <c r="E247" i="10"/>
  <c r="K247" i="10" s="1"/>
  <c r="D247" i="10"/>
  <c r="I247" i="10" s="1"/>
  <c r="U246" i="10"/>
  <c r="T246" i="10"/>
  <c r="N246" i="10"/>
  <c r="O246" i="10" s="1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T240" i="10" s="1"/>
  <c r="Q240" i="10"/>
  <c r="P240" i="10"/>
  <c r="U240" i="10" s="1"/>
  <c r="L240" i="10"/>
  <c r="J240" i="10"/>
  <c r="H240" i="10"/>
  <c r="F240" i="10"/>
  <c r="E240" i="10"/>
  <c r="D240" i="10"/>
  <c r="U239" i="10"/>
  <c r="T239" i="10"/>
  <c r="O239" i="10"/>
  <c r="N239" i="10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O237" i="10"/>
  <c r="N237" i="10"/>
  <c r="M237" i="10"/>
  <c r="K237" i="10"/>
  <c r="I237" i="10"/>
  <c r="G237" i="10"/>
  <c r="U236" i="10"/>
  <c r="T236" i="10"/>
  <c r="O236" i="10"/>
  <c r="N236" i="10"/>
  <c r="M236" i="10"/>
  <c r="K236" i="10"/>
  <c r="I236" i="10"/>
  <c r="G236" i="10"/>
  <c r="U235" i="10"/>
  <c r="T235" i="10"/>
  <c r="O235" i="10"/>
  <c r="N235" i="10"/>
  <c r="M235" i="10"/>
  <c r="K235" i="10"/>
  <c r="I235" i="10"/>
  <c r="G235" i="10"/>
  <c r="U234" i="10"/>
  <c r="T234" i="10"/>
  <c r="O234" i="10"/>
  <c r="N234" i="10"/>
  <c r="M234" i="10"/>
  <c r="K234" i="10"/>
  <c r="I234" i="10"/>
  <c r="G234" i="10"/>
  <c r="S231" i="10"/>
  <c r="R231" i="10"/>
  <c r="T231" i="10" s="1"/>
  <c r="Q231" i="10"/>
  <c r="P231" i="10"/>
  <c r="L231" i="10"/>
  <c r="J231" i="10"/>
  <c r="H231" i="10"/>
  <c r="F231" i="10"/>
  <c r="N231" i="10" s="1"/>
  <c r="O231" i="10" s="1"/>
  <c r="E231" i="10"/>
  <c r="M231" i="10" s="1"/>
  <c r="D231" i="10"/>
  <c r="S230" i="10"/>
  <c r="R230" i="10"/>
  <c r="T230" i="10" s="1"/>
  <c r="Q230" i="10"/>
  <c r="P230" i="10"/>
  <c r="M230" i="10"/>
  <c r="L230" i="10"/>
  <c r="J230" i="10"/>
  <c r="H230" i="10"/>
  <c r="F230" i="10"/>
  <c r="E230" i="10"/>
  <c r="D230" i="10"/>
  <c r="G230" i="10" s="1"/>
  <c r="U229" i="10"/>
  <c r="T229" i="10"/>
  <c r="N229" i="10"/>
  <c r="O229" i="10" s="1"/>
  <c r="M229" i="10"/>
  <c r="K229" i="10"/>
  <c r="I229" i="10"/>
  <c r="G229" i="10"/>
  <c r="U228" i="10"/>
  <c r="T228" i="10"/>
  <c r="N228" i="10"/>
  <c r="O228" i="10" s="1"/>
  <c r="M228" i="10"/>
  <c r="K228" i="10"/>
  <c r="I228" i="10"/>
  <c r="G228" i="10"/>
  <c r="U227" i="10"/>
  <c r="T227" i="10"/>
  <c r="N227" i="10"/>
  <c r="O227" i="10" s="1"/>
  <c r="M227" i="10"/>
  <c r="K227" i="10"/>
  <c r="I227" i="10"/>
  <c r="G227" i="10"/>
  <c r="U226" i="10"/>
  <c r="T226" i="10"/>
  <c r="N226" i="10"/>
  <c r="O226" i="10" s="1"/>
  <c r="M226" i="10"/>
  <c r="K226" i="10"/>
  <c r="I226" i="10"/>
  <c r="G226" i="10"/>
  <c r="U225" i="10"/>
  <c r="T225" i="10"/>
  <c r="N225" i="10"/>
  <c r="O225" i="10" s="1"/>
  <c r="M225" i="10"/>
  <c r="K225" i="10"/>
  <c r="I225" i="10"/>
  <c r="G225" i="10"/>
  <c r="T224" i="10"/>
  <c r="S224" i="10"/>
  <c r="R224" i="10"/>
  <c r="Q224" i="10"/>
  <c r="P224" i="10"/>
  <c r="L224" i="10"/>
  <c r="K224" i="10"/>
  <c r="J224" i="10"/>
  <c r="H224" i="10"/>
  <c r="F224" i="10"/>
  <c r="E224" i="10"/>
  <c r="D224" i="10"/>
  <c r="U223" i="10"/>
  <c r="T223" i="10"/>
  <c r="O223" i="10"/>
  <c r="N223" i="10"/>
  <c r="M223" i="10"/>
  <c r="K223" i="10"/>
  <c r="I223" i="10"/>
  <c r="G223" i="10"/>
  <c r="U222" i="10"/>
  <c r="T222" i="10"/>
  <c r="N222" i="10"/>
  <c r="O222" i="10" s="1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N217" i="10"/>
  <c r="O217" i="10" s="1"/>
  <c r="M217" i="10"/>
  <c r="K217" i="10"/>
  <c r="I217" i="10"/>
  <c r="G217" i="10"/>
  <c r="S216" i="10"/>
  <c r="R216" i="10"/>
  <c r="Q216" i="10"/>
  <c r="P216" i="10"/>
  <c r="U216" i="10" s="1"/>
  <c r="L216" i="10"/>
  <c r="J216" i="10"/>
  <c r="H216" i="10"/>
  <c r="F216" i="10"/>
  <c r="E216" i="10"/>
  <c r="M216" i="10" s="1"/>
  <c r="D216" i="10"/>
  <c r="G216" i="10" s="1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N213" i="10"/>
  <c r="O213" i="10" s="1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N211" i="10"/>
  <c r="O211" i="10" s="1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N208" i="10"/>
  <c r="O208" i="10" s="1"/>
  <c r="M208" i="10"/>
  <c r="K208" i="10"/>
  <c r="I208" i="10"/>
  <c r="G208" i="10"/>
  <c r="S205" i="10"/>
  <c r="R205" i="10"/>
  <c r="T205" i="10" s="1"/>
  <c r="Q205" i="10"/>
  <c r="P205" i="10"/>
  <c r="U205" i="10" s="1"/>
  <c r="L205" i="10"/>
  <c r="K205" i="10"/>
  <c r="J205" i="10"/>
  <c r="H205" i="10"/>
  <c r="F205" i="10"/>
  <c r="E205" i="10"/>
  <c r="D205" i="10"/>
  <c r="I205" i="10" s="1"/>
  <c r="T204" i="10"/>
  <c r="S204" i="10"/>
  <c r="R204" i="10"/>
  <c r="Q204" i="10"/>
  <c r="P204" i="10"/>
  <c r="U204" i="10" s="1"/>
  <c r="L204" i="10"/>
  <c r="J204" i="10"/>
  <c r="H204" i="10"/>
  <c r="F204" i="10"/>
  <c r="E204" i="10"/>
  <c r="D204" i="10"/>
  <c r="U203" i="10"/>
  <c r="T203" i="10"/>
  <c r="O203" i="10"/>
  <c r="N203" i="10"/>
  <c r="M203" i="10"/>
  <c r="K203" i="10"/>
  <c r="I203" i="10"/>
  <c r="G203" i="10"/>
  <c r="U202" i="10"/>
  <c r="T202" i="10"/>
  <c r="N202" i="10"/>
  <c r="O202" i="10" s="1"/>
  <c r="M202" i="10"/>
  <c r="K202" i="10"/>
  <c r="I202" i="10"/>
  <c r="G202" i="10"/>
  <c r="U201" i="10"/>
  <c r="T201" i="10"/>
  <c r="N201" i="10"/>
  <c r="O201" i="10" s="1"/>
  <c r="M201" i="10"/>
  <c r="K201" i="10"/>
  <c r="I201" i="10"/>
  <c r="G201" i="10"/>
  <c r="U200" i="10"/>
  <c r="T200" i="10"/>
  <c r="N200" i="10"/>
  <c r="O200" i="10" s="1"/>
  <c r="M200" i="10"/>
  <c r="K200" i="10"/>
  <c r="I200" i="10"/>
  <c r="G200" i="10"/>
  <c r="U199" i="10"/>
  <c r="T199" i="10"/>
  <c r="N199" i="10"/>
  <c r="O199" i="10" s="1"/>
  <c r="M199" i="10"/>
  <c r="K199" i="10"/>
  <c r="I199" i="10"/>
  <c r="G199" i="10"/>
  <c r="S198" i="10"/>
  <c r="R198" i="10"/>
  <c r="Q198" i="10"/>
  <c r="P198" i="10"/>
  <c r="L198" i="10"/>
  <c r="J198" i="10"/>
  <c r="K198" i="10" s="1"/>
  <c r="H198" i="10"/>
  <c r="F198" i="10"/>
  <c r="E198" i="10"/>
  <c r="M198" i="10" s="1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N194" i="10"/>
  <c r="O194" i="10" s="1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S191" i="10"/>
  <c r="R191" i="10"/>
  <c r="Q191" i="10"/>
  <c r="P191" i="10"/>
  <c r="U191" i="10" s="1"/>
  <c r="L191" i="10"/>
  <c r="J191" i="10"/>
  <c r="H191" i="10"/>
  <c r="F191" i="10"/>
  <c r="E191" i="10"/>
  <c r="D191" i="10"/>
  <c r="U190" i="10"/>
  <c r="T190" i="10"/>
  <c r="O190" i="10"/>
  <c r="N190" i="10"/>
  <c r="M190" i="10"/>
  <c r="K190" i="10"/>
  <c r="I190" i="10"/>
  <c r="G190" i="10"/>
  <c r="U189" i="10"/>
  <c r="T189" i="10"/>
  <c r="O189" i="10"/>
  <c r="N189" i="10"/>
  <c r="M189" i="10"/>
  <c r="K189" i="10"/>
  <c r="I189" i="10"/>
  <c r="G189" i="10"/>
  <c r="U188" i="10"/>
  <c r="T188" i="10"/>
  <c r="O188" i="10"/>
  <c r="N188" i="10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O186" i="10"/>
  <c r="N186" i="10"/>
  <c r="M186" i="10"/>
  <c r="K186" i="10"/>
  <c r="I186" i="10"/>
  <c r="G186" i="10"/>
  <c r="S185" i="10"/>
  <c r="R185" i="10"/>
  <c r="T185" i="10" s="1"/>
  <c r="Q185" i="10"/>
  <c r="P185" i="10"/>
  <c r="L185" i="10"/>
  <c r="J185" i="10"/>
  <c r="H185" i="10"/>
  <c r="F185" i="10"/>
  <c r="E185" i="10"/>
  <c r="M185" i="10" s="1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N180" i="10"/>
  <c r="O180" i="10" s="1"/>
  <c r="M180" i="10"/>
  <c r="K180" i="10"/>
  <c r="I180" i="10"/>
  <c r="G180" i="10"/>
  <c r="U179" i="10"/>
  <c r="S179" i="10"/>
  <c r="R179" i="10"/>
  <c r="Q179" i="10"/>
  <c r="P179" i="10"/>
  <c r="L179" i="10"/>
  <c r="J179" i="10"/>
  <c r="H179" i="10"/>
  <c r="F179" i="10"/>
  <c r="N179" i="10" s="1"/>
  <c r="E179" i="10"/>
  <c r="D179" i="10"/>
  <c r="U178" i="10"/>
  <c r="T178" i="10"/>
  <c r="N178" i="10"/>
  <c r="O178" i="10" s="1"/>
  <c r="M178" i="10"/>
  <c r="K178" i="10"/>
  <c r="I178" i="10"/>
  <c r="G178" i="10"/>
  <c r="U177" i="10"/>
  <c r="T177" i="10"/>
  <c r="N177" i="10"/>
  <c r="O177" i="10" s="1"/>
  <c r="M177" i="10"/>
  <c r="K177" i="10"/>
  <c r="I177" i="10"/>
  <c r="G177" i="10"/>
  <c r="U176" i="10"/>
  <c r="T176" i="10"/>
  <c r="N176" i="10"/>
  <c r="O176" i="10" s="1"/>
  <c r="M176" i="10"/>
  <c r="K176" i="10"/>
  <c r="I176" i="10"/>
  <c r="G176" i="10"/>
  <c r="U175" i="10"/>
  <c r="T175" i="10"/>
  <c r="N175" i="10"/>
  <c r="O175" i="10" s="1"/>
  <c r="M175" i="10"/>
  <c r="K175" i="10"/>
  <c r="I175" i="10"/>
  <c r="G175" i="10"/>
  <c r="U174" i="10"/>
  <c r="T174" i="10"/>
  <c r="N174" i="10"/>
  <c r="O174" i="10" s="1"/>
  <c r="M174" i="10"/>
  <c r="K174" i="10"/>
  <c r="I174" i="10"/>
  <c r="G174" i="10"/>
  <c r="U173" i="10"/>
  <c r="T173" i="10"/>
  <c r="N173" i="10"/>
  <c r="O173" i="10" s="1"/>
  <c r="M173" i="10"/>
  <c r="K173" i="10"/>
  <c r="I173" i="10"/>
  <c r="G173" i="10"/>
  <c r="S170" i="10"/>
  <c r="R170" i="10"/>
  <c r="Q170" i="10"/>
  <c r="P170" i="10"/>
  <c r="U170" i="10" s="1"/>
  <c r="L170" i="10"/>
  <c r="J170" i="10"/>
  <c r="H170" i="10"/>
  <c r="F170" i="10"/>
  <c r="E170" i="10"/>
  <c r="M170" i="10" s="1"/>
  <c r="D170" i="10"/>
  <c r="I170" i="10" s="1"/>
  <c r="S169" i="10"/>
  <c r="R169" i="10"/>
  <c r="Q169" i="10"/>
  <c r="P169" i="10"/>
  <c r="L169" i="10"/>
  <c r="J169" i="10"/>
  <c r="H169" i="10"/>
  <c r="F169" i="10"/>
  <c r="E169" i="10"/>
  <c r="D169" i="10"/>
  <c r="G169" i="10" s="1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N165" i="10"/>
  <c r="O165" i="10" s="1"/>
  <c r="M165" i="10"/>
  <c r="K165" i="10"/>
  <c r="I165" i="10"/>
  <c r="G165" i="10"/>
  <c r="U164" i="10"/>
  <c r="T164" i="10"/>
  <c r="N164" i="10"/>
  <c r="O164" i="10" s="1"/>
  <c r="M164" i="10"/>
  <c r="K164" i="10"/>
  <c r="I164" i="10"/>
  <c r="G164" i="10"/>
  <c r="S163" i="10"/>
  <c r="R163" i="10"/>
  <c r="Q163" i="10"/>
  <c r="P163" i="10"/>
  <c r="L163" i="10"/>
  <c r="J163" i="10"/>
  <c r="H163" i="10"/>
  <c r="F163" i="10"/>
  <c r="E163" i="10"/>
  <c r="D163" i="10"/>
  <c r="U162" i="10"/>
  <c r="T162" i="10"/>
  <c r="O162" i="10"/>
  <c r="N162" i="10"/>
  <c r="M162" i="10"/>
  <c r="K162" i="10"/>
  <c r="I162" i="10"/>
  <c r="G162" i="10"/>
  <c r="U161" i="10"/>
  <c r="T161" i="10"/>
  <c r="N161" i="10"/>
  <c r="O161" i="10" s="1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O159" i="10"/>
  <c r="N159" i="10"/>
  <c r="M159" i="10"/>
  <c r="K159" i="10"/>
  <c r="I159" i="10"/>
  <c r="G159" i="10"/>
  <c r="U158" i="10"/>
  <c r="T158" i="10"/>
  <c r="O158" i="10"/>
  <c r="N158" i="10"/>
  <c r="M158" i="10"/>
  <c r="K158" i="10"/>
  <c r="I158" i="10"/>
  <c r="G158" i="10"/>
  <c r="S157" i="10"/>
  <c r="T157" i="10" s="1"/>
  <c r="R157" i="10"/>
  <c r="Q157" i="10"/>
  <c r="P157" i="10"/>
  <c r="U157" i="10" s="1"/>
  <c r="L157" i="10"/>
  <c r="K157" i="10"/>
  <c r="J157" i="10"/>
  <c r="H157" i="10"/>
  <c r="F157" i="10"/>
  <c r="E157" i="10"/>
  <c r="M157" i="10" s="1"/>
  <c r="D157" i="10"/>
  <c r="I157" i="10" s="1"/>
  <c r="U156" i="10"/>
  <c r="T156" i="10"/>
  <c r="O156" i="10"/>
  <c r="N156" i="10"/>
  <c r="M156" i="10"/>
  <c r="K156" i="10"/>
  <c r="I156" i="10"/>
  <c r="G156" i="10"/>
  <c r="U155" i="10"/>
  <c r="T155" i="10"/>
  <c r="N155" i="10"/>
  <c r="O155" i="10" s="1"/>
  <c r="M155" i="10"/>
  <c r="K155" i="10"/>
  <c r="I155" i="10"/>
  <c r="G155" i="10"/>
  <c r="U154" i="10"/>
  <c r="T154" i="10"/>
  <c r="N154" i="10"/>
  <c r="O154" i="10" s="1"/>
  <c r="M154" i="10"/>
  <c r="K154" i="10"/>
  <c r="I154" i="10"/>
  <c r="G154" i="10"/>
  <c r="U153" i="10"/>
  <c r="T153" i="10"/>
  <c r="N153" i="10"/>
  <c r="O153" i="10" s="1"/>
  <c r="M153" i="10"/>
  <c r="K153" i="10"/>
  <c r="I153" i="10"/>
  <c r="G153" i="10"/>
  <c r="U152" i="10"/>
  <c r="T152" i="10"/>
  <c r="N152" i="10"/>
  <c r="O152" i="10" s="1"/>
  <c r="M152" i="10"/>
  <c r="K152" i="10"/>
  <c r="I152" i="10"/>
  <c r="G152" i="10"/>
  <c r="U151" i="10"/>
  <c r="T151" i="10"/>
  <c r="N151" i="10"/>
  <c r="O151" i="10" s="1"/>
  <c r="M151" i="10"/>
  <c r="K151" i="10"/>
  <c r="I151" i="10"/>
  <c r="G151" i="10"/>
  <c r="S150" i="10"/>
  <c r="R150" i="10"/>
  <c r="T150" i="10" s="1"/>
  <c r="Q150" i="10"/>
  <c r="P150" i="10"/>
  <c r="L150" i="10"/>
  <c r="J150" i="10"/>
  <c r="U150" i="10" s="1"/>
  <c r="H150" i="10"/>
  <c r="F150" i="10"/>
  <c r="E150" i="10"/>
  <c r="D150" i="10"/>
  <c r="I150" i="10" s="1"/>
  <c r="U149" i="10"/>
  <c r="T149" i="10"/>
  <c r="O149" i="10"/>
  <c r="N149" i="10"/>
  <c r="M149" i="10"/>
  <c r="K149" i="10"/>
  <c r="I149" i="10"/>
  <c r="G149" i="10"/>
  <c r="U148" i="10"/>
  <c r="T148" i="10"/>
  <c r="O148" i="10"/>
  <c r="N148" i="10"/>
  <c r="M148" i="10"/>
  <c r="K148" i="10"/>
  <c r="I148" i="10"/>
  <c r="G148" i="10"/>
  <c r="U147" i="10"/>
  <c r="T147" i="10"/>
  <c r="O147" i="10"/>
  <c r="N147" i="10"/>
  <c r="M147" i="10"/>
  <c r="K147" i="10"/>
  <c r="I147" i="10"/>
  <c r="G147" i="10"/>
  <c r="U146" i="10"/>
  <c r="T146" i="10"/>
  <c r="O146" i="10"/>
  <c r="N146" i="10"/>
  <c r="M146" i="10"/>
  <c r="K146" i="10"/>
  <c r="I146" i="10"/>
  <c r="G146" i="10"/>
  <c r="U145" i="10"/>
  <c r="T145" i="10"/>
  <c r="O145" i="10"/>
  <c r="N145" i="10"/>
  <c r="M145" i="10"/>
  <c r="K145" i="10"/>
  <c r="I145" i="10"/>
  <c r="G145" i="10"/>
  <c r="S144" i="10"/>
  <c r="R144" i="10"/>
  <c r="Q144" i="10"/>
  <c r="P144" i="10"/>
  <c r="L144" i="10"/>
  <c r="J144" i="10"/>
  <c r="H144" i="10"/>
  <c r="F144" i="10"/>
  <c r="G144" i="10" s="1"/>
  <c r="E144" i="10"/>
  <c r="K144" i="10" s="1"/>
  <c r="D144" i="10"/>
  <c r="U143" i="10"/>
  <c r="T143" i="10"/>
  <c r="O143" i="10"/>
  <c r="N143" i="10"/>
  <c r="M143" i="10"/>
  <c r="K143" i="10"/>
  <c r="I143" i="10"/>
  <c r="G143" i="10"/>
  <c r="U142" i="10"/>
  <c r="T142" i="10"/>
  <c r="N142" i="10"/>
  <c r="O142" i="10" s="1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U137" i="10"/>
  <c r="S137" i="10"/>
  <c r="R137" i="10"/>
  <c r="T137" i="10" s="1"/>
  <c r="Q137" i="10"/>
  <c r="P137" i="10"/>
  <c r="L137" i="10"/>
  <c r="J137" i="10"/>
  <c r="I137" i="10"/>
  <c r="H137" i="10"/>
  <c r="F137" i="10"/>
  <c r="E137" i="10"/>
  <c r="D137" i="10"/>
  <c r="U136" i="10"/>
  <c r="T136" i="10"/>
  <c r="N136" i="10"/>
  <c r="O136" i="10" s="1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S132" i="10"/>
  <c r="T132" i="10" s="1"/>
  <c r="R132" i="10"/>
  <c r="Q132" i="10"/>
  <c r="P132" i="10"/>
  <c r="U132" i="10" s="1"/>
  <c r="L132" i="10"/>
  <c r="K132" i="10"/>
  <c r="J132" i="10"/>
  <c r="H132" i="10"/>
  <c r="F132" i="10"/>
  <c r="E132" i="10"/>
  <c r="D132" i="10"/>
  <c r="I132" i="10" s="1"/>
  <c r="U131" i="10"/>
  <c r="T131" i="10"/>
  <c r="O131" i="10"/>
  <c r="N131" i="10"/>
  <c r="M131" i="10"/>
  <c r="K131" i="10"/>
  <c r="I131" i="10"/>
  <c r="G131" i="10"/>
  <c r="U130" i="10"/>
  <c r="T130" i="10"/>
  <c r="N130" i="10"/>
  <c r="O130" i="10" s="1"/>
  <c r="M130" i="10"/>
  <c r="K130" i="10"/>
  <c r="I130" i="10"/>
  <c r="G130" i="10"/>
  <c r="U129" i="10"/>
  <c r="T129" i="10"/>
  <c r="N129" i="10"/>
  <c r="O129" i="10" s="1"/>
  <c r="M129" i="10"/>
  <c r="K129" i="10"/>
  <c r="I129" i="10"/>
  <c r="G129" i="10"/>
  <c r="U128" i="10"/>
  <c r="T128" i="10"/>
  <c r="N128" i="10"/>
  <c r="O128" i="10" s="1"/>
  <c r="M128" i="10"/>
  <c r="K128" i="10"/>
  <c r="I128" i="10"/>
  <c r="G128" i="10"/>
  <c r="U127" i="10"/>
  <c r="T127" i="10"/>
  <c r="N127" i="10"/>
  <c r="O127" i="10" s="1"/>
  <c r="M127" i="10"/>
  <c r="K127" i="10"/>
  <c r="I127" i="10"/>
  <c r="G127" i="10"/>
  <c r="S126" i="10"/>
  <c r="R126" i="10"/>
  <c r="Q126" i="10"/>
  <c r="P126" i="10"/>
  <c r="L126" i="10"/>
  <c r="J126" i="10"/>
  <c r="H126" i="10"/>
  <c r="F126" i="10"/>
  <c r="N126" i="10" s="1"/>
  <c r="E126" i="10"/>
  <c r="D126" i="10"/>
  <c r="I126" i="10" s="1"/>
  <c r="U125" i="10"/>
  <c r="T125" i="10"/>
  <c r="O125" i="10"/>
  <c r="N125" i="10"/>
  <c r="M125" i="10"/>
  <c r="K125" i="10"/>
  <c r="I125" i="10"/>
  <c r="G125" i="10"/>
  <c r="U124" i="10"/>
  <c r="T124" i="10"/>
  <c r="O124" i="10"/>
  <c r="N124" i="10"/>
  <c r="M124" i="10"/>
  <c r="K124" i="10"/>
  <c r="I124" i="10"/>
  <c r="G124" i="10"/>
  <c r="U123" i="10"/>
  <c r="T123" i="10"/>
  <c r="O123" i="10"/>
  <c r="N123" i="10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S121" i="10"/>
  <c r="R121" i="10"/>
  <c r="Q121" i="10"/>
  <c r="P121" i="10"/>
  <c r="L121" i="10"/>
  <c r="J121" i="10"/>
  <c r="H121" i="10"/>
  <c r="F121" i="10"/>
  <c r="E121" i="10"/>
  <c r="K121" i="10" s="1"/>
  <c r="D121" i="10"/>
  <c r="U120" i="10"/>
  <c r="T120" i="10"/>
  <c r="O120" i="10"/>
  <c r="N120" i="10"/>
  <c r="M120" i="10"/>
  <c r="K120" i="10"/>
  <c r="I120" i="10"/>
  <c r="G120" i="10"/>
  <c r="U119" i="10"/>
  <c r="T119" i="10"/>
  <c r="N119" i="10"/>
  <c r="O119" i="10" s="1"/>
  <c r="M119" i="10"/>
  <c r="K119" i="10"/>
  <c r="I119" i="10"/>
  <c r="G119" i="10"/>
  <c r="U118" i="10"/>
  <c r="T118" i="10"/>
  <c r="N118" i="10"/>
  <c r="O118" i="10" s="1"/>
  <c r="M118" i="10"/>
  <c r="K118" i="10"/>
  <c r="I118" i="10"/>
  <c r="G118" i="10"/>
  <c r="U117" i="10"/>
  <c r="T117" i="10"/>
  <c r="N117" i="10"/>
  <c r="O117" i="10" s="1"/>
  <c r="M117" i="10"/>
  <c r="K117" i="10"/>
  <c r="I117" i="10"/>
  <c r="G117" i="10"/>
  <c r="U116" i="10"/>
  <c r="T116" i="10"/>
  <c r="N116" i="10"/>
  <c r="O116" i="10" s="1"/>
  <c r="M116" i="10"/>
  <c r="K116" i="10"/>
  <c r="I116" i="10"/>
  <c r="G116" i="10"/>
  <c r="U115" i="10"/>
  <c r="T115" i="10"/>
  <c r="N115" i="10"/>
  <c r="O115" i="10" s="1"/>
  <c r="M115" i="10"/>
  <c r="K115" i="10"/>
  <c r="I115" i="10"/>
  <c r="G115" i="10"/>
  <c r="U114" i="10"/>
  <c r="T114" i="10"/>
  <c r="N114" i="10"/>
  <c r="O114" i="10" s="1"/>
  <c r="M114" i="10"/>
  <c r="K114" i="10"/>
  <c r="I114" i="10"/>
  <c r="G114" i="10"/>
  <c r="U113" i="10"/>
  <c r="T113" i="10"/>
  <c r="N113" i="10"/>
  <c r="O113" i="10" s="1"/>
  <c r="M113" i="10"/>
  <c r="K113" i="10"/>
  <c r="I113" i="10"/>
  <c r="G113" i="10"/>
  <c r="S112" i="10"/>
  <c r="R112" i="10"/>
  <c r="T112" i="10" s="1"/>
  <c r="Q112" i="10"/>
  <c r="P112" i="10"/>
  <c r="L112" i="10"/>
  <c r="J112" i="10"/>
  <c r="U112" i="10" s="1"/>
  <c r="H112" i="10"/>
  <c r="F112" i="10"/>
  <c r="E112" i="10"/>
  <c r="D112" i="10"/>
  <c r="I112" i="10" s="1"/>
  <c r="U111" i="10"/>
  <c r="T111" i="10"/>
  <c r="O111" i="10"/>
  <c r="N111" i="10"/>
  <c r="M111" i="10"/>
  <c r="K111" i="10"/>
  <c r="I111" i="10"/>
  <c r="G111" i="10"/>
  <c r="U110" i="10"/>
  <c r="T110" i="10"/>
  <c r="O110" i="10"/>
  <c r="N110" i="10"/>
  <c r="M110" i="10"/>
  <c r="K110" i="10"/>
  <c r="I110" i="10"/>
  <c r="G110" i="10"/>
  <c r="U109" i="10"/>
  <c r="T109" i="10"/>
  <c r="O109" i="10"/>
  <c r="N109" i="10"/>
  <c r="M109" i="10"/>
  <c r="K109" i="10"/>
  <c r="I109" i="10"/>
  <c r="G109" i="10"/>
  <c r="U108" i="10"/>
  <c r="T108" i="10"/>
  <c r="O108" i="10"/>
  <c r="N108" i="10"/>
  <c r="M108" i="10"/>
  <c r="K108" i="10"/>
  <c r="I108" i="10"/>
  <c r="G108" i="10"/>
  <c r="U107" i="10"/>
  <c r="T107" i="10"/>
  <c r="O107" i="10"/>
  <c r="N107" i="10"/>
  <c r="M107" i="10"/>
  <c r="K107" i="10"/>
  <c r="I107" i="10"/>
  <c r="G107" i="10"/>
  <c r="S106" i="10"/>
  <c r="R106" i="10"/>
  <c r="Q106" i="10"/>
  <c r="P106" i="10"/>
  <c r="L106" i="10"/>
  <c r="J106" i="10"/>
  <c r="H106" i="10"/>
  <c r="F106" i="10"/>
  <c r="G106" i="10" s="1"/>
  <c r="E106" i="10"/>
  <c r="K106" i="10" s="1"/>
  <c r="D106" i="10"/>
  <c r="U105" i="10"/>
  <c r="T105" i="10"/>
  <c r="N105" i="10"/>
  <c r="O105" i="10" s="1"/>
  <c r="M105" i="10"/>
  <c r="K105" i="10"/>
  <c r="I105" i="10"/>
  <c r="G105" i="10"/>
  <c r="S102" i="10"/>
  <c r="R102" i="10"/>
  <c r="T102" i="10" s="1"/>
  <c r="Q102" i="10"/>
  <c r="P102" i="10"/>
  <c r="L102" i="10"/>
  <c r="J102" i="10"/>
  <c r="I102" i="10"/>
  <c r="H102" i="10"/>
  <c r="F102" i="10"/>
  <c r="G102" i="10" s="1"/>
  <c r="E102" i="10"/>
  <c r="D102" i="10"/>
  <c r="S101" i="10"/>
  <c r="T101" i="10" s="1"/>
  <c r="R101" i="10"/>
  <c r="Q101" i="10"/>
  <c r="P101" i="10"/>
  <c r="U101" i="10" s="1"/>
  <c r="L101" i="10"/>
  <c r="J101" i="10"/>
  <c r="H101" i="10"/>
  <c r="F101" i="10"/>
  <c r="E101" i="10"/>
  <c r="K101" i="10" s="1"/>
  <c r="D101" i="10"/>
  <c r="I101" i="10" s="1"/>
  <c r="U100" i="10"/>
  <c r="T100" i="10"/>
  <c r="O100" i="10"/>
  <c r="N100" i="10"/>
  <c r="M100" i="10"/>
  <c r="K100" i="10"/>
  <c r="I100" i="10"/>
  <c r="G100" i="10"/>
  <c r="U99" i="10"/>
  <c r="T99" i="10"/>
  <c r="N99" i="10"/>
  <c r="O99" i="10" s="1"/>
  <c r="M99" i="10"/>
  <c r="K99" i="10"/>
  <c r="I99" i="10"/>
  <c r="G99" i="10"/>
  <c r="U98" i="10"/>
  <c r="T98" i="10"/>
  <c r="N98" i="10"/>
  <c r="O98" i="10" s="1"/>
  <c r="M98" i="10"/>
  <c r="K98" i="10"/>
  <c r="I98" i="10"/>
  <c r="G98" i="10"/>
  <c r="U97" i="10"/>
  <c r="T97" i="10"/>
  <c r="N97" i="10"/>
  <c r="O97" i="10" s="1"/>
  <c r="M97" i="10"/>
  <c r="K97" i="10"/>
  <c r="I97" i="10"/>
  <c r="G97" i="10"/>
  <c r="S96" i="10"/>
  <c r="R96" i="10"/>
  <c r="T96" i="10" s="1"/>
  <c r="Q96" i="10"/>
  <c r="P96" i="10"/>
  <c r="L96" i="10"/>
  <c r="J96" i="10"/>
  <c r="U96" i="10" s="1"/>
  <c r="H96" i="10"/>
  <c r="F96" i="10"/>
  <c r="E96" i="10"/>
  <c r="M96" i="10" s="1"/>
  <c r="D96" i="10"/>
  <c r="I96" i="10" s="1"/>
  <c r="U95" i="10"/>
  <c r="T95" i="10"/>
  <c r="O95" i="10"/>
  <c r="N95" i="10"/>
  <c r="M95" i="10"/>
  <c r="K95" i="10"/>
  <c r="I95" i="10"/>
  <c r="G95" i="10"/>
  <c r="U94" i="10"/>
  <c r="T94" i="10"/>
  <c r="O94" i="10"/>
  <c r="N94" i="10"/>
  <c r="M94" i="10"/>
  <c r="K94" i="10"/>
  <c r="I94" i="10"/>
  <c r="G94" i="10"/>
  <c r="U93" i="10"/>
  <c r="T93" i="10"/>
  <c r="O93" i="10"/>
  <c r="N93" i="10"/>
  <c r="M93" i="10"/>
  <c r="K93" i="10"/>
  <c r="I93" i="10"/>
  <c r="G93" i="10"/>
  <c r="U92" i="10"/>
  <c r="T92" i="10"/>
  <c r="O92" i="10"/>
  <c r="N92" i="10"/>
  <c r="M92" i="10"/>
  <c r="K92" i="10"/>
  <c r="I92" i="10"/>
  <c r="G92" i="10"/>
  <c r="S91" i="10"/>
  <c r="R91" i="10"/>
  <c r="Q91" i="10"/>
  <c r="P91" i="10"/>
  <c r="L91" i="10"/>
  <c r="J91" i="10"/>
  <c r="H91" i="10"/>
  <c r="F91" i="10"/>
  <c r="E91" i="10"/>
  <c r="K91" i="10" s="1"/>
  <c r="D91" i="10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Q85" i="10"/>
  <c r="P85" i="10"/>
  <c r="L85" i="10"/>
  <c r="J85" i="10"/>
  <c r="U85" i="10" s="1"/>
  <c r="H85" i="10"/>
  <c r="F85" i="10"/>
  <c r="E85" i="10"/>
  <c r="D85" i="10"/>
  <c r="I85" i="10" s="1"/>
  <c r="S84" i="10"/>
  <c r="R84" i="10"/>
  <c r="Q84" i="10"/>
  <c r="P84" i="10"/>
  <c r="L84" i="10"/>
  <c r="J84" i="10"/>
  <c r="H84" i="10"/>
  <c r="F84" i="10"/>
  <c r="E84" i="10"/>
  <c r="D84" i="10"/>
  <c r="U83" i="10"/>
  <c r="T83" i="10"/>
  <c r="O83" i="10"/>
  <c r="N83" i="10"/>
  <c r="M83" i="10"/>
  <c r="K83" i="10"/>
  <c r="I83" i="10"/>
  <c r="G83" i="10"/>
  <c r="U82" i="10"/>
  <c r="T82" i="10"/>
  <c r="N82" i="10"/>
  <c r="O82" i="10" s="1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S78" i="10"/>
  <c r="R78" i="10"/>
  <c r="Q78" i="10"/>
  <c r="P78" i="10"/>
  <c r="L78" i="10"/>
  <c r="J78" i="10"/>
  <c r="H78" i="10"/>
  <c r="F78" i="10"/>
  <c r="E78" i="10"/>
  <c r="M78" i="10" s="1"/>
  <c r="D78" i="10"/>
  <c r="I78" i="10" s="1"/>
  <c r="U77" i="10"/>
  <c r="T77" i="10"/>
  <c r="O77" i="10"/>
  <c r="N77" i="10"/>
  <c r="M77" i="10"/>
  <c r="K77" i="10"/>
  <c r="I77" i="10"/>
  <c r="G77" i="10"/>
  <c r="U76" i="10"/>
  <c r="T76" i="10"/>
  <c r="O76" i="10"/>
  <c r="N76" i="10"/>
  <c r="M76" i="10"/>
  <c r="K76" i="10"/>
  <c r="I76" i="10"/>
  <c r="G76" i="10"/>
  <c r="U75" i="10"/>
  <c r="T75" i="10"/>
  <c r="O75" i="10"/>
  <c r="N75" i="10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O73" i="10"/>
  <c r="N73" i="10"/>
  <c r="M73" i="10"/>
  <c r="K73" i="10"/>
  <c r="I73" i="10"/>
  <c r="G73" i="10"/>
  <c r="U72" i="10"/>
  <c r="T72" i="10"/>
  <c r="O72" i="10"/>
  <c r="N72" i="10"/>
  <c r="M72" i="10"/>
  <c r="K72" i="10"/>
  <c r="I72" i="10"/>
  <c r="G72" i="10"/>
  <c r="U71" i="10"/>
  <c r="T71" i="10"/>
  <c r="O71" i="10"/>
  <c r="N71" i="10"/>
  <c r="M71" i="10"/>
  <c r="K71" i="10"/>
  <c r="I71" i="10"/>
  <c r="G71" i="10"/>
  <c r="S70" i="10"/>
  <c r="R70" i="10"/>
  <c r="Q70" i="10"/>
  <c r="P70" i="10"/>
  <c r="L70" i="10"/>
  <c r="J70" i="10"/>
  <c r="H70" i="10"/>
  <c r="F70" i="10"/>
  <c r="E70" i="10"/>
  <c r="K70" i="10" s="1"/>
  <c r="D70" i="10"/>
  <c r="U69" i="10"/>
  <c r="T69" i="10"/>
  <c r="O69" i="10"/>
  <c r="N69" i="10"/>
  <c r="M69" i="10"/>
  <c r="K69" i="10"/>
  <c r="I69" i="10"/>
  <c r="G69" i="10"/>
  <c r="U68" i="10"/>
  <c r="T68" i="10"/>
  <c r="N68" i="10"/>
  <c r="O68" i="10" s="1"/>
  <c r="M68" i="10"/>
  <c r="K68" i="10"/>
  <c r="I68" i="10"/>
  <c r="G68" i="10"/>
  <c r="U67" i="10"/>
  <c r="T67" i="10"/>
  <c r="N67" i="10"/>
  <c r="O67" i="10" s="1"/>
  <c r="M67" i="10"/>
  <c r="K67" i="10"/>
  <c r="I67" i="10"/>
  <c r="G67" i="10"/>
  <c r="U66" i="10"/>
  <c r="T66" i="10"/>
  <c r="N66" i="10"/>
  <c r="O66" i="10" s="1"/>
  <c r="M66" i="10"/>
  <c r="K66" i="10"/>
  <c r="I66" i="10"/>
  <c r="G66" i="10"/>
  <c r="U65" i="10"/>
  <c r="T65" i="10"/>
  <c r="N65" i="10"/>
  <c r="O65" i="10" s="1"/>
  <c r="M65" i="10"/>
  <c r="K65" i="10"/>
  <c r="I65" i="10"/>
  <c r="G65" i="10"/>
  <c r="U64" i="10"/>
  <c r="T64" i="10"/>
  <c r="N64" i="10"/>
  <c r="O64" i="10" s="1"/>
  <c r="M64" i="10"/>
  <c r="K64" i="10"/>
  <c r="I64" i="10"/>
  <c r="G64" i="10"/>
  <c r="S63" i="10"/>
  <c r="R63" i="10"/>
  <c r="Q63" i="10"/>
  <c r="P63" i="10"/>
  <c r="L63" i="10"/>
  <c r="J63" i="10"/>
  <c r="I63" i="10"/>
  <c r="H63" i="10"/>
  <c r="F63" i="10"/>
  <c r="G63" i="10" s="1"/>
  <c r="E63" i="10"/>
  <c r="M63" i="10" s="1"/>
  <c r="D63" i="10"/>
  <c r="U62" i="10"/>
  <c r="T62" i="10"/>
  <c r="O62" i="10"/>
  <c r="N62" i="10"/>
  <c r="M62" i="10"/>
  <c r="K62" i="10"/>
  <c r="I62" i="10"/>
  <c r="G62" i="10"/>
  <c r="U61" i="10"/>
  <c r="T61" i="10"/>
  <c r="N61" i="10"/>
  <c r="O61" i="10" s="1"/>
  <c r="M61" i="10"/>
  <c r="K61" i="10"/>
  <c r="I61" i="10"/>
  <c r="G61" i="10"/>
  <c r="U60" i="10"/>
  <c r="T60" i="10"/>
  <c r="N60" i="10"/>
  <c r="O60" i="10" s="1"/>
  <c r="M60" i="10"/>
  <c r="K60" i="10"/>
  <c r="I60" i="10"/>
  <c r="G60" i="10"/>
  <c r="U59" i="10"/>
  <c r="T59" i="10"/>
  <c r="N59" i="10"/>
  <c r="O59" i="10" s="1"/>
  <c r="M59" i="10"/>
  <c r="K59" i="10"/>
  <c r="I59" i="10"/>
  <c r="G59" i="10"/>
  <c r="S58" i="10"/>
  <c r="T58" i="10" s="1"/>
  <c r="R58" i="10"/>
  <c r="Q58" i="10"/>
  <c r="P58" i="10"/>
  <c r="L58" i="10"/>
  <c r="K58" i="10"/>
  <c r="J58" i="10"/>
  <c r="H58" i="10"/>
  <c r="F58" i="10"/>
  <c r="E58" i="10"/>
  <c r="D58" i="10"/>
  <c r="I58" i="10" s="1"/>
  <c r="U57" i="10"/>
  <c r="T57" i="10"/>
  <c r="N57" i="10"/>
  <c r="O57" i="10" s="1"/>
  <c r="M57" i="10"/>
  <c r="K57" i="10"/>
  <c r="I57" i="10"/>
  <c r="G57" i="10"/>
  <c r="S54" i="10"/>
  <c r="R54" i="10"/>
  <c r="Q54" i="10"/>
  <c r="P54" i="10"/>
  <c r="L54" i="10"/>
  <c r="J54" i="10"/>
  <c r="H54" i="10"/>
  <c r="F54" i="10"/>
  <c r="E54" i="10"/>
  <c r="D54" i="10"/>
  <c r="I54" i="10" s="1"/>
  <c r="S53" i="10"/>
  <c r="R53" i="10"/>
  <c r="Q53" i="10"/>
  <c r="P53" i="10"/>
  <c r="L53" i="10"/>
  <c r="J53" i="10"/>
  <c r="H53" i="10"/>
  <c r="F53" i="10"/>
  <c r="E53" i="10"/>
  <c r="K53" i="10" s="1"/>
  <c r="D53" i="10"/>
  <c r="U52" i="10"/>
  <c r="T52" i="10"/>
  <c r="O52" i="10"/>
  <c r="N52" i="10"/>
  <c r="M52" i="10"/>
  <c r="K52" i="10"/>
  <c r="I52" i="10"/>
  <c r="G52" i="10"/>
  <c r="U51" i="10"/>
  <c r="T51" i="10"/>
  <c r="N51" i="10"/>
  <c r="O51" i="10" s="1"/>
  <c r="M51" i="10"/>
  <c r="K51" i="10"/>
  <c r="I51" i="10"/>
  <c r="G51" i="10"/>
  <c r="U50" i="10"/>
  <c r="T50" i="10"/>
  <c r="N50" i="10"/>
  <c r="O50" i="10" s="1"/>
  <c r="M50" i="10"/>
  <c r="K50" i="10"/>
  <c r="I50" i="10"/>
  <c r="G50" i="10"/>
  <c r="U49" i="10"/>
  <c r="T49" i="10"/>
  <c r="N49" i="10"/>
  <c r="O49" i="10" s="1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S47" i="10"/>
  <c r="R47" i="10"/>
  <c r="T47" i="10" s="1"/>
  <c r="Q47" i="10"/>
  <c r="P47" i="10"/>
  <c r="L47" i="10"/>
  <c r="J47" i="10"/>
  <c r="I47" i="10"/>
  <c r="H47" i="10"/>
  <c r="F47" i="10"/>
  <c r="G47" i="10" s="1"/>
  <c r="E47" i="10"/>
  <c r="D47" i="10"/>
  <c r="U46" i="10"/>
  <c r="T46" i="10"/>
  <c r="O46" i="10"/>
  <c r="N46" i="10"/>
  <c r="M46" i="10"/>
  <c r="K46" i="10"/>
  <c r="I46" i="10"/>
  <c r="G46" i="10"/>
  <c r="U45" i="10"/>
  <c r="T45" i="10"/>
  <c r="O45" i="10"/>
  <c r="N45" i="10"/>
  <c r="M45" i="10"/>
  <c r="K45" i="10"/>
  <c r="I45" i="10"/>
  <c r="G45" i="10"/>
  <c r="U44" i="10"/>
  <c r="T44" i="10"/>
  <c r="O44" i="10"/>
  <c r="N44" i="10"/>
  <c r="M44" i="10"/>
  <c r="K44" i="10"/>
  <c r="I44" i="10"/>
  <c r="G44" i="10"/>
  <c r="U43" i="10"/>
  <c r="T43" i="10"/>
  <c r="O43" i="10"/>
  <c r="N43" i="10"/>
  <c r="M43" i="10"/>
  <c r="K43" i="10"/>
  <c r="I43" i="10"/>
  <c r="G43" i="10"/>
  <c r="U42" i="10"/>
  <c r="T42" i="10"/>
  <c r="O42" i="10"/>
  <c r="N42" i="10"/>
  <c r="M42" i="10"/>
  <c r="K42" i="10"/>
  <c r="I42" i="10"/>
  <c r="G42" i="10"/>
  <c r="U41" i="10"/>
  <c r="T41" i="10"/>
  <c r="O41" i="10"/>
  <c r="N41" i="10"/>
  <c r="M41" i="10"/>
  <c r="K41" i="10"/>
  <c r="I41" i="10"/>
  <c r="G41" i="10"/>
  <c r="S40" i="10"/>
  <c r="T40" i="10" s="1"/>
  <c r="R40" i="10"/>
  <c r="Q40" i="10"/>
  <c r="P40" i="10"/>
  <c r="U40" i="10" s="1"/>
  <c r="L40" i="10"/>
  <c r="J40" i="10"/>
  <c r="H40" i="10"/>
  <c r="G40" i="10"/>
  <c r="F40" i="10"/>
  <c r="E40" i="10"/>
  <c r="K40" i="10" s="1"/>
  <c r="D40" i="10"/>
  <c r="I40" i="10" s="1"/>
  <c r="U39" i="10"/>
  <c r="T39" i="10"/>
  <c r="N39" i="10"/>
  <c r="O39" i="10" s="1"/>
  <c r="M39" i="10"/>
  <c r="K39" i="10"/>
  <c r="I39" i="10"/>
  <c r="G39" i="10"/>
  <c r="U38" i="10"/>
  <c r="T38" i="10"/>
  <c r="N38" i="10"/>
  <c r="O38" i="10" s="1"/>
  <c r="M38" i="10"/>
  <c r="K38" i="10"/>
  <c r="I38" i="10"/>
  <c r="G38" i="10"/>
  <c r="U37" i="10"/>
  <c r="T37" i="10"/>
  <c r="N37" i="10"/>
  <c r="O37" i="10" s="1"/>
  <c r="M37" i="10"/>
  <c r="K37" i="10"/>
  <c r="I37" i="10"/>
  <c r="G37" i="10"/>
  <c r="U36" i="10"/>
  <c r="T36" i="10"/>
  <c r="N36" i="10"/>
  <c r="O36" i="10" s="1"/>
  <c r="M36" i="10"/>
  <c r="K36" i="10"/>
  <c r="I36" i="10"/>
  <c r="G36" i="10"/>
  <c r="S35" i="10"/>
  <c r="R35" i="10"/>
  <c r="Q35" i="10"/>
  <c r="P35" i="10"/>
  <c r="L35" i="10"/>
  <c r="J35" i="10"/>
  <c r="H35" i="10"/>
  <c r="F35" i="10"/>
  <c r="E35" i="10"/>
  <c r="D35" i="10"/>
  <c r="I35" i="10" s="1"/>
  <c r="U34" i="10"/>
  <c r="T34" i="10"/>
  <c r="O34" i="10"/>
  <c r="N34" i="10"/>
  <c r="M34" i="10"/>
  <c r="K34" i="10"/>
  <c r="I34" i="10"/>
  <c r="G34" i="10"/>
  <c r="U33" i="10"/>
  <c r="T33" i="10"/>
  <c r="O33" i="10"/>
  <c r="N33" i="10"/>
  <c r="M33" i="10"/>
  <c r="K33" i="10"/>
  <c r="I33" i="10"/>
  <c r="G33" i="10"/>
  <c r="U32" i="10"/>
  <c r="T32" i="10"/>
  <c r="O32" i="10"/>
  <c r="N32" i="10"/>
  <c r="M32" i="10"/>
  <c r="K32" i="10"/>
  <c r="I32" i="10"/>
  <c r="G32" i="10"/>
  <c r="U31" i="10"/>
  <c r="T31" i="10"/>
  <c r="O31" i="10"/>
  <c r="N31" i="10"/>
  <c r="M31" i="10"/>
  <c r="K31" i="10"/>
  <c r="I31" i="10"/>
  <c r="G31" i="10"/>
  <c r="U30" i="10"/>
  <c r="T30" i="10"/>
  <c r="O30" i="10"/>
  <c r="N30" i="10"/>
  <c r="M30" i="10"/>
  <c r="K30" i="10"/>
  <c r="I30" i="10"/>
  <c r="G30" i="10"/>
  <c r="U29" i="10"/>
  <c r="T29" i="10"/>
  <c r="O29" i="10"/>
  <c r="N29" i="10"/>
  <c r="M29" i="10"/>
  <c r="K29" i="10"/>
  <c r="I29" i="10"/>
  <c r="G29" i="10"/>
  <c r="U28" i="10"/>
  <c r="T28" i="10"/>
  <c r="O28" i="10"/>
  <c r="N28" i="10"/>
  <c r="M28" i="10"/>
  <c r="K28" i="10"/>
  <c r="I28" i="10"/>
  <c r="G28" i="10"/>
  <c r="S27" i="10"/>
  <c r="R27" i="10"/>
  <c r="Q27" i="10"/>
  <c r="P27" i="10"/>
  <c r="L27" i="10"/>
  <c r="J27" i="10"/>
  <c r="H27" i="10"/>
  <c r="F27" i="10"/>
  <c r="E27" i="10"/>
  <c r="D27" i="10"/>
  <c r="U26" i="10"/>
  <c r="T26" i="10"/>
  <c r="N26" i="10"/>
  <c r="O26" i="10" s="1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S19" i="10"/>
  <c r="R19" i="10"/>
  <c r="Q19" i="10"/>
  <c r="P19" i="10"/>
  <c r="U19" i="10" s="1"/>
  <c r="L19" i="10"/>
  <c r="J19" i="10"/>
  <c r="I19" i="10"/>
  <c r="H19" i="10"/>
  <c r="F19" i="10"/>
  <c r="G19" i="10" s="1"/>
  <c r="E19" i="10"/>
  <c r="D19" i="10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N15" i="10"/>
  <c r="O15" i="10" s="1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S10" i="10"/>
  <c r="T10" i="10" s="1"/>
  <c r="R10" i="10"/>
  <c r="Q10" i="10"/>
  <c r="P10" i="10"/>
  <c r="L10" i="10"/>
  <c r="J10" i="10"/>
  <c r="H10" i="10"/>
  <c r="F10" i="10"/>
  <c r="E10" i="10"/>
  <c r="D10" i="10"/>
  <c r="I10" i="10" s="1"/>
  <c r="U9" i="10"/>
  <c r="T9" i="10"/>
  <c r="O9" i="10"/>
  <c r="N9" i="10"/>
  <c r="M9" i="10"/>
  <c r="K9" i="10"/>
  <c r="I9" i="10"/>
  <c r="G9" i="10"/>
  <c r="U8" i="10"/>
  <c r="T8" i="10"/>
  <c r="O8" i="10"/>
  <c r="N8" i="10"/>
  <c r="M8" i="10"/>
  <c r="K8" i="10"/>
  <c r="I8" i="10"/>
  <c r="G8" i="10"/>
  <c r="S339" i="9"/>
  <c r="R339" i="9"/>
  <c r="Q339" i="9"/>
  <c r="P339" i="9"/>
  <c r="U339" i="9" s="1"/>
  <c r="L339" i="9"/>
  <c r="J339" i="9"/>
  <c r="H339" i="9"/>
  <c r="F339" i="9"/>
  <c r="E339" i="9"/>
  <c r="D339" i="9"/>
  <c r="S338" i="9"/>
  <c r="R338" i="9"/>
  <c r="T338" i="9" s="1"/>
  <c r="Q338" i="9"/>
  <c r="P338" i="9"/>
  <c r="L338" i="9"/>
  <c r="J338" i="9"/>
  <c r="H338" i="9"/>
  <c r="F338" i="9"/>
  <c r="E338" i="9"/>
  <c r="M338" i="9" s="1"/>
  <c r="D338" i="9"/>
  <c r="S337" i="9"/>
  <c r="R337" i="9"/>
  <c r="T337" i="9" s="1"/>
  <c r="Q337" i="9"/>
  <c r="P337" i="9"/>
  <c r="U337" i="9" s="1"/>
  <c r="L337" i="9"/>
  <c r="J337" i="9"/>
  <c r="K337" i="9" s="1"/>
  <c r="H337" i="9"/>
  <c r="F337" i="9"/>
  <c r="E337" i="9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N333" i="9"/>
  <c r="O333" i="9" s="1"/>
  <c r="M333" i="9"/>
  <c r="K333" i="9"/>
  <c r="I333" i="9"/>
  <c r="G333" i="9"/>
  <c r="S332" i="9"/>
  <c r="R332" i="9"/>
  <c r="Q332" i="9"/>
  <c r="P332" i="9"/>
  <c r="L332" i="9"/>
  <c r="J332" i="9"/>
  <c r="H332" i="9"/>
  <c r="F332" i="9"/>
  <c r="E332" i="9"/>
  <c r="M332" i="9" s="1"/>
  <c r="D332" i="9"/>
  <c r="U331" i="9"/>
  <c r="T331" i="9"/>
  <c r="N331" i="9"/>
  <c r="O331" i="9" s="1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N328" i="9"/>
  <c r="O328" i="9" s="1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R323" i="9"/>
  <c r="T323" i="9" s="1"/>
  <c r="Q323" i="9"/>
  <c r="P323" i="9"/>
  <c r="U323" i="9" s="1"/>
  <c r="L323" i="9"/>
  <c r="J323" i="9"/>
  <c r="H323" i="9"/>
  <c r="F323" i="9"/>
  <c r="E323" i="9"/>
  <c r="D323" i="9"/>
  <c r="U322" i="9"/>
  <c r="T322" i="9"/>
  <c r="N322" i="9"/>
  <c r="O322" i="9" s="1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R317" i="9"/>
  <c r="T317" i="9" s="1"/>
  <c r="Q317" i="9"/>
  <c r="P317" i="9"/>
  <c r="L317" i="9"/>
  <c r="J317" i="9"/>
  <c r="H317" i="9"/>
  <c r="F317" i="9"/>
  <c r="E317" i="9"/>
  <c r="D317" i="9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T310" i="9"/>
  <c r="S310" i="9"/>
  <c r="R310" i="9"/>
  <c r="Q310" i="9"/>
  <c r="P310" i="9"/>
  <c r="L310" i="9"/>
  <c r="J310" i="9"/>
  <c r="H310" i="9"/>
  <c r="F310" i="9"/>
  <c r="E310" i="9"/>
  <c r="M310" i="9" s="1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T303" i="9"/>
  <c r="S303" i="9"/>
  <c r="R303" i="9"/>
  <c r="Q303" i="9"/>
  <c r="P303" i="9"/>
  <c r="U303" i="9" s="1"/>
  <c r="L303" i="9"/>
  <c r="J303" i="9"/>
  <c r="H303" i="9"/>
  <c r="F303" i="9"/>
  <c r="N303" i="9" s="1"/>
  <c r="E303" i="9"/>
  <c r="D303" i="9"/>
  <c r="U302" i="9"/>
  <c r="T302" i="9"/>
  <c r="N302" i="9"/>
  <c r="O302" i="9" s="1"/>
  <c r="M302" i="9"/>
  <c r="K302" i="9"/>
  <c r="I302" i="9"/>
  <c r="G302" i="9"/>
  <c r="S299" i="9"/>
  <c r="R299" i="9"/>
  <c r="T299" i="9" s="1"/>
  <c r="Q299" i="9"/>
  <c r="P299" i="9"/>
  <c r="L299" i="9"/>
  <c r="J299" i="9"/>
  <c r="H299" i="9"/>
  <c r="F299" i="9"/>
  <c r="E299" i="9"/>
  <c r="M299" i="9" s="1"/>
  <c r="D299" i="9"/>
  <c r="S298" i="9"/>
  <c r="R298" i="9"/>
  <c r="Q298" i="9"/>
  <c r="P298" i="9"/>
  <c r="L298" i="9"/>
  <c r="J298" i="9"/>
  <c r="H298" i="9"/>
  <c r="F298" i="9"/>
  <c r="N298" i="9" s="1"/>
  <c r="E298" i="9"/>
  <c r="M298" i="9" s="1"/>
  <c r="D298" i="9"/>
  <c r="U297" i="9"/>
  <c r="T297" i="9"/>
  <c r="N297" i="9"/>
  <c r="O297" i="9" s="1"/>
  <c r="M297" i="9"/>
  <c r="K297" i="9"/>
  <c r="I297" i="9"/>
  <c r="G297" i="9"/>
  <c r="U296" i="9"/>
  <c r="T296" i="9"/>
  <c r="N296" i="9"/>
  <c r="O296" i="9" s="1"/>
  <c r="M296" i="9"/>
  <c r="K296" i="9"/>
  <c r="I296" i="9"/>
  <c r="G296" i="9"/>
  <c r="U295" i="9"/>
  <c r="T295" i="9"/>
  <c r="N295" i="9"/>
  <c r="O295" i="9" s="1"/>
  <c r="M295" i="9"/>
  <c r="K295" i="9"/>
  <c r="I295" i="9"/>
  <c r="G295" i="9"/>
  <c r="U294" i="9"/>
  <c r="T294" i="9"/>
  <c r="N294" i="9"/>
  <c r="O294" i="9" s="1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S292" i="9"/>
  <c r="R292" i="9"/>
  <c r="T292" i="9" s="1"/>
  <c r="Q292" i="9"/>
  <c r="P292" i="9"/>
  <c r="L292" i="9"/>
  <c r="J292" i="9"/>
  <c r="H292" i="9"/>
  <c r="F292" i="9"/>
  <c r="N292" i="9" s="1"/>
  <c r="O292" i="9" s="1"/>
  <c r="E292" i="9"/>
  <c r="M292" i="9" s="1"/>
  <c r="D292" i="9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N289" i="9"/>
  <c r="O289" i="9" s="1"/>
  <c r="M289" i="9"/>
  <c r="K289" i="9"/>
  <c r="I289" i="9"/>
  <c r="G289" i="9"/>
  <c r="U288" i="9"/>
  <c r="T288" i="9"/>
  <c r="N288" i="9"/>
  <c r="O288" i="9" s="1"/>
  <c r="M288" i="9"/>
  <c r="K288" i="9"/>
  <c r="I288" i="9"/>
  <c r="G288" i="9"/>
  <c r="U287" i="9"/>
  <c r="T287" i="9"/>
  <c r="N287" i="9"/>
  <c r="O287" i="9" s="1"/>
  <c r="M287" i="9"/>
  <c r="K287" i="9"/>
  <c r="I287" i="9"/>
  <c r="G287" i="9"/>
  <c r="U286" i="9"/>
  <c r="T286" i="9"/>
  <c r="N286" i="9"/>
  <c r="O286" i="9" s="1"/>
  <c r="M286" i="9"/>
  <c r="K286" i="9"/>
  <c r="I286" i="9"/>
  <c r="G286" i="9"/>
  <c r="S285" i="9"/>
  <c r="R285" i="9"/>
  <c r="T285" i="9" s="1"/>
  <c r="Q285" i="9"/>
  <c r="P285" i="9"/>
  <c r="L285" i="9"/>
  <c r="J285" i="9"/>
  <c r="H285" i="9"/>
  <c r="F285" i="9"/>
  <c r="E285" i="9"/>
  <c r="M285" i="9" s="1"/>
  <c r="D285" i="9"/>
  <c r="U284" i="9"/>
  <c r="T284" i="9"/>
  <c r="N284" i="9"/>
  <c r="O284" i="9" s="1"/>
  <c r="M284" i="9"/>
  <c r="K284" i="9"/>
  <c r="I284" i="9"/>
  <c r="G284" i="9"/>
  <c r="U283" i="9"/>
  <c r="T283" i="9"/>
  <c r="O283" i="9"/>
  <c r="N283" i="9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T275" i="9"/>
  <c r="S275" i="9"/>
  <c r="R275" i="9"/>
  <c r="Q275" i="9"/>
  <c r="P275" i="9"/>
  <c r="U275" i="9" s="1"/>
  <c r="L275" i="9"/>
  <c r="J275" i="9"/>
  <c r="H275" i="9"/>
  <c r="F275" i="9"/>
  <c r="E275" i="9"/>
  <c r="D275" i="9"/>
  <c r="U274" i="9"/>
  <c r="T274" i="9"/>
  <c r="N274" i="9"/>
  <c r="O274" i="9" s="1"/>
  <c r="M274" i="9"/>
  <c r="K274" i="9"/>
  <c r="I274" i="9"/>
  <c r="G274" i="9"/>
  <c r="U273" i="9"/>
  <c r="T273" i="9"/>
  <c r="N273" i="9"/>
  <c r="O273" i="9" s="1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N271" i="9"/>
  <c r="O271" i="9" s="1"/>
  <c r="M271" i="9"/>
  <c r="K271" i="9"/>
  <c r="I271" i="9"/>
  <c r="G271" i="9"/>
  <c r="U270" i="9"/>
  <c r="T270" i="9"/>
  <c r="N270" i="9"/>
  <c r="O270" i="9" s="1"/>
  <c r="M270" i="9"/>
  <c r="K270" i="9"/>
  <c r="I270" i="9"/>
  <c r="G270" i="9"/>
  <c r="U269" i="9"/>
  <c r="T269" i="9"/>
  <c r="N269" i="9"/>
  <c r="O269" i="9" s="1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S267" i="9"/>
  <c r="R267" i="9"/>
  <c r="Q267" i="9"/>
  <c r="P267" i="9"/>
  <c r="L267" i="9"/>
  <c r="J267" i="9"/>
  <c r="H267" i="9"/>
  <c r="F267" i="9"/>
  <c r="N267" i="9" s="1"/>
  <c r="E267" i="9"/>
  <c r="M267" i="9" s="1"/>
  <c r="D267" i="9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T260" i="9" s="1"/>
  <c r="Q260" i="9"/>
  <c r="P260" i="9"/>
  <c r="L260" i="9"/>
  <c r="J260" i="9"/>
  <c r="H260" i="9"/>
  <c r="F260" i="9"/>
  <c r="E260" i="9"/>
  <c r="D260" i="9"/>
  <c r="S259" i="9"/>
  <c r="R259" i="9"/>
  <c r="Q259" i="9"/>
  <c r="P259" i="9"/>
  <c r="L259" i="9"/>
  <c r="J259" i="9"/>
  <c r="H259" i="9"/>
  <c r="F259" i="9"/>
  <c r="N259" i="9" s="1"/>
  <c r="E259" i="9"/>
  <c r="M259" i="9" s="1"/>
  <c r="D259" i="9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S254" i="9"/>
  <c r="R254" i="9"/>
  <c r="T254" i="9" s="1"/>
  <c r="Q254" i="9"/>
  <c r="P254" i="9"/>
  <c r="L254" i="9"/>
  <c r="J254" i="9"/>
  <c r="H254" i="9"/>
  <c r="F254" i="9"/>
  <c r="E254" i="9"/>
  <c r="D254" i="9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N251" i="9"/>
  <c r="O251" i="9" s="1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T247" i="9"/>
  <c r="S247" i="9"/>
  <c r="R247" i="9"/>
  <c r="Q247" i="9"/>
  <c r="P247" i="9"/>
  <c r="L247" i="9"/>
  <c r="K247" i="9"/>
  <c r="J247" i="9"/>
  <c r="I247" i="9"/>
  <c r="H247" i="9"/>
  <c r="F247" i="9"/>
  <c r="E247" i="9"/>
  <c r="D247" i="9"/>
  <c r="G247" i="9" s="1"/>
  <c r="U246" i="9"/>
  <c r="T246" i="9"/>
  <c r="O246" i="9"/>
  <c r="N246" i="9"/>
  <c r="M246" i="9"/>
  <c r="K246" i="9"/>
  <c r="I246" i="9"/>
  <c r="G246" i="9"/>
  <c r="U245" i="9"/>
  <c r="T245" i="9"/>
  <c r="O245" i="9"/>
  <c r="N245" i="9"/>
  <c r="M245" i="9"/>
  <c r="K245" i="9"/>
  <c r="I245" i="9"/>
  <c r="G245" i="9"/>
  <c r="U244" i="9"/>
  <c r="T244" i="9"/>
  <c r="O244" i="9"/>
  <c r="N244" i="9"/>
  <c r="M244" i="9"/>
  <c r="K244" i="9"/>
  <c r="I244" i="9"/>
  <c r="G244" i="9"/>
  <c r="U243" i="9"/>
  <c r="T243" i="9"/>
  <c r="O243" i="9"/>
  <c r="N243" i="9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O241" i="9"/>
  <c r="N241" i="9"/>
  <c r="M241" i="9"/>
  <c r="K241" i="9"/>
  <c r="I241" i="9"/>
  <c r="G241" i="9"/>
  <c r="S240" i="9"/>
  <c r="T240" i="9" s="1"/>
  <c r="R240" i="9"/>
  <c r="Q240" i="9"/>
  <c r="P240" i="9"/>
  <c r="L240" i="9"/>
  <c r="J240" i="9"/>
  <c r="U240" i="9" s="1"/>
  <c r="I240" i="9"/>
  <c r="H240" i="9"/>
  <c r="F240" i="9"/>
  <c r="N240" i="9" s="1"/>
  <c r="E240" i="9"/>
  <c r="M240" i="9" s="1"/>
  <c r="D240" i="9"/>
  <c r="U239" i="9"/>
  <c r="T239" i="9"/>
  <c r="N239" i="9"/>
  <c r="O239" i="9" s="1"/>
  <c r="M239" i="9"/>
  <c r="K239" i="9"/>
  <c r="I239" i="9"/>
  <c r="G239" i="9"/>
  <c r="U238" i="9"/>
  <c r="T238" i="9"/>
  <c r="N238" i="9"/>
  <c r="O238" i="9" s="1"/>
  <c r="M238" i="9"/>
  <c r="K238" i="9"/>
  <c r="I238" i="9"/>
  <c r="G238" i="9"/>
  <c r="U237" i="9"/>
  <c r="T237" i="9"/>
  <c r="N237" i="9"/>
  <c r="O237" i="9" s="1"/>
  <c r="M237" i="9"/>
  <c r="K237" i="9"/>
  <c r="I237" i="9"/>
  <c r="G237" i="9"/>
  <c r="U236" i="9"/>
  <c r="T236" i="9"/>
  <c r="N236" i="9"/>
  <c r="O236" i="9" s="1"/>
  <c r="M236" i="9"/>
  <c r="K236" i="9"/>
  <c r="I236" i="9"/>
  <c r="G236" i="9"/>
  <c r="U235" i="9"/>
  <c r="T235" i="9"/>
  <c r="N235" i="9"/>
  <c r="O235" i="9" s="1"/>
  <c r="M235" i="9"/>
  <c r="K235" i="9"/>
  <c r="I235" i="9"/>
  <c r="G235" i="9"/>
  <c r="U234" i="9"/>
  <c r="T234" i="9"/>
  <c r="O234" i="9"/>
  <c r="N234" i="9"/>
  <c r="M234" i="9"/>
  <c r="K234" i="9"/>
  <c r="I234" i="9"/>
  <c r="G234" i="9"/>
  <c r="S231" i="9"/>
  <c r="R231" i="9"/>
  <c r="Q231" i="9"/>
  <c r="P231" i="9"/>
  <c r="L231" i="9"/>
  <c r="K231" i="9"/>
  <c r="J231" i="9"/>
  <c r="H231" i="9"/>
  <c r="F231" i="9"/>
  <c r="N231" i="9" s="1"/>
  <c r="O231" i="9" s="1"/>
  <c r="E231" i="9"/>
  <c r="M231" i="9" s="1"/>
  <c r="D231" i="9"/>
  <c r="I231" i="9" s="1"/>
  <c r="U230" i="9"/>
  <c r="S230" i="9"/>
  <c r="R230" i="9"/>
  <c r="T230" i="9" s="1"/>
  <c r="Q230" i="9"/>
  <c r="P230" i="9"/>
  <c r="L230" i="9"/>
  <c r="J230" i="9"/>
  <c r="I230" i="9"/>
  <c r="H230" i="9"/>
  <c r="F230" i="9"/>
  <c r="E230" i="9"/>
  <c r="D230" i="9"/>
  <c r="G230" i="9" s="1"/>
  <c r="U229" i="9"/>
  <c r="T229" i="9"/>
  <c r="N229" i="9"/>
  <c r="O229" i="9" s="1"/>
  <c r="M229" i="9"/>
  <c r="K229" i="9"/>
  <c r="I229" i="9"/>
  <c r="G229" i="9"/>
  <c r="U228" i="9"/>
  <c r="T228" i="9"/>
  <c r="N228" i="9"/>
  <c r="O228" i="9" s="1"/>
  <c r="M228" i="9"/>
  <c r="K228" i="9"/>
  <c r="I228" i="9"/>
  <c r="G228" i="9"/>
  <c r="U227" i="9"/>
  <c r="T227" i="9"/>
  <c r="N227" i="9"/>
  <c r="O227" i="9" s="1"/>
  <c r="M227" i="9"/>
  <c r="K227" i="9"/>
  <c r="I227" i="9"/>
  <c r="G227" i="9"/>
  <c r="U226" i="9"/>
  <c r="T226" i="9"/>
  <c r="N226" i="9"/>
  <c r="O226" i="9" s="1"/>
  <c r="M226" i="9"/>
  <c r="K226" i="9"/>
  <c r="I226" i="9"/>
  <c r="G226" i="9"/>
  <c r="U225" i="9"/>
  <c r="T225" i="9"/>
  <c r="N225" i="9"/>
  <c r="O225" i="9" s="1"/>
  <c r="M225" i="9"/>
  <c r="K225" i="9"/>
  <c r="I225" i="9"/>
  <c r="G225" i="9"/>
  <c r="S224" i="9"/>
  <c r="R224" i="9"/>
  <c r="Q224" i="9"/>
  <c r="P224" i="9"/>
  <c r="L224" i="9"/>
  <c r="J224" i="9"/>
  <c r="H224" i="9"/>
  <c r="G224" i="9"/>
  <c r="F224" i="9"/>
  <c r="E224" i="9"/>
  <c r="D224" i="9"/>
  <c r="I224" i="9" s="1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N217" i="9"/>
  <c r="O217" i="9" s="1"/>
  <c r="M217" i="9"/>
  <c r="K217" i="9"/>
  <c r="I217" i="9"/>
  <c r="G217" i="9"/>
  <c r="S216" i="9"/>
  <c r="R216" i="9"/>
  <c r="T216" i="9" s="1"/>
  <c r="Q216" i="9"/>
  <c r="P216" i="9"/>
  <c r="U216" i="9" s="1"/>
  <c r="L216" i="9"/>
  <c r="J216" i="9"/>
  <c r="H216" i="9"/>
  <c r="F216" i="9"/>
  <c r="E216" i="9"/>
  <c r="D216" i="9"/>
  <c r="G216" i="9" s="1"/>
  <c r="U215" i="9"/>
  <c r="T215" i="9"/>
  <c r="O215" i="9"/>
  <c r="N215" i="9"/>
  <c r="M215" i="9"/>
  <c r="K215" i="9"/>
  <c r="I215" i="9"/>
  <c r="G215" i="9"/>
  <c r="U214" i="9"/>
  <c r="T214" i="9"/>
  <c r="O214" i="9"/>
  <c r="N214" i="9"/>
  <c r="M214" i="9"/>
  <c r="K214" i="9"/>
  <c r="I214" i="9"/>
  <c r="G214" i="9"/>
  <c r="U213" i="9"/>
  <c r="T213" i="9"/>
  <c r="O213" i="9"/>
  <c r="N213" i="9"/>
  <c r="M213" i="9"/>
  <c r="K213" i="9"/>
  <c r="I213" i="9"/>
  <c r="G213" i="9"/>
  <c r="U212" i="9"/>
  <c r="T212" i="9"/>
  <c r="O212" i="9"/>
  <c r="N212" i="9"/>
  <c r="M212" i="9"/>
  <c r="K212" i="9"/>
  <c r="I212" i="9"/>
  <c r="G212" i="9"/>
  <c r="U211" i="9"/>
  <c r="T211" i="9"/>
  <c r="O211" i="9"/>
  <c r="N211" i="9"/>
  <c r="M211" i="9"/>
  <c r="K211" i="9"/>
  <c r="I211" i="9"/>
  <c r="G211" i="9"/>
  <c r="U210" i="9"/>
  <c r="T210" i="9"/>
  <c r="O210" i="9"/>
  <c r="N210" i="9"/>
  <c r="M210" i="9"/>
  <c r="K210" i="9"/>
  <c r="I210" i="9"/>
  <c r="G210" i="9"/>
  <c r="U209" i="9"/>
  <c r="T209" i="9"/>
  <c r="O209" i="9"/>
  <c r="N209" i="9"/>
  <c r="M209" i="9"/>
  <c r="K209" i="9"/>
  <c r="I209" i="9"/>
  <c r="G209" i="9"/>
  <c r="U208" i="9"/>
  <c r="T208" i="9"/>
  <c r="O208" i="9"/>
  <c r="N208" i="9"/>
  <c r="M208" i="9"/>
  <c r="K208" i="9"/>
  <c r="I208" i="9"/>
  <c r="G208" i="9"/>
  <c r="S205" i="9"/>
  <c r="R205" i="9"/>
  <c r="T205" i="9" s="1"/>
  <c r="Q205" i="9"/>
  <c r="P205" i="9"/>
  <c r="L205" i="9"/>
  <c r="J205" i="9"/>
  <c r="U205" i="9" s="1"/>
  <c r="H205" i="9"/>
  <c r="G205" i="9"/>
  <c r="F205" i="9"/>
  <c r="E205" i="9"/>
  <c r="D205" i="9"/>
  <c r="I205" i="9" s="1"/>
  <c r="T204" i="9"/>
  <c r="S204" i="9"/>
  <c r="R204" i="9"/>
  <c r="Q204" i="9"/>
  <c r="P204" i="9"/>
  <c r="U204" i="9" s="1"/>
  <c r="L204" i="9"/>
  <c r="J204" i="9"/>
  <c r="H204" i="9"/>
  <c r="F204" i="9"/>
  <c r="E204" i="9"/>
  <c r="M204" i="9" s="1"/>
  <c r="D204" i="9"/>
  <c r="U203" i="9"/>
  <c r="T203" i="9"/>
  <c r="O203" i="9"/>
  <c r="N203" i="9"/>
  <c r="M203" i="9"/>
  <c r="K203" i="9"/>
  <c r="I203" i="9"/>
  <c r="G203" i="9"/>
  <c r="U202" i="9"/>
  <c r="T202" i="9"/>
  <c r="O202" i="9"/>
  <c r="N202" i="9"/>
  <c r="M202" i="9"/>
  <c r="K202" i="9"/>
  <c r="I202" i="9"/>
  <c r="G202" i="9"/>
  <c r="U201" i="9"/>
  <c r="T201" i="9"/>
  <c r="O201" i="9"/>
  <c r="N201" i="9"/>
  <c r="M201" i="9"/>
  <c r="K201" i="9"/>
  <c r="I201" i="9"/>
  <c r="G201" i="9"/>
  <c r="U200" i="9"/>
  <c r="T200" i="9"/>
  <c r="O200" i="9"/>
  <c r="N200" i="9"/>
  <c r="M200" i="9"/>
  <c r="K200" i="9"/>
  <c r="I200" i="9"/>
  <c r="G200" i="9"/>
  <c r="U199" i="9"/>
  <c r="T199" i="9"/>
  <c r="O199" i="9"/>
  <c r="N199" i="9"/>
  <c r="M199" i="9"/>
  <c r="K199" i="9"/>
  <c r="I199" i="9"/>
  <c r="G199" i="9"/>
  <c r="S198" i="9"/>
  <c r="R198" i="9"/>
  <c r="Q198" i="9"/>
  <c r="P198" i="9"/>
  <c r="L198" i="9"/>
  <c r="J198" i="9"/>
  <c r="U198" i="9" s="1"/>
  <c r="I198" i="9"/>
  <c r="H198" i="9"/>
  <c r="F198" i="9"/>
  <c r="N198" i="9" s="1"/>
  <c r="O198" i="9" s="1"/>
  <c r="E198" i="9"/>
  <c r="D198" i="9"/>
  <c r="G198" i="9" s="1"/>
  <c r="U197" i="9"/>
  <c r="T197" i="9"/>
  <c r="O197" i="9"/>
  <c r="N197" i="9"/>
  <c r="M197" i="9"/>
  <c r="K197" i="9"/>
  <c r="I197" i="9"/>
  <c r="G197" i="9"/>
  <c r="U196" i="9"/>
  <c r="T196" i="9"/>
  <c r="O196" i="9"/>
  <c r="N196" i="9"/>
  <c r="M196" i="9"/>
  <c r="K196" i="9"/>
  <c r="I196" i="9"/>
  <c r="G196" i="9"/>
  <c r="U195" i="9"/>
  <c r="T195" i="9"/>
  <c r="O195" i="9"/>
  <c r="N195" i="9"/>
  <c r="M195" i="9"/>
  <c r="K195" i="9"/>
  <c r="I195" i="9"/>
  <c r="G195" i="9"/>
  <c r="U194" i="9"/>
  <c r="T194" i="9"/>
  <c r="O194" i="9"/>
  <c r="N194" i="9"/>
  <c r="M194" i="9"/>
  <c r="K194" i="9"/>
  <c r="I194" i="9"/>
  <c r="G194" i="9"/>
  <c r="U193" i="9"/>
  <c r="T193" i="9"/>
  <c r="O193" i="9"/>
  <c r="N193" i="9"/>
  <c r="M193" i="9"/>
  <c r="K193" i="9"/>
  <c r="I193" i="9"/>
  <c r="G193" i="9"/>
  <c r="U192" i="9"/>
  <c r="T192" i="9"/>
  <c r="O192" i="9"/>
  <c r="N192" i="9"/>
  <c r="M192" i="9"/>
  <c r="K192" i="9"/>
  <c r="I192" i="9"/>
  <c r="G192" i="9"/>
  <c r="S191" i="9"/>
  <c r="T191" i="9" s="1"/>
  <c r="R191" i="9"/>
  <c r="Q191" i="9"/>
  <c r="P191" i="9"/>
  <c r="U191" i="9" s="1"/>
  <c r="L191" i="9"/>
  <c r="J191" i="9"/>
  <c r="H191" i="9"/>
  <c r="F191" i="9"/>
  <c r="N191" i="9" s="1"/>
  <c r="E191" i="9"/>
  <c r="M191" i="9" s="1"/>
  <c r="D191" i="9"/>
  <c r="I191" i="9" s="1"/>
  <c r="U190" i="9"/>
  <c r="T190" i="9"/>
  <c r="O190" i="9"/>
  <c r="N190" i="9"/>
  <c r="M190" i="9"/>
  <c r="K190" i="9"/>
  <c r="I190" i="9"/>
  <c r="G190" i="9"/>
  <c r="U189" i="9"/>
  <c r="T189" i="9"/>
  <c r="O189" i="9"/>
  <c r="N189" i="9"/>
  <c r="M189" i="9"/>
  <c r="K189" i="9"/>
  <c r="I189" i="9"/>
  <c r="G189" i="9"/>
  <c r="U188" i="9"/>
  <c r="T188" i="9"/>
  <c r="O188" i="9"/>
  <c r="N188" i="9"/>
  <c r="M188" i="9"/>
  <c r="K188" i="9"/>
  <c r="I188" i="9"/>
  <c r="G188" i="9"/>
  <c r="U187" i="9"/>
  <c r="T187" i="9"/>
  <c r="O187" i="9"/>
  <c r="N187" i="9"/>
  <c r="M187" i="9"/>
  <c r="K187" i="9"/>
  <c r="I187" i="9"/>
  <c r="G187" i="9"/>
  <c r="U186" i="9"/>
  <c r="T186" i="9"/>
  <c r="O186" i="9"/>
  <c r="N186" i="9"/>
  <c r="M186" i="9"/>
  <c r="K186" i="9"/>
  <c r="I186" i="9"/>
  <c r="G186" i="9"/>
  <c r="S185" i="9"/>
  <c r="R185" i="9"/>
  <c r="Q185" i="9"/>
  <c r="P185" i="9"/>
  <c r="L185" i="9"/>
  <c r="K185" i="9"/>
  <c r="J185" i="9"/>
  <c r="U185" i="9" s="1"/>
  <c r="H185" i="9"/>
  <c r="F185" i="9"/>
  <c r="N185" i="9" s="1"/>
  <c r="O185" i="9" s="1"/>
  <c r="E185" i="9"/>
  <c r="D185" i="9"/>
  <c r="I185" i="9" s="1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U179" i="9"/>
  <c r="S179" i="9"/>
  <c r="R179" i="9"/>
  <c r="T179" i="9" s="1"/>
  <c r="Q179" i="9"/>
  <c r="P179" i="9"/>
  <c r="L179" i="9"/>
  <c r="J179" i="9"/>
  <c r="I179" i="9"/>
  <c r="H179" i="9"/>
  <c r="F179" i="9"/>
  <c r="N179" i="9" s="1"/>
  <c r="E179" i="9"/>
  <c r="M179" i="9" s="1"/>
  <c r="D179" i="9"/>
  <c r="U178" i="9"/>
  <c r="T178" i="9"/>
  <c r="N178" i="9"/>
  <c r="O178" i="9" s="1"/>
  <c r="M178" i="9"/>
  <c r="K178" i="9"/>
  <c r="I178" i="9"/>
  <c r="G178" i="9"/>
  <c r="U177" i="9"/>
  <c r="T177" i="9"/>
  <c r="N177" i="9"/>
  <c r="O177" i="9" s="1"/>
  <c r="M177" i="9"/>
  <c r="K177" i="9"/>
  <c r="I177" i="9"/>
  <c r="G177" i="9"/>
  <c r="U176" i="9"/>
  <c r="T176" i="9"/>
  <c r="N176" i="9"/>
  <c r="O176" i="9" s="1"/>
  <c r="M176" i="9"/>
  <c r="K176" i="9"/>
  <c r="I176" i="9"/>
  <c r="G176" i="9"/>
  <c r="U175" i="9"/>
  <c r="T175" i="9"/>
  <c r="N175" i="9"/>
  <c r="O175" i="9" s="1"/>
  <c r="M175" i="9"/>
  <c r="K175" i="9"/>
  <c r="I175" i="9"/>
  <c r="G175" i="9"/>
  <c r="U174" i="9"/>
  <c r="T174" i="9"/>
  <c r="N174" i="9"/>
  <c r="O174" i="9" s="1"/>
  <c r="M174" i="9"/>
  <c r="K174" i="9"/>
  <c r="I174" i="9"/>
  <c r="G174" i="9"/>
  <c r="U173" i="9"/>
  <c r="T173" i="9"/>
  <c r="N173" i="9"/>
  <c r="O173" i="9" s="1"/>
  <c r="M173" i="9"/>
  <c r="K173" i="9"/>
  <c r="I173" i="9"/>
  <c r="G173" i="9"/>
  <c r="S170" i="9"/>
  <c r="R170" i="9"/>
  <c r="Q170" i="9"/>
  <c r="P170" i="9"/>
  <c r="L170" i="9"/>
  <c r="J170" i="9"/>
  <c r="H170" i="9"/>
  <c r="F170" i="9"/>
  <c r="N170" i="9" s="1"/>
  <c r="O170" i="9" s="1"/>
  <c r="E170" i="9"/>
  <c r="M170" i="9" s="1"/>
  <c r="D170" i="9"/>
  <c r="S169" i="9"/>
  <c r="T169" i="9" s="1"/>
  <c r="R169" i="9"/>
  <c r="Q169" i="9"/>
  <c r="P169" i="9"/>
  <c r="U169" i="9" s="1"/>
  <c r="M169" i="9"/>
  <c r="L169" i="9"/>
  <c r="J169" i="9"/>
  <c r="H169" i="9"/>
  <c r="F169" i="9"/>
  <c r="E169" i="9"/>
  <c r="D169" i="9"/>
  <c r="U168" i="9"/>
  <c r="T168" i="9"/>
  <c r="N168" i="9"/>
  <c r="O168" i="9" s="1"/>
  <c r="M168" i="9"/>
  <c r="K168" i="9"/>
  <c r="I168" i="9"/>
  <c r="G168" i="9"/>
  <c r="U167" i="9"/>
  <c r="T167" i="9"/>
  <c r="O167" i="9"/>
  <c r="N167" i="9"/>
  <c r="M167" i="9"/>
  <c r="K167" i="9"/>
  <c r="I167" i="9"/>
  <c r="G167" i="9"/>
  <c r="U166" i="9"/>
  <c r="T166" i="9"/>
  <c r="O166" i="9"/>
  <c r="N166" i="9"/>
  <c r="M166" i="9"/>
  <c r="K166" i="9"/>
  <c r="I166" i="9"/>
  <c r="G166" i="9"/>
  <c r="U165" i="9"/>
  <c r="T165" i="9"/>
  <c r="O165" i="9"/>
  <c r="N165" i="9"/>
  <c r="M165" i="9"/>
  <c r="K165" i="9"/>
  <c r="I165" i="9"/>
  <c r="G165" i="9"/>
  <c r="U164" i="9"/>
  <c r="T164" i="9"/>
  <c r="O164" i="9"/>
  <c r="N164" i="9"/>
  <c r="M164" i="9"/>
  <c r="K164" i="9"/>
  <c r="I164" i="9"/>
  <c r="G164" i="9"/>
  <c r="S163" i="9"/>
  <c r="R163" i="9"/>
  <c r="Q163" i="9"/>
  <c r="P163" i="9"/>
  <c r="L163" i="9"/>
  <c r="J163" i="9"/>
  <c r="H163" i="9"/>
  <c r="G163" i="9"/>
  <c r="F163" i="9"/>
  <c r="E163" i="9"/>
  <c r="D163" i="9"/>
  <c r="I163" i="9" s="1"/>
  <c r="U162" i="9"/>
  <c r="T162" i="9"/>
  <c r="N162" i="9"/>
  <c r="O162" i="9" s="1"/>
  <c r="M162" i="9"/>
  <c r="K162" i="9"/>
  <c r="I162" i="9"/>
  <c r="G162" i="9"/>
  <c r="U161" i="9"/>
  <c r="T161" i="9"/>
  <c r="N161" i="9"/>
  <c r="O161" i="9" s="1"/>
  <c r="M161" i="9"/>
  <c r="K161" i="9"/>
  <c r="I161" i="9"/>
  <c r="G161" i="9"/>
  <c r="U160" i="9"/>
  <c r="T160" i="9"/>
  <c r="N160" i="9"/>
  <c r="O160" i="9" s="1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S157" i="9"/>
  <c r="R157" i="9"/>
  <c r="T157" i="9" s="1"/>
  <c r="Q157" i="9"/>
  <c r="P157" i="9"/>
  <c r="U157" i="9" s="1"/>
  <c r="L157" i="9"/>
  <c r="J157" i="9"/>
  <c r="H157" i="9"/>
  <c r="F157" i="9"/>
  <c r="N157" i="9" s="1"/>
  <c r="E157" i="9"/>
  <c r="M157" i="9" s="1"/>
  <c r="D157" i="9"/>
  <c r="U156" i="9"/>
  <c r="T156" i="9"/>
  <c r="O156" i="9"/>
  <c r="N156" i="9"/>
  <c r="M156" i="9"/>
  <c r="K156" i="9"/>
  <c r="I156" i="9"/>
  <c r="G156" i="9"/>
  <c r="U155" i="9"/>
  <c r="T155" i="9"/>
  <c r="O155" i="9"/>
  <c r="N155" i="9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O153" i="9"/>
  <c r="N153" i="9"/>
  <c r="M153" i="9"/>
  <c r="K153" i="9"/>
  <c r="I153" i="9"/>
  <c r="G153" i="9"/>
  <c r="U152" i="9"/>
  <c r="T152" i="9"/>
  <c r="O152" i="9"/>
  <c r="N152" i="9"/>
  <c r="M152" i="9"/>
  <c r="K152" i="9"/>
  <c r="I152" i="9"/>
  <c r="G152" i="9"/>
  <c r="U151" i="9"/>
  <c r="T151" i="9"/>
  <c r="O151" i="9"/>
  <c r="N151" i="9"/>
  <c r="M151" i="9"/>
  <c r="K151" i="9"/>
  <c r="I151" i="9"/>
  <c r="G151" i="9"/>
  <c r="S150" i="9"/>
  <c r="R150" i="9"/>
  <c r="Q150" i="9"/>
  <c r="P150" i="9"/>
  <c r="L150" i="9"/>
  <c r="K150" i="9"/>
  <c r="J150" i="9"/>
  <c r="U150" i="9" s="1"/>
  <c r="I150" i="9"/>
  <c r="H150" i="9"/>
  <c r="F150" i="9"/>
  <c r="E150" i="9"/>
  <c r="D150" i="9"/>
  <c r="G150" i="9" s="1"/>
  <c r="U149" i="9"/>
  <c r="T149" i="9"/>
  <c r="O149" i="9"/>
  <c r="N149" i="9"/>
  <c r="M149" i="9"/>
  <c r="K149" i="9"/>
  <c r="I149" i="9"/>
  <c r="G149" i="9"/>
  <c r="U148" i="9"/>
  <c r="T148" i="9"/>
  <c r="O148" i="9"/>
  <c r="N148" i="9"/>
  <c r="M148" i="9"/>
  <c r="K148" i="9"/>
  <c r="I148" i="9"/>
  <c r="G148" i="9"/>
  <c r="U147" i="9"/>
  <c r="T147" i="9"/>
  <c r="O147" i="9"/>
  <c r="N147" i="9"/>
  <c r="M147" i="9"/>
  <c r="K147" i="9"/>
  <c r="I147" i="9"/>
  <c r="G147" i="9"/>
  <c r="U146" i="9"/>
  <c r="T146" i="9"/>
  <c r="O146" i="9"/>
  <c r="N146" i="9"/>
  <c r="M146" i="9"/>
  <c r="K146" i="9"/>
  <c r="I146" i="9"/>
  <c r="G146" i="9"/>
  <c r="U145" i="9"/>
  <c r="T145" i="9"/>
  <c r="O145" i="9"/>
  <c r="N145" i="9"/>
  <c r="M145" i="9"/>
  <c r="K145" i="9"/>
  <c r="I145" i="9"/>
  <c r="G145" i="9"/>
  <c r="S144" i="9"/>
  <c r="R144" i="9"/>
  <c r="T144" i="9" s="1"/>
  <c r="Q144" i="9"/>
  <c r="P144" i="9"/>
  <c r="L144" i="9"/>
  <c r="J144" i="9"/>
  <c r="H144" i="9"/>
  <c r="F144" i="9"/>
  <c r="E144" i="9"/>
  <c r="M144" i="9" s="1"/>
  <c r="D144" i="9"/>
  <c r="G144" i="9" s="1"/>
  <c r="U143" i="9"/>
  <c r="T143" i="9"/>
  <c r="N143" i="9"/>
  <c r="O143" i="9" s="1"/>
  <c r="M143" i="9"/>
  <c r="K143" i="9"/>
  <c r="I143" i="9"/>
  <c r="G143" i="9"/>
  <c r="U142" i="9"/>
  <c r="T142" i="9"/>
  <c r="N142" i="9"/>
  <c r="O142" i="9" s="1"/>
  <c r="M142" i="9"/>
  <c r="K142" i="9"/>
  <c r="I142" i="9"/>
  <c r="G142" i="9"/>
  <c r="U141" i="9"/>
  <c r="T141" i="9"/>
  <c r="N141" i="9"/>
  <c r="O141" i="9" s="1"/>
  <c r="M141" i="9"/>
  <c r="K141" i="9"/>
  <c r="I141" i="9"/>
  <c r="G141" i="9"/>
  <c r="U140" i="9"/>
  <c r="T140" i="9"/>
  <c r="N140" i="9"/>
  <c r="O140" i="9" s="1"/>
  <c r="M140" i="9"/>
  <c r="K140" i="9"/>
  <c r="I140" i="9"/>
  <c r="G140" i="9"/>
  <c r="U139" i="9"/>
  <c r="T139" i="9"/>
  <c r="N139" i="9"/>
  <c r="O139" i="9" s="1"/>
  <c r="M139" i="9"/>
  <c r="K139" i="9"/>
  <c r="I139" i="9"/>
  <c r="G139" i="9"/>
  <c r="U138" i="9"/>
  <c r="T138" i="9"/>
  <c r="N138" i="9"/>
  <c r="O138" i="9" s="1"/>
  <c r="M138" i="9"/>
  <c r="K138" i="9"/>
  <c r="I138" i="9"/>
  <c r="G138" i="9"/>
  <c r="S137" i="9"/>
  <c r="R137" i="9"/>
  <c r="Q137" i="9"/>
  <c r="P137" i="9"/>
  <c r="L137" i="9"/>
  <c r="J137" i="9"/>
  <c r="U137" i="9" s="1"/>
  <c r="H137" i="9"/>
  <c r="F137" i="9"/>
  <c r="E137" i="9"/>
  <c r="D137" i="9"/>
  <c r="I137" i="9" s="1"/>
  <c r="U136" i="9"/>
  <c r="T136" i="9"/>
  <c r="O136" i="9"/>
  <c r="N136" i="9"/>
  <c r="M136" i="9"/>
  <c r="K136" i="9"/>
  <c r="I136" i="9"/>
  <c r="G136" i="9"/>
  <c r="U135" i="9"/>
  <c r="T135" i="9"/>
  <c r="O135" i="9"/>
  <c r="N135" i="9"/>
  <c r="M135" i="9"/>
  <c r="K135" i="9"/>
  <c r="I135" i="9"/>
  <c r="G135" i="9"/>
  <c r="U134" i="9"/>
  <c r="T134" i="9"/>
  <c r="O134" i="9"/>
  <c r="N134" i="9"/>
  <c r="M134" i="9"/>
  <c r="K134" i="9"/>
  <c r="I134" i="9"/>
  <c r="G134" i="9"/>
  <c r="U133" i="9"/>
  <c r="T133" i="9"/>
  <c r="O133" i="9"/>
  <c r="N133" i="9"/>
  <c r="M133" i="9"/>
  <c r="K133" i="9"/>
  <c r="I133" i="9"/>
  <c r="G133" i="9"/>
  <c r="S132" i="9"/>
  <c r="R132" i="9"/>
  <c r="T132" i="9" s="1"/>
  <c r="Q132" i="9"/>
  <c r="P132" i="9"/>
  <c r="L132" i="9"/>
  <c r="J132" i="9"/>
  <c r="H132" i="9"/>
  <c r="F132" i="9"/>
  <c r="E132" i="9"/>
  <c r="M132" i="9" s="1"/>
  <c r="D132" i="9"/>
  <c r="G132" i="9" s="1"/>
  <c r="U131" i="9"/>
  <c r="T131" i="9"/>
  <c r="N131" i="9"/>
  <c r="O131" i="9" s="1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N129" i="9"/>
  <c r="O129" i="9" s="1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N127" i="9"/>
  <c r="O127" i="9" s="1"/>
  <c r="M127" i="9"/>
  <c r="K127" i="9"/>
  <c r="I127" i="9"/>
  <c r="G127" i="9"/>
  <c r="S126" i="9"/>
  <c r="R126" i="9"/>
  <c r="T126" i="9" s="1"/>
  <c r="Q126" i="9"/>
  <c r="P126" i="9"/>
  <c r="L126" i="9"/>
  <c r="J126" i="9"/>
  <c r="H126" i="9"/>
  <c r="I126" i="9" s="1"/>
  <c r="F126" i="9"/>
  <c r="E126" i="9"/>
  <c r="M126" i="9" s="1"/>
  <c r="D126" i="9"/>
  <c r="U125" i="9"/>
  <c r="T125" i="9"/>
  <c r="N125" i="9"/>
  <c r="O125" i="9" s="1"/>
  <c r="M125" i="9"/>
  <c r="K125" i="9"/>
  <c r="I125" i="9"/>
  <c r="G125" i="9"/>
  <c r="U124" i="9"/>
  <c r="T124" i="9"/>
  <c r="N124" i="9"/>
  <c r="O124" i="9" s="1"/>
  <c r="M124" i="9"/>
  <c r="K124" i="9"/>
  <c r="I124" i="9"/>
  <c r="G124" i="9"/>
  <c r="U123" i="9"/>
  <c r="T123" i="9"/>
  <c r="N123" i="9"/>
  <c r="O123" i="9" s="1"/>
  <c r="M123" i="9"/>
  <c r="K123" i="9"/>
  <c r="I123" i="9"/>
  <c r="G123" i="9"/>
  <c r="U122" i="9"/>
  <c r="T122" i="9"/>
  <c r="N122" i="9"/>
  <c r="O122" i="9" s="1"/>
  <c r="M122" i="9"/>
  <c r="K122" i="9"/>
  <c r="I122" i="9"/>
  <c r="G122" i="9"/>
  <c r="S121" i="9"/>
  <c r="R121" i="9"/>
  <c r="T121" i="9" s="1"/>
  <c r="Q121" i="9"/>
  <c r="P121" i="9"/>
  <c r="U121" i="9" s="1"/>
  <c r="L121" i="9"/>
  <c r="J121" i="9"/>
  <c r="H121" i="9"/>
  <c r="F121" i="9"/>
  <c r="E121" i="9"/>
  <c r="D121" i="9"/>
  <c r="G121" i="9" s="1"/>
  <c r="U120" i="9"/>
  <c r="T120" i="9"/>
  <c r="O120" i="9"/>
  <c r="N120" i="9"/>
  <c r="M120" i="9"/>
  <c r="K120" i="9"/>
  <c r="I120" i="9"/>
  <c r="G120" i="9"/>
  <c r="U119" i="9"/>
  <c r="T119" i="9"/>
  <c r="O119" i="9"/>
  <c r="N119" i="9"/>
  <c r="M119" i="9"/>
  <c r="K119" i="9"/>
  <c r="I119" i="9"/>
  <c r="G119" i="9"/>
  <c r="U118" i="9"/>
  <c r="T118" i="9"/>
  <c r="O118" i="9"/>
  <c r="N118" i="9"/>
  <c r="M118" i="9"/>
  <c r="K118" i="9"/>
  <c r="I118" i="9"/>
  <c r="G118" i="9"/>
  <c r="U117" i="9"/>
  <c r="T117" i="9"/>
  <c r="O117" i="9"/>
  <c r="N117" i="9"/>
  <c r="M117" i="9"/>
  <c r="K117" i="9"/>
  <c r="I117" i="9"/>
  <c r="G117" i="9"/>
  <c r="U116" i="9"/>
  <c r="T116" i="9"/>
  <c r="O116" i="9"/>
  <c r="N116" i="9"/>
  <c r="M116" i="9"/>
  <c r="K116" i="9"/>
  <c r="I116" i="9"/>
  <c r="G116" i="9"/>
  <c r="U115" i="9"/>
  <c r="T115" i="9"/>
  <c r="O115" i="9"/>
  <c r="N115" i="9"/>
  <c r="M115" i="9"/>
  <c r="K115" i="9"/>
  <c r="I115" i="9"/>
  <c r="G115" i="9"/>
  <c r="U114" i="9"/>
  <c r="T114" i="9"/>
  <c r="O114" i="9"/>
  <c r="N114" i="9"/>
  <c r="M114" i="9"/>
  <c r="K114" i="9"/>
  <c r="I114" i="9"/>
  <c r="G114" i="9"/>
  <c r="U113" i="9"/>
  <c r="T113" i="9"/>
  <c r="O113" i="9"/>
  <c r="N113" i="9"/>
  <c r="M113" i="9"/>
  <c r="K113" i="9"/>
  <c r="I113" i="9"/>
  <c r="G113" i="9"/>
  <c r="S112" i="9"/>
  <c r="R112" i="9"/>
  <c r="T112" i="9" s="1"/>
  <c r="Q112" i="9"/>
  <c r="P112" i="9"/>
  <c r="L112" i="9"/>
  <c r="J112" i="9"/>
  <c r="U112" i="9" s="1"/>
  <c r="I112" i="9"/>
  <c r="H112" i="9"/>
  <c r="F112" i="9"/>
  <c r="E112" i="9"/>
  <c r="M112" i="9" s="1"/>
  <c r="D112" i="9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T106" i="9" s="1"/>
  <c r="Q106" i="9"/>
  <c r="P106" i="9"/>
  <c r="L106" i="9"/>
  <c r="M106" i="9" s="1"/>
  <c r="J106" i="9"/>
  <c r="H106" i="9"/>
  <c r="F106" i="9"/>
  <c r="E106" i="9"/>
  <c r="D106" i="9"/>
  <c r="G106" i="9" s="1"/>
  <c r="U105" i="9"/>
  <c r="T105" i="9"/>
  <c r="N105" i="9"/>
  <c r="O105" i="9" s="1"/>
  <c r="M105" i="9"/>
  <c r="K105" i="9"/>
  <c r="I105" i="9"/>
  <c r="G105" i="9"/>
  <c r="S102" i="9"/>
  <c r="R102" i="9"/>
  <c r="T102" i="9" s="1"/>
  <c r="Q102" i="9"/>
  <c r="P102" i="9"/>
  <c r="L102" i="9"/>
  <c r="J102" i="9"/>
  <c r="H102" i="9"/>
  <c r="F102" i="9"/>
  <c r="E102" i="9"/>
  <c r="M102" i="9" s="1"/>
  <c r="D102" i="9"/>
  <c r="I102" i="9" s="1"/>
  <c r="T101" i="9"/>
  <c r="S101" i="9"/>
  <c r="R101" i="9"/>
  <c r="Q101" i="9"/>
  <c r="P101" i="9"/>
  <c r="M101" i="9"/>
  <c r="L101" i="9"/>
  <c r="J101" i="9"/>
  <c r="H101" i="9"/>
  <c r="F101" i="9"/>
  <c r="E101" i="9"/>
  <c r="D101" i="9"/>
  <c r="U100" i="9"/>
  <c r="T100" i="9"/>
  <c r="N100" i="9"/>
  <c r="O100" i="9" s="1"/>
  <c r="M100" i="9"/>
  <c r="K100" i="9"/>
  <c r="I100" i="9"/>
  <c r="G100" i="9"/>
  <c r="U99" i="9"/>
  <c r="T99" i="9"/>
  <c r="N99" i="9"/>
  <c r="O99" i="9" s="1"/>
  <c r="M99" i="9"/>
  <c r="K99" i="9"/>
  <c r="I99" i="9"/>
  <c r="G99" i="9"/>
  <c r="U98" i="9"/>
  <c r="T98" i="9"/>
  <c r="N98" i="9"/>
  <c r="O98" i="9" s="1"/>
  <c r="M98" i="9"/>
  <c r="K98" i="9"/>
  <c r="I98" i="9"/>
  <c r="G98" i="9"/>
  <c r="U97" i="9"/>
  <c r="T97" i="9"/>
  <c r="N97" i="9"/>
  <c r="O97" i="9" s="1"/>
  <c r="M97" i="9"/>
  <c r="K97" i="9"/>
  <c r="I97" i="9"/>
  <c r="G97" i="9"/>
  <c r="S96" i="9"/>
  <c r="R96" i="9"/>
  <c r="Q96" i="9"/>
  <c r="P96" i="9"/>
  <c r="L96" i="9"/>
  <c r="K96" i="9"/>
  <c r="J96" i="9"/>
  <c r="U96" i="9" s="1"/>
  <c r="I96" i="9"/>
  <c r="H96" i="9"/>
  <c r="F96" i="9"/>
  <c r="E96" i="9"/>
  <c r="D96" i="9"/>
  <c r="G96" i="9" s="1"/>
  <c r="U95" i="9"/>
  <c r="T95" i="9"/>
  <c r="O95" i="9"/>
  <c r="N95" i="9"/>
  <c r="M95" i="9"/>
  <c r="K95" i="9"/>
  <c r="I95" i="9"/>
  <c r="G95" i="9"/>
  <c r="U94" i="9"/>
  <c r="T94" i="9"/>
  <c r="O94" i="9"/>
  <c r="N94" i="9"/>
  <c r="M94" i="9"/>
  <c r="K94" i="9"/>
  <c r="I94" i="9"/>
  <c r="G94" i="9"/>
  <c r="U93" i="9"/>
  <c r="T93" i="9"/>
  <c r="O93" i="9"/>
  <c r="N93" i="9"/>
  <c r="M93" i="9"/>
  <c r="K93" i="9"/>
  <c r="I93" i="9"/>
  <c r="G93" i="9"/>
  <c r="U92" i="9"/>
  <c r="T92" i="9"/>
  <c r="O92" i="9"/>
  <c r="N92" i="9"/>
  <c r="M92" i="9"/>
  <c r="K92" i="9"/>
  <c r="I92" i="9"/>
  <c r="G92" i="9"/>
  <c r="U91" i="9"/>
  <c r="S91" i="9"/>
  <c r="R91" i="9"/>
  <c r="T91" i="9" s="1"/>
  <c r="Q91" i="9"/>
  <c r="P91" i="9"/>
  <c r="L91" i="9"/>
  <c r="J91" i="9"/>
  <c r="H91" i="9"/>
  <c r="F91" i="9"/>
  <c r="E91" i="9"/>
  <c r="D91" i="9"/>
  <c r="G91" i="9" s="1"/>
  <c r="U90" i="9"/>
  <c r="T90" i="9"/>
  <c r="N90" i="9"/>
  <c r="O90" i="9" s="1"/>
  <c r="M90" i="9"/>
  <c r="K90" i="9"/>
  <c r="I90" i="9"/>
  <c r="G90" i="9"/>
  <c r="U89" i="9"/>
  <c r="T89" i="9"/>
  <c r="N89" i="9"/>
  <c r="O89" i="9" s="1"/>
  <c r="M89" i="9"/>
  <c r="K89" i="9"/>
  <c r="I89" i="9"/>
  <c r="G89" i="9"/>
  <c r="U88" i="9"/>
  <c r="T88" i="9"/>
  <c r="N88" i="9"/>
  <c r="O88" i="9" s="1"/>
  <c r="M88" i="9"/>
  <c r="K88" i="9"/>
  <c r="I88" i="9"/>
  <c r="G88" i="9"/>
  <c r="S85" i="9"/>
  <c r="R85" i="9"/>
  <c r="T85" i="9" s="1"/>
  <c r="Q85" i="9"/>
  <c r="P85" i="9"/>
  <c r="L85" i="9"/>
  <c r="J85" i="9"/>
  <c r="U85" i="9" s="1"/>
  <c r="I85" i="9"/>
  <c r="H85" i="9"/>
  <c r="F85" i="9"/>
  <c r="G85" i="9" s="1"/>
  <c r="E85" i="9"/>
  <c r="D85" i="9"/>
  <c r="S84" i="9"/>
  <c r="R84" i="9"/>
  <c r="Q84" i="9"/>
  <c r="P84" i="9"/>
  <c r="U84" i="9" s="1"/>
  <c r="L84" i="9"/>
  <c r="J84" i="9"/>
  <c r="H84" i="9"/>
  <c r="F84" i="9"/>
  <c r="E84" i="9"/>
  <c r="K84" i="9" s="1"/>
  <c r="D84" i="9"/>
  <c r="I84" i="9" s="1"/>
  <c r="U83" i="9"/>
  <c r="T83" i="9"/>
  <c r="N83" i="9"/>
  <c r="O83" i="9" s="1"/>
  <c r="M83" i="9"/>
  <c r="K83" i="9"/>
  <c r="I83" i="9"/>
  <c r="G83" i="9"/>
  <c r="U82" i="9"/>
  <c r="T82" i="9"/>
  <c r="N82" i="9"/>
  <c r="O82" i="9" s="1"/>
  <c r="M82" i="9"/>
  <c r="K82" i="9"/>
  <c r="I82" i="9"/>
  <c r="G82" i="9"/>
  <c r="U81" i="9"/>
  <c r="T81" i="9"/>
  <c r="N81" i="9"/>
  <c r="O81" i="9" s="1"/>
  <c r="M81" i="9"/>
  <c r="K81" i="9"/>
  <c r="I81" i="9"/>
  <c r="G81" i="9"/>
  <c r="U80" i="9"/>
  <c r="T80" i="9"/>
  <c r="N80" i="9"/>
  <c r="O80" i="9" s="1"/>
  <c r="M80" i="9"/>
  <c r="K80" i="9"/>
  <c r="I80" i="9"/>
  <c r="G80" i="9"/>
  <c r="U79" i="9"/>
  <c r="T79" i="9"/>
  <c r="N79" i="9"/>
  <c r="O79" i="9" s="1"/>
  <c r="M79" i="9"/>
  <c r="K79" i="9"/>
  <c r="I79" i="9"/>
  <c r="G79" i="9"/>
  <c r="S78" i="9"/>
  <c r="R78" i="9"/>
  <c r="Q78" i="9"/>
  <c r="P78" i="9"/>
  <c r="L78" i="9"/>
  <c r="J78" i="9"/>
  <c r="I78" i="9"/>
  <c r="H78" i="9"/>
  <c r="F78" i="9"/>
  <c r="E78" i="9"/>
  <c r="D78" i="9"/>
  <c r="U77" i="9"/>
  <c r="T77" i="9"/>
  <c r="O77" i="9"/>
  <c r="N77" i="9"/>
  <c r="M77" i="9"/>
  <c r="K77" i="9"/>
  <c r="I77" i="9"/>
  <c r="G77" i="9"/>
  <c r="U76" i="9"/>
  <c r="T76" i="9"/>
  <c r="O76" i="9"/>
  <c r="N76" i="9"/>
  <c r="M76" i="9"/>
  <c r="K76" i="9"/>
  <c r="I76" i="9"/>
  <c r="G76" i="9"/>
  <c r="U75" i="9"/>
  <c r="T75" i="9"/>
  <c r="O75" i="9"/>
  <c r="N75" i="9"/>
  <c r="M75" i="9"/>
  <c r="K75" i="9"/>
  <c r="I75" i="9"/>
  <c r="G75" i="9"/>
  <c r="U74" i="9"/>
  <c r="T74" i="9"/>
  <c r="O74" i="9"/>
  <c r="N74" i="9"/>
  <c r="M74" i="9"/>
  <c r="K74" i="9"/>
  <c r="I74" i="9"/>
  <c r="G74" i="9"/>
  <c r="U73" i="9"/>
  <c r="T73" i="9"/>
  <c r="O73" i="9"/>
  <c r="N73" i="9"/>
  <c r="M73" i="9"/>
  <c r="K73" i="9"/>
  <c r="I73" i="9"/>
  <c r="G73" i="9"/>
  <c r="U72" i="9"/>
  <c r="T72" i="9"/>
  <c r="O72" i="9"/>
  <c r="N72" i="9"/>
  <c r="M72" i="9"/>
  <c r="K72" i="9"/>
  <c r="I72" i="9"/>
  <c r="G72" i="9"/>
  <c r="U71" i="9"/>
  <c r="T71" i="9"/>
  <c r="O71" i="9"/>
  <c r="N71" i="9"/>
  <c r="M71" i="9"/>
  <c r="K71" i="9"/>
  <c r="I71" i="9"/>
  <c r="G71" i="9"/>
  <c r="T70" i="9"/>
  <c r="S70" i="9"/>
  <c r="R70" i="9"/>
  <c r="Q70" i="9"/>
  <c r="P70" i="9"/>
  <c r="L70" i="9"/>
  <c r="J70" i="9"/>
  <c r="H70" i="9"/>
  <c r="F70" i="9"/>
  <c r="E70" i="9"/>
  <c r="K70" i="9" s="1"/>
  <c r="D70" i="9"/>
  <c r="U69" i="9"/>
  <c r="T69" i="9"/>
  <c r="N69" i="9"/>
  <c r="O69" i="9" s="1"/>
  <c r="M69" i="9"/>
  <c r="K69" i="9"/>
  <c r="I69" i="9"/>
  <c r="G69" i="9"/>
  <c r="U68" i="9"/>
  <c r="T68" i="9"/>
  <c r="N68" i="9"/>
  <c r="O68" i="9" s="1"/>
  <c r="M68" i="9"/>
  <c r="K68" i="9"/>
  <c r="I68" i="9"/>
  <c r="G68" i="9"/>
  <c r="U67" i="9"/>
  <c r="T67" i="9"/>
  <c r="N67" i="9"/>
  <c r="O67" i="9" s="1"/>
  <c r="M67" i="9"/>
  <c r="K67" i="9"/>
  <c r="I67" i="9"/>
  <c r="G67" i="9"/>
  <c r="U66" i="9"/>
  <c r="T66" i="9"/>
  <c r="N66" i="9"/>
  <c r="O66" i="9" s="1"/>
  <c r="M66" i="9"/>
  <c r="K66" i="9"/>
  <c r="I66" i="9"/>
  <c r="G66" i="9"/>
  <c r="U65" i="9"/>
  <c r="T65" i="9"/>
  <c r="N65" i="9"/>
  <c r="O65" i="9" s="1"/>
  <c r="M65" i="9"/>
  <c r="K65" i="9"/>
  <c r="I65" i="9"/>
  <c r="G65" i="9"/>
  <c r="U64" i="9"/>
  <c r="T64" i="9"/>
  <c r="N64" i="9"/>
  <c r="O64" i="9" s="1"/>
  <c r="M64" i="9"/>
  <c r="K64" i="9"/>
  <c r="I64" i="9"/>
  <c r="G64" i="9"/>
  <c r="S63" i="9"/>
  <c r="R63" i="9"/>
  <c r="T63" i="9" s="1"/>
  <c r="Q63" i="9"/>
  <c r="P63" i="9"/>
  <c r="M63" i="9"/>
  <c r="L63" i="9"/>
  <c r="J63" i="9"/>
  <c r="H63" i="9"/>
  <c r="F63" i="9"/>
  <c r="E63" i="9"/>
  <c r="D63" i="9"/>
  <c r="I63" i="9" s="1"/>
  <c r="U62" i="9"/>
  <c r="T62" i="9"/>
  <c r="O62" i="9"/>
  <c r="N62" i="9"/>
  <c r="M62" i="9"/>
  <c r="K62" i="9"/>
  <c r="I62" i="9"/>
  <c r="G62" i="9"/>
  <c r="U61" i="9"/>
  <c r="T61" i="9"/>
  <c r="O61" i="9"/>
  <c r="N61" i="9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O59" i="9"/>
  <c r="N59" i="9"/>
  <c r="M59" i="9"/>
  <c r="K59" i="9"/>
  <c r="I59" i="9"/>
  <c r="G59" i="9"/>
  <c r="T58" i="9"/>
  <c r="S58" i="9"/>
  <c r="R58" i="9"/>
  <c r="Q58" i="9"/>
  <c r="P58" i="9"/>
  <c r="L58" i="9"/>
  <c r="J58" i="9"/>
  <c r="K58" i="9" s="1"/>
  <c r="H58" i="9"/>
  <c r="F58" i="9"/>
  <c r="E58" i="9"/>
  <c r="D58" i="9"/>
  <c r="U57" i="9"/>
  <c r="T57" i="9"/>
  <c r="N57" i="9"/>
  <c r="O57" i="9" s="1"/>
  <c r="M57" i="9"/>
  <c r="K57" i="9"/>
  <c r="I57" i="9"/>
  <c r="G57" i="9"/>
  <c r="S54" i="9"/>
  <c r="R54" i="9"/>
  <c r="T54" i="9" s="1"/>
  <c r="Q54" i="9"/>
  <c r="P54" i="9"/>
  <c r="L54" i="9"/>
  <c r="J54" i="9"/>
  <c r="U54" i="9" s="1"/>
  <c r="H54" i="9"/>
  <c r="F54" i="9"/>
  <c r="E54" i="9"/>
  <c r="D54" i="9"/>
  <c r="I54" i="9" s="1"/>
  <c r="S53" i="9"/>
  <c r="R53" i="9"/>
  <c r="Q53" i="9"/>
  <c r="P53" i="9"/>
  <c r="L53" i="9"/>
  <c r="J53" i="9"/>
  <c r="H53" i="9"/>
  <c r="F53" i="9"/>
  <c r="E53" i="9"/>
  <c r="K53" i="9" s="1"/>
  <c r="D53" i="9"/>
  <c r="U52" i="9"/>
  <c r="T52" i="9"/>
  <c r="N52" i="9"/>
  <c r="O52" i="9" s="1"/>
  <c r="M52" i="9"/>
  <c r="K52" i="9"/>
  <c r="I52" i="9"/>
  <c r="G52" i="9"/>
  <c r="U51" i="9"/>
  <c r="T51" i="9"/>
  <c r="N51" i="9"/>
  <c r="O51" i="9" s="1"/>
  <c r="M51" i="9"/>
  <c r="K51" i="9"/>
  <c r="I51" i="9"/>
  <c r="G51" i="9"/>
  <c r="U50" i="9"/>
  <c r="T50" i="9"/>
  <c r="N50" i="9"/>
  <c r="O50" i="9" s="1"/>
  <c r="M50" i="9"/>
  <c r="K50" i="9"/>
  <c r="I50" i="9"/>
  <c r="G50" i="9"/>
  <c r="U49" i="9"/>
  <c r="T49" i="9"/>
  <c r="N49" i="9"/>
  <c r="O49" i="9" s="1"/>
  <c r="M49" i="9"/>
  <c r="K49" i="9"/>
  <c r="I49" i="9"/>
  <c r="G49" i="9"/>
  <c r="U48" i="9"/>
  <c r="T48" i="9"/>
  <c r="N48" i="9"/>
  <c r="O48" i="9" s="1"/>
  <c r="M48" i="9"/>
  <c r="K48" i="9"/>
  <c r="I48" i="9"/>
  <c r="G48" i="9"/>
  <c r="S47" i="9"/>
  <c r="R47" i="9"/>
  <c r="T47" i="9" s="1"/>
  <c r="Q47" i="9"/>
  <c r="P47" i="9"/>
  <c r="L47" i="9"/>
  <c r="J47" i="9"/>
  <c r="H47" i="9"/>
  <c r="F47" i="9"/>
  <c r="G47" i="9" s="1"/>
  <c r="E47" i="9"/>
  <c r="M47" i="9" s="1"/>
  <c r="D47" i="9"/>
  <c r="I47" i="9" s="1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T40" i="9"/>
  <c r="S40" i="9"/>
  <c r="R40" i="9"/>
  <c r="Q40" i="9"/>
  <c r="P40" i="9"/>
  <c r="L40" i="9"/>
  <c r="K40" i="9"/>
  <c r="J40" i="9"/>
  <c r="H40" i="9"/>
  <c r="G40" i="9"/>
  <c r="F40" i="9"/>
  <c r="E40" i="9"/>
  <c r="D40" i="9"/>
  <c r="U39" i="9"/>
  <c r="T39" i="9"/>
  <c r="N39" i="9"/>
  <c r="O39" i="9" s="1"/>
  <c r="M39" i="9"/>
  <c r="K39" i="9"/>
  <c r="I39" i="9"/>
  <c r="G39" i="9"/>
  <c r="U38" i="9"/>
  <c r="T38" i="9"/>
  <c r="N38" i="9"/>
  <c r="O38" i="9" s="1"/>
  <c r="M38" i="9"/>
  <c r="K38" i="9"/>
  <c r="I38" i="9"/>
  <c r="G38" i="9"/>
  <c r="U37" i="9"/>
  <c r="T37" i="9"/>
  <c r="N37" i="9"/>
  <c r="O37" i="9" s="1"/>
  <c r="M37" i="9"/>
  <c r="K37" i="9"/>
  <c r="I37" i="9"/>
  <c r="G37" i="9"/>
  <c r="U36" i="9"/>
  <c r="T36" i="9"/>
  <c r="N36" i="9"/>
  <c r="O36" i="9" s="1"/>
  <c r="M36" i="9"/>
  <c r="K36" i="9"/>
  <c r="I36" i="9"/>
  <c r="G36" i="9"/>
  <c r="S35" i="9"/>
  <c r="R35" i="9"/>
  <c r="Q35" i="9"/>
  <c r="P35" i="9"/>
  <c r="L35" i="9"/>
  <c r="J35" i="9"/>
  <c r="U35" i="9" s="1"/>
  <c r="H35" i="9"/>
  <c r="I35" i="9" s="1"/>
  <c r="F35" i="9"/>
  <c r="G35" i="9" s="1"/>
  <c r="E35" i="9"/>
  <c r="D35" i="9"/>
  <c r="U34" i="9"/>
  <c r="T34" i="9"/>
  <c r="O34" i="9"/>
  <c r="N34" i="9"/>
  <c r="M34" i="9"/>
  <c r="K34" i="9"/>
  <c r="I34" i="9"/>
  <c r="G34" i="9"/>
  <c r="U33" i="9"/>
  <c r="T33" i="9"/>
  <c r="O33" i="9"/>
  <c r="N33" i="9"/>
  <c r="M33" i="9"/>
  <c r="K33" i="9"/>
  <c r="I33" i="9"/>
  <c r="G33" i="9"/>
  <c r="U32" i="9"/>
  <c r="T32" i="9"/>
  <c r="O32" i="9"/>
  <c r="N32" i="9"/>
  <c r="M32" i="9"/>
  <c r="K32" i="9"/>
  <c r="I32" i="9"/>
  <c r="G32" i="9"/>
  <c r="U31" i="9"/>
  <c r="T31" i="9"/>
  <c r="O31" i="9"/>
  <c r="N31" i="9"/>
  <c r="M31" i="9"/>
  <c r="K31" i="9"/>
  <c r="I31" i="9"/>
  <c r="G31" i="9"/>
  <c r="U30" i="9"/>
  <c r="T30" i="9"/>
  <c r="O30" i="9"/>
  <c r="N30" i="9"/>
  <c r="M30" i="9"/>
  <c r="K30" i="9"/>
  <c r="I30" i="9"/>
  <c r="G30" i="9"/>
  <c r="U29" i="9"/>
  <c r="T29" i="9"/>
  <c r="O29" i="9"/>
  <c r="N29" i="9"/>
  <c r="M29" i="9"/>
  <c r="K29" i="9"/>
  <c r="I29" i="9"/>
  <c r="G29" i="9"/>
  <c r="U28" i="9"/>
  <c r="T28" i="9"/>
  <c r="O28" i="9"/>
  <c r="N28" i="9"/>
  <c r="M28" i="9"/>
  <c r="K28" i="9"/>
  <c r="I28" i="9"/>
  <c r="G28" i="9"/>
  <c r="S27" i="9"/>
  <c r="R27" i="9"/>
  <c r="T27" i="9" s="1"/>
  <c r="Q27" i="9"/>
  <c r="P27" i="9"/>
  <c r="U27" i="9" s="1"/>
  <c r="L27" i="9"/>
  <c r="J27" i="9"/>
  <c r="H27" i="9"/>
  <c r="F27" i="9"/>
  <c r="N27" i="9" s="1"/>
  <c r="O27" i="9" s="1"/>
  <c r="E27" i="9"/>
  <c r="K27" i="9" s="1"/>
  <c r="D27" i="9"/>
  <c r="U26" i="9"/>
  <c r="T26" i="9"/>
  <c r="N26" i="9"/>
  <c r="O26" i="9" s="1"/>
  <c r="M26" i="9"/>
  <c r="K26" i="9"/>
  <c r="I26" i="9"/>
  <c r="G26" i="9"/>
  <c r="U25" i="9"/>
  <c r="T25" i="9"/>
  <c r="N25" i="9"/>
  <c r="O25" i="9" s="1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N23" i="9"/>
  <c r="O23" i="9" s="1"/>
  <c r="M23" i="9"/>
  <c r="K23" i="9"/>
  <c r="I23" i="9"/>
  <c r="G23" i="9"/>
  <c r="U22" i="9"/>
  <c r="T22" i="9"/>
  <c r="N22" i="9"/>
  <c r="O22" i="9" s="1"/>
  <c r="M22" i="9"/>
  <c r="K22" i="9"/>
  <c r="I22" i="9"/>
  <c r="G22" i="9"/>
  <c r="U21" i="9"/>
  <c r="T21" i="9"/>
  <c r="N21" i="9"/>
  <c r="O21" i="9" s="1"/>
  <c r="M21" i="9"/>
  <c r="K21" i="9"/>
  <c r="I21" i="9"/>
  <c r="G21" i="9"/>
  <c r="U20" i="9"/>
  <c r="T20" i="9"/>
  <c r="N20" i="9"/>
  <c r="O20" i="9" s="1"/>
  <c r="M20" i="9"/>
  <c r="K20" i="9"/>
  <c r="I20" i="9"/>
  <c r="G20" i="9"/>
  <c r="S19" i="9"/>
  <c r="R19" i="9"/>
  <c r="T19" i="9" s="1"/>
  <c r="Q19" i="9"/>
  <c r="P19" i="9"/>
  <c r="L19" i="9"/>
  <c r="J19" i="9"/>
  <c r="I19" i="9"/>
  <c r="H19" i="9"/>
  <c r="F19" i="9"/>
  <c r="E19" i="9"/>
  <c r="D19" i="9"/>
  <c r="U18" i="9"/>
  <c r="T18" i="9"/>
  <c r="N18" i="9"/>
  <c r="O18" i="9" s="1"/>
  <c r="M18" i="9"/>
  <c r="K18" i="9"/>
  <c r="I18" i="9"/>
  <c r="G18" i="9"/>
  <c r="U17" i="9"/>
  <c r="T17" i="9"/>
  <c r="N17" i="9"/>
  <c r="O17" i="9" s="1"/>
  <c r="M17" i="9"/>
  <c r="K17" i="9"/>
  <c r="I17" i="9"/>
  <c r="G17" i="9"/>
  <c r="U16" i="9"/>
  <c r="T16" i="9"/>
  <c r="N16" i="9"/>
  <c r="O16" i="9" s="1"/>
  <c r="M16" i="9"/>
  <c r="K16" i="9"/>
  <c r="I16" i="9"/>
  <c r="G16" i="9"/>
  <c r="U15" i="9"/>
  <c r="T15" i="9"/>
  <c r="N15" i="9"/>
  <c r="O15" i="9" s="1"/>
  <c r="M15" i="9"/>
  <c r="K15" i="9"/>
  <c r="I15" i="9"/>
  <c r="G15" i="9"/>
  <c r="U14" i="9"/>
  <c r="T14" i="9"/>
  <c r="N14" i="9"/>
  <c r="O14" i="9" s="1"/>
  <c r="M14" i="9"/>
  <c r="K14" i="9"/>
  <c r="I14" i="9"/>
  <c r="G14" i="9"/>
  <c r="U13" i="9"/>
  <c r="T13" i="9"/>
  <c r="N13" i="9"/>
  <c r="O13" i="9" s="1"/>
  <c r="M13" i="9"/>
  <c r="K13" i="9"/>
  <c r="I13" i="9"/>
  <c r="G13" i="9"/>
  <c r="U12" i="9"/>
  <c r="T12" i="9"/>
  <c r="N12" i="9"/>
  <c r="O12" i="9" s="1"/>
  <c r="M12" i="9"/>
  <c r="K12" i="9"/>
  <c r="I12" i="9"/>
  <c r="G12" i="9"/>
  <c r="U11" i="9"/>
  <c r="T11" i="9"/>
  <c r="N11" i="9"/>
  <c r="O11" i="9" s="1"/>
  <c r="M11" i="9"/>
  <c r="K11" i="9"/>
  <c r="I11" i="9"/>
  <c r="G11" i="9"/>
  <c r="S10" i="9"/>
  <c r="T10" i="9" s="1"/>
  <c r="R10" i="9"/>
  <c r="Q10" i="9"/>
  <c r="P10" i="9"/>
  <c r="U10" i="9" s="1"/>
  <c r="L10" i="9"/>
  <c r="J10" i="9"/>
  <c r="H10" i="9"/>
  <c r="I10" i="9" s="1"/>
  <c r="F10" i="9"/>
  <c r="E10" i="9"/>
  <c r="M10" i="9" s="1"/>
  <c r="D10" i="9"/>
  <c r="U9" i="9"/>
  <c r="T9" i="9"/>
  <c r="N9" i="9"/>
  <c r="O9" i="9" s="1"/>
  <c r="M9" i="9"/>
  <c r="K9" i="9"/>
  <c r="I9" i="9"/>
  <c r="G9" i="9"/>
  <c r="U8" i="9"/>
  <c r="T8" i="9"/>
  <c r="N8" i="9"/>
  <c r="O8" i="9" s="1"/>
  <c r="M8" i="9"/>
  <c r="K8" i="9"/>
  <c r="I8" i="9"/>
  <c r="G8" i="9"/>
  <c r="S339" i="8"/>
  <c r="R339" i="8"/>
  <c r="T339" i="8" s="1"/>
  <c r="Q339" i="8"/>
  <c r="P339" i="8"/>
  <c r="L339" i="8"/>
  <c r="J339" i="8"/>
  <c r="K339" i="8" s="1"/>
  <c r="H339" i="8"/>
  <c r="F339" i="8"/>
  <c r="E339" i="8"/>
  <c r="D339" i="8"/>
  <c r="S338" i="8"/>
  <c r="R338" i="8"/>
  <c r="T338" i="8" s="1"/>
  <c r="Q338" i="8"/>
  <c r="P338" i="8"/>
  <c r="U338" i="8" s="1"/>
  <c r="L338" i="8"/>
  <c r="J338" i="8"/>
  <c r="H338" i="8"/>
  <c r="F338" i="8"/>
  <c r="E338" i="8"/>
  <c r="M338" i="8" s="1"/>
  <c r="D338" i="8"/>
  <c r="T337" i="8"/>
  <c r="S337" i="8"/>
  <c r="R337" i="8"/>
  <c r="Q337" i="8"/>
  <c r="P337" i="8"/>
  <c r="L337" i="8"/>
  <c r="K337" i="8"/>
  <c r="J337" i="8"/>
  <c r="H337" i="8"/>
  <c r="F337" i="8"/>
  <c r="E337" i="8"/>
  <c r="D337" i="8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N333" i="8"/>
  <c r="O333" i="8" s="1"/>
  <c r="M333" i="8"/>
  <c r="K333" i="8"/>
  <c r="I333" i="8"/>
  <c r="G333" i="8"/>
  <c r="S332" i="8"/>
  <c r="R332" i="8"/>
  <c r="T332" i="8" s="1"/>
  <c r="Q332" i="8"/>
  <c r="P332" i="8"/>
  <c r="M332" i="8"/>
  <c r="L332" i="8"/>
  <c r="J332" i="8"/>
  <c r="H332" i="8"/>
  <c r="F332" i="8"/>
  <c r="E332" i="8"/>
  <c r="D332" i="8"/>
  <c r="G332" i="8" s="1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T323" i="8" s="1"/>
  <c r="Q323" i="8"/>
  <c r="P323" i="8"/>
  <c r="U323" i="8" s="1"/>
  <c r="L323" i="8"/>
  <c r="K323" i="8"/>
  <c r="J323" i="8"/>
  <c r="H323" i="8"/>
  <c r="F323" i="8"/>
  <c r="N323" i="8" s="1"/>
  <c r="E323" i="8"/>
  <c r="D323" i="8"/>
  <c r="I323" i="8" s="1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U317" i="8"/>
  <c r="S317" i="8"/>
  <c r="R317" i="8"/>
  <c r="Q317" i="8"/>
  <c r="P317" i="8"/>
  <c r="L317" i="8"/>
  <c r="J317" i="8"/>
  <c r="H317" i="8"/>
  <c r="F317" i="8"/>
  <c r="N317" i="8" s="1"/>
  <c r="E317" i="8"/>
  <c r="M317" i="8" s="1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N314" i="8"/>
  <c r="O314" i="8" s="1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Q310" i="8"/>
  <c r="P310" i="8"/>
  <c r="L310" i="8"/>
  <c r="J310" i="8"/>
  <c r="K310" i="8" s="1"/>
  <c r="H310" i="8"/>
  <c r="G310" i="8"/>
  <c r="F310" i="8"/>
  <c r="E310" i="8"/>
  <c r="D310" i="8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N307" i="8"/>
  <c r="O307" i="8" s="1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N304" i="8"/>
  <c r="O304" i="8" s="1"/>
  <c r="M304" i="8"/>
  <c r="K304" i="8"/>
  <c r="I304" i="8"/>
  <c r="G304" i="8"/>
  <c r="S303" i="8"/>
  <c r="R303" i="8"/>
  <c r="Q303" i="8"/>
  <c r="P303" i="8"/>
  <c r="L303" i="8"/>
  <c r="M303" i="8" s="1"/>
  <c r="J303" i="8"/>
  <c r="H303" i="8"/>
  <c r="N303" i="8" s="1"/>
  <c r="F303" i="8"/>
  <c r="E303" i="8"/>
  <c r="D303" i="8"/>
  <c r="U302" i="8"/>
  <c r="T302" i="8"/>
  <c r="O302" i="8"/>
  <c r="N302" i="8"/>
  <c r="M302" i="8"/>
  <c r="K302" i="8"/>
  <c r="I302" i="8"/>
  <c r="G302" i="8"/>
  <c r="S299" i="8"/>
  <c r="R299" i="8"/>
  <c r="T299" i="8" s="1"/>
  <c r="Q299" i="8"/>
  <c r="P299" i="8"/>
  <c r="U299" i="8" s="1"/>
  <c r="L299" i="8"/>
  <c r="K299" i="8"/>
  <c r="J299" i="8"/>
  <c r="H299" i="8"/>
  <c r="F299" i="8"/>
  <c r="N299" i="8" s="1"/>
  <c r="E299" i="8"/>
  <c r="D299" i="8"/>
  <c r="I299" i="8" s="1"/>
  <c r="S298" i="8"/>
  <c r="R298" i="8"/>
  <c r="T298" i="8" s="1"/>
  <c r="Q298" i="8"/>
  <c r="P298" i="8"/>
  <c r="L298" i="8"/>
  <c r="J298" i="8"/>
  <c r="H298" i="8"/>
  <c r="F298" i="8"/>
  <c r="E298" i="8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S292" i="8"/>
  <c r="R292" i="8"/>
  <c r="T292" i="8" s="1"/>
  <c r="Q292" i="8"/>
  <c r="P292" i="8"/>
  <c r="L292" i="8"/>
  <c r="J292" i="8"/>
  <c r="K292" i="8" s="1"/>
  <c r="H292" i="8"/>
  <c r="F292" i="8"/>
  <c r="E292" i="8"/>
  <c r="D292" i="8"/>
  <c r="U291" i="8"/>
  <c r="T291" i="8"/>
  <c r="N291" i="8"/>
  <c r="O291" i="8" s="1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N286" i="8"/>
  <c r="O286" i="8" s="1"/>
  <c r="M286" i="8"/>
  <c r="K286" i="8"/>
  <c r="I286" i="8"/>
  <c r="G286" i="8"/>
  <c r="S285" i="8"/>
  <c r="R285" i="8"/>
  <c r="T285" i="8" s="1"/>
  <c r="Q285" i="8"/>
  <c r="P285" i="8"/>
  <c r="L285" i="8"/>
  <c r="J285" i="8"/>
  <c r="H285" i="8"/>
  <c r="F285" i="8"/>
  <c r="E285" i="8"/>
  <c r="D285" i="8"/>
  <c r="U284" i="8"/>
  <c r="T284" i="8"/>
  <c r="O284" i="8"/>
  <c r="N284" i="8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O278" i="8"/>
  <c r="N278" i="8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R275" i="8"/>
  <c r="Q275" i="8"/>
  <c r="P275" i="8"/>
  <c r="U275" i="8" s="1"/>
  <c r="L275" i="8"/>
  <c r="J275" i="8"/>
  <c r="H275" i="8"/>
  <c r="F275" i="8"/>
  <c r="E275" i="8"/>
  <c r="M275" i="8" s="1"/>
  <c r="D275" i="8"/>
  <c r="I275" i="8" s="1"/>
  <c r="U274" i="8"/>
  <c r="T274" i="8"/>
  <c r="N274" i="8"/>
  <c r="O274" i="8" s="1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N268" i="8"/>
  <c r="O268" i="8" s="1"/>
  <c r="M268" i="8"/>
  <c r="K268" i="8"/>
  <c r="I268" i="8"/>
  <c r="G268" i="8"/>
  <c r="S267" i="8"/>
  <c r="R267" i="8"/>
  <c r="Q267" i="8"/>
  <c r="P267" i="8"/>
  <c r="L267" i="8"/>
  <c r="J267" i="8"/>
  <c r="H267" i="8"/>
  <c r="F267" i="8"/>
  <c r="E267" i="8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N263" i="8"/>
  <c r="O263" i="8" s="1"/>
  <c r="M263" i="8"/>
  <c r="K263" i="8"/>
  <c r="I263" i="8"/>
  <c r="G263" i="8"/>
  <c r="S260" i="8"/>
  <c r="R260" i="8"/>
  <c r="T260" i="8" s="1"/>
  <c r="Q260" i="8"/>
  <c r="P260" i="8"/>
  <c r="L260" i="8"/>
  <c r="J260" i="8"/>
  <c r="K260" i="8" s="1"/>
  <c r="H260" i="8"/>
  <c r="N260" i="8" s="1"/>
  <c r="O260" i="8" s="1"/>
  <c r="F260" i="8"/>
  <c r="E260" i="8"/>
  <c r="D260" i="8"/>
  <c r="S259" i="8"/>
  <c r="R259" i="8"/>
  <c r="T259" i="8" s="1"/>
  <c r="Q259" i="8"/>
  <c r="P259" i="8"/>
  <c r="U259" i="8" s="1"/>
  <c r="M259" i="8"/>
  <c r="L259" i="8"/>
  <c r="J259" i="8"/>
  <c r="H259" i="8"/>
  <c r="F259" i="8"/>
  <c r="E259" i="8"/>
  <c r="D259" i="8"/>
  <c r="G259" i="8" s="1"/>
  <c r="U258" i="8"/>
  <c r="T258" i="8"/>
  <c r="O258" i="8"/>
  <c r="N258" i="8"/>
  <c r="M258" i="8"/>
  <c r="K258" i="8"/>
  <c r="I258" i="8"/>
  <c r="G258" i="8"/>
  <c r="U257" i="8"/>
  <c r="T257" i="8"/>
  <c r="N257" i="8"/>
  <c r="O257" i="8" s="1"/>
  <c r="M257" i="8"/>
  <c r="K257" i="8"/>
  <c r="I257" i="8"/>
  <c r="G257" i="8"/>
  <c r="U256" i="8"/>
  <c r="T256" i="8"/>
  <c r="N256" i="8"/>
  <c r="O256" i="8" s="1"/>
  <c r="M256" i="8"/>
  <c r="K256" i="8"/>
  <c r="I256" i="8"/>
  <c r="G256" i="8"/>
  <c r="U255" i="8"/>
  <c r="T255" i="8"/>
  <c r="N255" i="8"/>
  <c r="O255" i="8" s="1"/>
  <c r="M255" i="8"/>
  <c r="K255" i="8"/>
  <c r="I255" i="8"/>
  <c r="G255" i="8"/>
  <c r="S254" i="8"/>
  <c r="R254" i="8"/>
  <c r="T254" i="8" s="1"/>
  <c r="Q254" i="8"/>
  <c r="P254" i="8"/>
  <c r="U254" i="8" s="1"/>
  <c r="L254" i="8"/>
  <c r="J254" i="8"/>
  <c r="H254" i="8"/>
  <c r="G254" i="8"/>
  <c r="F254" i="8"/>
  <c r="E254" i="8"/>
  <c r="D254" i="8"/>
  <c r="I254" i="8" s="1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T247" i="8" s="1"/>
  <c r="Q247" i="8"/>
  <c r="P247" i="8"/>
  <c r="U247" i="8" s="1"/>
  <c r="L247" i="8"/>
  <c r="J247" i="8"/>
  <c r="H247" i="8"/>
  <c r="F247" i="8"/>
  <c r="E247" i="8"/>
  <c r="D247" i="8"/>
  <c r="U246" i="8"/>
  <c r="T246" i="8"/>
  <c r="N246" i="8"/>
  <c r="O246" i="8" s="1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N243" i="8"/>
  <c r="O243" i="8" s="1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T240" i="8" s="1"/>
  <c r="Q240" i="8"/>
  <c r="P240" i="8"/>
  <c r="L240" i="8"/>
  <c r="J240" i="8"/>
  <c r="H240" i="8"/>
  <c r="F240" i="8"/>
  <c r="E240" i="8"/>
  <c r="D240" i="8"/>
  <c r="I240" i="8" s="1"/>
  <c r="U239" i="8"/>
  <c r="T239" i="8"/>
  <c r="N239" i="8"/>
  <c r="O239" i="8" s="1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N235" i="8"/>
  <c r="O235" i="8" s="1"/>
  <c r="M235" i="8"/>
  <c r="K235" i="8"/>
  <c r="I235" i="8"/>
  <c r="G235" i="8"/>
  <c r="U234" i="8"/>
  <c r="T234" i="8"/>
  <c r="N234" i="8"/>
  <c r="O234" i="8" s="1"/>
  <c r="M234" i="8"/>
  <c r="K234" i="8"/>
  <c r="I234" i="8"/>
  <c r="G234" i="8"/>
  <c r="S231" i="8"/>
  <c r="R231" i="8"/>
  <c r="T231" i="8" s="1"/>
  <c r="Q231" i="8"/>
  <c r="P231" i="8"/>
  <c r="U231" i="8" s="1"/>
  <c r="N231" i="8"/>
  <c r="L231" i="8"/>
  <c r="J231" i="8"/>
  <c r="H231" i="8"/>
  <c r="F231" i="8"/>
  <c r="E231" i="8"/>
  <c r="M231" i="8" s="1"/>
  <c r="D231" i="8"/>
  <c r="S230" i="8"/>
  <c r="R230" i="8"/>
  <c r="Q230" i="8"/>
  <c r="P230" i="8"/>
  <c r="L230" i="8"/>
  <c r="J230" i="8"/>
  <c r="H230" i="8"/>
  <c r="F230" i="8"/>
  <c r="G230" i="8" s="1"/>
  <c r="E230" i="8"/>
  <c r="D230" i="8"/>
  <c r="U229" i="8"/>
  <c r="T229" i="8"/>
  <c r="N229" i="8"/>
  <c r="O229" i="8" s="1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N226" i="8"/>
  <c r="O226" i="8" s="1"/>
  <c r="M226" i="8"/>
  <c r="K226" i="8"/>
  <c r="I226" i="8"/>
  <c r="G226" i="8"/>
  <c r="U225" i="8"/>
  <c r="T225" i="8"/>
  <c r="N225" i="8"/>
  <c r="O225" i="8" s="1"/>
  <c r="M225" i="8"/>
  <c r="K225" i="8"/>
  <c r="I225" i="8"/>
  <c r="G225" i="8"/>
  <c r="S224" i="8"/>
  <c r="R224" i="8"/>
  <c r="Q224" i="8"/>
  <c r="P224" i="8"/>
  <c r="L224" i="8"/>
  <c r="J224" i="8"/>
  <c r="H224" i="8"/>
  <c r="F224" i="8"/>
  <c r="E224" i="8"/>
  <c r="M224" i="8" s="1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N220" i="8"/>
  <c r="O220" i="8" s="1"/>
  <c r="M220" i="8"/>
  <c r="K220" i="8"/>
  <c r="I220" i="8"/>
  <c r="G220" i="8"/>
  <c r="U219" i="8"/>
  <c r="T219" i="8"/>
  <c r="O219" i="8"/>
  <c r="N219" i="8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N217" i="8"/>
  <c r="O217" i="8" s="1"/>
  <c r="M217" i="8"/>
  <c r="K217" i="8"/>
  <c r="I217" i="8"/>
  <c r="G217" i="8"/>
  <c r="T216" i="8"/>
  <c r="S216" i="8"/>
  <c r="R216" i="8"/>
  <c r="Q216" i="8"/>
  <c r="P216" i="8"/>
  <c r="L216" i="8"/>
  <c r="K216" i="8"/>
  <c r="J216" i="8"/>
  <c r="H216" i="8"/>
  <c r="F216" i="8"/>
  <c r="E216" i="8"/>
  <c r="D216" i="8"/>
  <c r="U215" i="8"/>
  <c r="T215" i="8"/>
  <c r="N215" i="8"/>
  <c r="O215" i="8" s="1"/>
  <c r="M215" i="8"/>
  <c r="K215" i="8"/>
  <c r="I215" i="8"/>
  <c r="G215" i="8"/>
  <c r="U214" i="8"/>
  <c r="T214" i="8"/>
  <c r="N214" i="8"/>
  <c r="O214" i="8" s="1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N209" i="8"/>
  <c r="O209" i="8" s="1"/>
  <c r="M209" i="8"/>
  <c r="K209" i="8"/>
  <c r="I209" i="8"/>
  <c r="G209" i="8"/>
  <c r="U208" i="8"/>
  <c r="T208" i="8"/>
  <c r="O208" i="8"/>
  <c r="N208" i="8"/>
  <c r="M208" i="8"/>
  <c r="K208" i="8"/>
  <c r="I208" i="8"/>
  <c r="G208" i="8"/>
  <c r="T205" i="8"/>
  <c r="S205" i="8"/>
  <c r="R205" i="8"/>
  <c r="Q205" i="8"/>
  <c r="P205" i="8"/>
  <c r="U205" i="8" s="1"/>
  <c r="L205" i="8"/>
  <c r="J205" i="8"/>
  <c r="H205" i="8"/>
  <c r="F205" i="8"/>
  <c r="E205" i="8"/>
  <c r="D205" i="8"/>
  <c r="S204" i="8"/>
  <c r="R204" i="8"/>
  <c r="T204" i="8" s="1"/>
  <c r="Q204" i="8"/>
  <c r="P204" i="8"/>
  <c r="L204" i="8"/>
  <c r="J204" i="8"/>
  <c r="K204" i="8" s="1"/>
  <c r="H204" i="8"/>
  <c r="F204" i="8"/>
  <c r="E204" i="8"/>
  <c r="D204" i="8"/>
  <c r="I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N199" i="8"/>
  <c r="O199" i="8" s="1"/>
  <c r="M199" i="8"/>
  <c r="K199" i="8"/>
  <c r="I199" i="8"/>
  <c r="G199" i="8"/>
  <c r="S198" i="8"/>
  <c r="T198" i="8" s="1"/>
  <c r="R198" i="8"/>
  <c r="Q198" i="8"/>
  <c r="P198" i="8"/>
  <c r="U198" i="8" s="1"/>
  <c r="L198" i="8"/>
  <c r="J198" i="8"/>
  <c r="H198" i="8"/>
  <c r="F198" i="8"/>
  <c r="E198" i="8"/>
  <c r="M198" i="8" s="1"/>
  <c r="D198" i="8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R191" i="8"/>
  <c r="T191" i="8" s="1"/>
  <c r="Q191" i="8"/>
  <c r="P191" i="8"/>
  <c r="L191" i="8"/>
  <c r="J191" i="8"/>
  <c r="H191" i="8"/>
  <c r="F191" i="8"/>
  <c r="G191" i="8" s="1"/>
  <c r="E191" i="8"/>
  <c r="D191" i="8"/>
  <c r="I191" i="8" s="1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R185" i="8"/>
  <c r="T185" i="8" s="1"/>
  <c r="Q185" i="8"/>
  <c r="P185" i="8"/>
  <c r="L185" i="8"/>
  <c r="J185" i="8"/>
  <c r="H185" i="8"/>
  <c r="F185" i="8"/>
  <c r="E185" i="8"/>
  <c r="M185" i="8" s="1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N182" i="8"/>
  <c r="O182" i="8" s="1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S179" i="8"/>
  <c r="R179" i="8"/>
  <c r="Q179" i="8"/>
  <c r="P179" i="8"/>
  <c r="L179" i="8"/>
  <c r="J179" i="8"/>
  <c r="H179" i="8"/>
  <c r="F179" i="8"/>
  <c r="E179" i="8"/>
  <c r="M179" i="8" s="1"/>
  <c r="D179" i="8"/>
  <c r="U178" i="8"/>
  <c r="T178" i="8"/>
  <c r="N178" i="8"/>
  <c r="O178" i="8" s="1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N176" i="8"/>
  <c r="O176" i="8" s="1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Q170" i="8"/>
  <c r="P170" i="8"/>
  <c r="L170" i="8"/>
  <c r="J170" i="8"/>
  <c r="H170" i="8"/>
  <c r="F170" i="8"/>
  <c r="E170" i="8"/>
  <c r="M170" i="8" s="1"/>
  <c r="D170" i="8"/>
  <c r="S169" i="8"/>
  <c r="R169" i="8"/>
  <c r="T169" i="8" s="1"/>
  <c r="Q169" i="8"/>
  <c r="P169" i="8"/>
  <c r="U169" i="8" s="1"/>
  <c r="O169" i="8"/>
  <c r="L169" i="8"/>
  <c r="K169" i="8"/>
  <c r="J169" i="8"/>
  <c r="N169" i="8" s="1"/>
  <c r="H169" i="8"/>
  <c r="F169" i="8"/>
  <c r="E169" i="8"/>
  <c r="M169" i="8" s="1"/>
  <c r="D169" i="8"/>
  <c r="G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T163" i="8"/>
  <c r="S163" i="8"/>
  <c r="R163" i="8"/>
  <c r="Q163" i="8"/>
  <c r="P163" i="8"/>
  <c r="L163" i="8"/>
  <c r="J163" i="8"/>
  <c r="H163" i="8"/>
  <c r="F163" i="8"/>
  <c r="E163" i="8"/>
  <c r="D163" i="8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S157" i="8"/>
  <c r="R157" i="8"/>
  <c r="Q157" i="8"/>
  <c r="P157" i="8"/>
  <c r="L157" i="8"/>
  <c r="J157" i="8"/>
  <c r="H157" i="8"/>
  <c r="N157" i="8" s="1"/>
  <c r="O157" i="8" s="1"/>
  <c r="F157" i="8"/>
  <c r="E157" i="8"/>
  <c r="M157" i="8" s="1"/>
  <c r="D157" i="8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N152" i="8"/>
  <c r="O152" i="8" s="1"/>
  <c r="M152" i="8"/>
  <c r="K152" i="8"/>
  <c r="I152" i="8"/>
  <c r="G152" i="8"/>
  <c r="U151" i="8"/>
  <c r="T151" i="8"/>
  <c r="N151" i="8"/>
  <c r="O151" i="8" s="1"/>
  <c r="M151" i="8"/>
  <c r="K151" i="8"/>
  <c r="I151" i="8"/>
  <c r="G151" i="8"/>
  <c r="U150" i="8"/>
  <c r="T150" i="8"/>
  <c r="S150" i="8"/>
  <c r="R150" i="8"/>
  <c r="Q150" i="8"/>
  <c r="P150" i="8"/>
  <c r="L150" i="8"/>
  <c r="J150" i="8"/>
  <c r="H150" i="8"/>
  <c r="F150" i="8"/>
  <c r="E150" i="8"/>
  <c r="D150" i="8"/>
  <c r="U149" i="8"/>
  <c r="T149" i="8"/>
  <c r="O149" i="8"/>
  <c r="N149" i="8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S144" i="8"/>
  <c r="R144" i="8"/>
  <c r="T144" i="8" s="1"/>
  <c r="Q144" i="8"/>
  <c r="P144" i="8"/>
  <c r="L144" i="8"/>
  <c r="J144" i="8"/>
  <c r="H144" i="8"/>
  <c r="F144" i="8"/>
  <c r="E144" i="8"/>
  <c r="D144" i="8"/>
  <c r="I144" i="8" s="1"/>
  <c r="U143" i="8"/>
  <c r="T143" i="8"/>
  <c r="O143" i="8"/>
  <c r="N143" i="8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Q137" i="8"/>
  <c r="P137" i="8"/>
  <c r="U137" i="8" s="1"/>
  <c r="L137" i="8"/>
  <c r="J137" i="8"/>
  <c r="H137" i="8"/>
  <c r="G137" i="8"/>
  <c r="F137" i="8"/>
  <c r="E137" i="8"/>
  <c r="D137" i="8"/>
  <c r="I137" i="8" s="1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U132" i="8"/>
  <c r="T132" i="8"/>
  <c r="S132" i="8"/>
  <c r="R132" i="8"/>
  <c r="Q132" i="8"/>
  <c r="P132" i="8"/>
  <c r="L132" i="8"/>
  <c r="J132" i="8"/>
  <c r="I132" i="8"/>
  <c r="H132" i="8"/>
  <c r="F132" i="8"/>
  <c r="E132" i="8"/>
  <c r="M132" i="8" s="1"/>
  <c r="D132" i="8"/>
  <c r="G132" i="8" s="1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T126" i="8" s="1"/>
  <c r="Q126" i="8"/>
  <c r="P126" i="8"/>
  <c r="U126" i="8" s="1"/>
  <c r="L126" i="8"/>
  <c r="J126" i="8"/>
  <c r="H126" i="8"/>
  <c r="F126" i="8"/>
  <c r="N126" i="8" s="1"/>
  <c r="O126" i="8" s="1"/>
  <c r="E126" i="8"/>
  <c r="D126" i="8"/>
  <c r="U125" i="8"/>
  <c r="T125" i="8"/>
  <c r="N125" i="8"/>
  <c r="O125" i="8" s="1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U121" i="8"/>
  <c r="T121" i="8"/>
  <c r="S121" i="8"/>
  <c r="R121" i="8"/>
  <c r="Q121" i="8"/>
  <c r="P121" i="8"/>
  <c r="L121" i="8"/>
  <c r="J121" i="8"/>
  <c r="I121" i="8"/>
  <c r="H121" i="8"/>
  <c r="F121" i="8"/>
  <c r="E121" i="8"/>
  <c r="D121" i="8"/>
  <c r="G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N118" i="8"/>
  <c r="O118" i="8" s="1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N116" i="8"/>
  <c r="O116" i="8" s="1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N113" i="8"/>
  <c r="O113" i="8" s="1"/>
  <c r="M113" i="8"/>
  <c r="K113" i="8"/>
  <c r="I113" i="8"/>
  <c r="G113" i="8"/>
  <c r="S112" i="8"/>
  <c r="R112" i="8"/>
  <c r="T112" i="8" s="1"/>
  <c r="Q112" i="8"/>
  <c r="P112" i="8"/>
  <c r="U112" i="8" s="1"/>
  <c r="L112" i="8"/>
  <c r="J112" i="8"/>
  <c r="H112" i="8"/>
  <c r="F112" i="8"/>
  <c r="N112" i="8" s="1"/>
  <c r="O112" i="8" s="1"/>
  <c r="E112" i="8"/>
  <c r="D112" i="8"/>
  <c r="U111" i="8"/>
  <c r="T111" i="8"/>
  <c r="N111" i="8"/>
  <c r="O111" i="8" s="1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N107" i="8"/>
  <c r="O107" i="8" s="1"/>
  <c r="M107" i="8"/>
  <c r="K107" i="8"/>
  <c r="I107" i="8"/>
  <c r="G107" i="8"/>
  <c r="T106" i="8"/>
  <c r="S106" i="8"/>
  <c r="R106" i="8"/>
  <c r="Q106" i="8"/>
  <c r="P106" i="8"/>
  <c r="L106" i="8"/>
  <c r="J106" i="8"/>
  <c r="H106" i="8"/>
  <c r="F106" i="8"/>
  <c r="E106" i="8"/>
  <c r="D106" i="8"/>
  <c r="U105" i="8"/>
  <c r="T105" i="8"/>
  <c r="O105" i="8"/>
  <c r="N105" i="8"/>
  <c r="M105" i="8"/>
  <c r="K105" i="8"/>
  <c r="I105" i="8"/>
  <c r="G105" i="8"/>
  <c r="S102" i="8"/>
  <c r="R102" i="8"/>
  <c r="T102" i="8" s="1"/>
  <c r="Q102" i="8"/>
  <c r="P102" i="8"/>
  <c r="U102" i="8" s="1"/>
  <c r="L102" i="8"/>
  <c r="J102" i="8"/>
  <c r="H102" i="8"/>
  <c r="F102" i="8"/>
  <c r="E102" i="8"/>
  <c r="D102" i="8"/>
  <c r="U101" i="8"/>
  <c r="T101" i="8"/>
  <c r="S101" i="8"/>
  <c r="R101" i="8"/>
  <c r="Q101" i="8"/>
  <c r="P101" i="8"/>
  <c r="L101" i="8"/>
  <c r="J101" i="8"/>
  <c r="I101" i="8"/>
  <c r="H101" i="8"/>
  <c r="F101" i="8"/>
  <c r="E101" i="8"/>
  <c r="D101" i="8"/>
  <c r="G101" i="8" s="1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S96" i="8"/>
  <c r="R96" i="8"/>
  <c r="T96" i="8" s="1"/>
  <c r="Q96" i="8"/>
  <c r="P96" i="8"/>
  <c r="U96" i="8" s="1"/>
  <c r="L96" i="8"/>
  <c r="J96" i="8"/>
  <c r="H96" i="8"/>
  <c r="F96" i="8"/>
  <c r="N96" i="8" s="1"/>
  <c r="O96" i="8" s="1"/>
  <c r="E96" i="8"/>
  <c r="D96" i="8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N92" i="8"/>
  <c r="O92" i="8" s="1"/>
  <c r="M92" i="8"/>
  <c r="K92" i="8"/>
  <c r="I92" i="8"/>
  <c r="G92" i="8"/>
  <c r="U91" i="8"/>
  <c r="T91" i="8"/>
  <c r="S91" i="8"/>
  <c r="R91" i="8"/>
  <c r="Q91" i="8"/>
  <c r="P91" i="8"/>
  <c r="L91" i="8"/>
  <c r="J91" i="8"/>
  <c r="H91" i="8"/>
  <c r="F91" i="8"/>
  <c r="E91" i="8"/>
  <c r="M91" i="8" s="1"/>
  <c r="D91" i="8"/>
  <c r="G91" i="8" s="1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S85" i="8"/>
  <c r="R85" i="8"/>
  <c r="T85" i="8" s="1"/>
  <c r="Q85" i="8"/>
  <c r="P85" i="8"/>
  <c r="L85" i="8"/>
  <c r="J85" i="8"/>
  <c r="H85" i="8"/>
  <c r="F85" i="8"/>
  <c r="E85" i="8"/>
  <c r="K85" i="8" s="1"/>
  <c r="D85" i="8"/>
  <c r="U84" i="8"/>
  <c r="S84" i="8"/>
  <c r="R84" i="8"/>
  <c r="Q84" i="8"/>
  <c r="P84" i="8"/>
  <c r="L84" i="8"/>
  <c r="J84" i="8"/>
  <c r="I84" i="8"/>
  <c r="H84" i="8"/>
  <c r="F84" i="8"/>
  <c r="N84" i="8" s="1"/>
  <c r="E84" i="8"/>
  <c r="M84" i="8" s="1"/>
  <c r="D84" i="8"/>
  <c r="U83" i="8"/>
  <c r="T83" i="8"/>
  <c r="N83" i="8"/>
  <c r="O83" i="8" s="1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Q78" i="8"/>
  <c r="P78" i="8"/>
  <c r="U78" i="8" s="1"/>
  <c r="L78" i="8"/>
  <c r="K78" i="8"/>
  <c r="J78" i="8"/>
  <c r="H78" i="8"/>
  <c r="F78" i="8"/>
  <c r="E78" i="8"/>
  <c r="M78" i="8" s="1"/>
  <c r="D78" i="8"/>
  <c r="U77" i="8"/>
  <c r="T77" i="8"/>
  <c r="N77" i="8"/>
  <c r="O77" i="8" s="1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U70" i="8"/>
  <c r="S70" i="8"/>
  <c r="R70" i="8"/>
  <c r="T70" i="8" s="1"/>
  <c r="Q70" i="8"/>
  <c r="P70" i="8"/>
  <c r="L70" i="8"/>
  <c r="J70" i="8"/>
  <c r="I70" i="8"/>
  <c r="H70" i="8"/>
  <c r="F70" i="8"/>
  <c r="N70" i="8" s="1"/>
  <c r="E70" i="8"/>
  <c r="M70" i="8" s="1"/>
  <c r="D70" i="8"/>
  <c r="U69" i="8"/>
  <c r="T69" i="8"/>
  <c r="N69" i="8"/>
  <c r="O69" i="8" s="1"/>
  <c r="M69" i="8"/>
  <c r="K69" i="8"/>
  <c r="I69" i="8"/>
  <c r="G69" i="8"/>
  <c r="U68" i="8"/>
  <c r="T68" i="8"/>
  <c r="O68" i="8"/>
  <c r="N68" i="8"/>
  <c r="M68" i="8"/>
  <c r="K68" i="8"/>
  <c r="I68" i="8"/>
  <c r="G68" i="8"/>
  <c r="U67" i="8"/>
  <c r="T67" i="8"/>
  <c r="N67" i="8"/>
  <c r="O67" i="8" s="1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S63" i="8"/>
  <c r="R63" i="8"/>
  <c r="Q63" i="8"/>
  <c r="P63" i="8"/>
  <c r="U63" i="8" s="1"/>
  <c r="L63" i="8"/>
  <c r="K63" i="8"/>
  <c r="J63" i="8"/>
  <c r="H63" i="8"/>
  <c r="F63" i="8"/>
  <c r="E63" i="8"/>
  <c r="M63" i="8" s="1"/>
  <c r="D63" i="8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N59" i="8"/>
  <c r="O59" i="8" s="1"/>
  <c r="M59" i="8"/>
  <c r="K59" i="8"/>
  <c r="I59" i="8"/>
  <c r="G59" i="8"/>
  <c r="U58" i="8"/>
  <c r="S58" i="8"/>
  <c r="R58" i="8"/>
  <c r="T58" i="8" s="1"/>
  <c r="Q58" i="8"/>
  <c r="P58" i="8"/>
  <c r="L58" i="8"/>
  <c r="J58" i="8"/>
  <c r="I58" i="8"/>
  <c r="H58" i="8"/>
  <c r="F58" i="8"/>
  <c r="N58" i="8" s="1"/>
  <c r="E58" i="8"/>
  <c r="M58" i="8" s="1"/>
  <c r="D58" i="8"/>
  <c r="U57" i="8"/>
  <c r="T57" i="8"/>
  <c r="N57" i="8"/>
  <c r="O57" i="8" s="1"/>
  <c r="M57" i="8"/>
  <c r="K57" i="8"/>
  <c r="I57" i="8"/>
  <c r="G57" i="8"/>
  <c r="S54" i="8"/>
  <c r="R54" i="8"/>
  <c r="Q54" i="8"/>
  <c r="P54" i="8"/>
  <c r="U54" i="8" s="1"/>
  <c r="L54" i="8"/>
  <c r="K54" i="8"/>
  <c r="J54" i="8"/>
  <c r="H54" i="8"/>
  <c r="F54" i="8"/>
  <c r="E54" i="8"/>
  <c r="M54" i="8" s="1"/>
  <c r="D54" i="8"/>
  <c r="T53" i="8"/>
  <c r="S53" i="8"/>
  <c r="R53" i="8"/>
  <c r="Q53" i="8"/>
  <c r="P53" i="8"/>
  <c r="U53" i="8" s="1"/>
  <c r="L53" i="8"/>
  <c r="J53" i="8"/>
  <c r="H53" i="8"/>
  <c r="F53" i="8"/>
  <c r="E53" i="8"/>
  <c r="D53" i="8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S47" i="8"/>
  <c r="R47" i="8"/>
  <c r="T47" i="8" s="1"/>
  <c r="Q47" i="8"/>
  <c r="P47" i="8"/>
  <c r="U47" i="8" s="1"/>
  <c r="L47" i="8"/>
  <c r="J47" i="8"/>
  <c r="H47" i="8"/>
  <c r="F47" i="8"/>
  <c r="N47" i="8" s="1"/>
  <c r="E47" i="8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N44" i="8"/>
  <c r="O44" i="8" s="1"/>
  <c r="M44" i="8"/>
  <c r="K44" i="8"/>
  <c r="I44" i="8"/>
  <c r="G44" i="8"/>
  <c r="U43" i="8"/>
  <c r="T43" i="8"/>
  <c r="N43" i="8"/>
  <c r="O43" i="8" s="1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U40" i="8"/>
  <c r="T40" i="8"/>
  <c r="S40" i="8"/>
  <c r="R40" i="8"/>
  <c r="Q40" i="8"/>
  <c r="P40" i="8"/>
  <c r="L40" i="8"/>
  <c r="J40" i="8"/>
  <c r="H40" i="8"/>
  <c r="F40" i="8"/>
  <c r="E40" i="8"/>
  <c r="M40" i="8" s="1"/>
  <c r="D40" i="8"/>
  <c r="G40" i="8" s="1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R35" i="8"/>
  <c r="T35" i="8" s="1"/>
  <c r="Q35" i="8"/>
  <c r="P35" i="8"/>
  <c r="L35" i="8"/>
  <c r="J35" i="8"/>
  <c r="H35" i="8"/>
  <c r="F35" i="8"/>
  <c r="E35" i="8"/>
  <c r="D35" i="8"/>
  <c r="U34" i="8"/>
  <c r="T34" i="8"/>
  <c r="N34" i="8"/>
  <c r="O34" i="8" s="1"/>
  <c r="M34" i="8"/>
  <c r="K34" i="8"/>
  <c r="I34" i="8"/>
  <c r="G34" i="8"/>
  <c r="U33" i="8"/>
  <c r="T33" i="8"/>
  <c r="N33" i="8"/>
  <c r="O33" i="8" s="1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O29" i="8"/>
  <c r="N29" i="8"/>
  <c r="M29" i="8"/>
  <c r="K29" i="8"/>
  <c r="I29" i="8"/>
  <c r="G29" i="8"/>
  <c r="U28" i="8"/>
  <c r="T28" i="8"/>
  <c r="O28" i="8"/>
  <c r="N28" i="8"/>
  <c r="M28" i="8"/>
  <c r="K28" i="8"/>
  <c r="I28" i="8"/>
  <c r="G28" i="8"/>
  <c r="S27" i="8"/>
  <c r="T27" i="8" s="1"/>
  <c r="R27" i="8"/>
  <c r="Q27" i="8"/>
  <c r="P27" i="8"/>
  <c r="U27" i="8" s="1"/>
  <c r="L27" i="8"/>
  <c r="J27" i="8"/>
  <c r="H27" i="8"/>
  <c r="F27" i="8"/>
  <c r="N27" i="8" s="1"/>
  <c r="E27" i="8"/>
  <c r="M27" i="8" s="1"/>
  <c r="D27" i="8"/>
  <c r="U26" i="8"/>
  <c r="T26" i="8"/>
  <c r="O26" i="8"/>
  <c r="N26" i="8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Q19" i="8"/>
  <c r="P19" i="8"/>
  <c r="U19" i="8" s="1"/>
  <c r="L19" i="8"/>
  <c r="K19" i="8"/>
  <c r="J19" i="8"/>
  <c r="H19" i="8"/>
  <c r="G19" i="8"/>
  <c r="F19" i="8"/>
  <c r="E19" i="8"/>
  <c r="D19" i="8"/>
  <c r="U18" i="8"/>
  <c r="T18" i="8"/>
  <c r="N18" i="8"/>
  <c r="O18" i="8" s="1"/>
  <c r="M18" i="8"/>
  <c r="K18" i="8"/>
  <c r="I18" i="8"/>
  <c r="G18" i="8"/>
  <c r="U17" i="8"/>
  <c r="T17" i="8"/>
  <c r="O17" i="8"/>
  <c r="N17" i="8"/>
  <c r="M17" i="8"/>
  <c r="K17" i="8"/>
  <c r="I17" i="8"/>
  <c r="G17" i="8"/>
  <c r="U16" i="8"/>
  <c r="T16" i="8"/>
  <c r="O16" i="8"/>
  <c r="N16" i="8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O14" i="8"/>
  <c r="N14" i="8"/>
  <c r="M14" i="8"/>
  <c r="K14" i="8"/>
  <c r="I14" i="8"/>
  <c r="G14" i="8"/>
  <c r="U13" i="8"/>
  <c r="T13" i="8"/>
  <c r="O13" i="8"/>
  <c r="N13" i="8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N11" i="8"/>
  <c r="O11" i="8" s="1"/>
  <c r="M11" i="8"/>
  <c r="K11" i="8"/>
  <c r="I11" i="8"/>
  <c r="G11" i="8"/>
  <c r="S10" i="8"/>
  <c r="R10" i="8"/>
  <c r="T10" i="8" s="1"/>
  <c r="Q10" i="8"/>
  <c r="P10" i="8"/>
  <c r="L10" i="8"/>
  <c r="J10" i="8"/>
  <c r="U10" i="8" s="1"/>
  <c r="H10" i="8"/>
  <c r="F10" i="8"/>
  <c r="E10" i="8"/>
  <c r="D10" i="8"/>
  <c r="U9" i="8"/>
  <c r="T9" i="8"/>
  <c r="O9" i="8"/>
  <c r="N9" i="8"/>
  <c r="M9" i="8"/>
  <c r="K9" i="8"/>
  <c r="I9" i="8"/>
  <c r="G9" i="8"/>
  <c r="U8" i="8"/>
  <c r="T8" i="8"/>
  <c r="O8" i="8"/>
  <c r="N8" i="8"/>
  <c r="M8" i="8"/>
  <c r="K8" i="8"/>
  <c r="I8" i="8"/>
  <c r="G8" i="8"/>
  <c r="S339" i="7"/>
  <c r="R339" i="7"/>
  <c r="T339" i="7" s="1"/>
  <c r="Q339" i="7"/>
  <c r="P339" i="7"/>
  <c r="L339" i="7"/>
  <c r="J339" i="7"/>
  <c r="H339" i="7"/>
  <c r="F339" i="7"/>
  <c r="E339" i="7"/>
  <c r="D339" i="7"/>
  <c r="G339" i="7" s="1"/>
  <c r="S338" i="7"/>
  <c r="R338" i="7"/>
  <c r="T338" i="7" s="1"/>
  <c r="Q338" i="7"/>
  <c r="P338" i="7"/>
  <c r="L338" i="7"/>
  <c r="J338" i="7"/>
  <c r="H338" i="7"/>
  <c r="F338" i="7"/>
  <c r="E338" i="7"/>
  <c r="D338" i="7"/>
  <c r="S337" i="7"/>
  <c r="T337" i="7" s="1"/>
  <c r="R337" i="7"/>
  <c r="Q337" i="7"/>
  <c r="P337" i="7"/>
  <c r="U337" i="7" s="1"/>
  <c r="L337" i="7"/>
  <c r="J337" i="7"/>
  <c r="H337" i="7"/>
  <c r="F337" i="7"/>
  <c r="N337" i="7" s="1"/>
  <c r="E337" i="7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O334" i="7"/>
  <c r="N334" i="7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S332" i="7"/>
  <c r="R332" i="7"/>
  <c r="Q332" i="7"/>
  <c r="P332" i="7"/>
  <c r="U332" i="7" s="1"/>
  <c r="L332" i="7"/>
  <c r="K332" i="7"/>
  <c r="J332" i="7"/>
  <c r="H332" i="7"/>
  <c r="F332" i="7"/>
  <c r="N332" i="7" s="1"/>
  <c r="O332" i="7" s="1"/>
  <c r="E332" i="7"/>
  <c r="M332" i="7" s="1"/>
  <c r="D332" i="7"/>
  <c r="I332" i="7" s="1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N328" i="7"/>
  <c r="O328" i="7" s="1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T323" i="7"/>
  <c r="S323" i="7"/>
  <c r="R323" i="7"/>
  <c r="Q323" i="7"/>
  <c r="P323" i="7"/>
  <c r="U323" i="7" s="1"/>
  <c r="L323" i="7"/>
  <c r="J323" i="7"/>
  <c r="H323" i="7"/>
  <c r="F323" i="7"/>
  <c r="E323" i="7"/>
  <c r="D323" i="7"/>
  <c r="U322" i="7"/>
  <c r="T322" i="7"/>
  <c r="O322" i="7"/>
  <c r="N322" i="7"/>
  <c r="M322" i="7"/>
  <c r="K322" i="7"/>
  <c r="I322" i="7"/>
  <c r="G322" i="7"/>
  <c r="U321" i="7"/>
  <c r="T321" i="7"/>
  <c r="O321" i="7"/>
  <c r="N321" i="7"/>
  <c r="M321" i="7"/>
  <c r="K321" i="7"/>
  <c r="I321" i="7"/>
  <c r="G321" i="7"/>
  <c r="U320" i="7"/>
  <c r="T320" i="7"/>
  <c r="O320" i="7"/>
  <c r="N320" i="7"/>
  <c r="M320" i="7"/>
  <c r="K320" i="7"/>
  <c r="I320" i="7"/>
  <c r="G320" i="7"/>
  <c r="U319" i="7"/>
  <c r="T319" i="7"/>
  <c r="O319" i="7"/>
  <c r="N319" i="7"/>
  <c r="M319" i="7"/>
  <c r="K319" i="7"/>
  <c r="I319" i="7"/>
  <c r="G319" i="7"/>
  <c r="U318" i="7"/>
  <c r="T318" i="7"/>
  <c r="O318" i="7"/>
  <c r="N318" i="7"/>
  <c r="M318" i="7"/>
  <c r="K318" i="7"/>
  <c r="I318" i="7"/>
  <c r="G318" i="7"/>
  <c r="S317" i="7"/>
  <c r="R317" i="7"/>
  <c r="Q317" i="7"/>
  <c r="P317" i="7"/>
  <c r="L317" i="7"/>
  <c r="J317" i="7"/>
  <c r="K317" i="7" s="1"/>
  <c r="H317" i="7"/>
  <c r="F317" i="7"/>
  <c r="E317" i="7"/>
  <c r="M317" i="7" s="1"/>
  <c r="D317" i="7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S310" i="7"/>
  <c r="R310" i="7"/>
  <c r="T310" i="7" s="1"/>
  <c r="Q310" i="7"/>
  <c r="P310" i="7"/>
  <c r="U310" i="7" s="1"/>
  <c r="L310" i="7"/>
  <c r="J310" i="7"/>
  <c r="H310" i="7"/>
  <c r="F310" i="7"/>
  <c r="E310" i="7"/>
  <c r="D310" i="7"/>
  <c r="G310" i="7" s="1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S303" i="7"/>
  <c r="R303" i="7"/>
  <c r="T303" i="7" s="1"/>
  <c r="Q303" i="7"/>
  <c r="P303" i="7"/>
  <c r="L303" i="7"/>
  <c r="J303" i="7"/>
  <c r="H303" i="7"/>
  <c r="F303" i="7"/>
  <c r="E303" i="7"/>
  <c r="K303" i="7" s="1"/>
  <c r="D303" i="7"/>
  <c r="U302" i="7"/>
  <c r="T302" i="7"/>
  <c r="N302" i="7"/>
  <c r="O302" i="7" s="1"/>
  <c r="M302" i="7"/>
  <c r="K302" i="7"/>
  <c r="I302" i="7"/>
  <c r="G302" i="7"/>
  <c r="S299" i="7"/>
  <c r="T299" i="7" s="1"/>
  <c r="R299" i="7"/>
  <c r="Q299" i="7"/>
  <c r="P299" i="7"/>
  <c r="U299" i="7" s="1"/>
  <c r="L299" i="7"/>
  <c r="J299" i="7"/>
  <c r="H299" i="7"/>
  <c r="F299" i="7"/>
  <c r="E299" i="7"/>
  <c r="M299" i="7" s="1"/>
  <c r="D299" i="7"/>
  <c r="S298" i="7"/>
  <c r="R298" i="7"/>
  <c r="Q298" i="7"/>
  <c r="P298" i="7"/>
  <c r="L298" i="7"/>
  <c r="J298" i="7"/>
  <c r="K298" i="7" s="1"/>
  <c r="H298" i="7"/>
  <c r="G298" i="7"/>
  <c r="F298" i="7"/>
  <c r="E298" i="7"/>
  <c r="D298" i="7"/>
  <c r="I298" i="7" s="1"/>
  <c r="U297" i="7"/>
  <c r="T297" i="7"/>
  <c r="O297" i="7"/>
  <c r="N297" i="7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O295" i="7"/>
  <c r="N295" i="7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O293" i="7"/>
  <c r="N293" i="7"/>
  <c r="M293" i="7"/>
  <c r="K293" i="7"/>
  <c r="I293" i="7"/>
  <c r="G293" i="7"/>
  <c r="S292" i="7"/>
  <c r="T292" i="7" s="1"/>
  <c r="R292" i="7"/>
  <c r="Q292" i="7"/>
  <c r="P292" i="7"/>
  <c r="U292" i="7" s="1"/>
  <c r="L292" i="7"/>
  <c r="J292" i="7"/>
  <c r="H292" i="7"/>
  <c r="F292" i="7"/>
  <c r="E292" i="7"/>
  <c r="M292" i="7" s="1"/>
  <c r="D292" i="7"/>
  <c r="G292" i="7" s="1"/>
  <c r="U291" i="7"/>
  <c r="T291" i="7"/>
  <c r="O291" i="7"/>
  <c r="N291" i="7"/>
  <c r="M291" i="7"/>
  <c r="K291" i="7"/>
  <c r="I291" i="7"/>
  <c r="G291" i="7"/>
  <c r="U290" i="7"/>
  <c r="T290" i="7"/>
  <c r="O290" i="7"/>
  <c r="N290" i="7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O288" i="7"/>
  <c r="N288" i="7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O286" i="7"/>
  <c r="N286" i="7"/>
  <c r="M286" i="7"/>
  <c r="K286" i="7"/>
  <c r="I286" i="7"/>
  <c r="G286" i="7"/>
  <c r="S285" i="7"/>
  <c r="R285" i="7"/>
  <c r="Q285" i="7"/>
  <c r="P285" i="7"/>
  <c r="L285" i="7"/>
  <c r="J285" i="7"/>
  <c r="U285" i="7" s="1"/>
  <c r="H285" i="7"/>
  <c r="F285" i="7"/>
  <c r="E285" i="7"/>
  <c r="D285" i="7"/>
  <c r="I285" i="7" s="1"/>
  <c r="U284" i="7"/>
  <c r="T284" i="7"/>
  <c r="O284" i="7"/>
  <c r="N284" i="7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O282" i="7"/>
  <c r="N282" i="7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O279" i="7"/>
  <c r="N279" i="7"/>
  <c r="M279" i="7"/>
  <c r="K279" i="7"/>
  <c r="I279" i="7"/>
  <c r="G279" i="7"/>
  <c r="U278" i="7"/>
  <c r="T278" i="7"/>
  <c r="O278" i="7"/>
  <c r="N278" i="7"/>
  <c r="M278" i="7"/>
  <c r="K278" i="7"/>
  <c r="I278" i="7"/>
  <c r="G278" i="7"/>
  <c r="U277" i="7"/>
  <c r="T277" i="7"/>
  <c r="O277" i="7"/>
  <c r="N277" i="7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T275" i="7" s="1"/>
  <c r="Q275" i="7"/>
  <c r="P275" i="7"/>
  <c r="U275" i="7" s="1"/>
  <c r="L275" i="7"/>
  <c r="J275" i="7"/>
  <c r="H275" i="7"/>
  <c r="F275" i="7"/>
  <c r="E275" i="7"/>
  <c r="D275" i="7"/>
  <c r="G275" i="7" s="1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N268" i="7"/>
  <c r="O268" i="7" s="1"/>
  <c r="M268" i="7"/>
  <c r="K268" i="7"/>
  <c r="I268" i="7"/>
  <c r="G268" i="7"/>
  <c r="S267" i="7"/>
  <c r="R267" i="7"/>
  <c r="T267" i="7" s="1"/>
  <c r="Q267" i="7"/>
  <c r="P267" i="7"/>
  <c r="L267" i="7"/>
  <c r="J267" i="7"/>
  <c r="H267" i="7"/>
  <c r="I267" i="7" s="1"/>
  <c r="F267" i="7"/>
  <c r="E267" i="7"/>
  <c r="M267" i="7" s="1"/>
  <c r="D267" i="7"/>
  <c r="U266" i="7"/>
  <c r="T266" i="7"/>
  <c r="N266" i="7"/>
  <c r="O266" i="7" s="1"/>
  <c r="M266" i="7"/>
  <c r="K266" i="7"/>
  <c r="I266" i="7"/>
  <c r="G266" i="7"/>
  <c r="U265" i="7"/>
  <c r="T265" i="7"/>
  <c r="N265" i="7"/>
  <c r="O265" i="7" s="1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N263" i="7"/>
  <c r="O263" i="7" s="1"/>
  <c r="M263" i="7"/>
  <c r="K263" i="7"/>
  <c r="I263" i="7"/>
  <c r="G263" i="7"/>
  <c r="S260" i="7"/>
  <c r="R260" i="7"/>
  <c r="T260" i="7" s="1"/>
  <c r="Q260" i="7"/>
  <c r="P260" i="7"/>
  <c r="U260" i="7" s="1"/>
  <c r="L260" i="7"/>
  <c r="J260" i="7"/>
  <c r="H260" i="7"/>
  <c r="F260" i="7"/>
  <c r="E260" i="7"/>
  <c r="D260" i="7"/>
  <c r="G260" i="7" s="1"/>
  <c r="S259" i="7"/>
  <c r="R259" i="7"/>
  <c r="Q259" i="7"/>
  <c r="P259" i="7"/>
  <c r="L259" i="7"/>
  <c r="J259" i="7"/>
  <c r="U259" i="7" s="1"/>
  <c r="H259" i="7"/>
  <c r="F259" i="7"/>
  <c r="E259" i="7"/>
  <c r="M259" i="7" s="1"/>
  <c r="D259" i="7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N256" i="7"/>
  <c r="O256" i="7" s="1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S254" i="7"/>
  <c r="R254" i="7"/>
  <c r="T254" i="7" s="1"/>
  <c r="Q254" i="7"/>
  <c r="P254" i="7"/>
  <c r="L254" i="7"/>
  <c r="J254" i="7"/>
  <c r="H254" i="7"/>
  <c r="F254" i="7"/>
  <c r="E254" i="7"/>
  <c r="D254" i="7"/>
  <c r="G254" i="7" s="1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N251" i="7"/>
  <c r="O251" i="7" s="1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N248" i="7"/>
  <c r="O248" i="7" s="1"/>
  <c r="M248" i="7"/>
  <c r="K248" i="7"/>
  <c r="I248" i="7"/>
  <c r="G248" i="7"/>
  <c r="S247" i="7"/>
  <c r="R247" i="7"/>
  <c r="Q247" i="7"/>
  <c r="P247" i="7"/>
  <c r="L247" i="7"/>
  <c r="K247" i="7"/>
  <c r="J247" i="7"/>
  <c r="H247" i="7"/>
  <c r="F247" i="7"/>
  <c r="N247" i="7" s="1"/>
  <c r="O247" i="7" s="1"/>
  <c r="E247" i="7"/>
  <c r="D247" i="7"/>
  <c r="U246" i="7"/>
  <c r="T246" i="7"/>
  <c r="O246" i="7"/>
  <c r="N246" i="7"/>
  <c r="M246" i="7"/>
  <c r="K246" i="7"/>
  <c r="I246" i="7"/>
  <c r="G246" i="7"/>
  <c r="U245" i="7"/>
  <c r="T245" i="7"/>
  <c r="O245" i="7"/>
  <c r="N245" i="7"/>
  <c r="M245" i="7"/>
  <c r="K245" i="7"/>
  <c r="I245" i="7"/>
  <c r="G245" i="7"/>
  <c r="U244" i="7"/>
  <c r="T244" i="7"/>
  <c r="O244" i="7"/>
  <c r="N244" i="7"/>
  <c r="M244" i="7"/>
  <c r="K244" i="7"/>
  <c r="I244" i="7"/>
  <c r="G244" i="7"/>
  <c r="U243" i="7"/>
  <c r="T243" i="7"/>
  <c r="O243" i="7"/>
  <c r="N243" i="7"/>
  <c r="M243" i="7"/>
  <c r="K243" i="7"/>
  <c r="I243" i="7"/>
  <c r="G243" i="7"/>
  <c r="U242" i="7"/>
  <c r="T242" i="7"/>
  <c r="O242" i="7"/>
  <c r="N242" i="7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R240" i="7"/>
  <c r="T240" i="7" s="1"/>
  <c r="Q240" i="7"/>
  <c r="P240" i="7"/>
  <c r="U240" i="7" s="1"/>
  <c r="L240" i="7"/>
  <c r="J240" i="7"/>
  <c r="H240" i="7"/>
  <c r="F240" i="7"/>
  <c r="E240" i="7"/>
  <c r="D240" i="7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O236" i="7"/>
  <c r="N236" i="7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Q231" i="7"/>
  <c r="P231" i="7"/>
  <c r="L231" i="7"/>
  <c r="J231" i="7"/>
  <c r="H231" i="7"/>
  <c r="F231" i="7"/>
  <c r="N231" i="7" s="1"/>
  <c r="O231" i="7" s="1"/>
  <c r="E231" i="7"/>
  <c r="M231" i="7" s="1"/>
  <c r="D231" i="7"/>
  <c r="I231" i="7" s="1"/>
  <c r="T230" i="7"/>
  <c r="S230" i="7"/>
  <c r="R230" i="7"/>
  <c r="Q230" i="7"/>
  <c r="P230" i="7"/>
  <c r="U230" i="7" s="1"/>
  <c r="L230" i="7"/>
  <c r="J230" i="7"/>
  <c r="H230" i="7"/>
  <c r="F230" i="7"/>
  <c r="E230" i="7"/>
  <c r="D230" i="7"/>
  <c r="U229" i="7"/>
  <c r="T229" i="7"/>
  <c r="O229" i="7"/>
  <c r="N229" i="7"/>
  <c r="M229" i="7"/>
  <c r="K229" i="7"/>
  <c r="I229" i="7"/>
  <c r="G229" i="7"/>
  <c r="U228" i="7"/>
  <c r="T228" i="7"/>
  <c r="N228" i="7"/>
  <c r="O228" i="7" s="1"/>
  <c r="M228" i="7"/>
  <c r="K228" i="7"/>
  <c r="I228" i="7"/>
  <c r="G228" i="7"/>
  <c r="U227" i="7"/>
  <c r="T227" i="7"/>
  <c r="N227" i="7"/>
  <c r="O227" i="7" s="1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S224" i="7"/>
  <c r="R224" i="7"/>
  <c r="Q224" i="7"/>
  <c r="P224" i="7"/>
  <c r="L224" i="7"/>
  <c r="J224" i="7"/>
  <c r="H224" i="7"/>
  <c r="F224" i="7"/>
  <c r="E224" i="7"/>
  <c r="D224" i="7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O219" i="7"/>
  <c r="N219" i="7"/>
  <c r="M219" i="7"/>
  <c r="K219" i="7"/>
  <c r="I219" i="7"/>
  <c r="G219" i="7"/>
  <c r="U218" i="7"/>
  <c r="T218" i="7"/>
  <c r="O218" i="7"/>
  <c r="N218" i="7"/>
  <c r="M218" i="7"/>
  <c r="K218" i="7"/>
  <c r="I218" i="7"/>
  <c r="G218" i="7"/>
  <c r="U217" i="7"/>
  <c r="T217" i="7"/>
  <c r="O217" i="7"/>
  <c r="N217" i="7"/>
  <c r="M217" i="7"/>
  <c r="K217" i="7"/>
  <c r="I217" i="7"/>
  <c r="G217" i="7"/>
  <c r="T216" i="7"/>
  <c r="S216" i="7"/>
  <c r="R216" i="7"/>
  <c r="Q216" i="7"/>
  <c r="P216" i="7"/>
  <c r="L216" i="7"/>
  <c r="J216" i="7"/>
  <c r="U216" i="7" s="1"/>
  <c r="H216" i="7"/>
  <c r="F216" i="7"/>
  <c r="E216" i="7"/>
  <c r="D216" i="7"/>
  <c r="U215" i="7"/>
  <c r="T215" i="7"/>
  <c r="O215" i="7"/>
  <c r="N215" i="7"/>
  <c r="M215" i="7"/>
  <c r="K215" i="7"/>
  <c r="I215" i="7"/>
  <c r="G215" i="7"/>
  <c r="U214" i="7"/>
  <c r="T214" i="7"/>
  <c r="N214" i="7"/>
  <c r="O214" i="7" s="1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N212" i="7"/>
  <c r="O212" i="7" s="1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N210" i="7"/>
  <c r="O210" i="7" s="1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Q205" i="7"/>
  <c r="P205" i="7"/>
  <c r="L205" i="7"/>
  <c r="J205" i="7"/>
  <c r="U205" i="7" s="1"/>
  <c r="I205" i="7"/>
  <c r="H205" i="7"/>
  <c r="F205" i="7"/>
  <c r="G205" i="7" s="1"/>
  <c r="E205" i="7"/>
  <c r="M205" i="7" s="1"/>
  <c r="D205" i="7"/>
  <c r="S204" i="7"/>
  <c r="R204" i="7"/>
  <c r="T204" i="7" s="1"/>
  <c r="Q204" i="7"/>
  <c r="P204" i="7"/>
  <c r="L204" i="7"/>
  <c r="M204" i="7" s="1"/>
  <c r="J204" i="7"/>
  <c r="H204" i="7"/>
  <c r="F204" i="7"/>
  <c r="N204" i="7" s="1"/>
  <c r="E204" i="7"/>
  <c r="D204" i="7"/>
  <c r="G204" i="7" s="1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N201" i="7"/>
  <c r="O201" i="7" s="1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S198" i="7"/>
  <c r="R198" i="7"/>
  <c r="T198" i="7" s="1"/>
  <c r="Q198" i="7"/>
  <c r="P198" i="7"/>
  <c r="L198" i="7"/>
  <c r="J198" i="7"/>
  <c r="U198" i="7" s="1"/>
  <c r="H198" i="7"/>
  <c r="G198" i="7"/>
  <c r="F198" i="7"/>
  <c r="E198" i="7"/>
  <c r="M198" i="7" s="1"/>
  <c r="D198" i="7"/>
  <c r="I198" i="7" s="1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N193" i="7"/>
  <c r="O193" i="7" s="1"/>
  <c r="M193" i="7"/>
  <c r="K193" i="7"/>
  <c r="I193" i="7"/>
  <c r="G193" i="7"/>
  <c r="U192" i="7"/>
  <c r="T192" i="7"/>
  <c r="O192" i="7"/>
  <c r="N192" i="7"/>
  <c r="M192" i="7"/>
  <c r="K192" i="7"/>
  <c r="I192" i="7"/>
  <c r="G192" i="7"/>
  <c r="T191" i="7"/>
  <c r="S191" i="7"/>
  <c r="R191" i="7"/>
  <c r="Q191" i="7"/>
  <c r="P191" i="7"/>
  <c r="L191" i="7"/>
  <c r="J191" i="7"/>
  <c r="U191" i="7" s="1"/>
  <c r="H191" i="7"/>
  <c r="F191" i="7"/>
  <c r="E191" i="7"/>
  <c r="M191" i="7" s="1"/>
  <c r="D191" i="7"/>
  <c r="G191" i="7" s="1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N188" i="7"/>
  <c r="O188" i="7" s="1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S185" i="7"/>
  <c r="R185" i="7"/>
  <c r="Q185" i="7"/>
  <c r="P185" i="7"/>
  <c r="L185" i="7"/>
  <c r="J185" i="7"/>
  <c r="U185" i="7" s="1"/>
  <c r="H185" i="7"/>
  <c r="G185" i="7"/>
  <c r="F185" i="7"/>
  <c r="E185" i="7"/>
  <c r="D185" i="7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N180" i="7"/>
  <c r="O180" i="7" s="1"/>
  <c r="M180" i="7"/>
  <c r="K180" i="7"/>
  <c r="I180" i="7"/>
  <c r="G180" i="7"/>
  <c r="S179" i="7"/>
  <c r="T179" i="7" s="1"/>
  <c r="R179" i="7"/>
  <c r="Q179" i="7"/>
  <c r="P179" i="7"/>
  <c r="U179" i="7" s="1"/>
  <c r="L179" i="7"/>
  <c r="J179" i="7"/>
  <c r="H179" i="7"/>
  <c r="I179" i="7" s="1"/>
  <c r="F179" i="7"/>
  <c r="E179" i="7"/>
  <c r="M179" i="7" s="1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N174" i="7"/>
  <c r="O174" i="7" s="1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U170" i="7"/>
  <c r="S170" i="7"/>
  <c r="R170" i="7"/>
  <c r="T170" i="7" s="1"/>
  <c r="Q170" i="7"/>
  <c r="P170" i="7"/>
  <c r="M170" i="7"/>
  <c r="L170" i="7"/>
  <c r="J170" i="7"/>
  <c r="H170" i="7"/>
  <c r="F170" i="7"/>
  <c r="N170" i="7" s="1"/>
  <c r="E170" i="7"/>
  <c r="D170" i="7"/>
  <c r="S169" i="7"/>
  <c r="R169" i="7"/>
  <c r="Q169" i="7"/>
  <c r="P169" i="7"/>
  <c r="L169" i="7"/>
  <c r="J169" i="7"/>
  <c r="U169" i="7" s="1"/>
  <c r="H169" i="7"/>
  <c r="F169" i="7"/>
  <c r="E169" i="7"/>
  <c r="D169" i="7"/>
  <c r="I169" i="7" s="1"/>
  <c r="U168" i="7"/>
  <c r="T168" i="7"/>
  <c r="O168" i="7"/>
  <c r="N168" i="7"/>
  <c r="M168" i="7"/>
  <c r="K168" i="7"/>
  <c r="I168" i="7"/>
  <c r="G168" i="7"/>
  <c r="U167" i="7"/>
  <c r="T167" i="7"/>
  <c r="N167" i="7"/>
  <c r="O167" i="7" s="1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N165" i="7"/>
  <c r="O165" i="7" s="1"/>
  <c r="M165" i="7"/>
  <c r="K165" i="7"/>
  <c r="I165" i="7"/>
  <c r="G165" i="7"/>
  <c r="U164" i="7"/>
  <c r="T164" i="7"/>
  <c r="O164" i="7"/>
  <c r="N164" i="7"/>
  <c r="M164" i="7"/>
  <c r="K164" i="7"/>
  <c r="I164" i="7"/>
  <c r="G164" i="7"/>
  <c r="U163" i="7"/>
  <c r="S163" i="7"/>
  <c r="R163" i="7"/>
  <c r="Q163" i="7"/>
  <c r="P163" i="7"/>
  <c r="L163" i="7"/>
  <c r="J163" i="7"/>
  <c r="H163" i="7"/>
  <c r="G163" i="7"/>
  <c r="F163" i="7"/>
  <c r="E163" i="7"/>
  <c r="D163" i="7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N158" i="7"/>
  <c r="O158" i="7" s="1"/>
  <c r="M158" i="7"/>
  <c r="K158" i="7"/>
  <c r="I158" i="7"/>
  <c r="G158" i="7"/>
  <c r="S157" i="7"/>
  <c r="T157" i="7" s="1"/>
  <c r="R157" i="7"/>
  <c r="Q157" i="7"/>
  <c r="P157" i="7"/>
  <c r="U157" i="7" s="1"/>
  <c r="L157" i="7"/>
  <c r="J157" i="7"/>
  <c r="H157" i="7"/>
  <c r="I157" i="7" s="1"/>
  <c r="F157" i="7"/>
  <c r="E157" i="7"/>
  <c r="M157" i="7" s="1"/>
  <c r="D157" i="7"/>
  <c r="U156" i="7"/>
  <c r="T156" i="7"/>
  <c r="O156" i="7"/>
  <c r="N156" i="7"/>
  <c r="M156" i="7"/>
  <c r="K156" i="7"/>
  <c r="I156" i="7"/>
  <c r="G156" i="7"/>
  <c r="U155" i="7"/>
  <c r="T155" i="7"/>
  <c r="N155" i="7"/>
  <c r="O155" i="7" s="1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U150" i="7"/>
  <c r="S150" i="7"/>
  <c r="R150" i="7"/>
  <c r="T150" i="7" s="1"/>
  <c r="Q150" i="7"/>
  <c r="P150" i="7"/>
  <c r="M150" i="7"/>
  <c r="L150" i="7"/>
  <c r="J150" i="7"/>
  <c r="H150" i="7"/>
  <c r="F150" i="7"/>
  <c r="N150" i="7" s="1"/>
  <c r="E150" i="7"/>
  <c r="D150" i="7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R144" i="7"/>
  <c r="Q144" i="7"/>
  <c r="P144" i="7"/>
  <c r="L144" i="7"/>
  <c r="J144" i="7"/>
  <c r="U144" i="7" s="1"/>
  <c r="H144" i="7"/>
  <c r="F144" i="7"/>
  <c r="E144" i="7"/>
  <c r="D144" i="7"/>
  <c r="I144" i="7" s="1"/>
  <c r="U143" i="7"/>
  <c r="T143" i="7"/>
  <c r="O143" i="7"/>
  <c r="N143" i="7"/>
  <c r="M143" i="7"/>
  <c r="K143" i="7"/>
  <c r="I143" i="7"/>
  <c r="G143" i="7"/>
  <c r="U142" i="7"/>
  <c r="T142" i="7"/>
  <c r="N142" i="7"/>
  <c r="O142" i="7" s="1"/>
  <c r="M142" i="7"/>
  <c r="K142" i="7"/>
  <c r="I142" i="7"/>
  <c r="G142" i="7"/>
  <c r="U141" i="7"/>
  <c r="T141" i="7"/>
  <c r="N141" i="7"/>
  <c r="O141" i="7" s="1"/>
  <c r="M141" i="7"/>
  <c r="K141" i="7"/>
  <c r="I141" i="7"/>
  <c r="G141" i="7"/>
  <c r="U140" i="7"/>
  <c r="T140" i="7"/>
  <c r="N140" i="7"/>
  <c r="O140" i="7" s="1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U137" i="7"/>
  <c r="S137" i="7"/>
  <c r="R137" i="7"/>
  <c r="Q137" i="7"/>
  <c r="P137" i="7"/>
  <c r="L137" i="7"/>
  <c r="J137" i="7"/>
  <c r="H137" i="7"/>
  <c r="G137" i="7"/>
  <c r="F137" i="7"/>
  <c r="E137" i="7"/>
  <c r="M137" i="7" s="1"/>
  <c r="D137" i="7"/>
  <c r="I137" i="7" s="1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N133" i="7"/>
  <c r="O133" i="7" s="1"/>
  <c r="M133" i="7"/>
  <c r="K133" i="7"/>
  <c r="I133" i="7"/>
  <c r="G133" i="7"/>
  <c r="S132" i="7"/>
  <c r="T132" i="7" s="1"/>
  <c r="R132" i="7"/>
  <c r="Q132" i="7"/>
  <c r="P132" i="7"/>
  <c r="U132" i="7" s="1"/>
  <c r="L132" i="7"/>
  <c r="J132" i="7"/>
  <c r="H132" i="7"/>
  <c r="I132" i="7" s="1"/>
  <c r="F132" i="7"/>
  <c r="E132" i="7"/>
  <c r="M132" i="7" s="1"/>
  <c r="D132" i="7"/>
  <c r="U131" i="7"/>
  <c r="T131" i="7"/>
  <c r="O131" i="7"/>
  <c r="N131" i="7"/>
  <c r="M131" i="7"/>
  <c r="K131" i="7"/>
  <c r="I131" i="7"/>
  <c r="G131" i="7"/>
  <c r="U130" i="7"/>
  <c r="T130" i="7"/>
  <c r="N130" i="7"/>
  <c r="O130" i="7" s="1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U126" i="7"/>
  <c r="S126" i="7"/>
  <c r="R126" i="7"/>
  <c r="T126" i="7" s="1"/>
  <c r="Q126" i="7"/>
  <c r="P126" i="7"/>
  <c r="M126" i="7"/>
  <c r="L126" i="7"/>
  <c r="J126" i="7"/>
  <c r="H126" i="7"/>
  <c r="F126" i="7"/>
  <c r="N126" i="7" s="1"/>
  <c r="E126" i="7"/>
  <c r="D126" i="7"/>
  <c r="U125" i="7"/>
  <c r="T125" i="7"/>
  <c r="O125" i="7"/>
  <c r="N125" i="7"/>
  <c r="M125" i="7"/>
  <c r="K125" i="7"/>
  <c r="I125" i="7"/>
  <c r="G125" i="7"/>
  <c r="U124" i="7"/>
  <c r="T124" i="7"/>
  <c r="O124" i="7"/>
  <c r="N124" i="7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S121" i="7"/>
  <c r="R121" i="7"/>
  <c r="Q121" i="7"/>
  <c r="P121" i="7"/>
  <c r="L121" i="7"/>
  <c r="J121" i="7"/>
  <c r="U121" i="7" s="1"/>
  <c r="H121" i="7"/>
  <c r="F121" i="7"/>
  <c r="E121" i="7"/>
  <c r="D121" i="7"/>
  <c r="I121" i="7" s="1"/>
  <c r="U120" i="7"/>
  <c r="T120" i="7"/>
  <c r="O120" i="7"/>
  <c r="N120" i="7"/>
  <c r="M120" i="7"/>
  <c r="K120" i="7"/>
  <c r="I120" i="7"/>
  <c r="G120" i="7"/>
  <c r="U119" i="7"/>
  <c r="T119" i="7"/>
  <c r="N119" i="7"/>
  <c r="O119" i="7" s="1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N115" i="7"/>
  <c r="O115" i="7" s="1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N113" i="7"/>
  <c r="O113" i="7" s="1"/>
  <c r="M113" i="7"/>
  <c r="K113" i="7"/>
  <c r="I113" i="7"/>
  <c r="G113" i="7"/>
  <c r="S112" i="7"/>
  <c r="R112" i="7"/>
  <c r="Q112" i="7"/>
  <c r="P112" i="7"/>
  <c r="L112" i="7"/>
  <c r="J112" i="7"/>
  <c r="U112" i="7" s="1"/>
  <c r="H112" i="7"/>
  <c r="G112" i="7"/>
  <c r="F112" i="7"/>
  <c r="E112" i="7"/>
  <c r="D112" i="7"/>
  <c r="I112" i="7" s="1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N108" i="7"/>
  <c r="O108" i="7" s="1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S106" i="7"/>
  <c r="T106" i="7" s="1"/>
  <c r="R106" i="7"/>
  <c r="Q106" i="7"/>
  <c r="P106" i="7"/>
  <c r="U106" i="7" s="1"/>
  <c r="L106" i="7"/>
  <c r="J106" i="7"/>
  <c r="H106" i="7"/>
  <c r="I106" i="7" s="1"/>
  <c r="F106" i="7"/>
  <c r="E106" i="7"/>
  <c r="D106" i="7"/>
  <c r="U105" i="7"/>
  <c r="T105" i="7"/>
  <c r="N105" i="7"/>
  <c r="O105" i="7" s="1"/>
  <c r="M105" i="7"/>
  <c r="K105" i="7"/>
  <c r="I105" i="7"/>
  <c r="G105" i="7"/>
  <c r="U102" i="7"/>
  <c r="S102" i="7"/>
  <c r="R102" i="7"/>
  <c r="T102" i="7" s="1"/>
  <c r="Q102" i="7"/>
  <c r="P102" i="7"/>
  <c r="L102" i="7"/>
  <c r="M102" i="7" s="1"/>
  <c r="J102" i="7"/>
  <c r="H102" i="7"/>
  <c r="F102" i="7"/>
  <c r="N102" i="7" s="1"/>
  <c r="E102" i="7"/>
  <c r="D102" i="7"/>
  <c r="S101" i="7"/>
  <c r="R101" i="7"/>
  <c r="Q101" i="7"/>
  <c r="P101" i="7"/>
  <c r="L101" i="7"/>
  <c r="J101" i="7"/>
  <c r="K101" i="7" s="1"/>
  <c r="H101" i="7"/>
  <c r="F101" i="7"/>
  <c r="E101" i="7"/>
  <c r="M101" i="7" s="1"/>
  <c r="D101" i="7"/>
  <c r="I101" i="7" s="1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N98" i="7"/>
  <c r="O98" i="7" s="1"/>
  <c r="M98" i="7"/>
  <c r="K98" i="7"/>
  <c r="I98" i="7"/>
  <c r="G98" i="7"/>
  <c r="U97" i="7"/>
  <c r="T97" i="7"/>
  <c r="N97" i="7"/>
  <c r="O97" i="7" s="1"/>
  <c r="M97" i="7"/>
  <c r="K97" i="7"/>
  <c r="I97" i="7"/>
  <c r="G97" i="7"/>
  <c r="S96" i="7"/>
  <c r="R96" i="7"/>
  <c r="Q96" i="7"/>
  <c r="P96" i="7"/>
  <c r="L96" i="7"/>
  <c r="J96" i="7"/>
  <c r="U96" i="7" s="1"/>
  <c r="H96" i="7"/>
  <c r="G96" i="7"/>
  <c r="F96" i="7"/>
  <c r="E96" i="7"/>
  <c r="D96" i="7"/>
  <c r="I96" i="7" s="1"/>
  <c r="U95" i="7"/>
  <c r="T95" i="7"/>
  <c r="N95" i="7"/>
  <c r="O95" i="7" s="1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S91" i="7"/>
  <c r="R91" i="7"/>
  <c r="Q91" i="7"/>
  <c r="P91" i="7"/>
  <c r="U91" i="7" s="1"/>
  <c r="L91" i="7"/>
  <c r="J91" i="7"/>
  <c r="H91" i="7"/>
  <c r="I91" i="7" s="1"/>
  <c r="F91" i="7"/>
  <c r="E91" i="7"/>
  <c r="D91" i="7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U85" i="7"/>
  <c r="S85" i="7"/>
  <c r="R85" i="7"/>
  <c r="T85" i="7" s="1"/>
  <c r="Q85" i="7"/>
  <c r="P85" i="7"/>
  <c r="M85" i="7"/>
  <c r="L85" i="7"/>
  <c r="J85" i="7"/>
  <c r="I85" i="7"/>
  <c r="H85" i="7"/>
  <c r="F85" i="7"/>
  <c r="N85" i="7" s="1"/>
  <c r="E85" i="7"/>
  <c r="D85" i="7"/>
  <c r="S84" i="7"/>
  <c r="R84" i="7"/>
  <c r="Q84" i="7"/>
  <c r="P84" i="7"/>
  <c r="U84" i="7" s="1"/>
  <c r="L84" i="7"/>
  <c r="J84" i="7"/>
  <c r="H84" i="7"/>
  <c r="F84" i="7"/>
  <c r="N84" i="7" s="1"/>
  <c r="E84" i="7"/>
  <c r="D84" i="7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N80" i="7"/>
  <c r="O80" i="7" s="1"/>
  <c r="M80" i="7"/>
  <c r="K80" i="7"/>
  <c r="I80" i="7"/>
  <c r="G80" i="7"/>
  <c r="U79" i="7"/>
  <c r="T79" i="7"/>
  <c r="N79" i="7"/>
  <c r="O79" i="7" s="1"/>
  <c r="M79" i="7"/>
  <c r="K79" i="7"/>
  <c r="I79" i="7"/>
  <c r="G79" i="7"/>
  <c r="U78" i="7"/>
  <c r="S78" i="7"/>
  <c r="R78" i="7"/>
  <c r="Q78" i="7"/>
  <c r="P78" i="7"/>
  <c r="L78" i="7"/>
  <c r="J78" i="7"/>
  <c r="H78" i="7"/>
  <c r="I78" i="7" s="1"/>
  <c r="G78" i="7"/>
  <c r="F78" i="7"/>
  <c r="E78" i="7"/>
  <c r="D78" i="7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N73" i="7"/>
  <c r="O73" i="7" s="1"/>
  <c r="M73" i="7"/>
  <c r="K73" i="7"/>
  <c r="I73" i="7"/>
  <c r="G73" i="7"/>
  <c r="U72" i="7"/>
  <c r="T72" i="7"/>
  <c r="N72" i="7"/>
  <c r="O72" i="7" s="1"/>
  <c r="M72" i="7"/>
  <c r="K72" i="7"/>
  <c r="I72" i="7"/>
  <c r="G72" i="7"/>
  <c r="U71" i="7"/>
  <c r="T71" i="7"/>
  <c r="N71" i="7"/>
  <c r="O71" i="7" s="1"/>
  <c r="M71" i="7"/>
  <c r="K71" i="7"/>
  <c r="I71" i="7"/>
  <c r="G71" i="7"/>
  <c r="S70" i="7"/>
  <c r="R70" i="7"/>
  <c r="Q70" i="7"/>
  <c r="P70" i="7"/>
  <c r="U70" i="7" s="1"/>
  <c r="L70" i="7"/>
  <c r="J70" i="7"/>
  <c r="I70" i="7"/>
  <c r="H70" i="7"/>
  <c r="F70" i="7"/>
  <c r="E70" i="7"/>
  <c r="D70" i="7"/>
  <c r="U69" i="7"/>
  <c r="T69" i="7"/>
  <c r="O69" i="7"/>
  <c r="N69" i="7"/>
  <c r="M69" i="7"/>
  <c r="K69" i="7"/>
  <c r="I69" i="7"/>
  <c r="G69" i="7"/>
  <c r="U68" i="7"/>
  <c r="T68" i="7"/>
  <c r="O68" i="7"/>
  <c r="N68" i="7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N64" i="7"/>
  <c r="O64" i="7" s="1"/>
  <c r="M64" i="7"/>
  <c r="K64" i="7"/>
  <c r="I64" i="7"/>
  <c r="G64" i="7"/>
  <c r="S63" i="7"/>
  <c r="T63" i="7" s="1"/>
  <c r="R63" i="7"/>
  <c r="Q63" i="7"/>
  <c r="P63" i="7"/>
  <c r="U63" i="7" s="1"/>
  <c r="L63" i="7"/>
  <c r="J63" i="7"/>
  <c r="H63" i="7"/>
  <c r="I63" i="7" s="1"/>
  <c r="F63" i="7"/>
  <c r="E63" i="7"/>
  <c r="M63" i="7" s="1"/>
  <c r="D63" i="7"/>
  <c r="U62" i="7"/>
  <c r="T62" i="7"/>
  <c r="O62" i="7"/>
  <c r="N62" i="7"/>
  <c r="M62" i="7"/>
  <c r="K62" i="7"/>
  <c r="I62" i="7"/>
  <c r="G62" i="7"/>
  <c r="U61" i="7"/>
  <c r="T61" i="7"/>
  <c r="N61" i="7"/>
  <c r="O61" i="7" s="1"/>
  <c r="M61" i="7"/>
  <c r="K61" i="7"/>
  <c r="I61" i="7"/>
  <c r="G61" i="7"/>
  <c r="U60" i="7"/>
  <c r="T60" i="7"/>
  <c r="N60" i="7"/>
  <c r="O60" i="7" s="1"/>
  <c r="M60" i="7"/>
  <c r="K60" i="7"/>
  <c r="I60" i="7"/>
  <c r="G60" i="7"/>
  <c r="U59" i="7"/>
  <c r="T59" i="7"/>
  <c r="N59" i="7"/>
  <c r="O59" i="7" s="1"/>
  <c r="M59" i="7"/>
  <c r="K59" i="7"/>
  <c r="I59" i="7"/>
  <c r="G59" i="7"/>
  <c r="S58" i="7"/>
  <c r="R58" i="7"/>
  <c r="T58" i="7" s="1"/>
  <c r="Q58" i="7"/>
  <c r="P58" i="7"/>
  <c r="L58" i="7"/>
  <c r="J58" i="7"/>
  <c r="K58" i="7" s="1"/>
  <c r="H58" i="7"/>
  <c r="F58" i="7"/>
  <c r="E58" i="7"/>
  <c r="D58" i="7"/>
  <c r="U57" i="7"/>
  <c r="T57" i="7"/>
  <c r="O57" i="7"/>
  <c r="N57" i="7"/>
  <c r="M57" i="7"/>
  <c r="K57" i="7"/>
  <c r="I57" i="7"/>
  <c r="G57" i="7"/>
  <c r="S54" i="7"/>
  <c r="T54" i="7" s="1"/>
  <c r="R54" i="7"/>
  <c r="Q54" i="7"/>
  <c r="P54" i="7"/>
  <c r="L54" i="7"/>
  <c r="J54" i="7"/>
  <c r="U54" i="7" s="1"/>
  <c r="H54" i="7"/>
  <c r="I54" i="7" s="1"/>
  <c r="F54" i="7"/>
  <c r="E54" i="7"/>
  <c r="M54" i="7" s="1"/>
  <c r="D54" i="7"/>
  <c r="S53" i="7"/>
  <c r="R53" i="7"/>
  <c r="Q53" i="7"/>
  <c r="P53" i="7"/>
  <c r="U53" i="7" s="1"/>
  <c r="L53" i="7"/>
  <c r="J53" i="7"/>
  <c r="H53" i="7"/>
  <c r="F53" i="7"/>
  <c r="N53" i="7" s="1"/>
  <c r="O53" i="7" s="1"/>
  <c r="E53" i="7"/>
  <c r="M53" i="7" s="1"/>
  <c r="D53" i="7"/>
  <c r="I53" i="7" s="1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N50" i="7"/>
  <c r="O50" i="7" s="1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S47" i="7"/>
  <c r="T47" i="7" s="1"/>
  <c r="R47" i="7"/>
  <c r="Q47" i="7"/>
  <c r="P47" i="7"/>
  <c r="U47" i="7" s="1"/>
  <c r="L47" i="7"/>
  <c r="J47" i="7"/>
  <c r="I47" i="7"/>
  <c r="H47" i="7"/>
  <c r="F47" i="7"/>
  <c r="E47" i="7"/>
  <c r="D47" i="7"/>
  <c r="U46" i="7"/>
  <c r="T46" i="7"/>
  <c r="N46" i="7"/>
  <c r="O46" i="7" s="1"/>
  <c r="M46" i="7"/>
  <c r="K46" i="7"/>
  <c r="I46" i="7"/>
  <c r="G46" i="7"/>
  <c r="U45" i="7"/>
  <c r="T45" i="7"/>
  <c r="N45" i="7"/>
  <c r="O45" i="7" s="1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N43" i="7"/>
  <c r="O43" i="7" s="1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Q40" i="7"/>
  <c r="P40" i="7"/>
  <c r="U40" i="7" s="1"/>
  <c r="L40" i="7"/>
  <c r="J40" i="7"/>
  <c r="H40" i="7"/>
  <c r="G40" i="7"/>
  <c r="F40" i="7"/>
  <c r="N40" i="7" s="1"/>
  <c r="O40" i="7" s="1"/>
  <c r="E40" i="7"/>
  <c r="M40" i="7" s="1"/>
  <c r="D40" i="7"/>
  <c r="I40" i="7" s="1"/>
  <c r="U39" i="7"/>
  <c r="T39" i="7"/>
  <c r="O39" i="7"/>
  <c r="N39" i="7"/>
  <c r="M39" i="7"/>
  <c r="K39" i="7"/>
  <c r="I39" i="7"/>
  <c r="G39" i="7"/>
  <c r="U38" i="7"/>
  <c r="T38" i="7"/>
  <c r="N38" i="7"/>
  <c r="O38" i="7" s="1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T35" i="7" s="1"/>
  <c r="R35" i="7"/>
  <c r="Q35" i="7"/>
  <c r="P35" i="7"/>
  <c r="U35" i="7" s="1"/>
  <c r="M35" i="7"/>
  <c r="L35" i="7"/>
  <c r="J35" i="7"/>
  <c r="H35" i="7"/>
  <c r="F35" i="7"/>
  <c r="E35" i="7"/>
  <c r="D35" i="7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O32" i="7"/>
  <c r="N32" i="7"/>
  <c r="M32" i="7"/>
  <c r="K32" i="7"/>
  <c r="I32" i="7"/>
  <c r="G32" i="7"/>
  <c r="U31" i="7"/>
  <c r="T31" i="7"/>
  <c r="O31" i="7"/>
  <c r="N31" i="7"/>
  <c r="M31" i="7"/>
  <c r="K31" i="7"/>
  <c r="I31" i="7"/>
  <c r="G31" i="7"/>
  <c r="U30" i="7"/>
  <c r="T30" i="7"/>
  <c r="O30" i="7"/>
  <c r="N30" i="7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O28" i="7"/>
  <c r="N28" i="7"/>
  <c r="M28" i="7"/>
  <c r="K28" i="7"/>
  <c r="I28" i="7"/>
  <c r="G28" i="7"/>
  <c r="S27" i="7"/>
  <c r="R27" i="7"/>
  <c r="Q27" i="7"/>
  <c r="P27" i="7"/>
  <c r="L27" i="7"/>
  <c r="J27" i="7"/>
  <c r="K27" i="7" s="1"/>
  <c r="H27" i="7"/>
  <c r="F27" i="7"/>
  <c r="E27" i="7"/>
  <c r="M27" i="7" s="1"/>
  <c r="D27" i="7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N24" i="7"/>
  <c r="O24" i="7" s="1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N20" i="7"/>
  <c r="O20" i="7" s="1"/>
  <c r="M20" i="7"/>
  <c r="K20" i="7"/>
  <c r="I20" i="7"/>
  <c r="G20" i="7"/>
  <c r="T19" i="7"/>
  <c r="S19" i="7"/>
  <c r="R19" i="7"/>
  <c r="Q19" i="7"/>
  <c r="P19" i="7"/>
  <c r="L19" i="7"/>
  <c r="J19" i="7"/>
  <c r="U19" i="7" s="1"/>
  <c r="H19" i="7"/>
  <c r="I19" i="7" s="1"/>
  <c r="F19" i="7"/>
  <c r="E19" i="7"/>
  <c r="D19" i="7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O16" i="7"/>
  <c r="N16" i="7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O14" i="7"/>
  <c r="N14" i="7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O11" i="7"/>
  <c r="N11" i="7"/>
  <c r="M11" i="7"/>
  <c r="K11" i="7"/>
  <c r="I11" i="7"/>
  <c r="G11" i="7"/>
  <c r="S10" i="7"/>
  <c r="R10" i="7"/>
  <c r="T10" i="7" s="1"/>
  <c r="Q10" i="7"/>
  <c r="P10" i="7"/>
  <c r="L10" i="7"/>
  <c r="J10" i="7"/>
  <c r="H10" i="7"/>
  <c r="F10" i="7"/>
  <c r="N10" i="7" s="1"/>
  <c r="O10" i="7" s="1"/>
  <c r="E10" i="7"/>
  <c r="D10" i="7"/>
  <c r="I10" i="7" s="1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T339" i="6" s="1"/>
  <c r="Q339" i="6"/>
  <c r="P339" i="6"/>
  <c r="L339" i="6"/>
  <c r="J339" i="6"/>
  <c r="H339" i="6"/>
  <c r="F339" i="6"/>
  <c r="E339" i="6"/>
  <c r="D339" i="6"/>
  <c r="S338" i="6"/>
  <c r="R338" i="6"/>
  <c r="T338" i="6" s="1"/>
  <c r="Q338" i="6"/>
  <c r="P338" i="6"/>
  <c r="U338" i="6" s="1"/>
  <c r="L338" i="6"/>
  <c r="J338" i="6"/>
  <c r="H338" i="6"/>
  <c r="F338" i="6"/>
  <c r="E338" i="6"/>
  <c r="D338" i="6"/>
  <c r="S337" i="6"/>
  <c r="R337" i="6"/>
  <c r="Q337" i="6"/>
  <c r="P337" i="6"/>
  <c r="L337" i="6"/>
  <c r="J337" i="6"/>
  <c r="H337" i="6"/>
  <c r="F337" i="6"/>
  <c r="N337" i="6" s="1"/>
  <c r="E337" i="6"/>
  <c r="M337" i="6" s="1"/>
  <c r="D337" i="6"/>
  <c r="I337" i="6" s="1"/>
  <c r="U336" i="6"/>
  <c r="T336" i="6"/>
  <c r="N336" i="6"/>
  <c r="O336" i="6" s="1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Q332" i="6"/>
  <c r="P332" i="6"/>
  <c r="U332" i="6" s="1"/>
  <c r="L332" i="6"/>
  <c r="J332" i="6"/>
  <c r="H332" i="6"/>
  <c r="F332" i="6"/>
  <c r="E332" i="6"/>
  <c r="M332" i="6" s="1"/>
  <c r="D332" i="6"/>
  <c r="U331" i="6"/>
  <c r="T331" i="6"/>
  <c r="N331" i="6"/>
  <c r="O331" i="6" s="1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N324" i="6"/>
  <c r="O324" i="6" s="1"/>
  <c r="M324" i="6"/>
  <c r="K324" i="6"/>
  <c r="I324" i="6"/>
  <c r="G324" i="6"/>
  <c r="S323" i="6"/>
  <c r="R323" i="6"/>
  <c r="T323" i="6" s="1"/>
  <c r="Q323" i="6"/>
  <c r="P323" i="6"/>
  <c r="L323" i="6"/>
  <c r="J323" i="6"/>
  <c r="H323" i="6"/>
  <c r="F323" i="6"/>
  <c r="E323" i="6"/>
  <c r="M323" i="6" s="1"/>
  <c r="D323" i="6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N320" i="6"/>
  <c r="O320" i="6" s="1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S317" i="6"/>
  <c r="R317" i="6"/>
  <c r="T317" i="6" s="1"/>
  <c r="Q317" i="6"/>
  <c r="P317" i="6"/>
  <c r="U317" i="6" s="1"/>
  <c r="L317" i="6"/>
  <c r="J317" i="6"/>
  <c r="H317" i="6"/>
  <c r="F317" i="6"/>
  <c r="E317" i="6"/>
  <c r="M317" i="6" s="1"/>
  <c r="D317" i="6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S310" i="6"/>
  <c r="R310" i="6"/>
  <c r="T310" i="6" s="1"/>
  <c r="Q310" i="6"/>
  <c r="P310" i="6"/>
  <c r="L310" i="6"/>
  <c r="J310" i="6"/>
  <c r="H310" i="6"/>
  <c r="F310" i="6"/>
  <c r="E310" i="6"/>
  <c r="D310" i="6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T303" i="6" s="1"/>
  <c r="R303" i="6"/>
  <c r="Q303" i="6"/>
  <c r="P303" i="6"/>
  <c r="U303" i="6" s="1"/>
  <c r="L303" i="6"/>
  <c r="J303" i="6"/>
  <c r="H303" i="6"/>
  <c r="F303" i="6"/>
  <c r="N303" i="6" s="1"/>
  <c r="E303" i="6"/>
  <c r="M303" i="6" s="1"/>
  <c r="D303" i="6"/>
  <c r="U302" i="6"/>
  <c r="T302" i="6"/>
  <c r="N302" i="6"/>
  <c r="O302" i="6" s="1"/>
  <c r="M302" i="6"/>
  <c r="K302" i="6"/>
  <c r="I302" i="6"/>
  <c r="G302" i="6"/>
  <c r="S299" i="6"/>
  <c r="R299" i="6"/>
  <c r="T299" i="6" s="1"/>
  <c r="Q299" i="6"/>
  <c r="P299" i="6"/>
  <c r="L299" i="6"/>
  <c r="J299" i="6"/>
  <c r="H299" i="6"/>
  <c r="F299" i="6"/>
  <c r="N299" i="6" s="1"/>
  <c r="E299" i="6"/>
  <c r="M299" i="6" s="1"/>
  <c r="D299" i="6"/>
  <c r="S298" i="6"/>
  <c r="T298" i="6" s="1"/>
  <c r="R298" i="6"/>
  <c r="Q298" i="6"/>
  <c r="P298" i="6"/>
  <c r="U298" i="6" s="1"/>
  <c r="L298" i="6"/>
  <c r="J298" i="6"/>
  <c r="K298" i="6" s="1"/>
  <c r="H298" i="6"/>
  <c r="F298" i="6"/>
  <c r="E298" i="6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T292" i="6" s="1"/>
  <c r="Q292" i="6"/>
  <c r="P292" i="6"/>
  <c r="L292" i="6"/>
  <c r="J292" i="6"/>
  <c r="H292" i="6"/>
  <c r="F292" i="6"/>
  <c r="E292" i="6"/>
  <c r="D292" i="6"/>
  <c r="U291" i="6"/>
  <c r="T291" i="6"/>
  <c r="N291" i="6"/>
  <c r="O291" i="6" s="1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T285" i="6"/>
  <c r="S285" i="6"/>
  <c r="R285" i="6"/>
  <c r="Q285" i="6"/>
  <c r="P285" i="6"/>
  <c r="L285" i="6"/>
  <c r="J285" i="6"/>
  <c r="K285" i="6" s="1"/>
  <c r="H285" i="6"/>
  <c r="F285" i="6"/>
  <c r="E285" i="6"/>
  <c r="D285" i="6"/>
  <c r="U284" i="6"/>
  <c r="T284" i="6"/>
  <c r="N284" i="6"/>
  <c r="O284" i="6" s="1"/>
  <c r="M284" i="6"/>
  <c r="K284" i="6"/>
  <c r="I284" i="6"/>
  <c r="G284" i="6"/>
  <c r="U283" i="6"/>
  <c r="T283" i="6"/>
  <c r="N283" i="6"/>
  <c r="O283" i="6" s="1"/>
  <c r="M283" i="6"/>
  <c r="K283" i="6"/>
  <c r="I283" i="6"/>
  <c r="G283" i="6"/>
  <c r="U282" i="6"/>
  <c r="T282" i="6"/>
  <c r="N282" i="6"/>
  <c r="O282" i="6" s="1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N279" i="6"/>
  <c r="O279" i="6" s="1"/>
  <c r="M279" i="6"/>
  <c r="K279" i="6"/>
  <c r="I279" i="6"/>
  <c r="G279" i="6"/>
  <c r="U278" i="6"/>
  <c r="T278" i="6"/>
  <c r="N278" i="6"/>
  <c r="O278" i="6" s="1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N276" i="6"/>
  <c r="O276" i="6" s="1"/>
  <c r="M276" i="6"/>
  <c r="K276" i="6"/>
  <c r="I276" i="6"/>
  <c r="G276" i="6"/>
  <c r="S275" i="6"/>
  <c r="R275" i="6"/>
  <c r="Q275" i="6"/>
  <c r="P275" i="6"/>
  <c r="L275" i="6"/>
  <c r="J275" i="6"/>
  <c r="H275" i="6"/>
  <c r="F275" i="6"/>
  <c r="E275" i="6"/>
  <c r="M275" i="6" s="1"/>
  <c r="D275" i="6"/>
  <c r="I275" i="6" s="1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N272" i="6"/>
  <c r="O272" i="6" s="1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N269" i="6"/>
  <c r="O269" i="6" s="1"/>
  <c r="M269" i="6"/>
  <c r="K269" i="6"/>
  <c r="I269" i="6"/>
  <c r="G269" i="6"/>
  <c r="U268" i="6"/>
  <c r="T268" i="6"/>
  <c r="N268" i="6"/>
  <c r="O268" i="6" s="1"/>
  <c r="M268" i="6"/>
  <c r="K268" i="6"/>
  <c r="I268" i="6"/>
  <c r="G268" i="6"/>
  <c r="S267" i="6"/>
  <c r="R267" i="6"/>
  <c r="T267" i="6" s="1"/>
  <c r="Q267" i="6"/>
  <c r="P267" i="6"/>
  <c r="L267" i="6"/>
  <c r="J267" i="6"/>
  <c r="H267" i="6"/>
  <c r="F267" i="6"/>
  <c r="E267" i="6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N263" i="6"/>
  <c r="O263" i="6" s="1"/>
  <c r="M263" i="6"/>
  <c r="K263" i="6"/>
  <c r="I263" i="6"/>
  <c r="G263" i="6"/>
  <c r="S260" i="6"/>
  <c r="R260" i="6"/>
  <c r="T260" i="6" s="1"/>
  <c r="Q260" i="6"/>
  <c r="P260" i="6"/>
  <c r="L260" i="6"/>
  <c r="J260" i="6"/>
  <c r="H260" i="6"/>
  <c r="F260" i="6"/>
  <c r="E260" i="6"/>
  <c r="D260" i="6"/>
  <c r="S259" i="6"/>
  <c r="R259" i="6"/>
  <c r="Q259" i="6"/>
  <c r="P259" i="6"/>
  <c r="L259" i="6"/>
  <c r="J259" i="6"/>
  <c r="H259" i="6"/>
  <c r="F259" i="6"/>
  <c r="N259" i="6" s="1"/>
  <c r="E259" i="6"/>
  <c r="M259" i="6" s="1"/>
  <c r="D259" i="6"/>
  <c r="U258" i="6"/>
  <c r="T258" i="6"/>
  <c r="O258" i="6"/>
  <c r="N258" i="6"/>
  <c r="M258" i="6"/>
  <c r="K258" i="6"/>
  <c r="I258" i="6"/>
  <c r="G258" i="6"/>
  <c r="U257" i="6"/>
  <c r="T257" i="6"/>
  <c r="N257" i="6"/>
  <c r="O257" i="6" s="1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N255" i="6"/>
  <c r="O255" i="6" s="1"/>
  <c r="M255" i="6"/>
  <c r="K255" i="6"/>
  <c r="I255" i="6"/>
  <c r="G255" i="6"/>
  <c r="T254" i="6"/>
  <c r="S254" i="6"/>
  <c r="R254" i="6"/>
  <c r="Q254" i="6"/>
  <c r="P254" i="6"/>
  <c r="U254" i="6" s="1"/>
  <c r="L254" i="6"/>
  <c r="J254" i="6"/>
  <c r="H254" i="6"/>
  <c r="F254" i="6"/>
  <c r="N254" i="6" s="1"/>
  <c r="E254" i="6"/>
  <c r="D254" i="6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O251" i="6"/>
  <c r="N251" i="6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N248" i="6"/>
  <c r="O248" i="6" s="1"/>
  <c r="M248" i="6"/>
  <c r="K248" i="6"/>
  <c r="I248" i="6"/>
  <c r="G248" i="6"/>
  <c r="S247" i="6"/>
  <c r="R247" i="6"/>
  <c r="T247" i="6" s="1"/>
  <c r="Q247" i="6"/>
  <c r="P247" i="6"/>
  <c r="L247" i="6"/>
  <c r="K247" i="6"/>
  <c r="J247" i="6"/>
  <c r="H247" i="6"/>
  <c r="N247" i="6" s="1"/>
  <c r="O247" i="6" s="1"/>
  <c r="F247" i="6"/>
  <c r="E247" i="6"/>
  <c r="D247" i="6"/>
  <c r="U246" i="6"/>
  <c r="T246" i="6"/>
  <c r="N246" i="6"/>
  <c r="O246" i="6" s="1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N244" i="6"/>
  <c r="O244" i="6" s="1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S240" i="6"/>
  <c r="T240" i="6" s="1"/>
  <c r="R240" i="6"/>
  <c r="Q240" i="6"/>
  <c r="P240" i="6"/>
  <c r="U240" i="6" s="1"/>
  <c r="L240" i="6"/>
  <c r="J240" i="6"/>
  <c r="H240" i="6"/>
  <c r="F240" i="6"/>
  <c r="E240" i="6"/>
  <c r="D240" i="6"/>
  <c r="U239" i="6"/>
  <c r="T239" i="6"/>
  <c r="N239" i="6"/>
  <c r="O239" i="6" s="1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P231" i="6"/>
  <c r="L231" i="6"/>
  <c r="J231" i="6"/>
  <c r="U231" i="6" s="1"/>
  <c r="I231" i="6"/>
  <c r="H231" i="6"/>
  <c r="G231" i="6"/>
  <c r="F231" i="6"/>
  <c r="E231" i="6"/>
  <c r="D231" i="6"/>
  <c r="S230" i="6"/>
  <c r="R230" i="6"/>
  <c r="Q230" i="6"/>
  <c r="P230" i="6"/>
  <c r="U230" i="6" s="1"/>
  <c r="L230" i="6"/>
  <c r="J230" i="6"/>
  <c r="H230" i="6"/>
  <c r="F230" i="6"/>
  <c r="N230" i="6" s="1"/>
  <c r="O230" i="6" s="1"/>
  <c r="E230" i="6"/>
  <c r="D230" i="6"/>
  <c r="I230" i="6" s="1"/>
  <c r="U229" i="6"/>
  <c r="T229" i="6"/>
  <c r="O229" i="6"/>
  <c r="N229" i="6"/>
  <c r="M229" i="6"/>
  <c r="K229" i="6"/>
  <c r="I229" i="6"/>
  <c r="G229" i="6"/>
  <c r="U228" i="6"/>
  <c r="T228" i="6"/>
  <c r="O228" i="6"/>
  <c r="N228" i="6"/>
  <c r="M228" i="6"/>
  <c r="K228" i="6"/>
  <c r="I228" i="6"/>
  <c r="G228" i="6"/>
  <c r="U227" i="6"/>
  <c r="T227" i="6"/>
  <c r="O227" i="6"/>
  <c r="N227" i="6"/>
  <c r="M227" i="6"/>
  <c r="K227" i="6"/>
  <c r="I227" i="6"/>
  <c r="G227" i="6"/>
  <c r="U226" i="6"/>
  <c r="T226" i="6"/>
  <c r="O226" i="6"/>
  <c r="N226" i="6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S224" i="6"/>
  <c r="R224" i="6"/>
  <c r="Q224" i="6"/>
  <c r="P224" i="6"/>
  <c r="L224" i="6"/>
  <c r="J224" i="6"/>
  <c r="U224" i="6" s="1"/>
  <c r="I224" i="6"/>
  <c r="H224" i="6"/>
  <c r="G224" i="6"/>
  <c r="F224" i="6"/>
  <c r="E224" i="6"/>
  <c r="D224" i="6"/>
  <c r="U223" i="6"/>
  <c r="T223" i="6"/>
  <c r="O223" i="6"/>
  <c r="N223" i="6"/>
  <c r="M223" i="6"/>
  <c r="K223" i="6"/>
  <c r="I223" i="6"/>
  <c r="G223" i="6"/>
  <c r="U222" i="6"/>
  <c r="T222" i="6"/>
  <c r="O222" i="6"/>
  <c r="N222" i="6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O220" i="6"/>
  <c r="N220" i="6"/>
  <c r="M220" i="6"/>
  <c r="K220" i="6"/>
  <c r="I220" i="6"/>
  <c r="G220" i="6"/>
  <c r="U219" i="6"/>
  <c r="T219" i="6"/>
  <c r="O219" i="6"/>
  <c r="N219" i="6"/>
  <c r="M219" i="6"/>
  <c r="K219" i="6"/>
  <c r="I219" i="6"/>
  <c r="G219" i="6"/>
  <c r="U218" i="6"/>
  <c r="T218" i="6"/>
  <c r="O218" i="6"/>
  <c r="N218" i="6"/>
  <c r="M218" i="6"/>
  <c r="K218" i="6"/>
  <c r="I218" i="6"/>
  <c r="G218" i="6"/>
  <c r="U217" i="6"/>
  <c r="T217" i="6"/>
  <c r="O217" i="6"/>
  <c r="N217" i="6"/>
  <c r="M217" i="6"/>
  <c r="K217" i="6"/>
  <c r="I217" i="6"/>
  <c r="G217" i="6"/>
  <c r="S216" i="6"/>
  <c r="R216" i="6"/>
  <c r="Q216" i="6"/>
  <c r="P216" i="6"/>
  <c r="U216" i="6" s="1"/>
  <c r="L216" i="6"/>
  <c r="J216" i="6"/>
  <c r="H216" i="6"/>
  <c r="F216" i="6"/>
  <c r="N216" i="6" s="1"/>
  <c r="O216" i="6" s="1"/>
  <c r="E216" i="6"/>
  <c r="D216" i="6"/>
  <c r="I216" i="6" s="1"/>
  <c r="U215" i="6"/>
  <c r="T215" i="6"/>
  <c r="O215" i="6"/>
  <c r="N215" i="6"/>
  <c r="M215" i="6"/>
  <c r="K215" i="6"/>
  <c r="I215" i="6"/>
  <c r="G215" i="6"/>
  <c r="U214" i="6"/>
  <c r="T214" i="6"/>
  <c r="O214" i="6"/>
  <c r="N214" i="6"/>
  <c r="M214" i="6"/>
  <c r="K214" i="6"/>
  <c r="I214" i="6"/>
  <c r="G214" i="6"/>
  <c r="U213" i="6"/>
  <c r="T213" i="6"/>
  <c r="O213" i="6"/>
  <c r="N213" i="6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N211" i="6"/>
  <c r="O211" i="6" s="1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U205" i="6"/>
  <c r="S205" i="6"/>
  <c r="R205" i="6"/>
  <c r="Q205" i="6"/>
  <c r="P205" i="6"/>
  <c r="L205" i="6"/>
  <c r="J205" i="6"/>
  <c r="H205" i="6"/>
  <c r="F205" i="6"/>
  <c r="G205" i="6" s="1"/>
  <c r="E205" i="6"/>
  <c r="D205" i="6"/>
  <c r="S204" i="6"/>
  <c r="R204" i="6"/>
  <c r="Q204" i="6"/>
  <c r="P204" i="6"/>
  <c r="L204" i="6"/>
  <c r="K204" i="6"/>
  <c r="J204" i="6"/>
  <c r="H204" i="6"/>
  <c r="F204" i="6"/>
  <c r="E204" i="6"/>
  <c r="D204" i="6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N201" i="6"/>
  <c r="O201" i="6" s="1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T198" i="6" s="1"/>
  <c r="Q198" i="6"/>
  <c r="P198" i="6"/>
  <c r="U198" i="6" s="1"/>
  <c r="L198" i="6"/>
  <c r="J198" i="6"/>
  <c r="H198" i="6"/>
  <c r="F198" i="6"/>
  <c r="E198" i="6"/>
  <c r="D198" i="6"/>
  <c r="I198" i="6" s="1"/>
  <c r="U197" i="6"/>
  <c r="T197" i="6"/>
  <c r="O197" i="6"/>
  <c r="N197" i="6"/>
  <c r="M197" i="6"/>
  <c r="K197" i="6"/>
  <c r="I197" i="6"/>
  <c r="G197" i="6"/>
  <c r="U196" i="6"/>
  <c r="T196" i="6"/>
  <c r="O196" i="6"/>
  <c r="N196" i="6"/>
  <c r="M196" i="6"/>
  <c r="K196" i="6"/>
  <c r="I196" i="6"/>
  <c r="G196" i="6"/>
  <c r="U195" i="6"/>
  <c r="T195" i="6"/>
  <c r="O195" i="6"/>
  <c r="N195" i="6"/>
  <c r="M195" i="6"/>
  <c r="K195" i="6"/>
  <c r="I195" i="6"/>
  <c r="G195" i="6"/>
  <c r="U194" i="6"/>
  <c r="T194" i="6"/>
  <c r="O194" i="6"/>
  <c r="N194" i="6"/>
  <c r="M194" i="6"/>
  <c r="K194" i="6"/>
  <c r="I194" i="6"/>
  <c r="G194" i="6"/>
  <c r="U193" i="6"/>
  <c r="T193" i="6"/>
  <c r="O193" i="6"/>
  <c r="N193" i="6"/>
  <c r="M193" i="6"/>
  <c r="K193" i="6"/>
  <c r="I193" i="6"/>
  <c r="G193" i="6"/>
  <c r="U192" i="6"/>
  <c r="T192" i="6"/>
  <c r="O192" i="6"/>
  <c r="N192" i="6"/>
  <c r="M192" i="6"/>
  <c r="K192" i="6"/>
  <c r="I192" i="6"/>
  <c r="G192" i="6"/>
  <c r="S191" i="6"/>
  <c r="T191" i="6" s="1"/>
  <c r="R191" i="6"/>
  <c r="Q191" i="6"/>
  <c r="P191" i="6"/>
  <c r="L191" i="6"/>
  <c r="J191" i="6"/>
  <c r="H191" i="6"/>
  <c r="G191" i="6"/>
  <c r="F191" i="6"/>
  <c r="E191" i="6"/>
  <c r="M191" i="6" s="1"/>
  <c r="D191" i="6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U185" i="6"/>
  <c r="S185" i="6"/>
  <c r="R185" i="6"/>
  <c r="Q185" i="6"/>
  <c r="P185" i="6"/>
  <c r="L185" i="6"/>
  <c r="J185" i="6"/>
  <c r="H185" i="6"/>
  <c r="F185" i="6"/>
  <c r="G185" i="6" s="1"/>
  <c r="E185" i="6"/>
  <c r="D185" i="6"/>
  <c r="U184" i="6"/>
  <c r="T184" i="6"/>
  <c r="O184" i="6"/>
  <c r="N184" i="6"/>
  <c r="M184" i="6"/>
  <c r="K184" i="6"/>
  <c r="I184" i="6"/>
  <c r="G184" i="6"/>
  <c r="U183" i="6"/>
  <c r="T183" i="6"/>
  <c r="N183" i="6"/>
  <c r="O183" i="6" s="1"/>
  <c r="M183" i="6"/>
  <c r="K183" i="6"/>
  <c r="I183" i="6"/>
  <c r="G183" i="6"/>
  <c r="U182" i="6"/>
  <c r="T182" i="6"/>
  <c r="N182" i="6"/>
  <c r="O182" i="6" s="1"/>
  <c r="M182" i="6"/>
  <c r="K182" i="6"/>
  <c r="I182" i="6"/>
  <c r="G182" i="6"/>
  <c r="U181" i="6"/>
  <c r="T181" i="6"/>
  <c r="N181" i="6"/>
  <c r="O181" i="6" s="1"/>
  <c r="M181" i="6"/>
  <c r="K181" i="6"/>
  <c r="I181" i="6"/>
  <c r="G181" i="6"/>
  <c r="U180" i="6"/>
  <c r="T180" i="6"/>
  <c r="N180" i="6"/>
  <c r="O180" i="6" s="1"/>
  <c r="M180" i="6"/>
  <c r="K180" i="6"/>
  <c r="I180" i="6"/>
  <c r="G180" i="6"/>
  <c r="S179" i="6"/>
  <c r="R179" i="6"/>
  <c r="Q179" i="6"/>
  <c r="P179" i="6"/>
  <c r="L179" i="6"/>
  <c r="K179" i="6"/>
  <c r="J179" i="6"/>
  <c r="H179" i="6"/>
  <c r="F179" i="6"/>
  <c r="E179" i="6"/>
  <c r="D179" i="6"/>
  <c r="U178" i="6"/>
  <c r="T178" i="6"/>
  <c r="N178" i="6"/>
  <c r="O178" i="6" s="1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N176" i="6"/>
  <c r="O176" i="6" s="1"/>
  <c r="M176" i="6"/>
  <c r="K176" i="6"/>
  <c r="I176" i="6"/>
  <c r="G176" i="6"/>
  <c r="U175" i="6"/>
  <c r="T175" i="6"/>
  <c r="N175" i="6"/>
  <c r="O175" i="6" s="1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N173" i="6"/>
  <c r="O173" i="6" s="1"/>
  <c r="M173" i="6"/>
  <c r="K173" i="6"/>
  <c r="I173" i="6"/>
  <c r="G173" i="6"/>
  <c r="U170" i="6"/>
  <c r="S170" i="6"/>
  <c r="R170" i="6"/>
  <c r="Q170" i="6"/>
  <c r="P170" i="6"/>
  <c r="L170" i="6"/>
  <c r="J170" i="6"/>
  <c r="H170" i="6"/>
  <c r="F170" i="6"/>
  <c r="G170" i="6" s="1"/>
  <c r="E170" i="6"/>
  <c r="D170" i="6"/>
  <c r="S169" i="6"/>
  <c r="R169" i="6"/>
  <c r="Q169" i="6"/>
  <c r="P169" i="6"/>
  <c r="L169" i="6"/>
  <c r="K169" i="6"/>
  <c r="J169" i="6"/>
  <c r="H169" i="6"/>
  <c r="F169" i="6"/>
  <c r="E169" i="6"/>
  <c r="D169" i="6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S163" i="6"/>
  <c r="R163" i="6"/>
  <c r="T163" i="6" s="1"/>
  <c r="Q163" i="6"/>
  <c r="P163" i="6"/>
  <c r="U163" i="6" s="1"/>
  <c r="L163" i="6"/>
  <c r="J163" i="6"/>
  <c r="H163" i="6"/>
  <c r="F163" i="6"/>
  <c r="E163" i="6"/>
  <c r="D163" i="6"/>
  <c r="I163" i="6" s="1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O159" i="6"/>
  <c r="N159" i="6"/>
  <c r="M159" i="6"/>
  <c r="K159" i="6"/>
  <c r="I159" i="6"/>
  <c r="G159" i="6"/>
  <c r="U158" i="6"/>
  <c r="T158" i="6"/>
  <c r="O158" i="6"/>
  <c r="N158" i="6"/>
  <c r="M158" i="6"/>
  <c r="K158" i="6"/>
  <c r="I158" i="6"/>
  <c r="G158" i="6"/>
  <c r="S157" i="6"/>
  <c r="T157" i="6" s="1"/>
  <c r="R157" i="6"/>
  <c r="Q157" i="6"/>
  <c r="P157" i="6"/>
  <c r="L157" i="6"/>
  <c r="J157" i="6"/>
  <c r="H157" i="6"/>
  <c r="G157" i="6"/>
  <c r="F157" i="6"/>
  <c r="E157" i="6"/>
  <c r="M157" i="6" s="1"/>
  <c r="D157" i="6"/>
  <c r="U156" i="6"/>
  <c r="T156" i="6"/>
  <c r="O156" i="6"/>
  <c r="N156" i="6"/>
  <c r="M156" i="6"/>
  <c r="K156" i="6"/>
  <c r="I156" i="6"/>
  <c r="G156" i="6"/>
  <c r="U155" i="6"/>
  <c r="T155" i="6"/>
  <c r="N155" i="6"/>
  <c r="O155" i="6" s="1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N151" i="6"/>
  <c r="O151" i="6" s="1"/>
  <c r="M151" i="6"/>
  <c r="K151" i="6"/>
  <c r="I151" i="6"/>
  <c r="G151" i="6"/>
  <c r="U150" i="6"/>
  <c r="S150" i="6"/>
  <c r="R150" i="6"/>
  <c r="Q150" i="6"/>
  <c r="P150" i="6"/>
  <c r="L150" i="6"/>
  <c r="J150" i="6"/>
  <c r="H150" i="6"/>
  <c r="F150" i="6"/>
  <c r="G150" i="6" s="1"/>
  <c r="E150" i="6"/>
  <c r="D150" i="6"/>
  <c r="I150" i="6" s="1"/>
  <c r="U149" i="6"/>
  <c r="T149" i="6"/>
  <c r="O149" i="6"/>
  <c r="N149" i="6"/>
  <c r="M149" i="6"/>
  <c r="K149" i="6"/>
  <c r="I149" i="6"/>
  <c r="G149" i="6"/>
  <c r="U148" i="6"/>
  <c r="T148" i="6"/>
  <c r="N148" i="6"/>
  <c r="O148" i="6" s="1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N146" i="6"/>
  <c r="O146" i="6" s="1"/>
  <c r="M146" i="6"/>
  <c r="K146" i="6"/>
  <c r="I146" i="6"/>
  <c r="G146" i="6"/>
  <c r="U145" i="6"/>
  <c r="T145" i="6"/>
  <c r="N145" i="6"/>
  <c r="O145" i="6" s="1"/>
  <c r="M145" i="6"/>
  <c r="K145" i="6"/>
  <c r="I145" i="6"/>
  <c r="G145" i="6"/>
  <c r="S144" i="6"/>
  <c r="R144" i="6"/>
  <c r="Q144" i="6"/>
  <c r="P144" i="6"/>
  <c r="L144" i="6"/>
  <c r="K144" i="6"/>
  <c r="J144" i="6"/>
  <c r="H144" i="6"/>
  <c r="F144" i="6"/>
  <c r="E144" i="6"/>
  <c r="D144" i="6"/>
  <c r="U143" i="6"/>
  <c r="T143" i="6"/>
  <c r="O143" i="6"/>
  <c r="N143" i="6"/>
  <c r="M143" i="6"/>
  <c r="K143" i="6"/>
  <c r="I143" i="6"/>
  <c r="G143" i="6"/>
  <c r="U142" i="6"/>
  <c r="T142" i="6"/>
  <c r="N142" i="6"/>
  <c r="O142" i="6" s="1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N138" i="6"/>
  <c r="O138" i="6" s="1"/>
  <c r="M138" i="6"/>
  <c r="K138" i="6"/>
  <c r="I138" i="6"/>
  <c r="G138" i="6"/>
  <c r="S137" i="6"/>
  <c r="R137" i="6"/>
  <c r="T137" i="6" s="1"/>
  <c r="Q137" i="6"/>
  <c r="P137" i="6"/>
  <c r="L137" i="6"/>
  <c r="J137" i="6"/>
  <c r="U137" i="6" s="1"/>
  <c r="H137" i="6"/>
  <c r="I137" i="6" s="1"/>
  <c r="F137" i="6"/>
  <c r="E137" i="6"/>
  <c r="D137" i="6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O134" i="6"/>
  <c r="N134" i="6"/>
  <c r="M134" i="6"/>
  <c r="K134" i="6"/>
  <c r="I134" i="6"/>
  <c r="G134" i="6"/>
  <c r="U133" i="6"/>
  <c r="T133" i="6"/>
  <c r="O133" i="6"/>
  <c r="N133" i="6"/>
  <c r="M133" i="6"/>
  <c r="K133" i="6"/>
  <c r="I133" i="6"/>
  <c r="G133" i="6"/>
  <c r="S132" i="6"/>
  <c r="R132" i="6"/>
  <c r="Q132" i="6"/>
  <c r="P132" i="6"/>
  <c r="U132" i="6" s="1"/>
  <c r="L132" i="6"/>
  <c r="J132" i="6"/>
  <c r="H132" i="6"/>
  <c r="F132" i="6"/>
  <c r="E132" i="6"/>
  <c r="D132" i="6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N129" i="6"/>
  <c r="O129" i="6" s="1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N127" i="6"/>
  <c r="O127" i="6" s="1"/>
  <c r="M127" i="6"/>
  <c r="K127" i="6"/>
  <c r="I127" i="6"/>
  <c r="G127" i="6"/>
  <c r="S126" i="6"/>
  <c r="R126" i="6"/>
  <c r="T126" i="6" s="1"/>
  <c r="Q126" i="6"/>
  <c r="P126" i="6"/>
  <c r="U126" i="6" s="1"/>
  <c r="L126" i="6"/>
  <c r="J126" i="6"/>
  <c r="H126" i="6"/>
  <c r="F126" i="6"/>
  <c r="E126" i="6"/>
  <c r="D126" i="6"/>
  <c r="I126" i="6" s="1"/>
  <c r="U125" i="6"/>
  <c r="T125" i="6"/>
  <c r="O125" i="6"/>
  <c r="N125" i="6"/>
  <c r="M125" i="6"/>
  <c r="K125" i="6"/>
  <c r="I125" i="6"/>
  <c r="G125" i="6"/>
  <c r="U124" i="6"/>
  <c r="T124" i="6"/>
  <c r="N124" i="6"/>
  <c r="O124" i="6" s="1"/>
  <c r="M124" i="6"/>
  <c r="K124" i="6"/>
  <c r="I124" i="6"/>
  <c r="G124" i="6"/>
  <c r="U123" i="6"/>
  <c r="T123" i="6"/>
  <c r="N123" i="6"/>
  <c r="O123" i="6" s="1"/>
  <c r="M123" i="6"/>
  <c r="K123" i="6"/>
  <c r="I123" i="6"/>
  <c r="G123" i="6"/>
  <c r="U122" i="6"/>
  <c r="T122" i="6"/>
  <c r="N122" i="6"/>
  <c r="O122" i="6" s="1"/>
  <c r="M122" i="6"/>
  <c r="K122" i="6"/>
  <c r="I122" i="6"/>
  <c r="G122" i="6"/>
  <c r="S121" i="6"/>
  <c r="R121" i="6"/>
  <c r="T121" i="6" s="1"/>
  <c r="Q121" i="6"/>
  <c r="P121" i="6"/>
  <c r="U121" i="6" s="1"/>
  <c r="L121" i="6"/>
  <c r="J121" i="6"/>
  <c r="H121" i="6"/>
  <c r="F121" i="6"/>
  <c r="G121" i="6" s="1"/>
  <c r="E121" i="6"/>
  <c r="M121" i="6" s="1"/>
  <c r="D121" i="6"/>
  <c r="U120" i="6"/>
  <c r="T120" i="6"/>
  <c r="N120" i="6"/>
  <c r="O120" i="6" s="1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N116" i="6"/>
  <c r="O116" i="6" s="1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Q112" i="6"/>
  <c r="P112" i="6"/>
  <c r="U112" i="6" s="1"/>
  <c r="L112" i="6"/>
  <c r="J112" i="6"/>
  <c r="H112" i="6"/>
  <c r="F112" i="6"/>
  <c r="E112" i="6"/>
  <c r="D112" i="6"/>
  <c r="G112" i="6" s="1"/>
  <c r="U111" i="6"/>
  <c r="T111" i="6"/>
  <c r="O111" i="6"/>
  <c r="N111" i="6"/>
  <c r="M111" i="6"/>
  <c r="K111" i="6"/>
  <c r="I111" i="6"/>
  <c r="G111" i="6"/>
  <c r="U110" i="6"/>
  <c r="T110" i="6"/>
  <c r="N110" i="6"/>
  <c r="O110" i="6" s="1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N108" i="6"/>
  <c r="O108" i="6" s="1"/>
  <c r="M108" i="6"/>
  <c r="K108" i="6"/>
  <c r="I108" i="6"/>
  <c r="G108" i="6"/>
  <c r="U107" i="6"/>
  <c r="T107" i="6"/>
  <c r="N107" i="6"/>
  <c r="O107" i="6" s="1"/>
  <c r="M107" i="6"/>
  <c r="K107" i="6"/>
  <c r="I107" i="6"/>
  <c r="G107" i="6"/>
  <c r="S106" i="6"/>
  <c r="R106" i="6"/>
  <c r="T106" i="6" s="1"/>
  <c r="Q106" i="6"/>
  <c r="P106" i="6"/>
  <c r="U106" i="6" s="1"/>
  <c r="L106" i="6"/>
  <c r="J106" i="6"/>
  <c r="H106" i="6"/>
  <c r="F106" i="6"/>
  <c r="E106" i="6"/>
  <c r="D106" i="6"/>
  <c r="I106" i="6" s="1"/>
  <c r="U105" i="6"/>
  <c r="T105" i="6"/>
  <c r="N105" i="6"/>
  <c r="O105" i="6" s="1"/>
  <c r="M105" i="6"/>
  <c r="K105" i="6"/>
  <c r="I105" i="6"/>
  <c r="G105" i="6"/>
  <c r="T102" i="6"/>
  <c r="S102" i="6"/>
  <c r="R102" i="6"/>
  <c r="Q102" i="6"/>
  <c r="P102" i="6"/>
  <c r="U102" i="6" s="1"/>
  <c r="L102" i="6"/>
  <c r="J102" i="6"/>
  <c r="H102" i="6"/>
  <c r="F102" i="6"/>
  <c r="N102" i="6" s="1"/>
  <c r="E102" i="6"/>
  <c r="D102" i="6"/>
  <c r="S101" i="6"/>
  <c r="R101" i="6"/>
  <c r="Q101" i="6"/>
  <c r="P101" i="6"/>
  <c r="L101" i="6"/>
  <c r="J101" i="6"/>
  <c r="K101" i="6" s="1"/>
  <c r="H101" i="6"/>
  <c r="F101" i="6"/>
  <c r="G101" i="6" s="1"/>
  <c r="E101" i="6"/>
  <c r="M101" i="6" s="1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N97" i="6"/>
  <c r="O97" i="6" s="1"/>
  <c r="M97" i="6"/>
  <c r="K97" i="6"/>
  <c r="I97" i="6"/>
  <c r="G97" i="6"/>
  <c r="S96" i="6"/>
  <c r="T96" i="6" s="1"/>
  <c r="R96" i="6"/>
  <c r="Q96" i="6"/>
  <c r="P96" i="6"/>
  <c r="L96" i="6"/>
  <c r="J96" i="6"/>
  <c r="H96" i="6"/>
  <c r="F96" i="6"/>
  <c r="E96" i="6"/>
  <c r="D96" i="6"/>
  <c r="U95" i="6"/>
  <c r="T95" i="6"/>
  <c r="N95" i="6"/>
  <c r="O95" i="6" s="1"/>
  <c r="M95" i="6"/>
  <c r="K95" i="6"/>
  <c r="I95" i="6"/>
  <c r="G95" i="6"/>
  <c r="U94" i="6"/>
  <c r="T94" i="6"/>
  <c r="N94" i="6"/>
  <c r="O94" i="6" s="1"/>
  <c r="M94" i="6"/>
  <c r="K94" i="6"/>
  <c r="I94" i="6"/>
  <c r="G94" i="6"/>
  <c r="U93" i="6"/>
  <c r="T93" i="6"/>
  <c r="N93" i="6"/>
  <c r="O93" i="6" s="1"/>
  <c r="M93" i="6"/>
  <c r="K93" i="6"/>
  <c r="I93" i="6"/>
  <c r="G93" i="6"/>
  <c r="U92" i="6"/>
  <c r="T92" i="6"/>
  <c r="N92" i="6"/>
  <c r="O92" i="6" s="1"/>
  <c r="M92" i="6"/>
  <c r="K92" i="6"/>
  <c r="I92" i="6"/>
  <c r="G92" i="6"/>
  <c r="S91" i="6"/>
  <c r="R91" i="6"/>
  <c r="Q91" i="6"/>
  <c r="P91" i="6"/>
  <c r="U91" i="6" s="1"/>
  <c r="L91" i="6"/>
  <c r="J91" i="6"/>
  <c r="H91" i="6"/>
  <c r="F91" i="6"/>
  <c r="G91" i="6" s="1"/>
  <c r="E91" i="6"/>
  <c r="M91" i="6" s="1"/>
  <c r="D91" i="6"/>
  <c r="I91" i="6" s="1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T85" i="6" s="1"/>
  <c r="R85" i="6"/>
  <c r="Q85" i="6"/>
  <c r="P85" i="6"/>
  <c r="U85" i="6" s="1"/>
  <c r="L85" i="6"/>
  <c r="J85" i="6"/>
  <c r="H85" i="6"/>
  <c r="F85" i="6"/>
  <c r="N85" i="6" s="1"/>
  <c r="E85" i="6"/>
  <c r="D85" i="6"/>
  <c r="S84" i="6"/>
  <c r="R84" i="6"/>
  <c r="Q84" i="6"/>
  <c r="P84" i="6"/>
  <c r="L84" i="6"/>
  <c r="J84" i="6"/>
  <c r="K84" i="6" s="1"/>
  <c r="H84" i="6"/>
  <c r="F84" i="6"/>
  <c r="G84" i="6" s="1"/>
  <c r="E84" i="6"/>
  <c r="M84" i="6" s="1"/>
  <c r="D84" i="6"/>
  <c r="U83" i="6"/>
  <c r="T83" i="6"/>
  <c r="N83" i="6"/>
  <c r="O83" i="6" s="1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N80" i="6"/>
  <c r="O80" i="6" s="1"/>
  <c r="M80" i="6"/>
  <c r="K80" i="6"/>
  <c r="I80" i="6"/>
  <c r="G80" i="6"/>
  <c r="U79" i="6"/>
  <c r="T79" i="6"/>
  <c r="N79" i="6"/>
  <c r="O79" i="6" s="1"/>
  <c r="M79" i="6"/>
  <c r="K79" i="6"/>
  <c r="I79" i="6"/>
  <c r="G79" i="6"/>
  <c r="T78" i="6"/>
  <c r="S78" i="6"/>
  <c r="R78" i="6"/>
  <c r="Q78" i="6"/>
  <c r="P78" i="6"/>
  <c r="U78" i="6" s="1"/>
  <c r="L78" i="6"/>
  <c r="J78" i="6"/>
  <c r="H78" i="6"/>
  <c r="F78" i="6"/>
  <c r="N78" i="6" s="1"/>
  <c r="E78" i="6"/>
  <c r="D78" i="6"/>
  <c r="U77" i="6"/>
  <c r="T77" i="6"/>
  <c r="O77" i="6"/>
  <c r="N77" i="6"/>
  <c r="M77" i="6"/>
  <c r="K77" i="6"/>
  <c r="I77" i="6"/>
  <c r="G77" i="6"/>
  <c r="U76" i="6"/>
  <c r="T76" i="6"/>
  <c r="N76" i="6"/>
  <c r="O76" i="6" s="1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N71" i="6"/>
  <c r="O71" i="6" s="1"/>
  <c r="M71" i="6"/>
  <c r="K71" i="6"/>
  <c r="I71" i="6"/>
  <c r="G71" i="6"/>
  <c r="S70" i="6"/>
  <c r="R70" i="6"/>
  <c r="T70" i="6" s="1"/>
  <c r="Q70" i="6"/>
  <c r="P70" i="6"/>
  <c r="U70" i="6" s="1"/>
  <c r="L70" i="6"/>
  <c r="J70" i="6"/>
  <c r="K70" i="6" s="1"/>
  <c r="H70" i="6"/>
  <c r="F70" i="6"/>
  <c r="E70" i="6"/>
  <c r="D70" i="6"/>
  <c r="I70" i="6" s="1"/>
  <c r="U69" i="6"/>
  <c r="T69" i="6"/>
  <c r="O69" i="6"/>
  <c r="N69" i="6"/>
  <c r="M69" i="6"/>
  <c r="K69" i="6"/>
  <c r="I69" i="6"/>
  <c r="G69" i="6"/>
  <c r="U68" i="6"/>
  <c r="T68" i="6"/>
  <c r="N68" i="6"/>
  <c r="O68" i="6" s="1"/>
  <c r="M68" i="6"/>
  <c r="K68" i="6"/>
  <c r="I68" i="6"/>
  <c r="G68" i="6"/>
  <c r="U67" i="6"/>
  <c r="T67" i="6"/>
  <c r="N67" i="6"/>
  <c r="O67" i="6" s="1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N65" i="6"/>
  <c r="O65" i="6" s="1"/>
  <c r="M65" i="6"/>
  <c r="K65" i="6"/>
  <c r="I65" i="6"/>
  <c r="G65" i="6"/>
  <c r="U64" i="6"/>
  <c r="T64" i="6"/>
  <c r="N64" i="6"/>
  <c r="O64" i="6" s="1"/>
  <c r="M64" i="6"/>
  <c r="K64" i="6"/>
  <c r="I64" i="6"/>
  <c r="G64" i="6"/>
  <c r="T63" i="6"/>
  <c r="S63" i="6"/>
  <c r="R63" i="6"/>
  <c r="Q63" i="6"/>
  <c r="P63" i="6"/>
  <c r="U63" i="6" s="1"/>
  <c r="L63" i="6"/>
  <c r="J63" i="6"/>
  <c r="H63" i="6"/>
  <c r="F63" i="6"/>
  <c r="E63" i="6"/>
  <c r="D63" i="6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T58" i="6" s="1"/>
  <c r="Q58" i="6"/>
  <c r="P58" i="6"/>
  <c r="U58" i="6" s="1"/>
  <c r="L58" i="6"/>
  <c r="J58" i="6"/>
  <c r="H58" i="6"/>
  <c r="F58" i="6"/>
  <c r="E58" i="6"/>
  <c r="D58" i="6"/>
  <c r="I58" i="6" s="1"/>
  <c r="U57" i="6"/>
  <c r="T57" i="6"/>
  <c r="N57" i="6"/>
  <c r="O57" i="6" s="1"/>
  <c r="M57" i="6"/>
  <c r="K57" i="6"/>
  <c r="I57" i="6"/>
  <c r="G57" i="6"/>
  <c r="S54" i="6"/>
  <c r="T54" i="6" s="1"/>
  <c r="R54" i="6"/>
  <c r="Q54" i="6"/>
  <c r="P54" i="6"/>
  <c r="U54" i="6" s="1"/>
  <c r="L54" i="6"/>
  <c r="J54" i="6"/>
  <c r="H54" i="6"/>
  <c r="F54" i="6"/>
  <c r="N54" i="6" s="1"/>
  <c r="E54" i="6"/>
  <c r="D54" i="6"/>
  <c r="S53" i="6"/>
  <c r="R53" i="6"/>
  <c r="Q53" i="6"/>
  <c r="P53" i="6"/>
  <c r="L53" i="6"/>
  <c r="J53" i="6"/>
  <c r="K53" i="6" s="1"/>
  <c r="H53" i="6"/>
  <c r="F53" i="6"/>
  <c r="G53" i="6" s="1"/>
  <c r="E53" i="6"/>
  <c r="M53" i="6" s="1"/>
  <c r="D53" i="6"/>
  <c r="U52" i="6"/>
  <c r="T52" i="6"/>
  <c r="N52" i="6"/>
  <c r="O52" i="6" s="1"/>
  <c r="M52" i="6"/>
  <c r="K52" i="6"/>
  <c r="I52" i="6"/>
  <c r="G52" i="6"/>
  <c r="U51" i="6"/>
  <c r="T51" i="6"/>
  <c r="N51" i="6"/>
  <c r="O51" i="6" s="1"/>
  <c r="M51" i="6"/>
  <c r="K51" i="6"/>
  <c r="I51" i="6"/>
  <c r="G51" i="6"/>
  <c r="U50" i="6"/>
  <c r="T50" i="6"/>
  <c r="N50" i="6"/>
  <c r="O50" i="6" s="1"/>
  <c r="M50" i="6"/>
  <c r="K50" i="6"/>
  <c r="I50" i="6"/>
  <c r="G50" i="6"/>
  <c r="U49" i="6"/>
  <c r="T49" i="6"/>
  <c r="N49" i="6"/>
  <c r="O49" i="6" s="1"/>
  <c r="M49" i="6"/>
  <c r="K49" i="6"/>
  <c r="I49" i="6"/>
  <c r="G49" i="6"/>
  <c r="U48" i="6"/>
  <c r="T48" i="6"/>
  <c r="N48" i="6"/>
  <c r="O48" i="6" s="1"/>
  <c r="M48" i="6"/>
  <c r="K48" i="6"/>
  <c r="I48" i="6"/>
  <c r="G48" i="6"/>
  <c r="S47" i="6"/>
  <c r="T47" i="6" s="1"/>
  <c r="R47" i="6"/>
  <c r="Q47" i="6"/>
  <c r="P47" i="6"/>
  <c r="U47" i="6" s="1"/>
  <c r="L47" i="6"/>
  <c r="J47" i="6"/>
  <c r="H47" i="6"/>
  <c r="F47" i="6"/>
  <c r="E47" i="6"/>
  <c r="D47" i="6"/>
  <c r="U46" i="6"/>
  <c r="T46" i="6"/>
  <c r="N46" i="6"/>
  <c r="O46" i="6" s="1"/>
  <c r="M46" i="6"/>
  <c r="K46" i="6"/>
  <c r="I46" i="6"/>
  <c r="G46" i="6"/>
  <c r="U45" i="6"/>
  <c r="T45" i="6"/>
  <c r="N45" i="6"/>
  <c r="O45" i="6" s="1"/>
  <c r="M45" i="6"/>
  <c r="K45" i="6"/>
  <c r="I45" i="6"/>
  <c r="G45" i="6"/>
  <c r="U44" i="6"/>
  <c r="T44" i="6"/>
  <c r="N44" i="6"/>
  <c r="O44" i="6" s="1"/>
  <c r="M44" i="6"/>
  <c r="K44" i="6"/>
  <c r="I44" i="6"/>
  <c r="G44" i="6"/>
  <c r="U43" i="6"/>
  <c r="T43" i="6"/>
  <c r="N43" i="6"/>
  <c r="O43" i="6" s="1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R40" i="6"/>
  <c r="Q40" i="6"/>
  <c r="P40" i="6"/>
  <c r="L40" i="6"/>
  <c r="J40" i="6"/>
  <c r="U40" i="6" s="1"/>
  <c r="I40" i="6"/>
  <c r="H40" i="6"/>
  <c r="F40" i="6"/>
  <c r="G40" i="6" s="1"/>
  <c r="E40" i="6"/>
  <c r="M40" i="6" s="1"/>
  <c r="D40" i="6"/>
  <c r="U39" i="6"/>
  <c r="T39" i="6"/>
  <c r="O39" i="6"/>
  <c r="N39" i="6"/>
  <c r="M39" i="6"/>
  <c r="K39" i="6"/>
  <c r="I39" i="6"/>
  <c r="G39" i="6"/>
  <c r="U38" i="6"/>
  <c r="T38" i="6"/>
  <c r="O38" i="6"/>
  <c r="N38" i="6"/>
  <c r="M38" i="6"/>
  <c r="K38" i="6"/>
  <c r="I38" i="6"/>
  <c r="G38" i="6"/>
  <c r="U37" i="6"/>
  <c r="T37" i="6"/>
  <c r="O37" i="6"/>
  <c r="N37" i="6"/>
  <c r="M37" i="6"/>
  <c r="K37" i="6"/>
  <c r="I37" i="6"/>
  <c r="G37" i="6"/>
  <c r="U36" i="6"/>
  <c r="T36" i="6"/>
  <c r="O36" i="6"/>
  <c r="N36" i="6"/>
  <c r="M36" i="6"/>
  <c r="K36" i="6"/>
  <c r="I36" i="6"/>
  <c r="G36" i="6"/>
  <c r="S35" i="6"/>
  <c r="R35" i="6"/>
  <c r="T35" i="6" s="1"/>
  <c r="Q35" i="6"/>
  <c r="P35" i="6"/>
  <c r="U35" i="6" s="1"/>
  <c r="L35" i="6"/>
  <c r="J35" i="6"/>
  <c r="H35" i="6"/>
  <c r="F35" i="6"/>
  <c r="E35" i="6"/>
  <c r="D35" i="6"/>
  <c r="G35" i="6" s="1"/>
  <c r="U34" i="6"/>
  <c r="T34" i="6"/>
  <c r="N34" i="6"/>
  <c r="O34" i="6" s="1"/>
  <c r="M34" i="6"/>
  <c r="K34" i="6"/>
  <c r="I34" i="6"/>
  <c r="G34" i="6"/>
  <c r="U33" i="6"/>
  <c r="T33" i="6"/>
  <c r="N33" i="6"/>
  <c r="O33" i="6" s="1"/>
  <c r="M33" i="6"/>
  <c r="K33" i="6"/>
  <c r="I33" i="6"/>
  <c r="G33" i="6"/>
  <c r="U32" i="6"/>
  <c r="T32" i="6"/>
  <c r="N32" i="6"/>
  <c r="O32" i="6" s="1"/>
  <c r="M32" i="6"/>
  <c r="K32" i="6"/>
  <c r="I32" i="6"/>
  <c r="G32" i="6"/>
  <c r="U31" i="6"/>
  <c r="T31" i="6"/>
  <c r="N31" i="6"/>
  <c r="O31" i="6" s="1"/>
  <c r="M31" i="6"/>
  <c r="K31" i="6"/>
  <c r="I31" i="6"/>
  <c r="G31" i="6"/>
  <c r="U30" i="6"/>
  <c r="T30" i="6"/>
  <c r="N30" i="6"/>
  <c r="O30" i="6" s="1"/>
  <c r="M30" i="6"/>
  <c r="K30" i="6"/>
  <c r="I30" i="6"/>
  <c r="G30" i="6"/>
  <c r="U29" i="6"/>
  <c r="T29" i="6"/>
  <c r="N29" i="6"/>
  <c r="O29" i="6" s="1"/>
  <c r="M29" i="6"/>
  <c r="K29" i="6"/>
  <c r="I29" i="6"/>
  <c r="G29" i="6"/>
  <c r="U28" i="6"/>
  <c r="T28" i="6"/>
  <c r="N28" i="6"/>
  <c r="O28" i="6" s="1"/>
  <c r="M28" i="6"/>
  <c r="K28" i="6"/>
  <c r="I28" i="6"/>
  <c r="G28" i="6"/>
  <c r="S27" i="6"/>
  <c r="R27" i="6"/>
  <c r="T27" i="6" s="1"/>
  <c r="Q27" i="6"/>
  <c r="P27" i="6"/>
  <c r="L27" i="6"/>
  <c r="J27" i="6"/>
  <c r="U27" i="6" s="1"/>
  <c r="H27" i="6"/>
  <c r="I27" i="6" s="1"/>
  <c r="F27" i="6"/>
  <c r="G27" i="6" s="1"/>
  <c r="E27" i="6"/>
  <c r="M27" i="6" s="1"/>
  <c r="D27" i="6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N21" i="6"/>
  <c r="O21" i="6" s="1"/>
  <c r="M21" i="6"/>
  <c r="K21" i="6"/>
  <c r="I21" i="6"/>
  <c r="G21" i="6"/>
  <c r="U20" i="6"/>
  <c r="T20" i="6"/>
  <c r="N20" i="6"/>
  <c r="O20" i="6" s="1"/>
  <c r="M20" i="6"/>
  <c r="K20" i="6"/>
  <c r="I20" i="6"/>
  <c r="G20" i="6"/>
  <c r="S19" i="6"/>
  <c r="R19" i="6"/>
  <c r="T19" i="6" s="1"/>
  <c r="Q19" i="6"/>
  <c r="P19" i="6"/>
  <c r="U19" i="6" s="1"/>
  <c r="L19" i="6"/>
  <c r="J19" i="6"/>
  <c r="H19" i="6"/>
  <c r="F19" i="6"/>
  <c r="E19" i="6"/>
  <c r="D19" i="6"/>
  <c r="G19" i="6" s="1"/>
  <c r="U18" i="6"/>
  <c r="T18" i="6"/>
  <c r="N18" i="6"/>
  <c r="O18" i="6" s="1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N15" i="6"/>
  <c r="O15" i="6" s="1"/>
  <c r="M15" i="6"/>
  <c r="K15" i="6"/>
  <c r="I15" i="6"/>
  <c r="G15" i="6"/>
  <c r="U14" i="6"/>
  <c r="T14" i="6"/>
  <c r="N14" i="6"/>
  <c r="O14" i="6" s="1"/>
  <c r="M14" i="6"/>
  <c r="K14" i="6"/>
  <c r="I14" i="6"/>
  <c r="G14" i="6"/>
  <c r="U13" i="6"/>
  <c r="T13" i="6"/>
  <c r="N13" i="6"/>
  <c r="O13" i="6" s="1"/>
  <c r="M13" i="6"/>
  <c r="K13" i="6"/>
  <c r="I13" i="6"/>
  <c r="G13" i="6"/>
  <c r="U12" i="6"/>
  <c r="T12" i="6"/>
  <c r="N12" i="6"/>
  <c r="O12" i="6" s="1"/>
  <c r="M12" i="6"/>
  <c r="K12" i="6"/>
  <c r="I12" i="6"/>
  <c r="G12" i="6"/>
  <c r="U11" i="6"/>
  <c r="T11" i="6"/>
  <c r="N11" i="6"/>
  <c r="O11" i="6" s="1"/>
  <c r="M11" i="6"/>
  <c r="K11" i="6"/>
  <c r="I11" i="6"/>
  <c r="G11" i="6"/>
  <c r="S10" i="6"/>
  <c r="R10" i="6"/>
  <c r="T10" i="6" s="1"/>
  <c r="Q10" i="6"/>
  <c r="P10" i="6"/>
  <c r="L10" i="6"/>
  <c r="J10" i="6"/>
  <c r="H10" i="6"/>
  <c r="F10" i="6"/>
  <c r="G10" i="6" s="1"/>
  <c r="E10" i="6"/>
  <c r="M10" i="6" s="1"/>
  <c r="D10" i="6"/>
  <c r="I10" i="6" s="1"/>
  <c r="U9" i="6"/>
  <c r="T9" i="6"/>
  <c r="O9" i="6"/>
  <c r="N9" i="6"/>
  <c r="M9" i="6"/>
  <c r="K9" i="6"/>
  <c r="I9" i="6"/>
  <c r="G9" i="6"/>
  <c r="U8" i="6"/>
  <c r="T8" i="6"/>
  <c r="O8" i="6"/>
  <c r="N8" i="6"/>
  <c r="M8" i="6"/>
  <c r="K8" i="6"/>
  <c r="I8" i="6"/>
  <c r="G8" i="6"/>
  <c r="T339" i="5"/>
  <c r="S339" i="5"/>
  <c r="R339" i="5"/>
  <c r="Q339" i="5"/>
  <c r="P339" i="5"/>
  <c r="L339" i="5"/>
  <c r="J339" i="5"/>
  <c r="H339" i="5"/>
  <c r="F339" i="5"/>
  <c r="E339" i="5"/>
  <c r="D339" i="5"/>
  <c r="S338" i="5"/>
  <c r="R338" i="5"/>
  <c r="T338" i="5" s="1"/>
  <c r="Q338" i="5"/>
  <c r="P338" i="5"/>
  <c r="L338" i="5"/>
  <c r="J338" i="5"/>
  <c r="K338" i="5" s="1"/>
  <c r="H338" i="5"/>
  <c r="F338" i="5"/>
  <c r="E338" i="5"/>
  <c r="D338" i="5"/>
  <c r="U337" i="5"/>
  <c r="S337" i="5"/>
  <c r="R337" i="5"/>
  <c r="T337" i="5" s="1"/>
  <c r="Q337" i="5"/>
  <c r="P337" i="5"/>
  <c r="L337" i="5"/>
  <c r="J337" i="5"/>
  <c r="H337" i="5"/>
  <c r="F337" i="5"/>
  <c r="N337" i="5" s="1"/>
  <c r="E337" i="5"/>
  <c r="D337" i="5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T332" i="5" s="1"/>
  <c r="R332" i="5"/>
  <c r="Q332" i="5"/>
  <c r="P332" i="5"/>
  <c r="L332" i="5"/>
  <c r="J332" i="5"/>
  <c r="H332" i="5"/>
  <c r="F332" i="5"/>
  <c r="E332" i="5"/>
  <c r="M332" i="5" s="1"/>
  <c r="D332" i="5"/>
  <c r="I332" i="5" s="1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N324" i="5"/>
  <c r="O324" i="5" s="1"/>
  <c r="M324" i="5"/>
  <c r="K324" i="5"/>
  <c r="I324" i="5"/>
  <c r="G324" i="5"/>
  <c r="T323" i="5"/>
  <c r="S323" i="5"/>
  <c r="R323" i="5"/>
  <c r="Q323" i="5"/>
  <c r="P323" i="5"/>
  <c r="L323" i="5"/>
  <c r="J323" i="5"/>
  <c r="H323" i="5"/>
  <c r="N323" i="5" s="1"/>
  <c r="F323" i="5"/>
  <c r="E323" i="5"/>
  <c r="D323" i="5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R317" i="5"/>
  <c r="T317" i="5" s="1"/>
  <c r="Q317" i="5"/>
  <c r="P317" i="5"/>
  <c r="L317" i="5"/>
  <c r="J317" i="5"/>
  <c r="H317" i="5"/>
  <c r="F317" i="5"/>
  <c r="G317" i="5" s="1"/>
  <c r="E317" i="5"/>
  <c r="K317" i="5" s="1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S310" i="5"/>
  <c r="R310" i="5"/>
  <c r="T310" i="5" s="1"/>
  <c r="Q310" i="5"/>
  <c r="P310" i="5"/>
  <c r="U310" i="5" s="1"/>
  <c r="L310" i="5"/>
  <c r="J310" i="5"/>
  <c r="H310" i="5"/>
  <c r="F310" i="5"/>
  <c r="E310" i="5"/>
  <c r="D310" i="5"/>
  <c r="U309" i="5"/>
  <c r="T309" i="5"/>
  <c r="O309" i="5"/>
  <c r="N309" i="5"/>
  <c r="M309" i="5"/>
  <c r="K309" i="5"/>
  <c r="I309" i="5"/>
  <c r="G309" i="5"/>
  <c r="U308" i="5"/>
  <c r="T308" i="5"/>
  <c r="O308" i="5"/>
  <c r="N308" i="5"/>
  <c r="M308" i="5"/>
  <c r="K308" i="5"/>
  <c r="I308" i="5"/>
  <c r="G308" i="5"/>
  <c r="U307" i="5"/>
  <c r="T307" i="5"/>
  <c r="O307" i="5"/>
  <c r="N307" i="5"/>
  <c r="M307" i="5"/>
  <c r="K307" i="5"/>
  <c r="I307" i="5"/>
  <c r="G307" i="5"/>
  <c r="U306" i="5"/>
  <c r="T306" i="5"/>
  <c r="O306" i="5"/>
  <c r="N306" i="5"/>
  <c r="M306" i="5"/>
  <c r="K306" i="5"/>
  <c r="I306" i="5"/>
  <c r="G306" i="5"/>
  <c r="U305" i="5"/>
  <c r="T305" i="5"/>
  <c r="O305" i="5"/>
  <c r="N305" i="5"/>
  <c r="M305" i="5"/>
  <c r="K305" i="5"/>
  <c r="I305" i="5"/>
  <c r="G305" i="5"/>
  <c r="U304" i="5"/>
  <c r="T304" i="5"/>
  <c r="O304" i="5"/>
  <c r="N304" i="5"/>
  <c r="M304" i="5"/>
  <c r="K304" i="5"/>
  <c r="I304" i="5"/>
  <c r="G304" i="5"/>
  <c r="S303" i="5"/>
  <c r="R303" i="5"/>
  <c r="T303" i="5" s="1"/>
  <c r="Q303" i="5"/>
  <c r="P303" i="5"/>
  <c r="L303" i="5"/>
  <c r="J303" i="5"/>
  <c r="K303" i="5" s="1"/>
  <c r="H303" i="5"/>
  <c r="N303" i="5" s="1"/>
  <c r="O303" i="5" s="1"/>
  <c r="F303" i="5"/>
  <c r="E303" i="5"/>
  <c r="D303" i="5"/>
  <c r="U302" i="5"/>
  <c r="T302" i="5"/>
  <c r="N302" i="5"/>
  <c r="O302" i="5" s="1"/>
  <c r="M302" i="5"/>
  <c r="K302" i="5"/>
  <c r="I302" i="5"/>
  <c r="G302" i="5"/>
  <c r="S299" i="5"/>
  <c r="R299" i="5"/>
  <c r="T299" i="5" s="1"/>
  <c r="Q299" i="5"/>
  <c r="P299" i="5"/>
  <c r="U299" i="5" s="1"/>
  <c r="L299" i="5"/>
  <c r="M299" i="5" s="1"/>
  <c r="J299" i="5"/>
  <c r="H299" i="5"/>
  <c r="F299" i="5"/>
  <c r="E299" i="5"/>
  <c r="D299" i="5"/>
  <c r="S298" i="5"/>
  <c r="T298" i="5" s="1"/>
  <c r="R298" i="5"/>
  <c r="Q298" i="5"/>
  <c r="P298" i="5"/>
  <c r="L298" i="5"/>
  <c r="J298" i="5"/>
  <c r="H298" i="5"/>
  <c r="F298" i="5"/>
  <c r="N298" i="5" s="1"/>
  <c r="O298" i="5" s="1"/>
  <c r="E298" i="5"/>
  <c r="M298" i="5" s="1"/>
  <c r="D298" i="5"/>
  <c r="I298" i="5" s="1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U292" i="5"/>
  <c r="S292" i="5"/>
  <c r="R292" i="5"/>
  <c r="T292" i="5" s="1"/>
  <c r="Q292" i="5"/>
  <c r="P292" i="5"/>
  <c r="L292" i="5"/>
  <c r="J292" i="5"/>
  <c r="H292" i="5"/>
  <c r="F292" i="5"/>
  <c r="E292" i="5"/>
  <c r="D292" i="5"/>
  <c r="U291" i="5"/>
  <c r="T291" i="5"/>
  <c r="O291" i="5"/>
  <c r="N291" i="5"/>
  <c r="M291" i="5"/>
  <c r="K291" i="5"/>
  <c r="I291" i="5"/>
  <c r="G291" i="5"/>
  <c r="U290" i="5"/>
  <c r="T290" i="5"/>
  <c r="O290" i="5"/>
  <c r="N290" i="5"/>
  <c r="M290" i="5"/>
  <c r="K290" i="5"/>
  <c r="I290" i="5"/>
  <c r="G290" i="5"/>
  <c r="U289" i="5"/>
  <c r="T289" i="5"/>
  <c r="O289" i="5"/>
  <c r="N289" i="5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Q285" i="5"/>
  <c r="P285" i="5"/>
  <c r="L285" i="5"/>
  <c r="J285" i="5"/>
  <c r="K285" i="5" s="1"/>
  <c r="H285" i="5"/>
  <c r="F285" i="5"/>
  <c r="E285" i="5"/>
  <c r="D285" i="5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N282" i="5"/>
  <c r="O282" i="5" s="1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N276" i="5"/>
  <c r="O276" i="5" s="1"/>
  <c r="M276" i="5"/>
  <c r="K276" i="5"/>
  <c r="I276" i="5"/>
  <c r="G276" i="5"/>
  <c r="S275" i="5"/>
  <c r="R275" i="5"/>
  <c r="T275" i="5" s="1"/>
  <c r="Q275" i="5"/>
  <c r="P275" i="5"/>
  <c r="U275" i="5" s="1"/>
  <c r="L275" i="5"/>
  <c r="J275" i="5"/>
  <c r="N275" i="5" s="1"/>
  <c r="H275" i="5"/>
  <c r="F275" i="5"/>
  <c r="E275" i="5"/>
  <c r="D275" i="5"/>
  <c r="G275" i="5" s="1"/>
  <c r="U274" i="5"/>
  <c r="T274" i="5"/>
  <c r="O274" i="5"/>
  <c r="N274" i="5"/>
  <c r="M274" i="5"/>
  <c r="K274" i="5"/>
  <c r="I274" i="5"/>
  <c r="G274" i="5"/>
  <c r="U273" i="5"/>
  <c r="T273" i="5"/>
  <c r="N273" i="5"/>
  <c r="O273" i="5" s="1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O270" i="5"/>
  <c r="N270" i="5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S267" i="5"/>
  <c r="R267" i="5"/>
  <c r="T267" i="5" s="1"/>
  <c r="Q267" i="5"/>
  <c r="P267" i="5"/>
  <c r="L267" i="5"/>
  <c r="J267" i="5"/>
  <c r="H267" i="5"/>
  <c r="F267" i="5"/>
  <c r="E267" i="5"/>
  <c r="D267" i="5"/>
  <c r="U266" i="5"/>
  <c r="T266" i="5"/>
  <c r="O266" i="5"/>
  <c r="N266" i="5"/>
  <c r="M266" i="5"/>
  <c r="K266" i="5"/>
  <c r="I266" i="5"/>
  <c r="G266" i="5"/>
  <c r="U265" i="5"/>
  <c r="T265" i="5"/>
  <c r="N265" i="5"/>
  <c r="O265" i="5" s="1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T260" i="5"/>
  <c r="S260" i="5"/>
  <c r="R260" i="5"/>
  <c r="Q260" i="5"/>
  <c r="P260" i="5"/>
  <c r="L260" i="5"/>
  <c r="J260" i="5"/>
  <c r="H260" i="5"/>
  <c r="F260" i="5"/>
  <c r="E260" i="5"/>
  <c r="D260" i="5"/>
  <c r="S259" i="5"/>
  <c r="R259" i="5"/>
  <c r="T259" i="5" s="1"/>
  <c r="Q259" i="5"/>
  <c r="P259" i="5"/>
  <c r="N259" i="5"/>
  <c r="O259" i="5" s="1"/>
  <c r="L259" i="5"/>
  <c r="J259" i="5"/>
  <c r="K259" i="5" s="1"/>
  <c r="H259" i="5"/>
  <c r="F259" i="5"/>
  <c r="E259" i="5"/>
  <c r="D259" i="5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N256" i="5"/>
  <c r="O256" i="5" s="1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R254" i="5"/>
  <c r="T254" i="5" s="1"/>
  <c r="Q254" i="5"/>
  <c r="P254" i="5"/>
  <c r="U254" i="5" s="1"/>
  <c r="N254" i="5"/>
  <c r="M254" i="5"/>
  <c r="L254" i="5"/>
  <c r="J254" i="5"/>
  <c r="H254" i="5"/>
  <c r="F254" i="5"/>
  <c r="E254" i="5"/>
  <c r="D254" i="5"/>
  <c r="G254" i="5" s="1"/>
  <c r="U253" i="5"/>
  <c r="T253" i="5"/>
  <c r="O253" i="5"/>
  <c r="N253" i="5"/>
  <c r="M253" i="5"/>
  <c r="K253" i="5"/>
  <c r="I253" i="5"/>
  <c r="G253" i="5"/>
  <c r="U252" i="5"/>
  <c r="T252" i="5"/>
  <c r="N252" i="5"/>
  <c r="O252" i="5" s="1"/>
  <c r="M252" i="5"/>
  <c r="K252" i="5"/>
  <c r="I252" i="5"/>
  <c r="G252" i="5"/>
  <c r="U251" i="5"/>
  <c r="T251" i="5"/>
  <c r="N251" i="5"/>
  <c r="O251" i="5" s="1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T247" i="5"/>
  <c r="S247" i="5"/>
  <c r="R247" i="5"/>
  <c r="Q247" i="5"/>
  <c r="P247" i="5"/>
  <c r="U247" i="5" s="1"/>
  <c r="L247" i="5"/>
  <c r="K247" i="5"/>
  <c r="J247" i="5"/>
  <c r="H247" i="5"/>
  <c r="F247" i="5"/>
  <c r="E247" i="5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N244" i="5"/>
  <c r="O244" i="5" s="1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N242" i="5"/>
  <c r="O242" i="5" s="1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T240" i="5" s="1"/>
  <c r="Q240" i="5"/>
  <c r="P240" i="5"/>
  <c r="N240" i="5"/>
  <c r="L240" i="5"/>
  <c r="J240" i="5"/>
  <c r="H240" i="5"/>
  <c r="F240" i="5"/>
  <c r="E240" i="5"/>
  <c r="D240" i="5"/>
  <c r="I240" i="5" s="1"/>
  <c r="U239" i="5"/>
  <c r="T239" i="5"/>
  <c r="N239" i="5"/>
  <c r="O239" i="5" s="1"/>
  <c r="M239" i="5"/>
  <c r="K239" i="5"/>
  <c r="I239" i="5"/>
  <c r="G239" i="5"/>
  <c r="U238" i="5"/>
  <c r="T238" i="5"/>
  <c r="N238" i="5"/>
  <c r="O238" i="5" s="1"/>
  <c r="M238" i="5"/>
  <c r="K238" i="5"/>
  <c r="I238" i="5"/>
  <c r="G238" i="5"/>
  <c r="U237" i="5"/>
  <c r="T237" i="5"/>
  <c r="O237" i="5"/>
  <c r="N237" i="5"/>
  <c r="M237" i="5"/>
  <c r="K237" i="5"/>
  <c r="I237" i="5"/>
  <c r="G237" i="5"/>
  <c r="U236" i="5"/>
  <c r="T236" i="5"/>
  <c r="O236" i="5"/>
  <c r="N236" i="5"/>
  <c r="M236" i="5"/>
  <c r="K236" i="5"/>
  <c r="I236" i="5"/>
  <c r="G236" i="5"/>
  <c r="U235" i="5"/>
  <c r="T235" i="5"/>
  <c r="O235" i="5"/>
  <c r="N235" i="5"/>
  <c r="M235" i="5"/>
  <c r="K235" i="5"/>
  <c r="I235" i="5"/>
  <c r="G235" i="5"/>
  <c r="U234" i="5"/>
  <c r="T234" i="5"/>
  <c r="O234" i="5"/>
  <c r="N234" i="5"/>
  <c r="M234" i="5"/>
  <c r="K234" i="5"/>
  <c r="I234" i="5"/>
  <c r="G234" i="5"/>
  <c r="S231" i="5"/>
  <c r="T231" i="5" s="1"/>
  <c r="R231" i="5"/>
  <c r="Q231" i="5"/>
  <c r="P231" i="5"/>
  <c r="L231" i="5"/>
  <c r="K231" i="5"/>
  <c r="J231" i="5"/>
  <c r="H231" i="5"/>
  <c r="F231" i="5"/>
  <c r="E231" i="5"/>
  <c r="D231" i="5"/>
  <c r="S230" i="5"/>
  <c r="R230" i="5"/>
  <c r="T230" i="5" s="1"/>
  <c r="Q230" i="5"/>
  <c r="P230" i="5"/>
  <c r="N230" i="5"/>
  <c r="L230" i="5"/>
  <c r="J230" i="5"/>
  <c r="H230" i="5"/>
  <c r="F230" i="5"/>
  <c r="E230" i="5"/>
  <c r="M230" i="5" s="1"/>
  <c r="D230" i="5"/>
  <c r="I230" i="5" s="1"/>
  <c r="U229" i="5"/>
  <c r="T229" i="5"/>
  <c r="O229" i="5"/>
  <c r="N229" i="5"/>
  <c r="M229" i="5"/>
  <c r="K229" i="5"/>
  <c r="I229" i="5"/>
  <c r="G229" i="5"/>
  <c r="U228" i="5"/>
  <c r="T228" i="5"/>
  <c r="O228" i="5"/>
  <c r="N228" i="5"/>
  <c r="M228" i="5"/>
  <c r="K228" i="5"/>
  <c r="I228" i="5"/>
  <c r="G228" i="5"/>
  <c r="U227" i="5"/>
  <c r="T227" i="5"/>
  <c r="O227" i="5"/>
  <c r="N227" i="5"/>
  <c r="M227" i="5"/>
  <c r="K227" i="5"/>
  <c r="I227" i="5"/>
  <c r="G227" i="5"/>
  <c r="U226" i="5"/>
  <c r="T226" i="5"/>
  <c r="O226" i="5"/>
  <c r="N226" i="5"/>
  <c r="M226" i="5"/>
  <c r="K226" i="5"/>
  <c r="I226" i="5"/>
  <c r="G226" i="5"/>
  <c r="U225" i="5"/>
  <c r="T225" i="5"/>
  <c r="O225" i="5"/>
  <c r="N225" i="5"/>
  <c r="M225" i="5"/>
  <c r="K225" i="5"/>
  <c r="I225" i="5"/>
  <c r="G225" i="5"/>
  <c r="S224" i="5"/>
  <c r="T224" i="5" s="1"/>
  <c r="R224" i="5"/>
  <c r="Q224" i="5"/>
  <c r="P224" i="5"/>
  <c r="L224" i="5"/>
  <c r="J224" i="5"/>
  <c r="K224" i="5" s="1"/>
  <c r="H224" i="5"/>
  <c r="F224" i="5"/>
  <c r="E224" i="5"/>
  <c r="D224" i="5"/>
  <c r="U223" i="5"/>
  <c r="T223" i="5"/>
  <c r="O223" i="5"/>
  <c r="N223" i="5"/>
  <c r="M223" i="5"/>
  <c r="K223" i="5"/>
  <c r="I223" i="5"/>
  <c r="G223" i="5"/>
  <c r="U222" i="5"/>
  <c r="T222" i="5"/>
  <c r="N222" i="5"/>
  <c r="O222" i="5" s="1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N220" i="5"/>
  <c r="O220" i="5" s="1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N217" i="5"/>
  <c r="O217" i="5" s="1"/>
  <c r="M217" i="5"/>
  <c r="K217" i="5"/>
  <c r="I217" i="5"/>
  <c r="G217" i="5"/>
  <c r="S216" i="5"/>
  <c r="R216" i="5"/>
  <c r="T216" i="5" s="1"/>
  <c r="Q216" i="5"/>
  <c r="P216" i="5"/>
  <c r="L216" i="5"/>
  <c r="J216" i="5"/>
  <c r="H216" i="5"/>
  <c r="F216" i="5"/>
  <c r="G216" i="5" s="1"/>
  <c r="E216" i="5"/>
  <c r="M216" i="5" s="1"/>
  <c r="D216" i="5"/>
  <c r="I216" i="5" s="1"/>
  <c r="U215" i="5"/>
  <c r="T215" i="5"/>
  <c r="O215" i="5"/>
  <c r="N215" i="5"/>
  <c r="M215" i="5"/>
  <c r="K215" i="5"/>
  <c r="I215" i="5"/>
  <c r="G215" i="5"/>
  <c r="U214" i="5"/>
  <c r="T214" i="5"/>
  <c r="O214" i="5"/>
  <c r="N214" i="5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O211" i="5"/>
  <c r="N211" i="5"/>
  <c r="M211" i="5"/>
  <c r="K211" i="5"/>
  <c r="I211" i="5"/>
  <c r="G211" i="5"/>
  <c r="U210" i="5"/>
  <c r="T210" i="5"/>
  <c r="O210" i="5"/>
  <c r="N210" i="5"/>
  <c r="M210" i="5"/>
  <c r="K210" i="5"/>
  <c r="I210" i="5"/>
  <c r="G210" i="5"/>
  <c r="U209" i="5"/>
  <c r="T209" i="5"/>
  <c r="O209" i="5"/>
  <c r="N209" i="5"/>
  <c r="M209" i="5"/>
  <c r="K209" i="5"/>
  <c r="I209" i="5"/>
  <c r="G209" i="5"/>
  <c r="U208" i="5"/>
  <c r="T208" i="5"/>
  <c r="O208" i="5"/>
  <c r="N208" i="5"/>
  <c r="M208" i="5"/>
  <c r="K208" i="5"/>
  <c r="I208" i="5"/>
  <c r="G208" i="5"/>
  <c r="T205" i="5"/>
  <c r="S205" i="5"/>
  <c r="R205" i="5"/>
  <c r="Q205" i="5"/>
  <c r="P205" i="5"/>
  <c r="L205" i="5"/>
  <c r="K205" i="5"/>
  <c r="J205" i="5"/>
  <c r="H205" i="5"/>
  <c r="F205" i="5"/>
  <c r="E205" i="5"/>
  <c r="D205" i="5"/>
  <c r="S204" i="5"/>
  <c r="R204" i="5"/>
  <c r="T204" i="5" s="1"/>
  <c r="Q204" i="5"/>
  <c r="P204" i="5"/>
  <c r="L204" i="5"/>
  <c r="J204" i="5"/>
  <c r="H204" i="5"/>
  <c r="F204" i="5"/>
  <c r="E204" i="5"/>
  <c r="D204" i="5"/>
  <c r="I204" i="5" s="1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O200" i="5"/>
  <c r="N200" i="5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T198" i="5" s="1"/>
  <c r="R198" i="5"/>
  <c r="Q198" i="5"/>
  <c r="P198" i="5"/>
  <c r="L198" i="5"/>
  <c r="J198" i="5"/>
  <c r="K198" i="5" s="1"/>
  <c r="H198" i="5"/>
  <c r="F198" i="5"/>
  <c r="E198" i="5"/>
  <c r="M198" i="5" s="1"/>
  <c r="D198" i="5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N194" i="5"/>
  <c r="O194" i="5" s="1"/>
  <c r="M194" i="5"/>
  <c r="K194" i="5"/>
  <c r="I194" i="5"/>
  <c r="G194" i="5"/>
  <c r="U193" i="5"/>
  <c r="T193" i="5"/>
  <c r="N193" i="5"/>
  <c r="O193" i="5" s="1"/>
  <c r="M193" i="5"/>
  <c r="K193" i="5"/>
  <c r="I193" i="5"/>
  <c r="G193" i="5"/>
  <c r="U192" i="5"/>
  <c r="T192" i="5"/>
  <c r="N192" i="5"/>
  <c r="O192" i="5" s="1"/>
  <c r="M192" i="5"/>
  <c r="K192" i="5"/>
  <c r="I192" i="5"/>
  <c r="G192" i="5"/>
  <c r="S191" i="5"/>
  <c r="R191" i="5"/>
  <c r="Q191" i="5"/>
  <c r="P191" i="5"/>
  <c r="L191" i="5"/>
  <c r="J191" i="5"/>
  <c r="I191" i="5"/>
  <c r="H191" i="5"/>
  <c r="F191" i="5"/>
  <c r="G191" i="5" s="1"/>
  <c r="E191" i="5"/>
  <c r="M191" i="5" s="1"/>
  <c r="D191" i="5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T185" i="5"/>
  <c r="S185" i="5"/>
  <c r="R185" i="5"/>
  <c r="Q185" i="5"/>
  <c r="P185" i="5"/>
  <c r="U185" i="5" s="1"/>
  <c r="L185" i="5"/>
  <c r="K185" i="5"/>
  <c r="J185" i="5"/>
  <c r="H185" i="5"/>
  <c r="F185" i="5"/>
  <c r="E185" i="5"/>
  <c r="M185" i="5" s="1"/>
  <c r="D185" i="5"/>
  <c r="U184" i="5"/>
  <c r="T184" i="5"/>
  <c r="O184" i="5"/>
  <c r="N184" i="5"/>
  <c r="M184" i="5"/>
  <c r="K184" i="5"/>
  <c r="I184" i="5"/>
  <c r="G184" i="5"/>
  <c r="U183" i="5"/>
  <c r="T183" i="5"/>
  <c r="N183" i="5"/>
  <c r="O183" i="5" s="1"/>
  <c r="M183" i="5"/>
  <c r="K183" i="5"/>
  <c r="I183" i="5"/>
  <c r="G183" i="5"/>
  <c r="U182" i="5"/>
  <c r="T182" i="5"/>
  <c r="N182" i="5"/>
  <c r="O182" i="5" s="1"/>
  <c r="M182" i="5"/>
  <c r="K182" i="5"/>
  <c r="I182" i="5"/>
  <c r="G182" i="5"/>
  <c r="U181" i="5"/>
  <c r="T181" i="5"/>
  <c r="N181" i="5"/>
  <c r="O181" i="5" s="1"/>
  <c r="M181" i="5"/>
  <c r="K181" i="5"/>
  <c r="I181" i="5"/>
  <c r="G181" i="5"/>
  <c r="U180" i="5"/>
  <c r="T180" i="5"/>
  <c r="N180" i="5"/>
  <c r="O180" i="5" s="1"/>
  <c r="M180" i="5"/>
  <c r="K180" i="5"/>
  <c r="I180" i="5"/>
  <c r="G180" i="5"/>
  <c r="S179" i="5"/>
  <c r="R179" i="5"/>
  <c r="T179" i="5" s="1"/>
  <c r="Q179" i="5"/>
  <c r="P179" i="5"/>
  <c r="M179" i="5"/>
  <c r="L179" i="5"/>
  <c r="J179" i="5"/>
  <c r="H179" i="5"/>
  <c r="F179" i="5"/>
  <c r="E179" i="5"/>
  <c r="D179" i="5"/>
  <c r="I179" i="5" s="1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O175" i="5"/>
  <c r="N175" i="5"/>
  <c r="M175" i="5"/>
  <c r="K175" i="5"/>
  <c r="I175" i="5"/>
  <c r="G175" i="5"/>
  <c r="U174" i="5"/>
  <c r="T174" i="5"/>
  <c r="O174" i="5"/>
  <c r="N174" i="5"/>
  <c r="M174" i="5"/>
  <c r="K174" i="5"/>
  <c r="I174" i="5"/>
  <c r="G174" i="5"/>
  <c r="U173" i="5"/>
  <c r="T173" i="5"/>
  <c r="O173" i="5"/>
  <c r="N173" i="5"/>
  <c r="M173" i="5"/>
  <c r="K173" i="5"/>
  <c r="I173" i="5"/>
  <c r="G173" i="5"/>
  <c r="S170" i="5"/>
  <c r="T170" i="5" s="1"/>
  <c r="R170" i="5"/>
  <c r="Q170" i="5"/>
  <c r="P170" i="5"/>
  <c r="L170" i="5"/>
  <c r="J170" i="5"/>
  <c r="U170" i="5" s="1"/>
  <c r="H170" i="5"/>
  <c r="I170" i="5" s="1"/>
  <c r="F170" i="5"/>
  <c r="E170" i="5"/>
  <c r="D170" i="5"/>
  <c r="S169" i="5"/>
  <c r="R169" i="5"/>
  <c r="T169" i="5" s="1"/>
  <c r="Q169" i="5"/>
  <c r="P169" i="5"/>
  <c r="L169" i="5"/>
  <c r="J169" i="5"/>
  <c r="H169" i="5"/>
  <c r="F169" i="5"/>
  <c r="E169" i="5"/>
  <c r="M169" i="5" s="1"/>
  <c r="D169" i="5"/>
  <c r="I169" i="5" s="1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O165" i="5"/>
  <c r="N165" i="5"/>
  <c r="M165" i="5"/>
  <c r="K165" i="5"/>
  <c r="I165" i="5"/>
  <c r="G165" i="5"/>
  <c r="U164" i="5"/>
  <c r="T164" i="5"/>
  <c r="O164" i="5"/>
  <c r="N164" i="5"/>
  <c r="M164" i="5"/>
  <c r="K164" i="5"/>
  <c r="I164" i="5"/>
  <c r="G164" i="5"/>
  <c r="S163" i="5"/>
  <c r="T163" i="5" s="1"/>
  <c r="R163" i="5"/>
  <c r="Q163" i="5"/>
  <c r="P163" i="5"/>
  <c r="L163" i="5"/>
  <c r="J163" i="5"/>
  <c r="K163" i="5" s="1"/>
  <c r="H163" i="5"/>
  <c r="G163" i="5"/>
  <c r="F163" i="5"/>
  <c r="E163" i="5"/>
  <c r="M163" i="5" s="1"/>
  <c r="D163" i="5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N160" i="5"/>
  <c r="O160" i="5" s="1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N158" i="5"/>
  <c r="O158" i="5" s="1"/>
  <c r="M158" i="5"/>
  <c r="K158" i="5"/>
  <c r="I158" i="5"/>
  <c r="G158" i="5"/>
  <c r="S157" i="5"/>
  <c r="R157" i="5"/>
  <c r="Q157" i="5"/>
  <c r="P157" i="5"/>
  <c r="L157" i="5"/>
  <c r="J157" i="5"/>
  <c r="H157" i="5"/>
  <c r="F157" i="5"/>
  <c r="E157" i="5"/>
  <c r="D157" i="5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O153" i="5"/>
  <c r="N153" i="5"/>
  <c r="M153" i="5"/>
  <c r="K153" i="5"/>
  <c r="I153" i="5"/>
  <c r="G153" i="5"/>
  <c r="U152" i="5"/>
  <c r="T152" i="5"/>
  <c r="O152" i="5"/>
  <c r="N152" i="5"/>
  <c r="M152" i="5"/>
  <c r="K152" i="5"/>
  <c r="I152" i="5"/>
  <c r="G152" i="5"/>
  <c r="U151" i="5"/>
  <c r="T151" i="5"/>
  <c r="O151" i="5"/>
  <c r="N151" i="5"/>
  <c r="M151" i="5"/>
  <c r="K151" i="5"/>
  <c r="I151" i="5"/>
  <c r="G151" i="5"/>
  <c r="S150" i="5"/>
  <c r="T150" i="5" s="1"/>
  <c r="R150" i="5"/>
  <c r="Q150" i="5"/>
  <c r="P150" i="5"/>
  <c r="L150" i="5"/>
  <c r="J150" i="5"/>
  <c r="U150" i="5" s="1"/>
  <c r="I150" i="5"/>
  <c r="H150" i="5"/>
  <c r="F150" i="5"/>
  <c r="E150" i="5"/>
  <c r="M150" i="5" s="1"/>
  <c r="D150" i="5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O146" i="5"/>
  <c r="N146" i="5"/>
  <c r="M146" i="5"/>
  <c r="K146" i="5"/>
  <c r="I146" i="5"/>
  <c r="G146" i="5"/>
  <c r="U145" i="5"/>
  <c r="T145" i="5"/>
  <c r="O145" i="5"/>
  <c r="N145" i="5"/>
  <c r="M145" i="5"/>
  <c r="K145" i="5"/>
  <c r="I145" i="5"/>
  <c r="G145" i="5"/>
  <c r="S144" i="5"/>
  <c r="R144" i="5"/>
  <c r="T144" i="5" s="1"/>
  <c r="Q144" i="5"/>
  <c r="P144" i="5"/>
  <c r="L144" i="5"/>
  <c r="J144" i="5"/>
  <c r="H144" i="5"/>
  <c r="F144" i="5"/>
  <c r="E144" i="5"/>
  <c r="D144" i="5"/>
  <c r="I144" i="5" s="1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O140" i="5"/>
  <c r="N140" i="5"/>
  <c r="M140" i="5"/>
  <c r="K140" i="5"/>
  <c r="I140" i="5"/>
  <c r="G140" i="5"/>
  <c r="U139" i="5"/>
  <c r="T139" i="5"/>
  <c r="O139" i="5"/>
  <c r="N139" i="5"/>
  <c r="M139" i="5"/>
  <c r="K139" i="5"/>
  <c r="I139" i="5"/>
  <c r="G139" i="5"/>
  <c r="U138" i="5"/>
  <c r="T138" i="5"/>
  <c r="O138" i="5"/>
  <c r="N138" i="5"/>
  <c r="M138" i="5"/>
  <c r="K138" i="5"/>
  <c r="I138" i="5"/>
  <c r="G138" i="5"/>
  <c r="T137" i="5"/>
  <c r="S137" i="5"/>
  <c r="R137" i="5"/>
  <c r="Q137" i="5"/>
  <c r="P137" i="5"/>
  <c r="L137" i="5"/>
  <c r="J137" i="5"/>
  <c r="H137" i="5"/>
  <c r="F137" i="5"/>
  <c r="E137" i="5"/>
  <c r="D137" i="5"/>
  <c r="U136" i="5"/>
  <c r="T136" i="5"/>
  <c r="N136" i="5"/>
  <c r="O136" i="5" s="1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N134" i="5"/>
  <c r="O134" i="5" s="1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S132" i="5"/>
  <c r="R132" i="5"/>
  <c r="Q132" i="5"/>
  <c r="P132" i="5"/>
  <c r="L132" i="5"/>
  <c r="J132" i="5"/>
  <c r="U132" i="5" s="1"/>
  <c r="I132" i="5"/>
  <c r="H132" i="5"/>
  <c r="F132" i="5"/>
  <c r="N132" i="5" s="1"/>
  <c r="E132" i="5"/>
  <c r="M132" i="5" s="1"/>
  <c r="D132" i="5"/>
  <c r="U131" i="5"/>
  <c r="T131" i="5"/>
  <c r="O131" i="5"/>
  <c r="N131" i="5"/>
  <c r="M131" i="5"/>
  <c r="K131" i="5"/>
  <c r="I131" i="5"/>
  <c r="G131" i="5"/>
  <c r="U130" i="5"/>
  <c r="T130" i="5"/>
  <c r="N130" i="5"/>
  <c r="O130" i="5" s="1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N127" i="5"/>
  <c r="O127" i="5" s="1"/>
  <c r="M127" i="5"/>
  <c r="K127" i="5"/>
  <c r="I127" i="5"/>
  <c r="G127" i="5"/>
  <c r="S126" i="5"/>
  <c r="R126" i="5"/>
  <c r="T126" i="5" s="1"/>
  <c r="Q126" i="5"/>
  <c r="P126" i="5"/>
  <c r="U126" i="5" s="1"/>
  <c r="L126" i="5"/>
  <c r="K126" i="5"/>
  <c r="J126" i="5"/>
  <c r="H126" i="5"/>
  <c r="F126" i="5"/>
  <c r="E126" i="5"/>
  <c r="D126" i="5"/>
  <c r="G126" i="5" s="1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R121" i="5"/>
  <c r="Q121" i="5"/>
  <c r="P121" i="5"/>
  <c r="L121" i="5"/>
  <c r="J121" i="5"/>
  <c r="U121" i="5" s="1"/>
  <c r="H121" i="5"/>
  <c r="F121" i="5"/>
  <c r="G121" i="5" s="1"/>
  <c r="E121" i="5"/>
  <c r="D121" i="5"/>
  <c r="I121" i="5" s="1"/>
  <c r="U120" i="5"/>
  <c r="T120" i="5"/>
  <c r="O120" i="5"/>
  <c r="N120" i="5"/>
  <c r="M120" i="5"/>
  <c r="K120" i="5"/>
  <c r="I120" i="5"/>
  <c r="G120" i="5"/>
  <c r="U119" i="5"/>
  <c r="T119" i="5"/>
  <c r="O119" i="5"/>
  <c r="N119" i="5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O117" i="5"/>
  <c r="N117" i="5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O114" i="5"/>
  <c r="N114" i="5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R112" i="5"/>
  <c r="T112" i="5" s="1"/>
  <c r="Q112" i="5"/>
  <c r="P112" i="5"/>
  <c r="U112" i="5" s="1"/>
  <c r="L112" i="5"/>
  <c r="J112" i="5"/>
  <c r="H112" i="5"/>
  <c r="F112" i="5"/>
  <c r="E112" i="5"/>
  <c r="D112" i="5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N108" i="5"/>
  <c r="O108" i="5" s="1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S106" i="5"/>
  <c r="R106" i="5"/>
  <c r="Q106" i="5"/>
  <c r="P106" i="5"/>
  <c r="L106" i="5"/>
  <c r="J106" i="5"/>
  <c r="U106" i="5" s="1"/>
  <c r="H106" i="5"/>
  <c r="F106" i="5"/>
  <c r="N106" i="5" s="1"/>
  <c r="E106" i="5"/>
  <c r="D106" i="5"/>
  <c r="I106" i="5" s="1"/>
  <c r="U105" i="5"/>
  <c r="T105" i="5"/>
  <c r="O105" i="5"/>
  <c r="N105" i="5"/>
  <c r="M105" i="5"/>
  <c r="K105" i="5"/>
  <c r="I105" i="5"/>
  <c r="G105" i="5"/>
  <c r="S102" i="5"/>
  <c r="R102" i="5"/>
  <c r="T102" i="5" s="1"/>
  <c r="Q102" i="5"/>
  <c r="P102" i="5"/>
  <c r="L102" i="5"/>
  <c r="J102" i="5"/>
  <c r="H102" i="5"/>
  <c r="F102" i="5"/>
  <c r="E102" i="5"/>
  <c r="D102" i="5"/>
  <c r="S101" i="5"/>
  <c r="R101" i="5"/>
  <c r="T101" i="5" s="1"/>
  <c r="Q101" i="5"/>
  <c r="P101" i="5"/>
  <c r="L101" i="5"/>
  <c r="J101" i="5"/>
  <c r="I101" i="5"/>
  <c r="H101" i="5"/>
  <c r="F101" i="5"/>
  <c r="E101" i="5"/>
  <c r="M101" i="5" s="1"/>
  <c r="D101" i="5"/>
  <c r="U100" i="5"/>
  <c r="T100" i="5"/>
  <c r="O100" i="5"/>
  <c r="N100" i="5"/>
  <c r="M100" i="5"/>
  <c r="K100" i="5"/>
  <c r="I100" i="5"/>
  <c r="G100" i="5"/>
  <c r="U99" i="5"/>
  <c r="T99" i="5"/>
  <c r="O99" i="5"/>
  <c r="N99" i="5"/>
  <c r="M99" i="5"/>
  <c r="K99" i="5"/>
  <c r="I99" i="5"/>
  <c r="G99" i="5"/>
  <c r="U98" i="5"/>
  <c r="T98" i="5"/>
  <c r="O98" i="5"/>
  <c r="N98" i="5"/>
  <c r="M98" i="5"/>
  <c r="K98" i="5"/>
  <c r="I98" i="5"/>
  <c r="G98" i="5"/>
  <c r="U97" i="5"/>
  <c r="T97" i="5"/>
  <c r="O97" i="5"/>
  <c r="N97" i="5"/>
  <c r="M97" i="5"/>
  <c r="K97" i="5"/>
  <c r="I97" i="5"/>
  <c r="G97" i="5"/>
  <c r="T96" i="5"/>
  <c r="S96" i="5"/>
  <c r="R96" i="5"/>
  <c r="Q96" i="5"/>
  <c r="P96" i="5"/>
  <c r="L96" i="5"/>
  <c r="K96" i="5"/>
  <c r="J96" i="5"/>
  <c r="H96" i="5"/>
  <c r="F96" i="5"/>
  <c r="E96" i="5"/>
  <c r="M96" i="5" s="1"/>
  <c r="D96" i="5"/>
  <c r="G96" i="5" s="1"/>
  <c r="U95" i="5"/>
  <c r="T95" i="5"/>
  <c r="N95" i="5"/>
  <c r="O95" i="5" s="1"/>
  <c r="M95" i="5"/>
  <c r="K95" i="5"/>
  <c r="I95" i="5"/>
  <c r="G95" i="5"/>
  <c r="U94" i="5"/>
  <c r="T94" i="5"/>
  <c r="N94" i="5"/>
  <c r="O94" i="5" s="1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N92" i="5"/>
  <c r="O92" i="5" s="1"/>
  <c r="M92" i="5"/>
  <c r="K92" i="5"/>
  <c r="I92" i="5"/>
  <c r="G92" i="5"/>
  <c r="S91" i="5"/>
  <c r="R91" i="5"/>
  <c r="Q91" i="5"/>
  <c r="P91" i="5"/>
  <c r="L91" i="5"/>
  <c r="J91" i="5"/>
  <c r="I91" i="5"/>
  <c r="H91" i="5"/>
  <c r="F91" i="5"/>
  <c r="N91" i="5" s="1"/>
  <c r="E91" i="5"/>
  <c r="M91" i="5" s="1"/>
  <c r="D91" i="5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T85" i="5"/>
  <c r="S85" i="5"/>
  <c r="R85" i="5"/>
  <c r="Q85" i="5"/>
  <c r="P85" i="5"/>
  <c r="L85" i="5"/>
  <c r="J85" i="5"/>
  <c r="H85" i="5"/>
  <c r="F85" i="5"/>
  <c r="E85" i="5"/>
  <c r="D85" i="5"/>
  <c r="G85" i="5" s="1"/>
  <c r="S84" i="5"/>
  <c r="R84" i="5"/>
  <c r="T84" i="5" s="1"/>
  <c r="Q84" i="5"/>
  <c r="P84" i="5"/>
  <c r="L84" i="5"/>
  <c r="J84" i="5"/>
  <c r="H84" i="5"/>
  <c r="I84" i="5" s="1"/>
  <c r="F84" i="5"/>
  <c r="G84" i="5" s="1"/>
  <c r="E84" i="5"/>
  <c r="M84" i="5" s="1"/>
  <c r="D84" i="5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T78" i="5"/>
  <c r="S78" i="5"/>
  <c r="R78" i="5"/>
  <c r="Q78" i="5"/>
  <c r="P78" i="5"/>
  <c r="U78" i="5" s="1"/>
  <c r="L78" i="5"/>
  <c r="K78" i="5"/>
  <c r="J78" i="5"/>
  <c r="H78" i="5"/>
  <c r="F78" i="5"/>
  <c r="E78" i="5"/>
  <c r="D78" i="5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N75" i="5"/>
  <c r="O75" i="5" s="1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R70" i="5"/>
  <c r="Q70" i="5"/>
  <c r="P70" i="5"/>
  <c r="L70" i="5"/>
  <c r="J70" i="5"/>
  <c r="I70" i="5"/>
  <c r="H70" i="5"/>
  <c r="F70" i="5"/>
  <c r="G70" i="5" s="1"/>
  <c r="E70" i="5"/>
  <c r="M70" i="5" s="1"/>
  <c r="D70" i="5"/>
  <c r="U69" i="5"/>
  <c r="T69" i="5"/>
  <c r="O69" i="5"/>
  <c r="N69" i="5"/>
  <c r="M69" i="5"/>
  <c r="K69" i="5"/>
  <c r="I69" i="5"/>
  <c r="G69" i="5"/>
  <c r="U68" i="5"/>
  <c r="T68" i="5"/>
  <c r="N68" i="5"/>
  <c r="O68" i="5" s="1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N64" i="5"/>
  <c r="O64" i="5" s="1"/>
  <c r="M64" i="5"/>
  <c r="K64" i="5"/>
  <c r="I64" i="5"/>
  <c r="G64" i="5"/>
  <c r="T63" i="5"/>
  <c r="S63" i="5"/>
  <c r="R63" i="5"/>
  <c r="Q63" i="5"/>
  <c r="P63" i="5"/>
  <c r="L63" i="5"/>
  <c r="J63" i="5"/>
  <c r="H63" i="5"/>
  <c r="F63" i="5"/>
  <c r="E63" i="5"/>
  <c r="D63" i="5"/>
  <c r="G63" i="5" s="1"/>
  <c r="U62" i="5"/>
  <c r="T62" i="5"/>
  <c r="O62" i="5"/>
  <c r="N62" i="5"/>
  <c r="M62" i="5"/>
  <c r="K62" i="5"/>
  <c r="I62" i="5"/>
  <c r="G62" i="5"/>
  <c r="U61" i="5"/>
  <c r="T61" i="5"/>
  <c r="N61" i="5"/>
  <c r="O61" i="5" s="1"/>
  <c r="M61" i="5"/>
  <c r="K61" i="5"/>
  <c r="I61" i="5"/>
  <c r="G61" i="5"/>
  <c r="U60" i="5"/>
  <c r="T60" i="5"/>
  <c r="N60" i="5"/>
  <c r="O60" i="5" s="1"/>
  <c r="M60" i="5"/>
  <c r="K60" i="5"/>
  <c r="I60" i="5"/>
  <c r="G60" i="5"/>
  <c r="U59" i="5"/>
  <c r="T59" i="5"/>
  <c r="N59" i="5"/>
  <c r="O59" i="5" s="1"/>
  <c r="M59" i="5"/>
  <c r="K59" i="5"/>
  <c r="I59" i="5"/>
  <c r="G59" i="5"/>
  <c r="S58" i="5"/>
  <c r="R58" i="5"/>
  <c r="T58" i="5" s="1"/>
  <c r="Q58" i="5"/>
  <c r="P58" i="5"/>
  <c r="L58" i="5"/>
  <c r="J58" i="5"/>
  <c r="H58" i="5"/>
  <c r="F58" i="5"/>
  <c r="E58" i="5"/>
  <c r="D58" i="5"/>
  <c r="I58" i="5" s="1"/>
  <c r="U57" i="5"/>
  <c r="T57" i="5"/>
  <c r="N57" i="5"/>
  <c r="O57" i="5" s="1"/>
  <c r="M57" i="5"/>
  <c r="K57" i="5"/>
  <c r="I57" i="5"/>
  <c r="G57" i="5"/>
  <c r="S54" i="5"/>
  <c r="T54" i="5" s="1"/>
  <c r="R54" i="5"/>
  <c r="Q54" i="5"/>
  <c r="P54" i="5"/>
  <c r="L54" i="5"/>
  <c r="J54" i="5"/>
  <c r="K54" i="5" s="1"/>
  <c r="H54" i="5"/>
  <c r="F54" i="5"/>
  <c r="N54" i="5" s="1"/>
  <c r="O54" i="5" s="1"/>
  <c r="E54" i="5"/>
  <c r="M54" i="5" s="1"/>
  <c r="D54" i="5"/>
  <c r="S53" i="5"/>
  <c r="R53" i="5"/>
  <c r="Q53" i="5"/>
  <c r="P53" i="5"/>
  <c r="L53" i="5"/>
  <c r="J53" i="5"/>
  <c r="U53" i="5" s="1"/>
  <c r="H53" i="5"/>
  <c r="F53" i="5"/>
  <c r="E53" i="5"/>
  <c r="D53" i="5"/>
  <c r="I53" i="5" s="1"/>
  <c r="U52" i="5"/>
  <c r="T52" i="5"/>
  <c r="O52" i="5"/>
  <c r="N52" i="5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O50" i="5"/>
  <c r="N50" i="5"/>
  <c r="M50" i="5"/>
  <c r="K50" i="5"/>
  <c r="I50" i="5"/>
  <c r="G50" i="5"/>
  <c r="U49" i="5"/>
  <c r="T49" i="5"/>
  <c r="O49" i="5"/>
  <c r="N49" i="5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R47" i="5"/>
  <c r="T47" i="5" s="1"/>
  <c r="Q47" i="5"/>
  <c r="P47" i="5"/>
  <c r="U47" i="5" s="1"/>
  <c r="L47" i="5"/>
  <c r="J47" i="5"/>
  <c r="H47" i="5"/>
  <c r="F47" i="5"/>
  <c r="E47" i="5"/>
  <c r="D47" i="5"/>
  <c r="U46" i="5"/>
  <c r="T46" i="5"/>
  <c r="N46" i="5"/>
  <c r="O46" i="5" s="1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O43" i="5"/>
  <c r="N43" i="5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R40" i="5"/>
  <c r="Q40" i="5"/>
  <c r="P40" i="5"/>
  <c r="L40" i="5"/>
  <c r="J40" i="5"/>
  <c r="I40" i="5"/>
  <c r="H40" i="5"/>
  <c r="F40" i="5"/>
  <c r="N40" i="5" s="1"/>
  <c r="E40" i="5"/>
  <c r="M40" i="5" s="1"/>
  <c r="D40" i="5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T35" i="5"/>
  <c r="S35" i="5"/>
  <c r="R35" i="5"/>
  <c r="Q35" i="5"/>
  <c r="P35" i="5"/>
  <c r="L35" i="5"/>
  <c r="J35" i="5"/>
  <c r="H35" i="5"/>
  <c r="F35" i="5"/>
  <c r="E35" i="5"/>
  <c r="D35" i="5"/>
  <c r="G35" i="5" s="1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N32" i="5"/>
  <c r="O32" i="5" s="1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N30" i="5"/>
  <c r="O30" i="5" s="1"/>
  <c r="M30" i="5"/>
  <c r="K30" i="5"/>
  <c r="I30" i="5"/>
  <c r="G30" i="5"/>
  <c r="U29" i="5"/>
  <c r="T29" i="5"/>
  <c r="N29" i="5"/>
  <c r="O29" i="5" s="1"/>
  <c r="M29" i="5"/>
  <c r="K29" i="5"/>
  <c r="I29" i="5"/>
  <c r="G29" i="5"/>
  <c r="U28" i="5"/>
  <c r="T28" i="5"/>
  <c r="N28" i="5"/>
  <c r="O28" i="5" s="1"/>
  <c r="M28" i="5"/>
  <c r="K28" i="5"/>
  <c r="I28" i="5"/>
  <c r="G28" i="5"/>
  <c r="S27" i="5"/>
  <c r="R27" i="5"/>
  <c r="Q27" i="5"/>
  <c r="P27" i="5"/>
  <c r="L27" i="5"/>
  <c r="J27" i="5"/>
  <c r="U27" i="5" s="1"/>
  <c r="I27" i="5"/>
  <c r="H27" i="5"/>
  <c r="F27" i="5"/>
  <c r="N27" i="5" s="1"/>
  <c r="E27" i="5"/>
  <c r="D27" i="5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N24" i="5"/>
  <c r="O24" i="5" s="1"/>
  <c r="M24" i="5"/>
  <c r="K24" i="5"/>
  <c r="I24" i="5"/>
  <c r="G24" i="5"/>
  <c r="U23" i="5"/>
  <c r="T23" i="5"/>
  <c r="N23" i="5"/>
  <c r="O23" i="5" s="1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R19" i="5"/>
  <c r="T19" i="5" s="1"/>
  <c r="Q19" i="5"/>
  <c r="P19" i="5"/>
  <c r="U19" i="5" s="1"/>
  <c r="L19" i="5"/>
  <c r="K19" i="5"/>
  <c r="J19" i="5"/>
  <c r="H19" i="5"/>
  <c r="F19" i="5"/>
  <c r="N19" i="5" s="1"/>
  <c r="O19" i="5" s="1"/>
  <c r="E19" i="5"/>
  <c r="D19" i="5"/>
  <c r="G19" i="5" s="1"/>
  <c r="U18" i="5"/>
  <c r="T18" i="5"/>
  <c r="O18" i="5"/>
  <c r="N18" i="5"/>
  <c r="M18" i="5"/>
  <c r="K18" i="5"/>
  <c r="I18" i="5"/>
  <c r="G18" i="5"/>
  <c r="U17" i="5"/>
  <c r="T17" i="5"/>
  <c r="N17" i="5"/>
  <c r="O17" i="5" s="1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N13" i="5"/>
  <c r="O13" i="5" s="1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S10" i="5"/>
  <c r="R10" i="5"/>
  <c r="Q10" i="5"/>
  <c r="P10" i="5"/>
  <c r="L10" i="5"/>
  <c r="J10" i="5"/>
  <c r="U10" i="5" s="1"/>
  <c r="H10" i="5"/>
  <c r="F10" i="5"/>
  <c r="G10" i="5" s="1"/>
  <c r="E10" i="5"/>
  <c r="D10" i="5"/>
  <c r="I10" i="5" s="1"/>
  <c r="U9" i="5"/>
  <c r="T9" i="5"/>
  <c r="O9" i="5"/>
  <c r="N9" i="5"/>
  <c r="M9" i="5"/>
  <c r="K9" i="5"/>
  <c r="I9" i="5"/>
  <c r="G9" i="5"/>
  <c r="U8" i="5"/>
  <c r="T8" i="5"/>
  <c r="O8" i="5"/>
  <c r="N8" i="5"/>
  <c r="M8" i="5"/>
  <c r="K8" i="5"/>
  <c r="I8" i="5"/>
  <c r="G8" i="5"/>
  <c r="S339" i="4"/>
  <c r="R339" i="4"/>
  <c r="Q339" i="4"/>
  <c r="P339" i="4"/>
  <c r="U339" i="4" s="1"/>
  <c r="L339" i="4"/>
  <c r="K339" i="4"/>
  <c r="J339" i="4"/>
  <c r="H339" i="4"/>
  <c r="F339" i="4"/>
  <c r="N339" i="4" s="1"/>
  <c r="O339" i="4" s="1"/>
  <c r="E339" i="4"/>
  <c r="D339" i="4"/>
  <c r="I339" i="4" s="1"/>
  <c r="S338" i="4"/>
  <c r="R338" i="4"/>
  <c r="T338" i="4" s="1"/>
  <c r="Q338" i="4"/>
  <c r="P338" i="4"/>
  <c r="L338" i="4"/>
  <c r="J338" i="4"/>
  <c r="H338" i="4"/>
  <c r="F338" i="4"/>
  <c r="E338" i="4"/>
  <c r="D338" i="4"/>
  <c r="S337" i="4"/>
  <c r="R337" i="4"/>
  <c r="T337" i="4" s="1"/>
  <c r="Q337" i="4"/>
  <c r="P337" i="4"/>
  <c r="L337" i="4"/>
  <c r="J337" i="4"/>
  <c r="H337" i="4"/>
  <c r="F337" i="4"/>
  <c r="E337" i="4"/>
  <c r="D337" i="4"/>
  <c r="U336" i="4"/>
  <c r="T336" i="4"/>
  <c r="N336" i="4"/>
  <c r="O336" i="4" s="1"/>
  <c r="M336" i="4"/>
  <c r="K336" i="4"/>
  <c r="I336" i="4"/>
  <c r="G336" i="4"/>
  <c r="U335" i="4"/>
  <c r="T335" i="4"/>
  <c r="N335" i="4"/>
  <c r="O335" i="4" s="1"/>
  <c r="M335" i="4"/>
  <c r="K335" i="4"/>
  <c r="I335" i="4"/>
  <c r="G335" i="4"/>
  <c r="U334" i="4"/>
  <c r="T334" i="4"/>
  <c r="N334" i="4"/>
  <c r="O334" i="4" s="1"/>
  <c r="M334" i="4"/>
  <c r="K334" i="4"/>
  <c r="I334" i="4"/>
  <c r="G334" i="4"/>
  <c r="U333" i="4"/>
  <c r="T333" i="4"/>
  <c r="N333" i="4"/>
  <c r="O333" i="4" s="1"/>
  <c r="M333" i="4"/>
  <c r="K333" i="4"/>
  <c r="I333" i="4"/>
  <c r="G333" i="4"/>
  <c r="S332" i="4"/>
  <c r="R332" i="4"/>
  <c r="Q332" i="4"/>
  <c r="P332" i="4"/>
  <c r="U332" i="4" s="1"/>
  <c r="L332" i="4"/>
  <c r="M332" i="4" s="1"/>
  <c r="J332" i="4"/>
  <c r="H332" i="4"/>
  <c r="N332" i="4" s="1"/>
  <c r="F332" i="4"/>
  <c r="E332" i="4"/>
  <c r="D332" i="4"/>
  <c r="U331" i="4"/>
  <c r="T331" i="4"/>
  <c r="N331" i="4"/>
  <c r="O331" i="4" s="1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S323" i="4"/>
  <c r="R323" i="4"/>
  <c r="T323" i="4" s="1"/>
  <c r="Q323" i="4"/>
  <c r="P323" i="4"/>
  <c r="U323" i="4" s="1"/>
  <c r="L323" i="4"/>
  <c r="J323" i="4"/>
  <c r="H323" i="4"/>
  <c r="F323" i="4"/>
  <c r="N323" i="4" s="1"/>
  <c r="O323" i="4" s="1"/>
  <c r="E323" i="4"/>
  <c r="K323" i="4" s="1"/>
  <c r="D323" i="4"/>
  <c r="G323" i="4" s="1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T317" i="4"/>
  <c r="S317" i="4"/>
  <c r="R317" i="4"/>
  <c r="Q317" i="4"/>
  <c r="P317" i="4"/>
  <c r="L317" i="4"/>
  <c r="J317" i="4"/>
  <c r="U317" i="4" s="1"/>
  <c r="H317" i="4"/>
  <c r="F317" i="4"/>
  <c r="E317" i="4"/>
  <c r="D317" i="4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R310" i="4"/>
  <c r="Q310" i="4"/>
  <c r="P310" i="4"/>
  <c r="L310" i="4"/>
  <c r="J310" i="4"/>
  <c r="K310" i="4" s="1"/>
  <c r="H310" i="4"/>
  <c r="N310" i="4" s="1"/>
  <c r="O310" i="4" s="1"/>
  <c r="F310" i="4"/>
  <c r="E310" i="4"/>
  <c r="D310" i="4"/>
  <c r="U309" i="4"/>
  <c r="T309" i="4"/>
  <c r="N309" i="4"/>
  <c r="O309" i="4" s="1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T303" i="4"/>
  <c r="S303" i="4"/>
  <c r="R303" i="4"/>
  <c r="Q303" i="4"/>
  <c r="P303" i="4"/>
  <c r="L303" i="4"/>
  <c r="J303" i="4"/>
  <c r="H303" i="4"/>
  <c r="F303" i="4"/>
  <c r="N303" i="4" s="1"/>
  <c r="E303" i="4"/>
  <c r="D303" i="4"/>
  <c r="U302" i="4"/>
  <c r="T302" i="4"/>
  <c r="N302" i="4"/>
  <c r="O302" i="4" s="1"/>
  <c r="M302" i="4"/>
  <c r="K302" i="4"/>
  <c r="I302" i="4"/>
  <c r="G302" i="4"/>
  <c r="S299" i="4"/>
  <c r="R299" i="4"/>
  <c r="Q299" i="4"/>
  <c r="P299" i="4"/>
  <c r="L299" i="4"/>
  <c r="J299" i="4"/>
  <c r="H299" i="4"/>
  <c r="F299" i="4"/>
  <c r="N299" i="4" s="1"/>
  <c r="O299" i="4" s="1"/>
  <c r="E299" i="4"/>
  <c r="D299" i="4"/>
  <c r="U298" i="4"/>
  <c r="S298" i="4"/>
  <c r="R298" i="4"/>
  <c r="T298" i="4" s="1"/>
  <c r="Q298" i="4"/>
  <c r="P298" i="4"/>
  <c r="L298" i="4"/>
  <c r="J298" i="4"/>
  <c r="H298" i="4"/>
  <c r="N298" i="4" s="1"/>
  <c r="F298" i="4"/>
  <c r="E298" i="4"/>
  <c r="M298" i="4" s="1"/>
  <c r="D298" i="4"/>
  <c r="U297" i="4"/>
  <c r="T297" i="4"/>
  <c r="N297" i="4"/>
  <c r="O297" i="4" s="1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R292" i="4"/>
  <c r="T292" i="4" s="1"/>
  <c r="Q292" i="4"/>
  <c r="P292" i="4"/>
  <c r="L292" i="4"/>
  <c r="J292" i="4"/>
  <c r="H292" i="4"/>
  <c r="G292" i="4"/>
  <c r="F292" i="4"/>
  <c r="N292" i="4" s="1"/>
  <c r="E292" i="4"/>
  <c r="K292" i="4" s="1"/>
  <c r="D292" i="4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T285" i="4" s="1"/>
  <c r="R285" i="4"/>
  <c r="Q285" i="4"/>
  <c r="P285" i="4"/>
  <c r="U285" i="4" s="1"/>
  <c r="L285" i="4"/>
  <c r="J285" i="4"/>
  <c r="H285" i="4"/>
  <c r="F285" i="4"/>
  <c r="N285" i="4" s="1"/>
  <c r="E285" i="4"/>
  <c r="D285" i="4"/>
  <c r="G285" i="4" s="1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T275" i="4" s="1"/>
  <c r="Q275" i="4"/>
  <c r="P275" i="4"/>
  <c r="L275" i="4"/>
  <c r="K275" i="4"/>
  <c r="J275" i="4"/>
  <c r="H275" i="4"/>
  <c r="N275" i="4" s="1"/>
  <c r="O275" i="4" s="1"/>
  <c r="F275" i="4"/>
  <c r="E275" i="4"/>
  <c r="D275" i="4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S267" i="4"/>
  <c r="R267" i="4"/>
  <c r="T267" i="4" s="1"/>
  <c r="Q267" i="4"/>
  <c r="P267" i="4"/>
  <c r="U267" i="4" s="1"/>
  <c r="L267" i="4"/>
  <c r="J267" i="4"/>
  <c r="H267" i="4"/>
  <c r="N267" i="4" s="1"/>
  <c r="F267" i="4"/>
  <c r="E267" i="4"/>
  <c r="D267" i="4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R260" i="4"/>
  <c r="Q260" i="4"/>
  <c r="P260" i="4"/>
  <c r="U260" i="4" s="1"/>
  <c r="L260" i="4"/>
  <c r="K260" i="4"/>
  <c r="J260" i="4"/>
  <c r="H260" i="4"/>
  <c r="F260" i="4"/>
  <c r="E260" i="4"/>
  <c r="D260" i="4"/>
  <c r="S259" i="4"/>
  <c r="R259" i="4"/>
  <c r="Q259" i="4"/>
  <c r="P259" i="4"/>
  <c r="U259" i="4" s="1"/>
  <c r="L259" i="4"/>
  <c r="M259" i="4" s="1"/>
  <c r="J259" i="4"/>
  <c r="H259" i="4"/>
  <c r="F259" i="4"/>
  <c r="E259" i="4"/>
  <c r="D259" i="4"/>
  <c r="U258" i="4"/>
  <c r="T258" i="4"/>
  <c r="O258" i="4"/>
  <c r="N258" i="4"/>
  <c r="M258" i="4"/>
  <c r="K258" i="4"/>
  <c r="I258" i="4"/>
  <c r="G258" i="4"/>
  <c r="U257" i="4"/>
  <c r="T257" i="4"/>
  <c r="O257" i="4"/>
  <c r="N257" i="4"/>
  <c r="M257" i="4"/>
  <c r="K257" i="4"/>
  <c r="I257" i="4"/>
  <c r="G257" i="4"/>
  <c r="U256" i="4"/>
  <c r="T256" i="4"/>
  <c r="O256" i="4"/>
  <c r="N256" i="4"/>
  <c r="M256" i="4"/>
  <c r="K256" i="4"/>
  <c r="I256" i="4"/>
  <c r="G256" i="4"/>
  <c r="U255" i="4"/>
  <c r="T255" i="4"/>
  <c r="O255" i="4"/>
  <c r="N255" i="4"/>
  <c r="M255" i="4"/>
  <c r="K255" i="4"/>
  <c r="I255" i="4"/>
  <c r="G255" i="4"/>
  <c r="S254" i="4"/>
  <c r="R254" i="4"/>
  <c r="Q254" i="4"/>
  <c r="P254" i="4"/>
  <c r="L254" i="4"/>
  <c r="J254" i="4"/>
  <c r="H254" i="4"/>
  <c r="F254" i="4"/>
  <c r="E254" i="4"/>
  <c r="D254" i="4"/>
  <c r="I254" i="4" s="1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R247" i="4"/>
  <c r="Q247" i="4"/>
  <c r="P247" i="4"/>
  <c r="U247" i="4" s="1"/>
  <c r="L247" i="4"/>
  <c r="M247" i="4" s="1"/>
  <c r="J247" i="4"/>
  <c r="H247" i="4"/>
  <c r="N247" i="4" s="1"/>
  <c r="F247" i="4"/>
  <c r="E247" i="4"/>
  <c r="D247" i="4"/>
  <c r="U246" i="4"/>
  <c r="T246" i="4"/>
  <c r="N246" i="4"/>
  <c r="O246" i="4" s="1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N244" i="4"/>
  <c r="O244" i="4" s="1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T240" i="4"/>
  <c r="S240" i="4"/>
  <c r="R240" i="4"/>
  <c r="Q240" i="4"/>
  <c r="P240" i="4"/>
  <c r="L240" i="4"/>
  <c r="J240" i="4"/>
  <c r="H240" i="4"/>
  <c r="F240" i="4"/>
  <c r="N240" i="4" s="1"/>
  <c r="E240" i="4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S231" i="4"/>
  <c r="R231" i="4"/>
  <c r="Q231" i="4"/>
  <c r="P231" i="4"/>
  <c r="L231" i="4"/>
  <c r="J231" i="4"/>
  <c r="H231" i="4"/>
  <c r="N231" i="4" s="1"/>
  <c r="O231" i="4" s="1"/>
  <c r="F231" i="4"/>
  <c r="E231" i="4"/>
  <c r="D231" i="4"/>
  <c r="I231" i="4" s="1"/>
  <c r="S230" i="4"/>
  <c r="T230" i="4" s="1"/>
  <c r="R230" i="4"/>
  <c r="Q230" i="4"/>
  <c r="P230" i="4"/>
  <c r="U230" i="4" s="1"/>
  <c r="L230" i="4"/>
  <c r="J230" i="4"/>
  <c r="H230" i="4"/>
  <c r="F230" i="4"/>
  <c r="E230" i="4"/>
  <c r="D230" i="4"/>
  <c r="U229" i="4"/>
  <c r="T229" i="4"/>
  <c r="N229" i="4"/>
  <c r="O229" i="4" s="1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S224" i="4"/>
  <c r="R224" i="4"/>
  <c r="T224" i="4" s="1"/>
  <c r="Q224" i="4"/>
  <c r="P224" i="4"/>
  <c r="L224" i="4"/>
  <c r="J224" i="4"/>
  <c r="H224" i="4"/>
  <c r="F224" i="4"/>
  <c r="E224" i="4"/>
  <c r="D224" i="4"/>
  <c r="I224" i="4" s="1"/>
  <c r="U223" i="4"/>
  <c r="T223" i="4"/>
  <c r="O223" i="4"/>
  <c r="N223" i="4"/>
  <c r="M223" i="4"/>
  <c r="K223" i="4"/>
  <c r="I223" i="4"/>
  <c r="G223" i="4"/>
  <c r="U222" i="4"/>
  <c r="T222" i="4"/>
  <c r="O222" i="4"/>
  <c r="N222" i="4"/>
  <c r="M222" i="4"/>
  <c r="K222" i="4"/>
  <c r="I222" i="4"/>
  <c r="G222" i="4"/>
  <c r="U221" i="4"/>
  <c r="T221" i="4"/>
  <c r="O221" i="4"/>
  <c r="N221" i="4"/>
  <c r="M221" i="4"/>
  <c r="K221" i="4"/>
  <c r="I221" i="4"/>
  <c r="G221" i="4"/>
  <c r="U220" i="4"/>
  <c r="T220" i="4"/>
  <c r="O220" i="4"/>
  <c r="N220" i="4"/>
  <c r="M220" i="4"/>
  <c r="K220" i="4"/>
  <c r="I220" i="4"/>
  <c r="G220" i="4"/>
  <c r="U219" i="4"/>
  <c r="T219" i="4"/>
  <c r="O219" i="4"/>
  <c r="N219" i="4"/>
  <c r="M219" i="4"/>
  <c r="K219" i="4"/>
  <c r="I219" i="4"/>
  <c r="G219" i="4"/>
  <c r="U218" i="4"/>
  <c r="T218" i="4"/>
  <c r="O218" i="4"/>
  <c r="N218" i="4"/>
  <c r="M218" i="4"/>
  <c r="K218" i="4"/>
  <c r="I218" i="4"/>
  <c r="G218" i="4"/>
  <c r="U217" i="4"/>
  <c r="T217" i="4"/>
  <c r="O217" i="4"/>
  <c r="N217" i="4"/>
  <c r="M217" i="4"/>
  <c r="K217" i="4"/>
  <c r="I217" i="4"/>
  <c r="G217" i="4"/>
  <c r="S216" i="4"/>
  <c r="R216" i="4"/>
  <c r="T216" i="4" s="1"/>
  <c r="Q216" i="4"/>
  <c r="P216" i="4"/>
  <c r="M216" i="4"/>
  <c r="L216" i="4"/>
  <c r="J216" i="4"/>
  <c r="H216" i="4"/>
  <c r="F216" i="4"/>
  <c r="E216" i="4"/>
  <c r="D216" i="4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N208" i="4"/>
  <c r="O208" i="4" s="1"/>
  <c r="M208" i="4"/>
  <c r="K208" i="4"/>
  <c r="I208" i="4"/>
  <c r="G208" i="4"/>
  <c r="S205" i="4"/>
  <c r="R205" i="4"/>
  <c r="Q205" i="4"/>
  <c r="P205" i="4"/>
  <c r="L205" i="4"/>
  <c r="J205" i="4"/>
  <c r="I205" i="4"/>
  <c r="H205" i="4"/>
  <c r="F205" i="4"/>
  <c r="E205" i="4"/>
  <c r="M205" i="4" s="1"/>
  <c r="D205" i="4"/>
  <c r="T204" i="4"/>
  <c r="S204" i="4"/>
  <c r="R204" i="4"/>
  <c r="Q204" i="4"/>
  <c r="P204" i="4"/>
  <c r="L204" i="4"/>
  <c r="J204" i="4"/>
  <c r="H204" i="4"/>
  <c r="F204" i="4"/>
  <c r="N204" i="4" s="1"/>
  <c r="E204" i="4"/>
  <c r="D204" i="4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N201" i="4"/>
  <c r="O201" i="4" s="1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T198" i="4" s="1"/>
  <c r="Q198" i="4"/>
  <c r="P198" i="4"/>
  <c r="L198" i="4"/>
  <c r="J198" i="4"/>
  <c r="U198" i="4" s="1"/>
  <c r="H198" i="4"/>
  <c r="I198" i="4" s="1"/>
  <c r="F198" i="4"/>
  <c r="E198" i="4"/>
  <c r="M198" i="4" s="1"/>
  <c r="D198" i="4"/>
  <c r="G198" i="4" s="1"/>
  <c r="U197" i="4"/>
  <c r="T197" i="4"/>
  <c r="N197" i="4"/>
  <c r="O197" i="4" s="1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S191" i="4"/>
  <c r="R191" i="4"/>
  <c r="T191" i="4" s="1"/>
  <c r="Q191" i="4"/>
  <c r="P191" i="4"/>
  <c r="U191" i="4" s="1"/>
  <c r="L191" i="4"/>
  <c r="J191" i="4"/>
  <c r="H191" i="4"/>
  <c r="F191" i="4"/>
  <c r="N191" i="4" s="1"/>
  <c r="E191" i="4"/>
  <c r="D191" i="4"/>
  <c r="G191" i="4" s="1"/>
  <c r="U190" i="4"/>
  <c r="T190" i="4"/>
  <c r="O190" i="4"/>
  <c r="N190" i="4"/>
  <c r="M190" i="4"/>
  <c r="K190" i="4"/>
  <c r="I190" i="4"/>
  <c r="G190" i="4"/>
  <c r="U189" i="4"/>
  <c r="T189" i="4"/>
  <c r="O189" i="4"/>
  <c r="N189" i="4"/>
  <c r="M189" i="4"/>
  <c r="K189" i="4"/>
  <c r="I189" i="4"/>
  <c r="G189" i="4"/>
  <c r="U188" i="4"/>
  <c r="T188" i="4"/>
  <c r="O188" i="4"/>
  <c r="N188" i="4"/>
  <c r="M188" i="4"/>
  <c r="K188" i="4"/>
  <c r="I188" i="4"/>
  <c r="G188" i="4"/>
  <c r="U187" i="4"/>
  <c r="T187" i="4"/>
  <c r="O187" i="4"/>
  <c r="N187" i="4"/>
  <c r="M187" i="4"/>
  <c r="K187" i="4"/>
  <c r="I187" i="4"/>
  <c r="G187" i="4"/>
  <c r="U186" i="4"/>
  <c r="T186" i="4"/>
  <c r="O186" i="4"/>
  <c r="N186" i="4"/>
  <c r="M186" i="4"/>
  <c r="K186" i="4"/>
  <c r="I186" i="4"/>
  <c r="G186" i="4"/>
  <c r="S185" i="4"/>
  <c r="R185" i="4"/>
  <c r="T185" i="4" s="1"/>
  <c r="Q185" i="4"/>
  <c r="P185" i="4"/>
  <c r="L185" i="4"/>
  <c r="J185" i="4"/>
  <c r="U185" i="4" s="1"/>
  <c r="I185" i="4"/>
  <c r="H185" i="4"/>
  <c r="F185" i="4"/>
  <c r="G185" i="4" s="1"/>
  <c r="E185" i="4"/>
  <c r="D185" i="4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S179" i="4"/>
  <c r="T179" i="4" s="1"/>
  <c r="R179" i="4"/>
  <c r="Q179" i="4"/>
  <c r="P179" i="4"/>
  <c r="L179" i="4"/>
  <c r="J179" i="4"/>
  <c r="H179" i="4"/>
  <c r="F179" i="4"/>
  <c r="E179" i="4"/>
  <c r="D179" i="4"/>
  <c r="U178" i="4"/>
  <c r="T178" i="4"/>
  <c r="N178" i="4"/>
  <c r="O178" i="4" s="1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N174" i="4"/>
  <c r="O174" i="4" s="1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S170" i="4"/>
  <c r="R170" i="4"/>
  <c r="Q170" i="4"/>
  <c r="P170" i="4"/>
  <c r="L170" i="4"/>
  <c r="J170" i="4"/>
  <c r="H170" i="4"/>
  <c r="F170" i="4"/>
  <c r="G170" i="4" s="1"/>
  <c r="E170" i="4"/>
  <c r="D170" i="4"/>
  <c r="I170" i="4" s="1"/>
  <c r="S169" i="4"/>
  <c r="R169" i="4"/>
  <c r="T169" i="4" s="1"/>
  <c r="Q169" i="4"/>
  <c r="P169" i="4"/>
  <c r="U169" i="4" s="1"/>
  <c r="L169" i="4"/>
  <c r="J169" i="4"/>
  <c r="H169" i="4"/>
  <c r="F169" i="4"/>
  <c r="E169" i="4"/>
  <c r="M169" i="4" s="1"/>
  <c r="D169" i="4"/>
  <c r="U168" i="4"/>
  <c r="T168" i="4"/>
  <c r="N168" i="4"/>
  <c r="O168" i="4" s="1"/>
  <c r="M168" i="4"/>
  <c r="K168" i="4"/>
  <c r="I168" i="4"/>
  <c r="G168" i="4"/>
  <c r="U167" i="4"/>
  <c r="T167" i="4"/>
  <c r="N167" i="4"/>
  <c r="O167" i="4" s="1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N165" i="4"/>
  <c r="O165" i="4" s="1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S163" i="4"/>
  <c r="R163" i="4"/>
  <c r="Q163" i="4"/>
  <c r="P163" i="4"/>
  <c r="L163" i="4"/>
  <c r="J163" i="4"/>
  <c r="I163" i="4"/>
  <c r="H163" i="4"/>
  <c r="F163" i="4"/>
  <c r="E163" i="4"/>
  <c r="M163" i="4" s="1"/>
  <c r="D163" i="4"/>
  <c r="U162" i="4"/>
  <c r="T162" i="4"/>
  <c r="O162" i="4"/>
  <c r="N162" i="4"/>
  <c r="M162" i="4"/>
  <c r="K162" i="4"/>
  <c r="I162" i="4"/>
  <c r="G162" i="4"/>
  <c r="U161" i="4"/>
  <c r="T161" i="4"/>
  <c r="O161" i="4"/>
  <c r="N161" i="4"/>
  <c r="M161" i="4"/>
  <c r="K161" i="4"/>
  <c r="I161" i="4"/>
  <c r="G161" i="4"/>
  <c r="U160" i="4"/>
  <c r="T160" i="4"/>
  <c r="O160" i="4"/>
  <c r="N160" i="4"/>
  <c r="M160" i="4"/>
  <c r="K160" i="4"/>
  <c r="I160" i="4"/>
  <c r="G160" i="4"/>
  <c r="U159" i="4"/>
  <c r="T159" i="4"/>
  <c r="O159" i="4"/>
  <c r="N159" i="4"/>
  <c r="M159" i="4"/>
  <c r="K159" i="4"/>
  <c r="I159" i="4"/>
  <c r="G159" i="4"/>
  <c r="U158" i="4"/>
  <c r="T158" i="4"/>
  <c r="O158" i="4"/>
  <c r="N158" i="4"/>
  <c r="M158" i="4"/>
  <c r="K158" i="4"/>
  <c r="I158" i="4"/>
  <c r="G158" i="4"/>
  <c r="T157" i="4"/>
  <c r="S157" i="4"/>
  <c r="R157" i="4"/>
  <c r="Q157" i="4"/>
  <c r="P157" i="4"/>
  <c r="L157" i="4"/>
  <c r="J157" i="4"/>
  <c r="H157" i="4"/>
  <c r="F157" i="4"/>
  <c r="N157" i="4" s="1"/>
  <c r="E157" i="4"/>
  <c r="D157" i="4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S150" i="4"/>
  <c r="R150" i="4"/>
  <c r="T150" i="4" s="1"/>
  <c r="Q150" i="4"/>
  <c r="P150" i="4"/>
  <c r="L150" i="4"/>
  <c r="K150" i="4"/>
  <c r="J150" i="4"/>
  <c r="H150" i="4"/>
  <c r="F150" i="4"/>
  <c r="N150" i="4" s="1"/>
  <c r="O150" i="4" s="1"/>
  <c r="E150" i="4"/>
  <c r="D150" i="4"/>
  <c r="I150" i="4" s="1"/>
  <c r="U149" i="4"/>
  <c r="T149" i="4"/>
  <c r="N149" i="4"/>
  <c r="O149" i="4" s="1"/>
  <c r="M149" i="4"/>
  <c r="K149" i="4"/>
  <c r="I149" i="4"/>
  <c r="G149" i="4"/>
  <c r="U148" i="4"/>
  <c r="T148" i="4"/>
  <c r="N148" i="4"/>
  <c r="O148" i="4" s="1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R144" i="4"/>
  <c r="T144" i="4" s="1"/>
  <c r="Q144" i="4"/>
  <c r="P144" i="4"/>
  <c r="U144" i="4" s="1"/>
  <c r="L144" i="4"/>
  <c r="J144" i="4"/>
  <c r="H144" i="4"/>
  <c r="F144" i="4"/>
  <c r="E144" i="4"/>
  <c r="D144" i="4"/>
  <c r="G144" i="4" s="1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S137" i="4"/>
  <c r="R137" i="4"/>
  <c r="T137" i="4" s="1"/>
  <c r="Q137" i="4"/>
  <c r="P137" i="4"/>
  <c r="L137" i="4"/>
  <c r="J137" i="4"/>
  <c r="I137" i="4"/>
  <c r="H137" i="4"/>
  <c r="F137" i="4"/>
  <c r="E137" i="4"/>
  <c r="D137" i="4"/>
  <c r="U136" i="4"/>
  <c r="T136" i="4"/>
  <c r="N136" i="4"/>
  <c r="O136" i="4" s="1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N134" i="4"/>
  <c r="O134" i="4" s="1"/>
  <c r="M134" i="4"/>
  <c r="K134" i="4"/>
  <c r="I134" i="4"/>
  <c r="G134" i="4"/>
  <c r="U133" i="4"/>
  <c r="T133" i="4"/>
  <c r="N133" i="4"/>
  <c r="O133" i="4" s="1"/>
  <c r="M133" i="4"/>
  <c r="K133" i="4"/>
  <c r="I133" i="4"/>
  <c r="G133" i="4"/>
  <c r="T132" i="4"/>
  <c r="S132" i="4"/>
  <c r="R132" i="4"/>
  <c r="Q132" i="4"/>
  <c r="P132" i="4"/>
  <c r="U132" i="4" s="1"/>
  <c r="L132" i="4"/>
  <c r="M132" i="4" s="1"/>
  <c r="J132" i="4"/>
  <c r="H132" i="4"/>
  <c r="F132" i="4"/>
  <c r="E132" i="4"/>
  <c r="D132" i="4"/>
  <c r="U131" i="4"/>
  <c r="T131" i="4"/>
  <c r="N131" i="4"/>
  <c r="O131" i="4" s="1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S126" i="4"/>
  <c r="R126" i="4"/>
  <c r="T126" i="4" s="1"/>
  <c r="Q126" i="4"/>
  <c r="P126" i="4"/>
  <c r="L126" i="4"/>
  <c r="J126" i="4"/>
  <c r="U126" i="4" s="1"/>
  <c r="I126" i="4"/>
  <c r="H126" i="4"/>
  <c r="F126" i="4"/>
  <c r="G126" i="4" s="1"/>
  <c r="E126" i="4"/>
  <c r="D126" i="4"/>
  <c r="U125" i="4"/>
  <c r="T125" i="4"/>
  <c r="N125" i="4"/>
  <c r="O125" i="4" s="1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S121" i="4"/>
  <c r="T121" i="4" s="1"/>
  <c r="R121" i="4"/>
  <c r="Q121" i="4"/>
  <c r="P121" i="4"/>
  <c r="M121" i="4"/>
  <c r="L121" i="4"/>
  <c r="J121" i="4"/>
  <c r="H121" i="4"/>
  <c r="F121" i="4"/>
  <c r="E121" i="4"/>
  <c r="D121" i="4"/>
  <c r="G121" i="4" s="1"/>
  <c r="U120" i="4"/>
  <c r="T120" i="4"/>
  <c r="N120" i="4"/>
  <c r="O120" i="4" s="1"/>
  <c r="M120" i="4"/>
  <c r="K120" i="4"/>
  <c r="I120" i="4"/>
  <c r="G120" i="4"/>
  <c r="U119" i="4"/>
  <c r="T119" i="4"/>
  <c r="N119" i="4"/>
  <c r="O119" i="4" s="1"/>
  <c r="M119" i="4"/>
  <c r="K119" i="4"/>
  <c r="I119" i="4"/>
  <c r="G119" i="4"/>
  <c r="U118" i="4"/>
  <c r="T118" i="4"/>
  <c r="N118" i="4"/>
  <c r="O118" i="4" s="1"/>
  <c r="M118" i="4"/>
  <c r="K118" i="4"/>
  <c r="I118" i="4"/>
  <c r="G118" i="4"/>
  <c r="U117" i="4"/>
  <c r="T117" i="4"/>
  <c r="N117" i="4"/>
  <c r="O117" i="4" s="1"/>
  <c r="M117" i="4"/>
  <c r="K117" i="4"/>
  <c r="I117" i="4"/>
  <c r="G117" i="4"/>
  <c r="U116" i="4"/>
  <c r="T116" i="4"/>
  <c r="N116" i="4"/>
  <c r="O116" i="4" s="1"/>
  <c r="M116" i="4"/>
  <c r="K116" i="4"/>
  <c r="I116" i="4"/>
  <c r="G116" i="4"/>
  <c r="U115" i="4"/>
  <c r="T115" i="4"/>
  <c r="N115" i="4"/>
  <c r="O115" i="4" s="1"/>
  <c r="M115" i="4"/>
  <c r="K115" i="4"/>
  <c r="I115" i="4"/>
  <c r="G115" i="4"/>
  <c r="U114" i="4"/>
  <c r="T114" i="4"/>
  <c r="N114" i="4"/>
  <c r="O114" i="4" s="1"/>
  <c r="M114" i="4"/>
  <c r="K114" i="4"/>
  <c r="I114" i="4"/>
  <c r="G114" i="4"/>
  <c r="U113" i="4"/>
  <c r="T113" i="4"/>
  <c r="N113" i="4"/>
  <c r="O113" i="4" s="1"/>
  <c r="M113" i="4"/>
  <c r="K113" i="4"/>
  <c r="I113" i="4"/>
  <c r="G113" i="4"/>
  <c r="S112" i="4"/>
  <c r="R112" i="4"/>
  <c r="Q112" i="4"/>
  <c r="P112" i="4"/>
  <c r="L112" i="4"/>
  <c r="J112" i="4"/>
  <c r="H112" i="4"/>
  <c r="F112" i="4"/>
  <c r="E112" i="4"/>
  <c r="M112" i="4" s="1"/>
  <c r="D112" i="4"/>
  <c r="U111" i="4"/>
  <c r="T111" i="4"/>
  <c r="O111" i="4"/>
  <c r="N111" i="4"/>
  <c r="M111" i="4"/>
  <c r="K111" i="4"/>
  <c r="I111" i="4"/>
  <c r="G111" i="4"/>
  <c r="U110" i="4"/>
  <c r="T110" i="4"/>
  <c r="O110" i="4"/>
  <c r="N110" i="4"/>
  <c r="M110" i="4"/>
  <c r="K110" i="4"/>
  <c r="I110" i="4"/>
  <c r="G110" i="4"/>
  <c r="U109" i="4"/>
  <c r="T109" i="4"/>
  <c r="O109" i="4"/>
  <c r="N109" i="4"/>
  <c r="M109" i="4"/>
  <c r="K109" i="4"/>
  <c r="I109" i="4"/>
  <c r="G109" i="4"/>
  <c r="U108" i="4"/>
  <c r="T108" i="4"/>
  <c r="O108" i="4"/>
  <c r="N108" i="4"/>
  <c r="M108" i="4"/>
  <c r="K108" i="4"/>
  <c r="I108" i="4"/>
  <c r="G108" i="4"/>
  <c r="U107" i="4"/>
  <c r="T107" i="4"/>
  <c r="O107" i="4"/>
  <c r="N107" i="4"/>
  <c r="M107" i="4"/>
  <c r="K107" i="4"/>
  <c r="I107" i="4"/>
  <c r="G107" i="4"/>
  <c r="S106" i="4"/>
  <c r="R106" i="4"/>
  <c r="T106" i="4" s="1"/>
  <c r="Q106" i="4"/>
  <c r="P106" i="4"/>
  <c r="U106" i="4" s="1"/>
  <c r="L106" i="4"/>
  <c r="J106" i="4"/>
  <c r="H106" i="4"/>
  <c r="F106" i="4"/>
  <c r="E106" i="4"/>
  <c r="D106" i="4"/>
  <c r="G106" i="4" s="1"/>
  <c r="U105" i="4"/>
  <c r="T105" i="4"/>
  <c r="N105" i="4"/>
  <c r="O105" i="4" s="1"/>
  <c r="M105" i="4"/>
  <c r="K105" i="4"/>
  <c r="I105" i="4"/>
  <c r="G105" i="4"/>
  <c r="S102" i="4"/>
  <c r="R102" i="4"/>
  <c r="Q102" i="4"/>
  <c r="P102" i="4"/>
  <c r="N102" i="4"/>
  <c r="L102" i="4"/>
  <c r="J102" i="4"/>
  <c r="U102" i="4" s="1"/>
  <c r="I102" i="4"/>
  <c r="H102" i="4"/>
  <c r="G102" i="4"/>
  <c r="F102" i="4"/>
  <c r="E102" i="4"/>
  <c r="M102" i="4" s="1"/>
  <c r="D102" i="4"/>
  <c r="S101" i="4"/>
  <c r="T101" i="4" s="1"/>
  <c r="R101" i="4"/>
  <c r="Q101" i="4"/>
  <c r="P101" i="4"/>
  <c r="L101" i="4"/>
  <c r="J101" i="4"/>
  <c r="U101" i="4" s="1"/>
  <c r="H101" i="4"/>
  <c r="F101" i="4"/>
  <c r="E101" i="4"/>
  <c r="D101" i="4"/>
  <c r="U100" i="4"/>
  <c r="T100" i="4"/>
  <c r="O100" i="4"/>
  <c r="N100" i="4"/>
  <c r="M100" i="4"/>
  <c r="K100" i="4"/>
  <c r="I100" i="4"/>
  <c r="G100" i="4"/>
  <c r="U99" i="4"/>
  <c r="T99" i="4"/>
  <c r="O99" i="4"/>
  <c r="N99" i="4"/>
  <c r="M99" i="4"/>
  <c r="K99" i="4"/>
  <c r="I99" i="4"/>
  <c r="G99" i="4"/>
  <c r="U98" i="4"/>
  <c r="T98" i="4"/>
  <c r="O98" i="4"/>
  <c r="N98" i="4"/>
  <c r="M98" i="4"/>
  <c r="K98" i="4"/>
  <c r="I98" i="4"/>
  <c r="G98" i="4"/>
  <c r="U97" i="4"/>
  <c r="T97" i="4"/>
  <c r="O97" i="4"/>
  <c r="N97" i="4"/>
  <c r="M97" i="4"/>
  <c r="K97" i="4"/>
  <c r="I97" i="4"/>
  <c r="G97" i="4"/>
  <c r="S96" i="4"/>
  <c r="R96" i="4"/>
  <c r="Q96" i="4"/>
  <c r="P96" i="4"/>
  <c r="L96" i="4"/>
  <c r="J96" i="4"/>
  <c r="U96" i="4" s="1"/>
  <c r="H96" i="4"/>
  <c r="N96" i="4" s="1"/>
  <c r="O96" i="4" s="1"/>
  <c r="F96" i="4"/>
  <c r="E96" i="4"/>
  <c r="M96" i="4" s="1"/>
  <c r="D96" i="4"/>
  <c r="U95" i="4"/>
  <c r="T95" i="4"/>
  <c r="O95" i="4"/>
  <c r="N95" i="4"/>
  <c r="M95" i="4"/>
  <c r="K95" i="4"/>
  <c r="I95" i="4"/>
  <c r="G95" i="4"/>
  <c r="U94" i="4"/>
  <c r="T94" i="4"/>
  <c r="O94" i="4"/>
  <c r="N94" i="4"/>
  <c r="M94" i="4"/>
  <c r="K94" i="4"/>
  <c r="I94" i="4"/>
  <c r="G94" i="4"/>
  <c r="U93" i="4"/>
  <c r="T93" i="4"/>
  <c r="O93" i="4"/>
  <c r="N93" i="4"/>
  <c r="M93" i="4"/>
  <c r="K93" i="4"/>
  <c r="I93" i="4"/>
  <c r="G93" i="4"/>
  <c r="U92" i="4"/>
  <c r="T92" i="4"/>
  <c r="O92" i="4"/>
  <c r="N92" i="4"/>
  <c r="M92" i="4"/>
  <c r="K92" i="4"/>
  <c r="I92" i="4"/>
  <c r="G92" i="4"/>
  <c r="S91" i="4"/>
  <c r="R91" i="4"/>
  <c r="T91" i="4" s="1"/>
  <c r="Q91" i="4"/>
  <c r="P91" i="4"/>
  <c r="U91" i="4" s="1"/>
  <c r="L91" i="4"/>
  <c r="J91" i="4"/>
  <c r="H91" i="4"/>
  <c r="F91" i="4"/>
  <c r="E91" i="4"/>
  <c r="D91" i="4"/>
  <c r="G91" i="4" s="1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T85" i="4" s="1"/>
  <c r="Q85" i="4"/>
  <c r="P85" i="4"/>
  <c r="N85" i="4"/>
  <c r="O85" i="4" s="1"/>
  <c r="L85" i="4"/>
  <c r="J85" i="4"/>
  <c r="U85" i="4" s="1"/>
  <c r="I85" i="4"/>
  <c r="H85" i="4"/>
  <c r="F85" i="4"/>
  <c r="G85" i="4" s="1"/>
  <c r="E85" i="4"/>
  <c r="M85" i="4" s="1"/>
  <c r="D85" i="4"/>
  <c r="T84" i="4"/>
  <c r="S84" i="4"/>
  <c r="R84" i="4"/>
  <c r="Q84" i="4"/>
  <c r="P84" i="4"/>
  <c r="L84" i="4"/>
  <c r="J84" i="4"/>
  <c r="H84" i="4"/>
  <c r="F84" i="4"/>
  <c r="E84" i="4"/>
  <c r="M84" i="4" s="1"/>
  <c r="D84" i="4"/>
  <c r="G84" i="4" s="1"/>
  <c r="U83" i="4"/>
  <c r="T83" i="4"/>
  <c r="O83" i="4"/>
  <c r="N83" i="4"/>
  <c r="M83" i="4"/>
  <c r="K83" i="4"/>
  <c r="I83" i="4"/>
  <c r="G83" i="4"/>
  <c r="U82" i="4"/>
  <c r="T82" i="4"/>
  <c r="N82" i="4"/>
  <c r="O82" i="4" s="1"/>
  <c r="M82" i="4"/>
  <c r="K82" i="4"/>
  <c r="I82" i="4"/>
  <c r="G82" i="4"/>
  <c r="U81" i="4"/>
  <c r="T81" i="4"/>
  <c r="N81" i="4"/>
  <c r="O81" i="4" s="1"/>
  <c r="M81" i="4"/>
  <c r="K81" i="4"/>
  <c r="I81" i="4"/>
  <c r="G81" i="4"/>
  <c r="U80" i="4"/>
  <c r="T80" i="4"/>
  <c r="N80" i="4"/>
  <c r="O80" i="4" s="1"/>
  <c r="M80" i="4"/>
  <c r="K80" i="4"/>
  <c r="I80" i="4"/>
  <c r="G80" i="4"/>
  <c r="U79" i="4"/>
  <c r="T79" i="4"/>
  <c r="N79" i="4"/>
  <c r="O79" i="4" s="1"/>
  <c r="M79" i="4"/>
  <c r="K79" i="4"/>
  <c r="I79" i="4"/>
  <c r="G79" i="4"/>
  <c r="S78" i="4"/>
  <c r="R78" i="4"/>
  <c r="Q78" i="4"/>
  <c r="P78" i="4"/>
  <c r="L78" i="4"/>
  <c r="J78" i="4"/>
  <c r="I78" i="4"/>
  <c r="H78" i="4"/>
  <c r="F78" i="4"/>
  <c r="E78" i="4"/>
  <c r="D78" i="4"/>
  <c r="U77" i="4"/>
  <c r="T77" i="4"/>
  <c r="N77" i="4"/>
  <c r="O77" i="4" s="1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N73" i="4"/>
  <c r="O73" i="4" s="1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T70" i="4"/>
  <c r="S70" i="4"/>
  <c r="R70" i="4"/>
  <c r="Q70" i="4"/>
  <c r="P70" i="4"/>
  <c r="L70" i="4"/>
  <c r="J70" i="4"/>
  <c r="H70" i="4"/>
  <c r="F70" i="4"/>
  <c r="E70" i="4"/>
  <c r="K70" i="4" s="1"/>
  <c r="D70" i="4"/>
  <c r="U69" i="4"/>
  <c r="T69" i="4"/>
  <c r="N69" i="4"/>
  <c r="O69" i="4" s="1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N64" i="4"/>
  <c r="O64" i="4" s="1"/>
  <c r="M64" i="4"/>
  <c r="K64" i="4"/>
  <c r="I64" i="4"/>
  <c r="G64" i="4"/>
  <c r="S63" i="4"/>
  <c r="R63" i="4"/>
  <c r="Q63" i="4"/>
  <c r="P63" i="4"/>
  <c r="L63" i="4"/>
  <c r="J63" i="4"/>
  <c r="H63" i="4"/>
  <c r="F63" i="4"/>
  <c r="G63" i="4" s="1"/>
  <c r="E63" i="4"/>
  <c r="D63" i="4"/>
  <c r="I63" i="4" s="1"/>
  <c r="U62" i="4"/>
  <c r="T62" i="4"/>
  <c r="O62" i="4"/>
  <c r="N62" i="4"/>
  <c r="M62" i="4"/>
  <c r="K62" i="4"/>
  <c r="I62" i="4"/>
  <c r="G62" i="4"/>
  <c r="U61" i="4"/>
  <c r="T61" i="4"/>
  <c r="O61" i="4"/>
  <c r="N61" i="4"/>
  <c r="M61" i="4"/>
  <c r="K61" i="4"/>
  <c r="I61" i="4"/>
  <c r="G61" i="4"/>
  <c r="U60" i="4"/>
  <c r="T60" i="4"/>
  <c r="O60" i="4"/>
  <c r="N60" i="4"/>
  <c r="M60" i="4"/>
  <c r="K60" i="4"/>
  <c r="I60" i="4"/>
  <c r="G60" i="4"/>
  <c r="U59" i="4"/>
  <c r="T59" i="4"/>
  <c r="O59" i="4"/>
  <c r="N59" i="4"/>
  <c r="M59" i="4"/>
  <c r="K59" i="4"/>
  <c r="I59" i="4"/>
  <c r="G59" i="4"/>
  <c r="S58" i="4"/>
  <c r="T58" i="4" s="1"/>
  <c r="R58" i="4"/>
  <c r="Q58" i="4"/>
  <c r="P58" i="4"/>
  <c r="M58" i="4"/>
  <c r="L58" i="4"/>
  <c r="J58" i="4"/>
  <c r="H58" i="4"/>
  <c r="F58" i="4"/>
  <c r="N58" i="4" s="1"/>
  <c r="E58" i="4"/>
  <c r="D58" i="4"/>
  <c r="I58" i="4" s="1"/>
  <c r="U57" i="4"/>
  <c r="T57" i="4"/>
  <c r="N57" i="4"/>
  <c r="O57" i="4" s="1"/>
  <c r="M57" i="4"/>
  <c r="K57" i="4"/>
  <c r="I57" i="4"/>
  <c r="G57" i="4"/>
  <c r="S54" i="4"/>
  <c r="R54" i="4"/>
  <c r="Q54" i="4"/>
  <c r="P54" i="4"/>
  <c r="L54" i="4"/>
  <c r="J54" i="4"/>
  <c r="H54" i="4"/>
  <c r="F54" i="4"/>
  <c r="G54" i="4" s="1"/>
  <c r="E54" i="4"/>
  <c r="D54" i="4"/>
  <c r="I54" i="4" s="1"/>
  <c r="S53" i="4"/>
  <c r="R53" i="4"/>
  <c r="T53" i="4" s="1"/>
  <c r="Q53" i="4"/>
  <c r="P53" i="4"/>
  <c r="U53" i="4" s="1"/>
  <c r="L53" i="4"/>
  <c r="J53" i="4"/>
  <c r="K53" i="4" s="1"/>
  <c r="H53" i="4"/>
  <c r="F53" i="4"/>
  <c r="E53" i="4"/>
  <c r="D53" i="4"/>
  <c r="U52" i="4"/>
  <c r="T52" i="4"/>
  <c r="N52" i="4"/>
  <c r="O52" i="4" s="1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N49" i="4"/>
  <c r="O49" i="4" s="1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Q47" i="4"/>
  <c r="P47" i="4"/>
  <c r="L47" i="4"/>
  <c r="J47" i="4"/>
  <c r="H47" i="4"/>
  <c r="F47" i="4"/>
  <c r="E47" i="4"/>
  <c r="D47" i="4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N44" i="4"/>
  <c r="O44" i="4" s="1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N42" i="4"/>
  <c r="O42" i="4" s="1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Q40" i="4"/>
  <c r="P40" i="4"/>
  <c r="L40" i="4"/>
  <c r="J40" i="4"/>
  <c r="K40" i="4" s="1"/>
  <c r="H40" i="4"/>
  <c r="F40" i="4"/>
  <c r="G40" i="4" s="1"/>
  <c r="E40" i="4"/>
  <c r="M40" i="4" s="1"/>
  <c r="D40" i="4"/>
  <c r="I40" i="4" s="1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T35" i="4"/>
  <c r="S35" i="4"/>
  <c r="R35" i="4"/>
  <c r="Q35" i="4"/>
  <c r="P35" i="4"/>
  <c r="L35" i="4"/>
  <c r="J35" i="4"/>
  <c r="H35" i="4"/>
  <c r="F35" i="4"/>
  <c r="E35" i="4"/>
  <c r="D35" i="4"/>
  <c r="U34" i="4"/>
  <c r="T34" i="4"/>
  <c r="N34" i="4"/>
  <c r="O34" i="4" s="1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S27" i="4"/>
  <c r="R27" i="4"/>
  <c r="Q27" i="4"/>
  <c r="P27" i="4"/>
  <c r="L27" i="4"/>
  <c r="J27" i="4"/>
  <c r="H27" i="4"/>
  <c r="F27" i="4"/>
  <c r="G27" i="4" s="1"/>
  <c r="E27" i="4"/>
  <c r="M27" i="4" s="1"/>
  <c r="D27" i="4"/>
  <c r="I27" i="4" s="1"/>
  <c r="U26" i="4"/>
  <c r="T26" i="4"/>
  <c r="N26" i="4"/>
  <c r="O26" i="4" s="1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S19" i="4"/>
  <c r="R19" i="4"/>
  <c r="T19" i="4" s="1"/>
  <c r="Q19" i="4"/>
  <c r="P19" i="4"/>
  <c r="U19" i="4" s="1"/>
  <c r="L19" i="4"/>
  <c r="J19" i="4"/>
  <c r="H19" i="4"/>
  <c r="F19" i="4"/>
  <c r="E19" i="4"/>
  <c r="D19" i="4"/>
  <c r="G19" i="4" s="1"/>
  <c r="U18" i="4"/>
  <c r="T18" i="4"/>
  <c r="N18" i="4"/>
  <c r="O18" i="4" s="1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S10" i="4"/>
  <c r="R10" i="4"/>
  <c r="T10" i="4" s="1"/>
  <c r="Q10" i="4"/>
  <c r="P10" i="4"/>
  <c r="L10" i="4"/>
  <c r="J10" i="4"/>
  <c r="H10" i="4"/>
  <c r="F10" i="4"/>
  <c r="E10" i="4"/>
  <c r="D10" i="4"/>
  <c r="I10" i="4" s="1"/>
  <c r="U9" i="4"/>
  <c r="T9" i="4"/>
  <c r="N9" i="4"/>
  <c r="O9" i="4" s="1"/>
  <c r="M9" i="4"/>
  <c r="K9" i="4"/>
  <c r="I9" i="4"/>
  <c r="G9" i="4"/>
  <c r="U8" i="4"/>
  <c r="T8" i="4"/>
  <c r="N8" i="4"/>
  <c r="O8" i="4" s="1"/>
  <c r="M8" i="4"/>
  <c r="K8" i="4"/>
  <c r="I8" i="4"/>
  <c r="G8" i="4"/>
  <c r="S339" i="3"/>
  <c r="T339" i="3" s="1"/>
  <c r="R339" i="3"/>
  <c r="Q339" i="3"/>
  <c r="P339" i="3"/>
  <c r="U339" i="3" s="1"/>
  <c r="L339" i="3"/>
  <c r="K339" i="3"/>
  <c r="J339" i="3"/>
  <c r="H339" i="3"/>
  <c r="F339" i="3"/>
  <c r="N339" i="3" s="1"/>
  <c r="O339" i="3" s="1"/>
  <c r="E339" i="3"/>
  <c r="D339" i="3"/>
  <c r="S338" i="3"/>
  <c r="R338" i="3"/>
  <c r="T338" i="3" s="1"/>
  <c r="Q338" i="3"/>
  <c r="P338" i="3"/>
  <c r="L338" i="3"/>
  <c r="J338" i="3"/>
  <c r="U338" i="3" s="1"/>
  <c r="H338" i="3"/>
  <c r="F338" i="3"/>
  <c r="E338" i="3"/>
  <c r="M338" i="3" s="1"/>
  <c r="D338" i="3"/>
  <c r="I338" i="3" s="1"/>
  <c r="S337" i="3"/>
  <c r="R337" i="3"/>
  <c r="T337" i="3" s="1"/>
  <c r="Q337" i="3"/>
  <c r="P337" i="3"/>
  <c r="U337" i="3" s="1"/>
  <c r="L337" i="3"/>
  <c r="J337" i="3"/>
  <c r="H337" i="3"/>
  <c r="F337" i="3"/>
  <c r="E337" i="3"/>
  <c r="K337" i="3" s="1"/>
  <c r="D337" i="3"/>
  <c r="U336" i="3"/>
  <c r="T336" i="3"/>
  <c r="N336" i="3"/>
  <c r="O336" i="3" s="1"/>
  <c r="M336" i="3"/>
  <c r="K336" i="3"/>
  <c r="I336" i="3"/>
  <c r="G336" i="3"/>
  <c r="U335" i="3"/>
  <c r="T335" i="3"/>
  <c r="N335" i="3"/>
  <c r="O335" i="3" s="1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Q332" i="3"/>
  <c r="P332" i="3"/>
  <c r="L332" i="3"/>
  <c r="J332" i="3"/>
  <c r="U332" i="3" s="1"/>
  <c r="H332" i="3"/>
  <c r="F332" i="3"/>
  <c r="E332" i="3"/>
  <c r="D332" i="3"/>
  <c r="I332" i="3" s="1"/>
  <c r="U331" i="3"/>
  <c r="T331" i="3"/>
  <c r="O331" i="3"/>
  <c r="N331" i="3"/>
  <c r="M331" i="3"/>
  <c r="K331" i="3"/>
  <c r="I331" i="3"/>
  <c r="G331" i="3"/>
  <c r="U330" i="3"/>
  <c r="T330" i="3"/>
  <c r="O330" i="3"/>
  <c r="N330" i="3"/>
  <c r="M330" i="3"/>
  <c r="K330" i="3"/>
  <c r="I330" i="3"/>
  <c r="G330" i="3"/>
  <c r="U329" i="3"/>
  <c r="T329" i="3"/>
  <c r="O329" i="3"/>
  <c r="N329" i="3"/>
  <c r="M329" i="3"/>
  <c r="K329" i="3"/>
  <c r="I329" i="3"/>
  <c r="G329" i="3"/>
  <c r="U328" i="3"/>
  <c r="T328" i="3"/>
  <c r="O328" i="3"/>
  <c r="N328" i="3"/>
  <c r="M328" i="3"/>
  <c r="K328" i="3"/>
  <c r="I328" i="3"/>
  <c r="G328" i="3"/>
  <c r="U327" i="3"/>
  <c r="T327" i="3"/>
  <c r="O327" i="3"/>
  <c r="N327" i="3"/>
  <c r="M327" i="3"/>
  <c r="K327" i="3"/>
  <c r="I327" i="3"/>
  <c r="G327" i="3"/>
  <c r="U326" i="3"/>
  <c r="T326" i="3"/>
  <c r="O326" i="3"/>
  <c r="N326" i="3"/>
  <c r="M326" i="3"/>
  <c r="K326" i="3"/>
  <c r="I326" i="3"/>
  <c r="G326" i="3"/>
  <c r="U325" i="3"/>
  <c r="T325" i="3"/>
  <c r="O325" i="3"/>
  <c r="N325" i="3"/>
  <c r="M325" i="3"/>
  <c r="K325" i="3"/>
  <c r="I325" i="3"/>
  <c r="G325" i="3"/>
  <c r="U324" i="3"/>
  <c r="T324" i="3"/>
  <c r="O324" i="3"/>
  <c r="N324" i="3"/>
  <c r="M324" i="3"/>
  <c r="K324" i="3"/>
  <c r="I324" i="3"/>
  <c r="G324" i="3"/>
  <c r="S323" i="3"/>
  <c r="R323" i="3"/>
  <c r="T323" i="3" s="1"/>
  <c r="Q323" i="3"/>
  <c r="P323" i="3"/>
  <c r="L323" i="3"/>
  <c r="J323" i="3"/>
  <c r="H323" i="3"/>
  <c r="F323" i="3"/>
  <c r="E323" i="3"/>
  <c r="K323" i="3" s="1"/>
  <c r="D323" i="3"/>
  <c r="U322" i="3"/>
  <c r="T322" i="3"/>
  <c r="N322" i="3"/>
  <c r="O322" i="3" s="1"/>
  <c r="M322" i="3"/>
  <c r="K322" i="3"/>
  <c r="I322" i="3"/>
  <c r="G322" i="3"/>
  <c r="U321" i="3"/>
  <c r="T321" i="3"/>
  <c r="N321" i="3"/>
  <c r="O321" i="3" s="1"/>
  <c r="M321" i="3"/>
  <c r="K321" i="3"/>
  <c r="I321" i="3"/>
  <c r="G321" i="3"/>
  <c r="U320" i="3"/>
  <c r="T320" i="3"/>
  <c r="N320" i="3"/>
  <c r="O320" i="3" s="1"/>
  <c r="M320" i="3"/>
  <c r="K320" i="3"/>
  <c r="I320" i="3"/>
  <c r="G320" i="3"/>
  <c r="U319" i="3"/>
  <c r="T319" i="3"/>
  <c r="N319" i="3"/>
  <c r="O319" i="3" s="1"/>
  <c r="M319" i="3"/>
  <c r="K319" i="3"/>
  <c r="I319" i="3"/>
  <c r="G319" i="3"/>
  <c r="U318" i="3"/>
  <c r="T318" i="3"/>
  <c r="N318" i="3"/>
  <c r="O318" i="3" s="1"/>
  <c r="M318" i="3"/>
  <c r="K318" i="3"/>
  <c r="I318" i="3"/>
  <c r="G318" i="3"/>
  <c r="S317" i="3"/>
  <c r="R317" i="3"/>
  <c r="Q317" i="3"/>
  <c r="P317" i="3"/>
  <c r="L317" i="3"/>
  <c r="J317" i="3"/>
  <c r="U317" i="3" s="1"/>
  <c r="H317" i="3"/>
  <c r="F317" i="3"/>
  <c r="E317" i="3"/>
  <c r="M317" i="3" s="1"/>
  <c r="D317" i="3"/>
  <c r="I317" i="3" s="1"/>
  <c r="U316" i="3"/>
  <c r="T316" i="3"/>
  <c r="O316" i="3"/>
  <c r="N316" i="3"/>
  <c r="M316" i="3"/>
  <c r="K316" i="3"/>
  <c r="I316" i="3"/>
  <c r="G316" i="3"/>
  <c r="U315" i="3"/>
  <c r="T315" i="3"/>
  <c r="O315" i="3"/>
  <c r="N315" i="3"/>
  <c r="M315" i="3"/>
  <c r="K315" i="3"/>
  <c r="I315" i="3"/>
  <c r="G315" i="3"/>
  <c r="U314" i="3"/>
  <c r="T314" i="3"/>
  <c r="O314" i="3"/>
  <c r="N314" i="3"/>
  <c r="M314" i="3"/>
  <c r="K314" i="3"/>
  <c r="I314" i="3"/>
  <c r="G314" i="3"/>
  <c r="U313" i="3"/>
  <c r="T313" i="3"/>
  <c r="O313" i="3"/>
  <c r="N313" i="3"/>
  <c r="M313" i="3"/>
  <c r="K313" i="3"/>
  <c r="I313" i="3"/>
  <c r="G313" i="3"/>
  <c r="U312" i="3"/>
  <c r="T312" i="3"/>
  <c r="O312" i="3"/>
  <c r="N312" i="3"/>
  <c r="M312" i="3"/>
  <c r="K312" i="3"/>
  <c r="I312" i="3"/>
  <c r="G312" i="3"/>
  <c r="U311" i="3"/>
  <c r="T311" i="3"/>
  <c r="O311" i="3"/>
  <c r="N311" i="3"/>
  <c r="M311" i="3"/>
  <c r="K311" i="3"/>
  <c r="I311" i="3"/>
  <c r="G311" i="3"/>
  <c r="S310" i="3"/>
  <c r="R310" i="3"/>
  <c r="T310" i="3" s="1"/>
  <c r="Q310" i="3"/>
  <c r="P310" i="3"/>
  <c r="U310" i="3" s="1"/>
  <c r="L310" i="3"/>
  <c r="J310" i="3"/>
  <c r="H310" i="3"/>
  <c r="F310" i="3"/>
  <c r="E310" i="3"/>
  <c r="M310" i="3" s="1"/>
  <c r="D310" i="3"/>
  <c r="U309" i="3"/>
  <c r="T309" i="3"/>
  <c r="N309" i="3"/>
  <c r="O309" i="3" s="1"/>
  <c r="M309" i="3"/>
  <c r="K309" i="3"/>
  <c r="I309" i="3"/>
  <c r="G309" i="3"/>
  <c r="U308" i="3"/>
  <c r="T308" i="3"/>
  <c r="N308" i="3"/>
  <c r="O308" i="3" s="1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N306" i="3"/>
  <c r="O306" i="3" s="1"/>
  <c r="M306" i="3"/>
  <c r="K306" i="3"/>
  <c r="I306" i="3"/>
  <c r="G306" i="3"/>
  <c r="U305" i="3"/>
  <c r="T305" i="3"/>
  <c r="N305" i="3"/>
  <c r="O305" i="3" s="1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Q303" i="3"/>
  <c r="P303" i="3"/>
  <c r="L303" i="3"/>
  <c r="J303" i="3"/>
  <c r="U303" i="3" s="1"/>
  <c r="H303" i="3"/>
  <c r="F303" i="3"/>
  <c r="G303" i="3" s="1"/>
  <c r="E303" i="3"/>
  <c r="D303" i="3"/>
  <c r="I303" i="3" s="1"/>
  <c r="U302" i="3"/>
  <c r="T302" i="3"/>
  <c r="O302" i="3"/>
  <c r="N302" i="3"/>
  <c r="M302" i="3"/>
  <c r="K302" i="3"/>
  <c r="I302" i="3"/>
  <c r="G302" i="3"/>
  <c r="S299" i="3"/>
  <c r="R299" i="3"/>
  <c r="T299" i="3" s="1"/>
  <c r="Q299" i="3"/>
  <c r="P299" i="3"/>
  <c r="U299" i="3" s="1"/>
  <c r="L299" i="3"/>
  <c r="J299" i="3"/>
  <c r="H299" i="3"/>
  <c r="F299" i="3"/>
  <c r="E299" i="3"/>
  <c r="K299" i="3" s="1"/>
  <c r="D299" i="3"/>
  <c r="S298" i="3"/>
  <c r="R298" i="3"/>
  <c r="Q298" i="3"/>
  <c r="P298" i="3"/>
  <c r="L298" i="3"/>
  <c r="J298" i="3"/>
  <c r="I298" i="3"/>
  <c r="H298" i="3"/>
  <c r="F298" i="3"/>
  <c r="G298" i="3" s="1"/>
  <c r="E298" i="3"/>
  <c r="D298" i="3"/>
  <c r="U297" i="3"/>
  <c r="T297" i="3"/>
  <c r="N297" i="3"/>
  <c r="O297" i="3" s="1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N293" i="3"/>
  <c r="O293" i="3" s="1"/>
  <c r="M293" i="3"/>
  <c r="K293" i="3"/>
  <c r="I293" i="3"/>
  <c r="G293" i="3"/>
  <c r="S292" i="3"/>
  <c r="T292" i="3" s="1"/>
  <c r="R292" i="3"/>
  <c r="Q292" i="3"/>
  <c r="P292" i="3"/>
  <c r="L292" i="3"/>
  <c r="J292" i="3"/>
  <c r="H292" i="3"/>
  <c r="F292" i="3"/>
  <c r="E292" i="3"/>
  <c r="D292" i="3"/>
  <c r="U291" i="3"/>
  <c r="T291" i="3"/>
  <c r="N291" i="3"/>
  <c r="O291" i="3" s="1"/>
  <c r="M291" i="3"/>
  <c r="K291" i="3"/>
  <c r="I291" i="3"/>
  <c r="G291" i="3"/>
  <c r="U290" i="3"/>
  <c r="T290" i="3"/>
  <c r="N290" i="3"/>
  <c r="O290" i="3" s="1"/>
  <c r="M290" i="3"/>
  <c r="K290" i="3"/>
  <c r="I290" i="3"/>
  <c r="G290" i="3"/>
  <c r="U289" i="3"/>
  <c r="T289" i="3"/>
  <c r="N289" i="3"/>
  <c r="O289" i="3" s="1"/>
  <c r="M289" i="3"/>
  <c r="K289" i="3"/>
  <c r="I289" i="3"/>
  <c r="G289" i="3"/>
  <c r="U288" i="3"/>
  <c r="T288" i="3"/>
  <c r="N288" i="3"/>
  <c r="O288" i="3" s="1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N286" i="3"/>
  <c r="O286" i="3" s="1"/>
  <c r="M286" i="3"/>
  <c r="K286" i="3"/>
  <c r="I286" i="3"/>
  <c r="G286" i="3"/>
  <c r="S285" i="3"/>
  <c r="R285" i="3"/>
  <c r="Q285" i="3"/>
  <c r="P285" i="3"/>
  <c r="L285" i="3"/>
  <c r="J285" i="3"/>
  <c r="H285" i="3"/>
  <c r="F285" i="3"/>
  <c r="G285" i="3" s="1"/>
  <c r="E285" i="3"/>
  <c r="D285" i="3"/>
  <c r="I285" i="3" s="1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R275" i="3"/>
  <c r="T275" i="3" s="1"/>
  <c r="Q275" i="3"/>
  <c r="P275" i="3"/>
  <c r="U275" i="3" s="1"/>
  <c r="L275" i="3"/>
  <c r="J275" i="3"/>
  <c r="H275" i="3"/>
  <c r="F275" i="3"/>
  <c r="E275" i="3"/>
  <c r="D275" i="3"/>
  <c r="U274" i="3"/>
  <c r="T274" i="3"/>
  <c r="N274" i="3"/>
  <c r="O274" i="3" s="1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N271" i="3"/>
  <c r="O271" i="3" s="1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N269" i="3"/>
  <c r="O269" i="3" s="1"/>
  <c r="M269" i="3"/>
  <c r="K269" i="3"/>
  <c r="I269" i="3"/>
  <c r="G269" i="3"/>
  <c r="U268" i="3"/>
  <c r="T268" i="3"/>
  <c r="N268" i="3"/>
  <c r="O268" i="3" s="1"/>
  <c r="M268" i="3"/>
  <c r="K268" i="3"/>
  <c r="I268" i="3"/>
  <c r="G268" i="3"/>
  <c r="S267" i="3"/>
  <c r="R267" i="3"/>
  <c r="T267" i="3" s="1"/>
  <c r="Q267" i="3"/>
  <c r="P267" i="3"/>
  <c r="L267" i="3"/>
  <c r="J267" i="3"/>
  <c r="H267" i="3"/>
  <c r="F267" i="3"/>
  <c r="E267" i="3"/>
  <c r="D267" i="3"/>
  <c r="I267" i="3" s="1"/>
  <c r="U266" i="3"/>
  <c r="T266" i="3"/>
  <c r="O266" i="3"/>
  <c r="N266" i="3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O264" i="3"/>
  <c r="N264" i="3"/>
  <c r="M264" i="3"/>
  <c r="K264" i="3"/>
  <c r="I264" i="3"/>
  <c r="G264" i="3"/>
  <c r="U263" i="3"/>
  <c r="T263" i="3"/>
  <c r="O263" i="3"/>
  <c r="N263" i="3"/>
  <c r="M263" i="3"/>
  <c r="K263" i="3"/>
  <c r="I263" i="3"/>
  <c r="G263" i="3"/>
  <c r="S260" i="3"/>
  <c r="R260" i="3"/>
  <c r="T260" i="3" s="1"/>
  <c r="Q260" i="3"/>
  <c r="P260" i="3"/>
  <c r="U260" i="3" s="1"/>
  <c r="L260" i="3"/>
  <c r="J260" i="3"/>
  <c r="H260" i="3"/>
  <c r="F260" i="3"/>
  <c r="E260" i="3"/>
  <c r="D260" i="3"/>
  <c r="S259" i="3"/>
  <c r="R259" i="3"/>
  <c r="T259" i="3" s="1"/>
  <c r="Q259" i="3"/>
  <c r="P259" i="3"/>
  <c r="L259" i="3"/>
  <c r="J259" i="3"/>
  <c r="H259" i="3"/>
  <c r="F259" i="3"/>
  <c r="E259" i="3"/>
  <c r="D259" i="3"/>
  <c r="I259" i="3" s="1"/>
  <c r="U258" i="3"/>
  <c r="T258" i="3"/>
  <c r="N258" i="3"/>
  <c r="O258" i="3" s="1"/>
  <c r="M258" i="3"/>
  <c r="K258" i="3"/>
  <c r="I258" i="3"/>
  <c r="G258" i="3"/>
  <c r="U257" i="3"/>
  <c r="T257" i="3"/>
  <c r="N257" i="3"/>
  <c r="O257" i="3" s="1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N255" i="3"/>
  <c r="O255" i="3" s="1"/>
  <c r="M255" i="3"/>
  <c r="K255" i="3"/>
  <c r="I255" i="3"/>
  <c r="G255" i="3"/>
  <c r="S254" i="3"/>
  <c r="T254" i="3" s="1"/>
  <c r="R254" i="3"/>
  <c r="Q254" i="3"/>
  <c r="P254" i="3"/>
  <c r="U254" i="3" s="1"/>
  <c r="L254" i="3"/>
  <c r="J254" i="3"/>
  <c r="H254" i="3"/>
  <c r="F254" i="3"/>
  <c r="E254" i="3"/>
  <c r="D254" i="3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T247" i="3" s="1"/>
  <c r="Q247" i="3"/>
  <c r="P247" i="3"/>
  <c r="L247" i="3"/>
  <c r="J247" i="3"/>
  <c r="H247" i="3"/>
  <c r="F247" i="3"/>
  <c r="E247" i="3"/>
  <c r="M247" i="3" s="1"/>
  <c r="D247" i="3"/>
  <c r="I247" i="3" s="1"/>
  <c r="U246" i="3"/>
  <c r="T246" i="3"/>
  <c r="O246" i="3"/>
  <c r="N246" i="3"/>
  <c r="M246" i="3"/>
  <c r="K246" i="3"/>
  <c r="I246" i="3"/>
  <c r="G246" i="3"/>
  <c r="U245" i="3"/>
  <c r="T245" i="3"/>
  <c r="O245" i="3"/>
  <c r="N245" i="3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O243" i="3"/>
  <c r="N243" i="3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T240" i="3" s="1"/>
  <c r="Q240" i="3"/>
  <c r="P240" i="3"/>
  <c r="U240" i="3" s="1"/>
  <c r="L240" i="3"/>
  <c r="J240" i="3"/>
  <c r="H240" i="3"/>
  <c r="F240" i="3"/>
  <c r="E240" i="3"/>
  <c r="D240" i="3"/>
  <c r="U239" i="3"/>
  <c r="T239" i="3"/>
  <c r="O239" i="3"/>
  <c r="N239" i="3"/>
  <c r="M239" i="3"/>
  <c r="K239" i="3"/>
  <c r="I239" i="3"/>
  <c r="G239" i="3"/>
  <c r="U238" i="3"/>
  <c r="T238" i="3"/>
  <c r="N238" i="3"/>
  <c r="O238" i="3" s="1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N236" i="3"/>
  <c r="O236" i="3" s="1"/>
  <c r="M236" i="3"/>
  <c r="K236" i="3"/>
  <c r="I236" i="3"/>
  <c r="G236" i="3"/>
  <c r="U235" i="3"/>
  <c r="T235" i="3"/>
  <c r="N235" i="3"/>
  <c r="O235" i="3" s="1"/>
  <c r="M235" i="3"/>
  <c r="K235" i="3"/>
  <c r="I235" i="3"/>
  <c r="G235" i="3"/>
  <c r="U234" i="3"/>
  <c r="T234" i="3"/>
  <c r="N234" i="3"/>
  <c r="O234" i="3" s="1"/>
  <c r="M234" i="3"/>
  <c r="K234" i="3"/>
  <c r="I234" i="3"/>
  <c r="G234" i="3"/>
  <c r="S231" i="3"/>
  <c r="R231" i="3"/>
  <c r="Q231" i="3"/>
  <c r="P231" i="3"/>
  <c r="L231" i="3"/>
  <c r="J231" i="3"/>
  <c r="H231" i="3"/>
  <c r="N231" i="3" s="1"/>
  <c r="O231" i="3" s="1"/>
  <c r="F231" i="3"/>
  <c r="E231" i="3"/>
  <c r="D231" i="3"/>
  <c r="I231" i="3" s="1"/>
  <c r="S230" i="3"/>
  <c r="T230" i="3" s="1"/>
  <c r="R230" i="3"/>
  <c r="Q230" i="3"/>
  <c r="P230" i="3"/>
  <c r="U230" i="3" s="1"/>
  <c r="L230" i="3"/>
  <c r="J230" i="3"/>
  <c r="H230" i="3"/>
  <c r="F230" i="3"/>
  <c r="E230" i="3"/>
  <c r="D230" i="3"/>
  <c r="U229" i="3"/>
  <c r="T229" i="3"/>
  <c r="N229" i="3"/>
  <c r="O229" i="3" s="1"/>
  <c r="M229" i="3"/>
  <c r="K229" i="3"/>
  <c r="I229" i="3"/>
  <c r="G229" i="3"/>
  <c r="U228" i="3"/>
  <c r="T228" i="3"/>
  <c r="N228" i="3"/>
  <c r="O228" i="3" s="1"/>
  <c r="M228" i="3"/>
  <c r="K228" i="3"/>
  <c r="I228" i="3"/>
  <c r="G228" i="3"/>
  <c r="U227" i="3"/>
  <c r="T227" i="3"/>
  <c r="N227" i="3"/>
  <c r="O227" i="3" s="1"/>
  <c r="M227" i="3"/>
  <c r="K227" i="3"/>
  <c r="I227" i="3"/>
  <c r="G227" i="3"/>
  <c r="U226" i="3"/>
  <c r="T226" i="3"/>
  <c r="N226" i="3"/>
  <c r="O226" i="3" s="1"/>
  <c r="M226" i="3"/>
  <c r="K226" i="3"/>
  <c r="I226" i="3"/>
  <c r="G226" i="3"/>
  <c r="U225" i="3"/>
  <c r="T225" i="3"/>
  <c r="N225" i="3"/>
  <c r="O225" i="3" s="1"/>
  <c r="M225" i="3"/>
  <c r="K225" i="3"/>
  <c r="I225" i="3"/>
  <c r="G225" i="3"/>
  <c r="S224" i="3"/>
  <c r="R224" i="3"/>
  <c r="T224" i="3" s="1"/>
  <c r="Q224" i="3"/>
  <c r="P224" i="3"/>
  <c r="L224" i="3"/>
  <c r="K224" i="3"/>
  <c r="J224" i="3"/>
  <c r="H224" i="3"/>
  <c r="F224" i="3"/>
  <c r="N224" i="3" s="1"/>
  <c r="O224" i="3" s="1"/>
  <c r="E224" i="3"/>
  <c r="D224" i="3"/>
  <c r="I224" i="3" s="1"/>
  <c r="U223" i="3"/>
  <c r="T223" i="3"/>
  <c r="N223" i="3"/>
  <c r="O223" i="3" s="1"/>
  <c r="M223" i="3"/>
  <c r="K223" i="3"/>
  <c r="I223" i="3"/>
  <c r="G223" i="3"/>
  <c r="U222" i="3"/>
  <c r="T222" i="3"/>
  <c r="N222" i="3"/>
  <c r="O222" i="3" s="1"/>
  <c r="M222" i="3"/>
  <c r="K222" i="3"/>
  <c r="I222" i="3"/>
  <c r="G222" i="3"/>
  <c r="U221" i="3"/>
  <c r="T221" i="3"/>
  <c r="N221" i="3"/>
  <c r="O221" i="3" s="1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N219" i="3"/>
  <c r="O219" i="3" s="1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T216" i="3" s="1"/>
  <c r="Q216" i="3"/>
  <c r="P216" i="3"/>
  <c r="U216" i="3" s="1"/>
  <c r="L216" i="3"/>
  <c r="J216" i="3"/>
  <c r="H216" i="3"/>
  <c r="F216" i="3"/>
  <c r="E216" i="3"/>
  <c r="M216" i="3" s="1"/>
  <c r="D216" i="3"/>
  <c r="U215" i="3"/>
  <c r="T215" i="3"/>
  <c r="O215" i="3"/>
  <c r="N215" i="3"/>
  <c r="M215" i="3"/>
  <c r="K215" i="3"/>
  <c r="I215" i="3"/>
  <c r="G215" i="3"/>
  <c r="U214" i="3"/>
  <c r="T214" i="3"/>
  <c r="O214" i="3"/>
  <c r="N214" i="3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O210" i="3"/>
  <c r="N210" i="3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O208" i="3"/>
  <c r="N208" i="3"/>
  <c r="M208" i="3"/>
  <c r="K208" i="3"/>
  <c r="I208" i="3"/>
  <c r="G208" i="3"/>
  <c r="S205" i="3"/>
  <c r="R205" i="3"/>
  <c r="Q205" i="3"/>
  <c r="P205" i="3"/>
  <c r="L205" i="3"/>
  <c r="J205" i="3"/>
  <c r="I205" i="3"/>
  <c r="H205" i="3"/>
  <c r="F205" i="3"/>
  <c r="N205" i="3" s="1"/>
  <c r="O205" i="3" s="1"/>
  <c r="E205" i="3"/>
  <c r="M205" i="3" s="1"/>
  <c r="D205" i="3"/>
  <c r="T204" i="3"/>
  <c r="S204" i="3"/>
  <c r="R204" i="3"/>
  <c r="Q204" i="3"/>
  <c r="P204" i="3"/>
  <c r="L204" i="3"/>
  <c r="J204" i="3"/>
  <c r="H204" i="3"/>
  <c r="F204" i="3"/>
  <c r="E204" i="3"/>
  <c r="K204" i="3" s="1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O201" i="3"/>
  <c r="N201" i="3"/>
  <c r="M201" i="3"/>
  <c r="K201" i="3"/>
  <c r="I201" i="3"/>
  <c r="G201" i="3"/>
  <c r="U200" i="3"/>
  <c r="T200" i="3"/>
  <c r="O200" i="3"/>
  <c r="N200" i="3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R198" i="3"/>
  <c r="Q198" i="3"/>
  <c r="P198" i="3"/>
  <c r="U198" i="3" s="1"/>
  <c r="L198" i="3"/>
  <c r="J198" i="3"/>
  <c r="I198" i="3"/>
  <c r="H198" i="3"/>
  <c r="F198" i="3"/>
  <c r="G198" i="3" s="1"/>
  <c r="E198" i="3"/>
  <c r="D198" i="3"/>
  <c r="U197" i="3"/>
  <c r="T197" i="3"/>
  <c r="O197" i="3"/>
  <c r="N197" i="3"/>
  <c r="M197" i="3"/>
  <c r="K197" i="3"/>
  <c r="I197" i="3"/>
  <c r="G197" i="3"/>
  <c r="U196" i="3"/>
  <c r="T196" i="3"/>
  <c r="N196" i="3"/>
  <c r="O196" i="3" s="1"/>
  <c r="M196" i="3"/>
  <c r="K196" i="3"/>
  <c r="I196" i="3"/>
  <c r="G196" i="3"/>
  <c r="U195" i="3"/>
  <c r="T195" i="3"/>
  <c r="N195" i="3"/>
  <c r="O195" i="3" s="1"/>
  <c r="M195" i="3"/>
  <c r="K195" i="3"/>
  <c r="I195" i="3"/>
  <c r="G195" i="3"/>
  <c r="U194" i="3"/>
  <c r="T194" i="3"/>
  <c r="N194" i="3"/>
  <c r="O194" i="3" s="1"/>
  <c r="M194" i="3"/>
  <c r="K194" i="3"/>
  <c r="I194" i="3"/>
  <c r="G194" i="3"/>
  <c r="U193" i="3"/>
  <c r="T193" i="3"/>
  <c r="N193" i="3"/>
  <c r="O193" i="3" s="1"/>
  <c r="M193" i="3"/>
  <c r="K193" i="3"/>
  <c r="I193" i="3"/>
  <c r="G193" i="3"/>
  <c r="U192" i="3"/>
  <c r="T192" i="3"/>
  <c r="N192" i="3"/>
  <c r="O192" i="3" s="1"/>
  <c r="M192" i="3"/>
  <c r="K192" i="3"/>
  <c r="I192" i="3"/>
  <c r="G192" i="3"/>
  <c r="S191" i="3"/>
  <c r="T191" i="3" s="1"/>
  <c r="R191" i="3"/>
  <c r="Q191" i="3"/>
  <c r="P191" i="3"/>
  <c r="L191" i="3"/>
  <c r="J191" i="3"/>
  <c r="H191" i="3"/>
  <c r="G191" i="3"/>
  <c r="F191" i="3"/>
  <c r="E191" i="3"/>
  <c r="K191" i="3" s="1"/>
  <c r="D191" i="3"/>
  <c r="I191" i="3" s="1"/>
  <c r="U190" i="3"/>
  <c r="T190" i="3"/>
  <c r="N190" i="3"/>
  <c r="O190" i="3" s="1"/>
  <c r="M190" i="3"/>
  <c r="K190" i="3"/>
  <c r="I190" i="3"/>
  <c r="G190" i="3"/>
  <c r="U189" i="3"/>
  <c r="T189" i="3"/>
  <c r="N189" i="3"/>
  <c r="O189" i="3" s="1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N187" i="3"/>
  <c r="O187" i="3" s="1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Q185" i="3"/>
  <c r="P185" i="3"/>
  <c r="L185" i="3"/>
  <c r="J185" i="3"/>
  <c r="I185" i="3"/>
  <c r="H185" i="3"/>
  <c r="F185" i="3"/>
  <c r="G185" i="3" s="1"/>
  <c r="E185" i="3"/>
  <c r="D185" i="3"/>
  <c r="U184" i="3"/>
  <c r="T184" i="3"/>
  <c r="N184" i="3"/>
  <c r="O184" i="3" s="1"/>
  <c r="M184" i="3"/>
  <c r="K184" i="3"/>
  <c r="I184" i="3"/>
  <c r="G184" i="3"/>
  <c r="U183" i="3"/>
  <c r="T183" i="3"/>
  <c r="N183" i="3"/>
  <c r="O183" i="3" s="1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N181" i="3"/>
  <c r="O181" i="3" s="1"/>
  <c r="M181" i="3"/>
  <c r="K181" i="3"/>
  <c r="I181" i="3"/>
  <c r="G181" i="3"/>
  <c r="U180" i="3"/>
  <c r="T180" i="3"/>
  <c r="N180" i="3"/>
  <c r="O180" i="3" s="1"/>
  <c r="M180" i="3"/>
  <c r="K180" i="3"/>
  <c r="I180" i="3"/>
  <c r="G180" i="3"/>
  <c r="S179" i="3"/>
  <c r="T179" i="3" s="1"/>
  <c r="R179" i="3"/>
  <c r="Q179" i="3"/>
  <c r="P179" i="3"/>
  <c r="U179" i="3" s="1"/>
  <c r="L179" i="3"/>
  <c r="K179" i="3"/>
  <c r="J179" i="3"/>
  <c r="H179" i="3"/>
  <c r="F179" i="3"/>
  <c r="E179" i="3"/>
  <c r="D179" i="3"/>
  <c r="I179" i="3" s="1"/>
  <c r="U178" i="3"/>
  <c r="T178" i="3"/>
  <c r="N178" i="3"/>
  <c r="O178" i="3" s="1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N176" i="3"/>
  <c r="O176" i="3" s="1"/>
  <c r="M176" i="3"/>
  <c r="K176" i="3"/>
  <c r="I176" i="3"/>
  <c r="G176" i="3"/>
  <c r="U175" i="3"/>
  <c r="T175" i="3"/>
  <c r="N175" i="3"/>
  <c r="O175" i="3" s="1"/>
  <c r="M175" i="3"/>
  <c r="K175" i="3"/>
  <c r="I175" i="3"/>
  <c r="G175" i="3"/>
  <c r="U174" i="3"/>
  <c r="T174" i="3"/>
  <c r="N174" i="3"/>
  <c r="O174" i="3" s="1"/>
  <c r="M174" i="3"/>
  <c r="K174" i="3"/>
  <c r="I174" i="3"/>
  <c r="G174" i="3"/>
  <c r="U173" i="3"/>
  <c r="T173" i="3"/>
  <c r="N173" i="3"/>
  <c r="O173" i="3" s="1"/>
  <c r="M173" i="3"/>
  <c r="K173" i="3"/>
  <c r="I173" i="3"/>
  <c r="G173" i="3"/>
  <c r="U170" i="3"/>
  <c r="S170" i="3"/>
  <c r="R170" i="3"/>
  <c r="T170" i="3" s="1"/>
  <c r="Q170" i="3"/>
  <c r="P170" i="3"/>
  <c r="L170" i="3"/>
  <c r="J170" i="3"/>
  <c r="H170" i="3"/>
  <c r="F170" i="3"/>
  <c r="E170" i="3"/>
  <c r="D170" i="3"/>
  <c r="I170" i="3" s="1"/>
  <c r="S169" i="3"/>
  <c r="T169" i="3" s="1"/>
  <c r="R169" i="3"/>
  <c r="Q169" i="3"/>
  <c r="P169" i="3"/>
  <c r="U169" i="3" s="1"/>
  <c r="L169" i="3"/>
  <c r="J169" i="3"/>
  <c r="I169" i="3"/>
  <c r="H169" i="3"/>
  <c r="G169" i="3"/>
  <c r="F169" i="3"/>
  <c r="E169" i="3"/>
  <c r="K169" i="3" s="1"/>
  <c r="D169" i="3"/>
  <c r="U168" i="3"/>
  <c r="T168" i="3"/>
  <c r="O168" i="3"/>
  <c r="N168" i="3"/>
  <c r="M168" i="3"/>
  <c r="K168" i="3"/>
  <c r="I168" i="3"/>
  <c r="G168" i="3"/>
  <c r="U167" i="3"/>
  <c r="T167" i="3"/>
  <c r="O167" i="3"/>
  <c r="N167" i="3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T163" i="3" s="1"/>
  <c r="Q163" i="3"/>
  <c r="P163" i="3"/>
  <c r="L163" i="3"/>
  <c r="J163" i="3"/>
  <c r="H163" i="3"/>
  <c r="F163" i="3"/>
  <c r="E163" i="3"/>
  <c r="D163" i="3"/>
  <c r="I163" i="3" s="1"/>
  <c r="U162" i="3"/>
  <c r="T162" i="3"/>
  <c r="N162" i="3"/>
  <c r="O162" i="3" s="1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T157" i="3" s="1"/>
  <c r="R157" i="3"/>
  <c r="Q157" i="3"/>
  <c r="P157" i="3"/>
  <c r="L157" i="3"/>
  <c r="J157" i="3"/>
  <c r="H157" i="3"/>
  <c r="I157" i="3" s="1"/>
  <c r="F157" i="3"/>
  <c r="G157" i="3" s="1"/>
  <c r="E157" i="3"/>
  <c r="K157" i="3" s="1"/>
  <c r="D157" i="3"/>
  <c r="U156" i="3"/>
  <c r="T156" i="3"/>
  <c r="N156" i="3"/>
  <c r="O156" i="3" s="1"/>
  <c r="M156" i="3"/>
  <c r="K156" i="3"/>
  <c r="I156" i="3"/>
  <c r="G156" i="3"/>
  <c r="U155" i="3"/>
  <c r="T155" i="3"/>
  <c r="N155" i="3"/>
  <c r="O155" i="3" s="1"/>
  <c r="M155" i="3"/>
  <c r="K155" i="3"/>
  <c r="I155" i="3"/>
  <c r="G155" i="3"/>
  <c r="U154" i="3"/>
  <c r="T154" i="3"/>
  <c r="N154" i="3"/>
  <c r="O154" i="3" s="1"/>
  <c r="M154" i="3"/>
  <c r="K154" i="3"/>
  <c r="I154" i="3"/>
  <c r="G154" i="3"/>
  <c r="U153" i="3"/>
  <c r="T153" i="3"/>
  <c r="N153" i="3"/>
  <c r="O153" i="3" s="1"/>
  <c r="M153" i="3"/>
  <c r="K153" i="3"/>
  <c r="I153" i="3"/>
  <c r="G153" i="3"/>
  <c r="U152" i="3"/>
  <c r="T152" i="3"/>
  <c r="N152" i="3"/>
  <c r="O152" i="3" s="1"/>
  <c r="M152" i="3"/>
  <c r="K152" i="3"/>
  <c r="I152" i="3"/>
  <c r="G152" i="3"/>
  <c r="U151" i="3"/>
  <c r="T151" i="3"/>
  <c r="O151" i="3"/>
  <c r="N151" i="3"/>
  <c r="M151" i="3"/>
  <c r="K151" i="3"/>
  <c r="I151" i="3"/>
  <c r="G151" i="3"/>
  <c r="S150" i="3"/>
  <c r="R150" i="3"/>
  <c r="Q150" i="3"/>
  <c r="P150" i="3"/>
  <c r="L150" i="3"/>
  <c r="J150" i="3"/>
  <c r="U150" i="3" s="1"/>
  <c r="H150" i="3"/>
  <c r="F150" i="3"/>
  <c r="E150" i="3"/>
  <c r="D150" i="3"/>
  <c r="I150" i="3" s="1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T144" i="3" s="1"/>
  <c r="Q144" i="3"/>
  <c r="P144" i="3"/>
  <c r="U144" i="3" s="1"/>
  <c r="L144" i="3"/>
  <c r="J144" i="3"/>
  <c r="I144" i="3"/>
  <c r="H144" i="3"/>
  <c r="G144" i="3"/>
  <c r="F144" i="3"/>
  <c r="N144" i="3" s="1"/>
  <c r="E144" i="3"/>
  <c r="D144" i="3"/>
  <c r="U143" i="3"/>
  <c r="T143" i="3"/>
  <c r="O143" i="3"/>
  <c r="N143" i="3"/>
  <c r="M143" i="3"/>
  <c r="K143" i="3"/>
  <c r="I143" i="3"/>
  <c r="G143" i="3"/>
  <c r="U142" i="3"/>
  <c r="T142" i="3"/>
  <c r="O142" i="3"/>
  <c r="N142" i="3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O140" i="3"/>
  <c r="N140" i="3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S137" i="3"/>
  <c r="R137" i="3"/>
  <c r="Q137" i="3"/>
  <c r="P137" i="3"/>
  <c r="L137" i="3"/>
  <c r="J137" i="3"/>
  <c r="U137" i="3" s="1"/>
  <c r="H137" i="3"/>
  <c r="F137" i="3"/>
  <c r="N137" i="3" s="1"/>
  <c r="O137" i="3" s="1"/>
  <c r="E137" i="3"/>
  <c r="D137" i="3"/>
  <c r="I137" i="3" s="1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O134" i="3"/>
  <c r="N134" i="3"/>
  <c r="M134" i="3"/>
  <c r="K134" i="3"/>
  <c r="I134" i="3"/>
  <c r="G134" i="3"/>
  <c r="U133" i="3"/>
  <c r="T133" i="3"/>
  <c r="O133" i="3"/>
  <c r="N133" i="3"/>
  <c r="M133" i="3"/>
  <c r="K133" i="3"/>
  <c r="I133" i="3"/>
  <c r="G133" i="3"/>
  <c r="S132" i="3"/>
  <c r="R132" i="3"/>
  <c r="T132" i="3" s="1"/>
  <c r="Q132" i="3"/>
  <c r="P132" i="3"/>
  <c r="L132" i="3"/>
  <c r="J132" i="3"/>
  <c r="H132" i="3"/>
  <c r="F132" i="3"/>
  <c r="E132" i="3"/>
  <c r="K132" i="3" s="1"/>
  <c r="D132" i="3"/>
  <c r="I132" i="3" s="1"/>
  <c r="U131" i="3"/>
  <c r="T131" i="3"/>
  <c r="N131" i="3"/>
  <c r="O131" i="3" s="1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N129" i="3"/>
  <c r="O129" i="3" s="1"/>
  <c r="M129" i="3"/>
  <c r="K129" i="3"/>
  <c r="I129" i="3"/>
  <c r="G129" i="3"/>
  <c r="U128" i="3"/>
  <c r="T128" i="3"/>
  <c r="N128" i="3"/>
  <c r="O128" i="3" s="1"/>
  <c r="M128" i="3"/>
  <c r="K128" i="3"/>
  <c r="I128" i="3"/>
  <c r="G128" i="3"/>
  <c r="U127" i="3"/>
  <c r="T127" i="3"/>
  <c r="O127" i="3"/>
  <c r="N127" i="3"/>
  <c r="M127" i="3"/>
  <c r="K127" i="3"/>
  <c r="I127" i="3"/>
  <c r="G127" i="3"/>
  <c r="S126" i="3"/>
  <c r="R126" i="3"/>
  <c r="Q126" i="3"/>
  <c r="P126" i="3"/>
  <c r="U126" i="3" s="1"/>
  <c r="L126" i="3"/>
  <c r="J126" i="3"/>
  <c r="I126" i="3"/>
  <c r="H126" i="3"/>
  <c r="F126" i="3"/>
  <c r="G126" i="3" s="1"/>
  <c r="E126" i="3"/>
  <c r="D126" i="3"/>
  <c r="U125" i="3"/>
  <c r="T125" i="3"/>
  <c r="O125" i="3"/>
  <c r="N125" i="3"/>
  <c r="M125" i="3"/>
  <c r="K125" i="3"/>
  <c r="I125" i="3"/>
  <c r="G125" i="3"/>
  <c r="U124" i="3"/>
  <c r="T124" i="3"/>
  <c r="N124" i="3"/>
  <c r="O124" i="3" s="1"/>
  <c r="M124" i="3"/>
  <c r="K124" i="3"/>
  <c r="I124" i="3"/>
  <c r="G124" i="3"/>
  <c r="U123" i="3"/>
  <c r="T123" i="3"/>
  <c r="N123" i="3"/>
  <c r="O123" i="3" s="1"/>
  <c r="M123" i="3"/>
  <c r="K123" i="3"/>
  <c r="I123" i="3"/>
  <c r="G123" i="3"/>
  <c r="U122" i="3"/>
  <c r="T122" i="3"/>
  <c r="N122" i="3"/>
  <c r="O122" i="3" s="1"/>
  <c r="M122" i="3"/>
  <c r="K122" i="3"/>
  <c r="I122" i="3"/>
  <c r="G122" i="3"/>
  <c r="T121" i="3"/>
  <c r="S121" i="3"/>
  <c r="R121" i="3"/>
  <c r="Q121" i="3"/>
  <c r="P121" i="3"/>
  <c r="U121" i="3" s="1"/>
  <c r="L121" i="3"/>
  <c r="J121" i="3"/>
  <c r="I121" i="3"/>
  <c r="H121" i="3"/>
  <c r="F121" i="3"/>
  <c r="E121" i="3"/>
  <c r="D121" i="3"/>
  <c r="G121" i="3" s="1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Q112" i="3"/>
  <c r="P112" i="3"/>
  <c r="L112" i="3"/>
  <c r="J112" i="3"/>
  <c r="I112" i="3"/>
  <c r="H112" i="3"/>
  <c r="F112" i="3"/>
  <c r="G112" i="3" s="1"/>
  <c r="E112" i="3"/>
  <c r="M112" i="3" s="1"/>
  <c r="D112" i="3"/>
  <c r="U111" i="3"/>
  <c r="T111" i="3"/>
  <c r="N111" i="3"/>
  <c r="O111" i="3" s="1"/>
  <c r="M111" i="3"/>
  <c r="K111" i="3"/>
  <c r="I111" i="3"/>
  <c r="G111" i="3"/>
  <c r="U110" i="3"/>
  <c r="T110" i="3"/>
  <c r="N110" i="3"/>
  <c r="O110" i="3" s="1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N108" i="3"/>
  <c r="O108" i="3" s="1"/>
  <c r="M108" i="3"/>
  <c r="K108" i="3"/>
  <c r="I108" i="3"/>
  <c r="G108" i="3"/>
  <c r="U107" i="3"/>
  <c r="T107" i="3"/>
  <c r="N107" i="3"/>
  <c r="O107" i="3" s="1"/>
  <c r="M107" i="3"/>
  <c r="K107" i="3"/>
  <c r="I107" i="3"/>
  <c r="G107" i="3"/>
  <c r="T106" i="3"/>
  <c r="S106" i="3"/>
  <c r="R106" i="3"/>
  <c r="Q106" i="3"/>
  <c r="P106" i="3"/>
  <c r="L106" i="3"/>
  <c r="J106" i="3"/>
  <c r="H106" i="3"/>
  <c r="F106" i="3"/>
  <c r="E106" i="3"/>
  <c r="K106" i="3" s="1"/>
  <c r="D106" i="3"/>
  <c r="U105" i="3"/>
  <c r="T105" i="3"/>
  <c r="O105" i="3"/>
  <c r="N105" i="3"/>
  <c r="M105" i="3"/>
  <c r="K105" i="3"/>
  <c r="I105" i="3"/>
  <c r="G105" i="3"/>
  <c r="S102" i="3"/>
  <c r="R102" i="3"/>
  <c r="Q102" i="3"/>
  <c r="P102" i="3"/>
  <c r="U102" i="3" s="1"/>
  <c r="L102" i="3"/>
  <c r="J102" i="3"/>
  <c r="I102" i="3"/>
  <c r="H102" i="3"/>
  <c r="F102" i="3"/>
  <c r="G102" i="3" s="1"/>
  <c r="E102" i="3"/>
  <c r="D102" i="3"/>
  <c r="S101" i="3"/>
  <c r="T101" i="3" s="1"/>
  <c r="R101" i="3"/>
  <c r="Q101" i="3"/>
  <c r="P101" i="3"/>
  <c r="L101" i="3"/>
  <c r="J101" i="3"/>
  <c r="H101" i="3"/>
  <c r="G101" i="3"/>
  <c r="F101" i="3"/>
  <c r="E101" i="3"/>
  <c r="K101" i="3" s="1"/>
  <c r="D101" i="3"/>
  <c r="I101" i="3" s="1"/>
  <c r="U100" i="3"/>
  <c r="T100" i="3"/>
  <c r="N100" i="3"/>
  <c r="O100" i="3" s="1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N98" i="3"/>
  <c r="O98" i="3" s="1"/>
  <c r="M98" i="3"/>
  <c r="K98" i="3"/>
  <c r="I98" i="3"/>
  <c r="G98" i="3"/>
  <c r="U97" i="3"/>
  <c r="T97" i="3"/>
  <c r="N97" i="3"/>
  <c r="O97" i="3" s="1"/>
  <c r="M97" i="3"/>
  <c r="K97" i="3"/>
  <c r="I97" i="3"/>
  <c r="G97" i="3"/>
  <c r="S96" i="3"/>
  <c r="R96" i="3"/>
  <c r="Q96" i="3"/>
  <c r="P96" i="3"/>
  <c r="L96" i="3"/>
  <c r="J96" i="3"/>
  <c r="I96" i="3"/>
  <c r="H96" i="3"/>
  <c r="F96" i="3"/>
  <c r="N96" i="3" s="1"/>
  <c r="O96" i="3" s="1"/>
  <c r="E96" i="3"/>
  <c r="D96" i="3"/>
  <c r="U95" i="3"/>
  <c r="T95" i="3"/>
  <c r="N95" i="3"/>
  <c r="O95" i="3" s="1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N92" i="3"/>
  <c r="O92" i="3" s="1"/>
  <c r="M92" i="3"/>
  <c r="K92" i="3"/>
  <c r="I92" i="3"/>
  <c r="G92" i="3"/>
  <c r="S91" i="3"/>
  <c r="T91" i="3" s="1"/>
  <c r="R91" i="3"/>
  <c r="Q91" i="3"/>
  <c r="P91" i="3"/>
  <c r="U91" i="3" s="1"/>
  <c r="L91" i="3"/>
  <c r="K91" i="3"/>
  <c r="J91" i="3"/>
  <c r="H91" i="3"/>
  <c r="F91" i="3"/>
  <c r="E91" i="3"/>
  <c r="D91" i="3"/>
  <c r="I91" i="3" s="1"/>
  <c r="U90" i="3"/>
  <c r="T90" i="3"/>
  <c r="N90" i="3"/>
  <c r="O90" i="3" s="1"/>
  <c r="M90" i="3"/>
  <c r="K90" i="3"/>
  <c r="I90" i="3"/>
  <c r="G90" i="3"/>
  <c r="U89" i="3"/>
  <c r="T89" i="3"/>
  <c r="N89" i="3"/>
  <c r="O89" i="3" s="1"/>
  <c r="M89" i="3"/>
  <c r="K89" i="3"/>
  <c r="I89" i="3"/>
  <c r="G89" i="3"/>
  <c r="U88" i="3"/>
  <c r="T88" i="3"/>
  <c r="N88" i="3"/>
  <c r="O88" i="3" s="1"/>
  <c r="M88" i="3"/>
  <c r="K88" i="3"/>
  <c r="I88" i="3"/>
  <c r="G88" i="3"/>
  <c r="U85" i="3"/>
  <c r="S85" i="3"/>
  <c r="R85" i="3"/>
  <c r="T85" i="3" s="1"/>
  <c r="Q85" i="3"/>
  <c r="P85" i="3"/>
  <c r="L85" i="3"/>
  <c r="J85" i="3"/>
  <c r="H85" i="3"/>
  <c r="F85" i="3"/>
  <c r="E85" i="3"/>
  <c r="D85" i="3"/>
  <c r="I85" i="3" s="1"/>
  <c r="S84" i="3"/>
  <c r="T84" i="3" s="1"/>
  <c r="R84" i="3"/>
  <c r="Q84" i="3"/>
  <c r="P84" i="3"/>
  <c r="U84" i="3" s="1"/>
  <c r="L84" i="3"/>
  <c r="J84" i="3"/>
  <c r="I84" i="3"/>
  <c r="H84" i="3"/>
  <c r="G84" i="3"/>
  <c r="F84" i="3"/>
  <c r="E84" i="3"/>
  <c r="K84" i="3" s="1"/>
  <c r="D84" i="3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S78" i="3"/>
  <c r="R78" i="3"/>
  <c r="T78" i="3" s="1"/>
  <c r="Q78" i="3"/>
  <c r="P78" i="3"/>
  <c r="U78" i="3" s="1"/>
  <c r="L78" i="3"/>
  <c r="J78" i="3"/>
  <c r="H78" i="3"/>
  <c r="G78" i="3"/>
  <c r="F78" i="3"/>
  <c r="E78" i="3"/>
  <c r="D78" i="3"/>
  <c r="I78" i="3" s="1"/>
  <c r="U77" i="3"/>
  <c r="T77" i="3"/>
  <c r="O77" i="3"/>
  <c r="N77" i="3"/>
  <c r="M77" i="3"/>
  <c r="K77" i="3"/>
  <c r="I77" i="3"/>
  <c r="G77" i="3"/>
  <c r="U76" i="3"/>
  <c r="T76" i="3"/>
  <c r="N76" i="3"/>
  <c r="O76" i="3" s="1"/>
  <c r="M76" i="3"/>
  <c r="K76" i="3"/>
  <c r="I76" i="3"/>
  <c r="G76" i="3"/>
  <c r="U75" i="3"/>
  <c r="T75" i="3"/>
  <c r="N75" i="3"/>
  <c r="O75" i="3" s="1"/>
  <c r="M75" i="3"/>
  <c r="K75" i="3"/>
  <c r="I75" i="3"/>
  <c r="G75" i="3"/>
  <c r="U74" i="3"/>
  <c r="T74" i="3"/>
  <c r="N74" i="3"/>
  <c r="O74" i="3" s="1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N72" i="3"/>
  <c r="O72" i="3" s="1"/>
  <c r="M72" i="3"/>
  <c r="K72" i="3"/>
  <c r="I72" i="3"/>
  <c r="G72" i="3"/>
  <c r="U71" i="3"/>
  <c r="T71" i="3"/>
  <c r="N71" i="3"/>
  <c r="O71" i="3" s="1"/>
  <c r="M71" i="3"/>
  <c r="K71" i="3"/>
  <c r="I71" i="3"/>
  <c r="G71" i="3"/>
  <c r="U70" i="3"/>
  <c r="T70" i="3"/>
  <c r="S70" i="3"/>
  <c r="R70" i="3"/>
  <c r="Q70" i="3"/>
  <c r="P70" i="3"/>
  <c r="L70" i="3"/>
  <c r="J70" i="3"/>
  <c r="H70" i="3"/>
  <c r="F70" i="3"/>
  <c r="E70" i="3"/>
  <c r="D70" i="3"/>
  <c r="G70" i="3" s="1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N67" i="3"/>
  <c r="O67" i="3" s="1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N65" i="3"/>
  <c r="O65" i="3" s="1"/>
  <c r="M65" i="3"/>
  <c r="K65" i="3"/>
  <c r="I65" i="3"/>
  <c r="G65" i="3"/>
  <c r="U64" i="3"/>
  <c r="T64" i="3"/>
  <c r="N64" i="3"/>
  <c r="O64" i="3" s="1"/>
  <c r="M64" i="3"/>
  <c r="K64" i="3"/>
  <c r="I64" i="3"/>
  <c r="G64" i="3"/>
  <c r="S63" i="3"/>
  <c r="R63" i="3"/>
  <c r="T63" i="3" s="1"/>
  <c r="Q63" i="3"/>
  <c r="P63" i="3"/>
  <c r="L63" i="3"/>
  <c r="J63" i="3"/>
  <c r="I63" i="3"/>
  <c r="H63" i="3"/>
  <c r="G63" i="3"/>
  <c r="F63" i="3"/>
  <c r="E63" i="3"/>
  <c r="M63" i="3" s="1"/>
  <c r="D63" i="3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O59" i="3"/>
  <c r="N59" i="3"/>
  <c r="M59" i="3"/>
  <c r="K59" i="3"/>
  <c r="I59" i="3"/>
  <c r="G59" i="3"/>
  <c r="T58" i="3"/>
  <c r="S58" i="3"/>
  <c r="R58" i="3"/>
  <c r="Q58" i="3"/>
  <c r="P58" i="3"/>
  <c r="U58" i="3" s="1"/>
  <c r="L58" i="3"/>
  <c r="J58" i="3"/>
  <c r="H58" i="3"/>
  <c r="F58" i="3"/>
  <c r="N58" i="3" s="1"/>
  <c r="E58" i="3"/>
  <c r="M58" i="3" s="1"/>
  <c r="D58" i="3"/>
  <c r="U57" i="3"/>
  <c r="T57" i="3"/>
  <c r="O57" i="3"/>
  <c r="N57" i="3"/>
  <c r="M57" i="3"/>
  <c r="K57" i="3"/>
  <c r="I57" i="3"/>
  <c r="G57" i="3"/>
  <c r="S54" i="3"/>
  <c r="R54" i="3"/>
  <c r="T54" i="3" s="1"/>
  <c r="Q54" i="3"/>
  <c r="P54" i="3"/>
  <c r="L54" i="3"/>
  <c r="K54" i="3"/>
  <c r="J54" i="3"/>
  <c r="U54" i="3" s="1"/>
  <c r="I54" i="3"/>
  <c r="H54" i="3"/>
  <c r="G54" i="3"/>
  <c r="F54" i="3"/>
  <c r="N54" i="3" s="1"/>
  <c r="O54" i="3" s="1"/>
  <c r="E54" i="3"/>
  <c r="D54" i="3"/>
  <c r="U53" i="3"/>
  <c r="S53" i="3"/>
  <c r="T53" i="3" s="1"/>
  <c r="R53" i="3"/>
  <c r="Q53" i="3"/>
  <c r="P53" i="3"/>
  <c r="L53" i="3"/>
  <c r="J53" i="3"/>
  <c r="I53" i="3"/>
  <c r="H53" i="3"/>
  <c r="F53" i="3"/>
  <c r="N53" i="3" s="1"/>
  <c r="E53" i="3"/>
  <c r="M53" i="3" s="1"/>
  <c r="D53" i="3"/>
  <c r="U52" i="3"/>
  <c r="T52" i="3"/>
  <c r="N52" i="3"/>
  <c r="O52" i="3" s="1"/>
  <c r="M52" i="3"/>
  <c r="K52" i="3"/>
  <c r="I52" i="3"/>
  <c r="G52" i="3"/>
  <c r="U51" i="3"/>
  <c r="T51" i="3"/>
  <c r="N51" i="3"/>
  <c r="O51" i="3" s="1"/>
  <c r="M51" i="3"/>
  <c r="K51" i="3"/>
  <c r="I51" i="3"/>
  <c r="G51" i="3"/>
  <c r="U50" i="3"/>
  <c r="T50" i="3"/>
  <c r="N50" i="3"/>
  <c r="O50" i="3" s="1"/>
  <c r="M50" i="3"/>
  <c r="K50" i="3"/>
  <c r="I50" i="3"/>
  <c r="G50" i="3"/>
  <c r="U49" i="3"/>
  <c r="T49" i="3"/>
  <c r="N49" i="3"/>
  <c r="O49" i="3" s="1"/>
  <c r="M49" i="3"/>
  <c r="K49" i="3"/>
  <c r="I49" i="3"/>
  <c r="G49" i="3"/>
  <c r="U48" i="3"/>
  <c r="T48" i="3"/>
  <c r="N48" i="3"/>
  <c r="O48" i="3" s="1"/>
  <c r="M48" i="3"/>
  <c r="K48" i="3"/>
  <c r="I48" i="3"/>
  <c r="G48" i="3"/>
  <c r="S47" i="3"/>
  <c r="R47" i="3"/>
  <c r="Q47" i="3"/>
  <c r="P47" i="3"/>
  <c r="L47" i="3"/>
  <c r="K47" i="3"/>
  <c r="J47" i="3"/>
  <c r="I47" i="3"/>
  <c r="H47" i="3"/>
  <c r="F47" i="3"/>
  <c r="E47" i="3"/>
  <c r="M47" i="3" s="1"/>
  <c r="D47" i="3"/>
  <c r="G47" i="3" s="1"/>
  <c r="U46" i="3"/>
  <c r="T46" i="3"/>
  <c r="O46" i="3"/>
  <c r="N46" i="3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U40" i="3"/>
  <c r="S40" i="3"/>
  <c r="R40" i="3"/>
  <c r="T40" i="3" s="1"/>
  <c r="Q40" i="3"/>
  <c r="P40" i="3"/>
  <c r="L40" i="3"/>
  <c r="J40" i="3"/>
  <c r="I40" i="3"/>
  <c r="H40" i="3"/>
  <c r="F40" i="3"/>
  <c r="N40" i="3" s="1"/>
  <c r="E40" i="3"/>
  <c r="D40" i="3"/>
  <c r="U39" i="3"/>
  <c r="T39" i="3"/>
  <c r="N39" i="3"/>
  <c r="O39" i="3" s="1"/>
  <c r="M39" i="3"/>
  <c r="K39" i="3"/>
  <c r="I39" i="3"/>
  <c r="G39" i="3"/>
  <c r="U38" i="3"/>
  <c r="T38" i="3"/>
  <c r="N38" i="3"/>
  <c r="O38" i="3" s="1"/>
  <c r="M38" i="3"/>
  <c r="K38" i="3"/>
  <c r="I38" i="3"/>
  <c r="G38" i="3"/>
  <c r="U37" i="3"/>
  <c r="T37" i="3"/>
  <c r="N37" i="3"/>
  <c r="O37" i="3" s="1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T35" i="3" s="1"/>
  <c r="Q35" i="3"/>
  <c r="P35" i="3"/>
  <c r="L35" i="3"/>
  <c r="J35" i="3"/>
  <c r="H35" i="3"/>
  <c r="G35" i="3"/>
  <c r="F35" i="3"/>
  <c r="E35" i="3"/>
  <c r="D35" i="3"/>
  <c r="I35" i="3" s="1"/>
  <c r="U34" i="3"/>
  <c r="T34" i="3"/>
  <c r="N34" i="3"/>
  <c r="O34" i="3" s="1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N31" i="3"/>
  <c r="O31" i="3" s="1"/>
  <c r="M31" i="3"/>
  <c r="K31" i="3"/>
  <c r="I31" i="3"/>
  <c r="G31" i="3"/>
  <c r="U30" i="3"/>
  <c r="T30" i="3"/>
  <c r="N30" i="3"/>
  <c r="O30" i="3" s="1"/>
  <c r="M30" i="3"/>
  <c r="K30" i="3"/>
  <c r="I30" i="3"/>
  <c r="G30" i="3"/>
  <c r="U29" i="3"/>
  <c r="T29" i="3"/>
  <c r="N29" i="3"/>
  <c r="O29" i="3" s="1"/>
  <c r="M29" i="3"/>
  <c r="K29" i="3"/>
  <c r="I29" i="3"/>
  <c r="G29" i="3"/>
  <c r="U28" i="3"/>
  <c r="T28" i="3"/>
  <c r="N28" i="3"/>
  <c r="O28" i="3" s="1"/>
  <c r="M28" i="3"/>
  <c r="K28" i="3"/>
  <c r="I28" i="3"/>
  <c r="G28" i="3"/>
  <c r="U27" i="3"/>
  <c r="T27" i="3"/>
  <c r="S27" i="3"/>
  <c r="R27" i="3"/>
  <c r="Q27" i="3"/>
  <c r="P27" i="3"/>
  <c r="L27" i="3"/>
  <c r="J27" i="3"/>
  <c r="H27" i="3"/>
  <c r="F27" i="3"/>
  <c r="E27" i="3"/>
  <c r="D27" i="3"/>
  <c r="G27" i="3" s="1"/>
  <c r="U26" i="3"/>
  <c r="T26" i="3"/>
  <c r="N26" i="3"/>
  <c r="O26" i="3" s="1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N24" i="3"/>
  <c r="O24" i="3" s="1"/>
  <c r="M24" i="3"/>
  <c r="K24" i="3"/>
  <c r="I24" i="3"/>
  <c r="G24" i="3"/>
  <c r="U23" i="3"/>
  <c r="T23" i="3"/>
  <c r="N23" i="3"/>
  <c r="O23" i="3" s="1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N21" i="3"/>
  <c r="O21" i="3" s="1"/>
  <c r="M21" i="3"/>
  <c r="K21" i="3"/>
  <c r="I21" i="3"/>
  <c r="G21" i="3"/>
  <c r="U20" i="3"/>
  <c r="T20" i="3"/>
  <c r="N20" i="3"/>
  <c r="O20" i="3" s="1"/>
  <c r="M20" i="3"/>
  <c r="K20" i="3"/>
  <c r="I20" i="3"/>
  <c r="G20" i="3"/>
  <c r="S19" i="3"/>
  <c r="R19" i="3"/>
  <c r="T19" i="3" s="1"/>
  <c r="Q19" i="3"/>
  <c r="P19" i="3"/>
  <c r="L19" i="3"/>
  <c r="J19" i="3"/>
  <c r="I19" i="3"/>
  <c r="H19" i="3"/>
  <c r="G19" i="3"/>
  <c r="F19" i="3"/>
  <c r="E19" i="3"/>
  <c r="M19" i="3" s="1"/>
  <c r="D19" i="3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S10" i="3"/>
  <c r="T10" i="3" s="1"/>
  <c r="R10" i="3"/>
  <c r="Q10" i="3"/>
  <c r="P10" i="3"/>
  <c r="U10" i="3" s="1"/>
  <c r="L10" i="3"/>
  <c r="J10" i="3"/>
  <c r="H10" i="3"/>
  <c r="F10" i="3"/>
  <c r="N10" i="3" s="1"/>
  <c r="E10" i="3"/>
  <c r="D10" i="3"/>
  <c r="U9" i="3"/>
  <c r="T9" i="3"/>
  <c r="O9" i="3"/>
  <c r="N9" i="3"/>
  <c r="M9" i="3"/>
  <c r="K9" i="3"/>
  <c r="I9" i="3"/>
  <c r="G9" i="3"/>
  <c r="U8" i="3"/>
  <c r="T8" i="3"/>
  <c r="O8" i="3"/>
  <c r="N8" i="3"/>
  <c r="M8" i="3"/>
  <c r="K8" i="3"/>
  <c r="I8" i="3"/>
  <c r="G8" i="3"/>
  <c r="S339" i="2"/>
  <c r="R339" i="2"/>
  <c r="T339" i="2" s="1"/>
  <c r="Q339" i="2"/>
  <c r="P339" i="2"/>
  <c r="L339" i="2"/>
  <c r="J339" i="2"/>
  <c r="H339" i="2"/>
  <c r="F339" i="2"/>
  <c r="N339" i="2" s="1"/>
  <c r="E339" i="2"/>
  <c r="M339" i="2" s="1"/>
  <c r="D339" i="2"/>
  <c r="I339" i="2" s="1"/>
  <c r="T338" i="2"/>
  <c r="S338" i="2"/>
  <c r="R338" i="2"/>
  <c r="Q338" i="2"/>
  <c r="P338" i="2"/>
  <c r="L338" i="2"/>
  <c r="J338" i="2"/>
  <c r="K338" i="2" s="1"/>
  <c r="H338" i="2"/>
  <c r="F338" i="2"/>
  <c r="E338" i="2"/>
  <c r="D338" i="2"/>
  <c r="S337" i="2"/>
  <c r="R337" i="2"/>
  <c r="Q337" i="2"/>
  <c r="P337" i="2"/>
  <c r="L337" i="2"/>
  <c r="J337" i="2"/>
  <c r="H337" i="2"/>
  <c r="F337" i="2"/>
  <c r="E337" i="2"/>
  <c r="M337" i="2" s="1"/>
  <c r="D337" i="2"/>
  <c r="I337" i="2" s="1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R332" i="2"/>
  <c r="T332" i="2" s="1"/>
  <c r="Q332" i="2"/>
  <c r="P332" i="2"/>
  <c r="U332" i="2" s="1"/>
  <c r="L332" i="2"/>
  <c r="J332" i="2"/>
  <c r="K332" i="2" s="1"/>
  <c r="H332" i="2"/>
  <c r="F332" i="2"/>
  <c r="E332" i="2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S323" i="2"/>
  <c r="R323" i="2"/>
  <c r="T323" i="2" s="1"/>
  <c r="Q323" i="2"/>
  <c r="P323" i="2"/>
  <c r="L323" i="2"/>
  <c r="J323" i="2"/>
  <c r="H323" i="2"/>
  <c r="F323" i="2"/>
  <c r="N323" i="2" s="1"/>
  <c r="E323" i="2"/>
  <c r="D323" i="2"/>
  <c r="I323" i="2" s="1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S317" i="2"/>
  <c r="R317" i="2"/>
  <c r="T317" i="2" s="1"/>
  <c r="Q317" i="2"/>
  <c r="P317" i="2"/>
  <c r="U317" i="2" s="1"/>
  <c r="L317" i="2"/>
  <c r="J317" i="2"/>
  <c r="K317" i="2" s="1"/>
  <c r="H317" i="2"/>
  <c r="F317" i="2"/>
  <c r="E317" i="2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S310" i="2"/>
  <c r="R310" i="2"/>
  <c r="T310" i="2" s="1"/>
  <c r="Q310" i="2"/>
  <c r="P310" i="2"/>
  <c r="L310" i="2"/>
  <c r="J310" i="2"/>
  <c r="H310" i="2"/>
  <c r="F310" i="2"/>
  <c r="N310" i="2" s="1"/>
  <c r="E310" i="2"/>
  <c r="M310" i="2" s="1"/>
  <c r="D310" i="2"/>
  <c r="I310" i="2" s="1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T303" i="2" s="1"/>
  <c r="R303" i="2"/>
  <c r="Q303" i="2"/>
  <c r="P303" i="2"/>
  <c r="U303" i="2" s="1"/>
  <c r="L303" i="2"/>
  <c r="J303" i="2"/>
  <c r="H303" i="2"/>
  <c r="F303" i="2"/>
  <c r="E303" i="2"/>
  <c r="M303" i="2" s="1"/>
  <c r="D303" i="2"/>
  <c r="U302" i="2"/>
  <c r="T302" i="2"/>
  <c r="N302" i="2"/>
  <c r="O302" i="2" s="1"/>
  <c r="M302" i="2"/>
  <c r="K302" i="2"/>
  <c r="I302" i="2"/>
  <c r="G302" i="2"/>
  <c r="S299" i="2"/>
  <c r="R299" i="2"/>
  <c r="T299" i="2" s="1"/>
  <c r="Q299" i="2"/>
  <c r="P299" i="2"/>
  <c r="U299" i="2" s="1"/>
  <c r="L299" i="2"/>
  <c r="J299" i="2"/>
  <c r="H299" i="2"/>
  <c r="F299" i="2"/>
  <c r="N299" i="2" s="1"/>
  <c r="E299" i="2"/>
  <c r="D299" i="2"/>
  <c r="I299" i="2" s="1"/>
  <c r="S298" i="2"/>
  <c r="T298" i="2" s="1"/>
  <c r="R298" i="2"/>
  <c r="Q298" i="2"/>
  <c r="P298" i="2"/>
  <c r="U298" i="2" s="1"/>
  <c r="L298" i="2"/>
  <c r="J298" i="2"/>
  <c r="H298" i="2"/>
  <c r="F298" i="2"/>
  <c r="E298" i="2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R292" i="2"/>
  <c r="T292" i="2" s="1"/>
  <c r="Q292" i="2"/>
  <c r="P292" i="2"/>
  <c r="U292" i="2" s="1"/>
  <c r="L292" i="2"/>
  <c r="J292" i="2"/>
  <c r="H292" i="2"/>
  <c r="F292" i="2"/>
  <c r="N292" i="2" s="1"/>
  <c r="E292" i="2"/>
  <c r="D292" i="2"/>
  <c r="I292" i="2" s="1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T285" i="2"/>
  <c r="S285" i="2"/>
  <c r="R285" i="2"/>
  <c r="Q285" i="2"/>
  <c r="P285" i="2"/>
  <c r="L285" i="2"/>
  <c r="J285" i="2"/>
  <c r="K285" i="2" s="1"/>
  <c r="H285" i="2"/>
  <c r="F285" i="2"/>
  <c r="E285" i="2"/>
  <c r="D285" i="2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T275" i="2" s="1"/>
  <c r="R275" i="2"/>
  <c r="Q275" i="2"/>
  <c r="P275" i="2"/>
  <c r="U275" i="2" s="1"/>
  <c r="L275" i="2"/>
  <c r="J275" i="2"/>
  <c r="H275" i="2"/>
  <c r="F275" i="2"/>
  <c r="E275" i="2"/>
  <c r="M275" i="2" s="1"/>
  <c r="D275" i="2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T267" i="2" s="1"/>
  <c r="R267" i="2"/>
  <c r="Q267" i="2"/>
  <c r="P267" i="2"/>
  <c r="L267" i="2"/>
  <c r="J267" i="2"/>
  <c r="H267" i="2"/>
  <c r="F267" i="2"/>
  <c r="E267" i="2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U260" i="2"/>
  <c r="S260" i="2"/>
  <c r="R260" i="2"/>
  <c r="T260" i="2" s="1"/>
  <c r="Q260" i="2"/>
  <c r="P260" i="2"/>
  <c r="L260" i="2"/>
  <c r="J260" i="2"/>
  <c r="H260" i="2"/>
  <c r="F260" i="2"/>
  <c r="E260" i="2"/>
  <c r="M260" i="2" s="1"/>
  <c r="D260" i="2"/>
  <c r="S259" i="2"/>
  <c r="R259" i="2"/>
  <c r="T259" i="2" s="1"/>
  <c r="Q259" i="2"/>
  <c r="P259" i="2"/>
  <c r="U259" i="2" s="1"/>
  <c r="L259" i="2"/>
  <c r="J259" i="2"/>
  <c r="H259" i="2"/>
  <c r="F259" i="2"/>
  <c r="E259" i="2"/>
  <c r="M259" i="2" s="1"/>
  <c r="D259" i="2"/>
  <c r="I259" i="2" s="1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S254" i="2"/>
  <c r="R254" i="2"/>
  <c r="T254" i="2" s="1"/>
  <c r="Q254" i="2"/>
  <c r="P254" i="2"/>
  <c r="U254" i="2" s="1"/>
  <c r="L254" i="2"/>
  <c r="J254" i="2"/>
  <c r="H254" i="2"/>
  <c r="F254" i="2"/>
  <c r="E254" i="2"/>
  <c r="M254" i="2" s="1"/>
  <c r="D254" i="2"/>
  <c r="I254" i="2" s="1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S247" i="2"/>
  <c r="R247" i="2"/>
  <c r="Q247" i="2"/>
  <c r="P247" i="2"/>
  <c r="L247" i="2"/>
  <c r="J247" i="2"/>
  <c r="I247" i="2"/>
  <c r="H247" i="2"/>
  <c r="F247" i="2"/>
  <c r="G247" i="2" s="1"/>
  <c r="E247" i="2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S240" i="2"/>
  <c r="T240" i="2" s="1"/>
  <c r="R240" i="2"/>
  <c r="Q240" i="2"/>
  <c r="P240" i="2"/>
  <c r="U240" i="2" s="1"/>
  <c r="L240" i="2"/>
  <c r="K240" i="2"/>
  <c r="J240" i="2"/>
  <c r="H240" i="2"/>
  <c r="F240" i="2"/>
  <c r="N240" i="2" s="1"/>
  <c r="O240" i="2" s="1"/>
  <c r="E240" i="2"/>
  <c r="D240" i="2"/>
  <c r="I240" i="2" s="1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R231" i="2"/>
  <c r="Q231" i="2"/>
  <c r="P231" i="2"/>
  <c r="L231" i="2"/>
  <c r="J231" i="2"/>
  <c r="U231" i="2" s="1"/>
  <c r="H231" i="2"/>
  <c r="I231" i="2" s="1"/>
  <c r="F231" i="2"/>
  <c r="G231" i="2" s="1"/>
  <c r="E231" i="2"/>
  <c r="D231" i="2"/>
  <c r="S230" i="2"/>
  <c r="R230" i="2"/>
  <c r="T230" i="2" s="1"/>
  <c r="Q230" i="2"/>
  <c r="P230" i="2"/>
  <c r="U230" i="2" s="1"/>
  <c r="L230" i="2"/>
  <c r="J230" i="2"/>
  <c r="H230" i="2"/>
  <c r="F230" i="2"/>
  <c r="E230" i="2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S224" i="2"/>
  <c r="R224" i="2"/>
  <c r="T224" i="2" s="1"/>
  <c r="Q224" i="2"/>
  <c r="P224" i="2"/>
  <c r="L224" i="2"/>
  <c r="J224" i="2"/>
  <c r="I224" i="2"/>
  <c r="H224" i="2"/>
  <c r="F224" i="2"/>
  <c r="G224" i="2" s="1"/>
  <c r="E224" i="2"/>
  <c r="D224" i="2"/>
  <c r="U223" i="2"/>
  <c r="T223" i="2"/>
  <c r="O223" i="2"/>
  <c r="N223" i="2"/>
  <c r="M223" i="2"/>
  <c r="K223" i="2"/>
  <c r="I223" i="2"/>
  <c r="G223" i="2"/>
  <c r="U222" i="2"/>
  <c r="T222" i="2"/>
  <c r="O222" i="2"/>
  <c r="N222" i="2"/>
  <c r="M222" i="2"/>
  <c r="K222" i="2"/>
  <c r="I222" i="2"/>
  <c r="G222" i="2"/>
  <c r="U221" i="2"/>
  <c r="T221" i="2"/>
  <c r="O221" i="2"/>
  <c r="N221" i="2"/>
  <c r="M221" i="2"/>
  <c r="K221" i="2"/>
  <c r="I221" i="2"/>
  <c r="G221" i="2"/>
  <c r="U220" i="2"/>
  <c r="T220" i="2"/>
  <c r="O220" i="2"/>
  <c r="N220" i="2"/>
  <c r="M220" i="2"/>
  <c r="K220" i="2"/>
  <c r="I220" i="2"/>
  <c r="G220" i="2"/>
  <c r="U219" i="2"/>
  <c r="T219" i="2"/>
  <c r="O219" i="2"/>
  <c r="N219" i="2"/>
  <c r="M219" i="2"/>
  <c r="K219" i="2"/>
  <c r="I219" i="2"/>
  <c r="G219" i="2"/>
  <c r="U218" i="2"/>
  <c r="T218" i="2"/>
  <c r="O218" i="2"/>
  <c r="N218" i="2"/>
  <c r="M218" i="2"/>
  <c r="K218" i="2"/>
  <c r="I218" i="2"/>
  <c r="G218" i="2"/>
  <c r="U217" i="2"/>
  <c r="T217" i="2"/>
  <c r="O217" i="2"/>
  <c r="N217" i="2"/>
  <c r="M217" i="2"/>
  <c r="K217" i="2"/>
  <c r="I217" i="2"/>
  <c r="G217" i="2"/>
  <c r="T216" i="2"/>
  <c r="S216" i="2"/>
  <c r="R216" i="2"/>
  <c r="Q216" i="2"/>
  <c r="P216" i="2"/>
  <c r="U216" i="2" s="1"/>
  <c r="L216" i="2"/>
  <c r="K216" i="2"/>
  <c r="J216" i="2"/>
  <c r="H216" i="2"/>
  <c r="F216" i="2"/>
  <c r="E216" i="2"/>
  <c r="M216" i="2" s="1"/>
  <c r="D216" i="2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S205" i="2"/>
  <c r="R205" i="2"/>
  <c r="T205" i="2" s="1"/>
  <c r="Q205" i="2"/>
  <c r="P205" i="2"/>
  <c r="L205" i="2"/>
  <c r="J205" i="2"/>
  <c r="U205" i="2" s="1"/>
  <c r="H205" i="2"/>
  <c r="F205" i="2"/>
  <c r="E205" i="2"/>
  <c r="D205" i="2"/>
  <c r="I205" i="2" s="1"/>
  <c r="S204" i="2"/>
  <c r="R204" i="2"/>
  <c r="Q204" i="2"/>
  <c r="P204" i="2"/>
  <c r="L204" i="2"/>
  <c r="J204" i="2"/>
  <c r="H204" i="2"/>
  <c r="F204" i="2"/>
  <c r="N204" i="2" s="1"/>
  <c r="O204" i="2" s="1"/>
  <c r="E204" i="2"/>
  <c r="M204" i="2" s="1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R198" i="2"/>
  <c r="Q198" i="2"/>
  <c r="P198" i="2"/>
  <c r="L198" i="2"/>
  <c r="J198" i="2"/>
  <c r="H198" i="2"/>
  <c r="F198" i="2"/>
  <c r="E198" i="2"/>
  <c r="D198" i="2"/>
  <c r="I198" i="2" s="1"/>
  <c r="U197" i="2"/>
  <c r="T197" i="2"/>
  <c r="O197" i="2"/>
  <c r="N197" i="2"/>
  <c r="M197" i="2"/>
  <c r="K197" i="2"/>
  <c r="I197" i="2"/>
  <c r="G197" i="2"/>
  <c r="U196" i="2"/>
  <c r="T196" i="2"/>
  <c r="O196" i="2"/>
  <c r="N196" i="2"/>
  <c r="M196" i="2"/>
  <c r="K196" i="2"/>
  <c r="I196" i="2"/>
  <c r="G196" i="2"/>
  <c r="U195" i="2"/>
  <c r="T195" i="2"/>
  <c r="O195" i="2"/>
  <c r="N195" i="2"/>
  <c r="M195" i="2"/>
  <c r="K195" i="2"/>
  <c r="I195" i="2"/>
  <c r="G195" i="2"/>
  <c r="U194" i="2"/>
  <c r="T194" i="2"/>
  <c r="O194" i="2"/>
  <c r="N194" i="2"/>
  <c r="M194" i="2"/>
  <c r="K194" i="2"/>
  <c r="I194" i="2"/>
  <c r="G194" i="2"/>
  <c r="U193" i="2"/>
  <c r="T193" i="2"/>
  <c r="O193" i="2"/>
  <c r="N193" i="2"/>
  <c r="M193" i="2"/>
  <c r="K193" i="2"/>
  <c r="I193" i="2"/>
  <c r="G193" i="2"/>
  <c r="U192" i="2"/>
  <c r="T192" i="2"/>
  <c r="O192" i="2"/>
  <c r="N192" i="2"/>
  <c r="M192" i="2"/>
  <c r="K192" i="2"/>
  <c r="I192" i="2"/>
  <c r="G192" i="2"/>
  <c r="S191" i="2"/>
  <c r="T191" i="2" s="1"/>
  <c r="R191" i="2"/>
  <c r="Q191" i="2"/>
  <c r="P191" i="2"/>
  <c r="L191" i="2"/>
  <c r="J191" i="2"/>
  <c r="H191" i="2"/>
  <c r="G191" i="2"/>
  <c r="F191" i="2"/>
  <c r="E191" i="2"/>
  <c r="K191" i="2" s="1"/>
  <c r="D191" i="2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N187" i="2"/>
  <c r="O187" i="2" s="1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S185" i="2"/>
  <c r="R185" i="2"/>
  <c r="T185" i="2" s="1"/>
  <c r="Q185" i="2"/>
  <c r="P185" i="2"/>
  <c r="M185" i="2"/>
  <c r="L185" i="2"/>
  <c r="J185" i="2"/>
  <c r="U185" i="2" s="1"/>
  <c r="H185" i="2"/>
  <c r="I185" i="2" s="1"/>
  <c r="F185" i="2"/>
  <c r="G185" i="2" s="1"/>
  <c r="E185" i="2"/>
  <c r="D185" i="2"/>
  <c r="U184" i="2"/>
  <c r="T184" i="2"/>
  <c r="O184" i="2"/>
  <c r="N184" i="2"/>
  <c r="M184" i="2"/>
  <c r="K184" i="2"/>
  <c r="I184" i="2"/>
  <c r="G184" i="2"/>
  <c r="U183" i="2"/>
  <c r="T183" i="2"/>
  <c r="O183" i="2"/>
  <c r="N183" i="2"/>
  <c r="M183" i="2"/>
  <c r="K183" i="2"/>
  <c r="I183" i="2"/>
  <c r="G183" i="2"/>
  <c r="U182" i="2"/>
  <c r="T182" i="2"/>
  <c r="O182" i="2"/>
  <c r="N182" i="2"/>
  <c r="M182" i="2"/>
  <c r="K182" i="2"/>
  <c r="I182" i="2"/>
  <c r="G182" i="2"/>
  <c r="U181" i="2"/>
  <c r="T181" i="2"/>
  <c r="O181" i="2"/>
  <c r="N181" i="2"/>
  <c r="M181" i="2"/>
  <c r="K181" i="2"/>
  <c r="I181" i="2"/>
  <c r="G181" i="2"/>
  <c r="U180" i="2"/>
  <c r="T180" i="2"/>
  <c r="O180" i="2"/>
  <c r="N180" i="2"/>
  <c r="M180" i="2"/>
  <c r="K180" i="2"/>
  <c r="I180" i="2"/>
  <c r="G180" i="2"/>
  <c r="S179" i="2"/>
  <c r="R179" i="2"/>
  <c r="T179" i="2" s="1"/>
  <c r="Q179" i="2"/>
  <c r="P179" i="2"/>
  <c r="U179" i="2" s="1"/>
  <c r="L179" i="2"/>
  <c r="J179" i="2"/>
  <c r="H179" i="2"/>
  <c r="F179" i="2"/>
  <c r="E179" i="2"/>
  <c r="D179" i="2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S170" i="2"/>
  <c r="R170" i="2"/>
  <c r="Q170" i="2"/>
  <c r="P170" i="2"/>
  <c r="U170" i="2" s="1"/>
  <c r="L170" i="2"/>
  <c r="J170" i="2"/>
  <c r="H170" i="2"/>
  <c r="F170" i="2"/>
  <c r="E170" i="2"/>
  <c r="D170" i="2"/>
  <c r="I170" i="2" s="1"/>
  <c r="S169" i="2"/>
  <c r="R169" i="2"/>
  <c r="T169" i="2" s="1"/>
  <c r="Q169" i="2"/>
  <c r="P169" i="2"/>
  <c r="U169" i="2" s="1"/>
  <c r="L169" i="2"/>
  <c r="J169" i="2"/>
  <c r="K169" i="2" s="1"/>
  <c r="H169" i="2"/>
  <c r="F169" i="2"/>
  <c r="N169" i="2" s="1"/>
  <c r="O169" i="2" s="1"/>
  <c r="E169" i="2"/>
  <c r="D169" i="2"/>
  <c r="G169" i="2" s="1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T163" i="2" s="1"/>
  <c r="Q163" i="2"/>
  <c r="P163" i="2"/>
  <c r="U163" i="2" s="1"/>
  <c r="L163" i="2"/>
  <c r="J163" i="2"/>
  <c r="H163" i="2"/>
  <c r="F163" i="2"/>
  <c r="E163" i="2"/>
  <c r="D163" i="2"/>
  <c r="I163" i="2" s="1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Q157" i="2"/>
  <c r="P157" i="2"/>
  <c r="U157" i="2" s="1"/>
  <c r="L157" i="2"/>
  <c r="J157" i="2"/>
  <c r="H157" i="2"/>
  <c r="F157" i="2"/>
  <c r="E157" i="2"/>
  <c r="D157" i="2"/>
  <c r="G157" i="2" s="1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R150" i="2"/>
  <c r="Q150" i="2"/>
  <c r="P150" i="2"/>
  <c r="L150" i="2"/>
  <c r="J150" i="2"/>
  <c r="H150" i="2"/>
  <c r="F150" i="2"/>
  <c r="E150" i="2"/>
  <c r="D150" i="2"/>
  <c r="I150" i="2" s="1"/>
  <c r="U149" i="2"/>
  <c r="T149" i="2"/>
  <c r="N149" i="2"/>
  <c r="O149" i="2" s="1"/>
  <c r="M149" i="2"/>
  <c r="K149" i="2"/>
  <c r="I149" i="2"/>
  <c r="G149" i="2"/>
  <c r="U148" i="2"/>
  <c r="T148" i="2"/>
  <c r="N148" i="2"/>
  <c r="O148" i="2" s="1"/>
  <c r="M148" i="2"/>
  <c r="K148" i="2"/>
  <c r="I148" i="2"/>
  <c r="G148" i="2"/>
  <c r="U147" i="2"/>
  <c r="T147" i="2"/>
  <c r="N147" i="2"/>
  <c r="O147" i="2" s="1"/>
  <c r="M147" i="2"/>
  <c r="K147" i="2"/>
  <c r="I147" i="2"/>
  <c r="G147" i="2"/>
  <c r="U146" i="2"/>
  <c r="T146" i="2"/>
  <c r="N146" i="2"/>
  <c r="O146" i="2" s="1"/>
  <c r="M146" i="2"/>
  <c r="K146" i="2"/>
  <c r="I146" i="2"/>
  <c r="G146" i="2"/>
  <c r="U145" i="2"/>
  <c r="T145" i="2"/>
  <c r="N145" i="2"/>
  <c r="O145" i="2" s="1"/>
  <c r="M145" i="2"/>
  <c r="K145" i="2"/>
  <c r="I145" i="2"/>
  <c r="G145" i="2"/>
  <c r="S144" i="2"/>
  <c r="R144" i="2"/>
  <c r="Q144" i="2"/>
  <c r="P144" i="2"/>
  <c r="U144" i="2" s="1"/>
  <c r="L144" i="2"/>
  <c r="J144" i="2"/>
  <c r="H144" i="2"/>
  <c r="F144" i="2"/>
  <c r="E144" i="2"/>
  <c r="K144" i="2" s="1"/>
  <c r="D144" i="2"/>
  <c r="G144" i="2" s="1"/>
  <c r="U143" i="2"/>
  <c r="T143" i="2"/>
  <c r="N143" i="2"/>
  <c r="O143" i="2" s="1"/>
  <c r="M143" i="2"/>
  <c r="K143" i="2"/>
  <c r="I143" i="2"/>
  <c r="G143" i="2"/>
  <c r="U142" i="2"/>
  <c r="T142" i="2"/>
  <c r="N142" i="2"/>
  <c r="O142" i="2" s="1"/>
  <c r="M142" i="2"/>
  <c r="K142" i="2"/>
  <c r="I142" i="2"/>
  <c r="G142" i="2"/>
  <c r="U141" i="2"/>
  <c r="T141" i="2"/>
  <c r="N141" i="2"/>
  <c r="O141" i="2" s="1"/>
  <c r="M141" i="2"/>
  <c r="K141" i="2"/>
  <c r="I141" i="2"/>
  <c r="G141" i="2"/>
  <c r="U140" i="2"/>
  <c r="T140" i="2"/>
  <c r="N140" i="2"/>
  <c r="O140" i="2" s="1"/>
  <c r="M140" i="2"/>
  <c r="K140" i="2"/>
  <c r="I140" i="2"/>
  <c r="G140" i="2"/>
  <c r="U139" i="2"/>
  <c r="T139" i="2"/>
  <c r="N139" i="2"/>
  <c r="O139" i="2" s="1"/>
  <c r="M139" i="2"/>
  <c r="K139" i="2"/>
  <c r="I139" i="2"/>
  <c r="G139" i="2"/>
  <c r="U138" i="2"/>
  <c r="T138" i="2"/>
  <c r="N138" i="2"/>
  <c r="O138" i="2" s="1"/>
  <c r="M138" i="2"/>
  <c r="K138" i="2"/>
  <c r="I138" i="2"/>
  <c r="G138" i="2"/>
  <c r="S137" i="2"/>
  <c r="R137" i="2"/>
  <c r="T137" i="2" s="1"/>
  <c r="Q137" i="2"/>
  <c r="P137" i="2"/>
  <c r="L137" i="2"/>
  <c r="J137" i="2"/>
  <c r="H137" i="2"/>
  <c r="F137" i="2"/>
  <c r="E137" i="2"/>
  <c r="D137" i="2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O134" i="2"/>
  <c r="N134" i="2"/>
  <c r="M134" i="2"/>
  <c r="K134" i="2"/>
  <c r="I134" i="2"/>
  <c r="G134" i="2"/>
  <c r="U133" i="2"/>
  <c r="T133" i="2"/>
  <c r="O133" i="2"/>
  <c r="N133" i="2"/>
  <c r="M133" i="2"/>
  <c r="K133" i="2"/>
  <c r="I133" i="2"/>
  <c r="G133" i="2"/>
  <c r="S132" i="2"/>
  <c r="R132" i="2"/>
  <c r="T132" i="2" s="1"/>
  <c r="Q132" i="2"/>
  <c r="P132" i="2"/>
  <c r="L132" i="2"/>
  <c r="J132" i="2"/>
  <c r="U132" i="2" s="1"/>
  <c r="I132" i="2"/>
  <c r="H132" i="2"/>
  <c r="F132" i="2"/>
  <c r="N132" i="2" s="1"/>
  <c r="E132" i="2"/>
  <c r="O132" i="2" s="1"/>
  <c r="D132" i="2"/>
  <c r="G132" i="2" s="1"/>
  <c r="U131" i="2"/>
  <c r="T131" i="2"/>
  <c r="O131" i="2"/>
  <c r="N131" i="2"/>
  <c r="M131" i="2"/>
  <c r="K131" i="2"/>
  <c r="I131" i="2"/>
  <c r="G131" i="2"/>
  <c r="U130" i="2"/>
  <c r="T130" i="2"/>
  <c r="O130" i="2"/>
  <c r="N130" i="2"/>
  <c r="M130" i="2"/>
  <c r="K130" i="2"/>
  <c r="I130" i="2"/>
  <c r="G130" i="2"/>
  <c r="U129" i="2"/>
  <c r="T129" i="2"/>
  <c r="O129" i="2"/>
  <c r="N129" i="2"/>
  <c r="M129" i="2"/>
  <c r="K129" i="2"/>
  <c r="I129" i="2"/>
  <c r="G129" i="2"/>
  <c r="U128" i="2"/>
  <c r="T128" i="2"/>
  <c r="O128" i="2"/>
  <c r="N128" i="2"/>
  <c r="M128" i="2"/>
  <c r="K128" i="2"/>
  <c r="I128" i="2"/>
  <c r="G128" i="2"/>
  <c r="U127" i="2"/>
  <c r="T127" i="2"/>
  <c r="O127" i="2"/>
  <c r="N127" i="2"/>
  <c r="M127" i="2"/>
  <c r="K127" i="2"/>
  <c r="I127" i="2"/>
  <c r="G127" i="2"/>
  <c r="S126" i="2"/>
  <c r="R126" i="2"/>
  <c r="Q126" i="2"/>
  <c r="P126" i="2"/>
  <c r="L126" i="2"/>
  <c r="J126" i="2"/>
  <c r="H126" i="2"/>
  <c r="F126" i="2"/>
  <c r="E126" i="2"/>
  <c r="M126" i="2" s="1"/>
  <c r="D126" i="2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O123" i="2"/>
  <c r="N123" i="2"/>
  <c r="M123" i="2"/>
  <c r="K123" i="2"/>
  <c r="I123" i="2"/>
  <c r="G123" i="2"/>
  <c r="U122" i="2"/>
  <c r="T122" i="2"/>
  <c r="O122" i="2"/>
  <c r="N122" i="2"/>
  <c r="M122" i="2"/>
  <c r="K122" i="2"/>
  <c r="I122" i="2"/>
  <c r="G122" i="2"/>
  <c r="S121" i="2"/>
  <c r="R121" i="2"/>
  <c r="Q121" i="2"/>
  <c r="P121" i="2"/>
  <c r="L121" i="2"/>
  <c r="J121" i="2"/>
  <c r="U121" i="2" s="1"/>
  <c r="H121" i="2"/>
  <c r="F121" i="2"/>
  <c r="G121" i="2" s="1"/>
  <c r="E121" i="2"/>
  <c r="D121" i="2"/>
  <c r="I121" i="2" s="1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S112" i="2"/>
  <c r="R112" i="2"/>
  <c r="Q112" i="2"/>
  <c r="P112" i="2"/>
  <c r="L112" i="2"/>
  <c r="J112" i="2"/>
  <c r="U112" i="2" s="1"/>
  <c r="I112" i="2"/>
  <c r="H112" i="2"/>
  <c r="F112" i="2"/>
  <c r="N112" i="2" s="1"/>
  <c r="E112" i="2"/>
  <c r="D112" i="2"/>
  <c r="G112" i="2" s="1"/>
  <c r="U111" i="2"/>
  <c r="T111" i="2"/>
  <c r="O111" i="2"/>
  <c r="N111" i="2"/>
  <c r="M111" i="2"/>
  <c r="K111" i="2"/>
  <c r="I111" i="2"/>
  <c r="G111" i="2"/>
  <c r="U110" i="2"/>
  <c r="T110" i="2"/>
  <c r="O110" i="2"/>
  <c r="N110" i="2"/>
  <c r="M110" i="2"/>
  <c r="K110" i="2"/>
  <c r="I110" i="2"/>
  <c r="G110" i="2"/>
  <c r="U109" i="2"/>
  <c r="T109" i="2"/>
  <c r="O109" i="2"/>
  <c r="N109" i="2"/>
  <c r="M109" i="2"/>
  <c r="K109" i="2"/>
  <c r="I109" i="2"/>
  <c r="G109" i="2"/>
  <c r="U108" i="2"/>
  <c r="T108" i="2"/>
  <c r="O108" i="2"/>
  <c r="N108" i="2"/>
  <c r="M108" i="2"/>
  <c r="K108" i="2"/>
  <c r="I108" i="2"/>
  <c r="G108" i="2"/>
  <c r="U107" i="2"/>
  <c r="T107" i="2"/>
  <c r="O107" i="2"/>
  <c r="N107" i="2"/>
  <c r="M107" i="2"/>
  <c r="K107" i="2"/>
  <c r="I107" i="2"/>
  <c r="G107" i="2"/>
  <c r="U106" i="2"/>
  <c r="S106" i="2"/>
  <c r="R106" i="2"/>
  <c r="T106" i="2" s="1"/>
  <c r="Q106" i="2"/>
  <c r="P106" i="2"/>
  <c r="L106" i="2"/>
  <c r="J106" i="2"/>
  <c r="H106" i="2"/>
  <c r="I106" i="2" s="1"/>
  <c r="F106" i="2"/>
  <c r="E106" i="2"/>
  <c r="D106" i="2"/>
  <c r="U105" i="2"/>
  <c r="T105" i="2"/>
  <c r="N105" i="2"/>
  <c r="O105" i="2" s="1"/>
  <c r="M105" i="2"/>
  <c r="K105" i="2"/>
  <c r="I105" i="2"/>
  <c r="G105" i="2"/>
  <c r="S102" i="2"/>
  <c r="T102" i="2" s="1"/>
  <c r="R102" i="2"/>
  <c r="Q102" i="2"/>
  <c r="P102" i="2"/>
  <c r="U102" i="2" s="1"/>
  <c r="L102" i="2"/>
  <c r="J102" i="2"/>
  <c r="H102" i="2"/>
  <c r="G102" i="2"/>
  <c r="F102" i="2"/>
  <c r="E102" i="2"/>
  <c r="D102" i="2"/>
  <c r="I102" i="2" s="1"/>
  <c r="S101" i="2"/>
  <c r="R101" i="2"/>
  <c r="Q101" i="2"/>
  <c r="P101" i="2"/>
  <c r="U101" i="2" s="1"/>
  <c r="L101" i="2"/>
  <c r="J101" i="2"/>
  <c r="H101" i="2"/>
  <c r="F101" i="2"/>
  <c r="E101" i="2"/>
  <c r="D101" i="2"/>
  <c r="U100" i="2"/>
  <c r="T100" i="2"/>
  <c r="N100" i="2"/>
  <c r="O100" i="2" s="1"/>
  <c r="M100" i="2"/>
  <c r="K100" i="2"/>
  <c r="I100" i="2"/>
  <c r="G100" i="2"/>
  <c r="U99" i="2"/>
  <c r="T99" i="2"/>
  <c r="N99" i="2"/>
  <c r="O99" i="2" s="1"/>
  <c r="M99" i="2"/>
  <c r="K99" i="2"/>
  <c r="I99" i="2"/>
  <c r="G99" i="2"/>
  <c r="U98" i="2"/>
  <c r="T98" i="2"/>
  <c r="N98" i="2"/>
  <c r="O98" i="2" s="1"/>
  <c r="M98" i="2"/>
  <c r="K98" i="2"/>
  <c r="I98" i="2"/>
  <c r="G98" i="2"/>
  <c r="U97" i="2"/>
  <c r="T97" i="2"/>
  <c r="N97" i="2"/>
  <c r="O97" i="2" s="1"/>
  <c r="M97" i="2"/>
  <c r="K97" i="2"/>
  <c r="I97" i="2"/>
  <c r="G97" i="2"/>
  <c r="S96" i="2"/>
  <c r="T96" i="2" s="1"/>
  <c r="R96" i="2"/>
  <c r="Q96" i="2"/>
  <c r="P96" i="2"/>
  <c r="U96" i="2" s="1"/>
  <c r="L96" i="2"/>
  <c r="J96" i="2"/>
  <c r="I96" i="2"/>
  <c r="H96" i="2"/>
  <c r="G96" i="2"/>
  <c r="F96" i="2"/>
  <c r="N96" i="2" s="1"/>
  <c r="E96" i="2"/>
  <c r="M96" i="2" s="1"/>
  <c r="D96" i="2"/>
  <c r="U95" i="2"/>
  <c r="T95" i="2"/>
  <c r="O95" i="2"/>
  <c r="N95" i="2"/>
  <c r="M95" i="2"/>
  <c r="K95" i="2"/>
  <c r="I95" i="2"/>
  <c r="G95" i="2"/>
  <c r="U94" i="2"/>
  <c r="T94" i="2"/>
  <c r="O94" i="2"/>
  <c r="N94" i="2"/>
  <c r="M94" i="2"/>
  <c r="K94" i="2"/>
  <c r="I94" i="2"/>
  <c r="G94" i="2"/>
  <c r="U93" i="2"/>
  <c r="T93" i="2"/>
  <c r="O93" i="2"/>
  <c r="N93" i="2"/>
  <c r="M93" i="2"/>
  <c r="K93" i="2"/>
  <c r="I93" i="2"/>
  <c r="G93" i="2"/>
  <c r="U92" i="2"/>
  <c r="T92" i="2"/>
  <c r="O92" i="2"/>
  <c r="N92" i="2"/>
  <c r="M92" i="2"/>
  <c r="K92" i="2"/>
  <c r="I92" i="2"/>
  <c r="G92" i="2"/>
  <c r="S91" i="2"/>
  <c r="R91" i="2"/>
  <c r="T91" i="2" s="1"/>
  <c r="Q91" i="2"/>
  <c r="P91" i="2"/>
  <c r="L91" i="2"/>
  <c r="J91" i="2"/>
  <c r="H91" i="2"/>
  <c r="F91" i="2"/>
  <c r="E91" i="2"/>
  <c r="D91" i="2"/>
  <c r="U90" i="2"/>
  <c r="T90" i="2"/>
  <c r="O90" i="2"/>
  <c r="N90" i="2"/>
  <c r="M90" i="2"/>
  <c r="K90" i="2"/>
  <c r="I90" i="2"/>
  <c r="G90" i="2"/>
  <c r="U89" i="2"/>
  <c r="T89" i="2"/>
  <c r="O89" i="2"/>
  <c r="N89" i="2"/>
  <c r="M89" i="2"/>
  <c r="K89" i="2"/>
  <c r="I89" i="2"/>
  <c r="G89" i="2"/>
  <c r="U88" i="2"/>
  <c r="T88" i="2"/>
  <c r="O88" i="2"/>
  <c r="N88" i="2"/>
  <c r="M88" i="2"/>
  <c r="K88" i="2"/>
  <c r="I88" i="2"/>
  <c r="G88" i="2"/>
  <c r="S85" i="2"/>
  <c r="T85" i="2" s="1"/>
  <c r="R85" i="2"/>
  <c r="Q85" i="2"/>
  <c r="P85" i="2"/>
  <c r="U85" i="2" s="1"/>
  <c r="L85" i="2"/>
  <c r="J85" i="2"/>
  <c r="I85" i="2"/>
  <c r="H85" i="2"/>
  <c r="G85" i="2"/>
  <c r="F85" i="2"/>
  <c r="E85" i="2"/>
  <c r="D85" i="2"/>
  <c r="S84" i="2"/>
  <c r="R84" i="2"/>
  <c r="T84" i="2" s="1"/>
  <c r="Q84" i="2"/>
  <c r="P84" i="2"/>
  <c r="U84" i="2" s="1"/>
  <c r="L84" i="2"/>
  <c r="J84" i="2"/>
  <c r="H84" i="2"/>
  <c r="F84" i="2"/>
  <c r="E84" i="2"/>
  <c r="D84" i="2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U78" i="2"/>
  <c r="S78" i="2"/>
  <c r="R78" i="2"/>
  <c r="Q78" i="2"/>
  <c r="P78" i="2"/>
  <c r="L78" i="2"/>
  <c r="J78" i="2"/>
  <c r="H78" i="2"/>
  <c r="I78" i="2" s="1"/>
  <c r="F78" i="2"/>
  <c r="N78" i="2" s="1"/>
  <c r="E78" i="2"/>
  <c r="D78" i="2"/>
  <c r="U77" i="2"/>
  <c r="T77" i="2"/>
  <c r="O77" i="2"/>
  <c r="N77" i="2"/>
  <c r="M77" i="2"/>
  <c r="K77" i="2"/>
  <c r="I77" i="2"/>
  <c r="G77" i="2"/>
  <c r="U76" i="2"/>
  <c r="T76" i="2"/>
  <c r="O76" i="2"/>
  <c r="N76" i="2"/>
  <c r="M76" i="2"/>
  <c r="K76" i="2"/>
  <c r="I76" i="2"/>
  <c r="G76" i="2"/>
  <c r="U75" i="2"/>
  <c r="T75" i="2"/>
  <c r="O75" i="2"/>
  <c r="N75" i="2"/>
  <c r="M75" i="2"/>
  <c r="K75" i="2"/>
  <c r="I75" i="2"/>
  <c r="G75" i="2"/>
  <c r="U74" i="2"/>
  <c r="T74" i="2"/>
  <c r="O74" i="2"/>
  <c r="N74" i="2"/>
  <c r="M74" i="2"/>
  <c r="K74" i="2"/>
  <c r="I74" i="2"/>
  <c r="G74" i="2"/>
  <c r="U73" i="2"/>
  <c r="T73" i="2"/>
  <c r="O73" i="2"/>
  <c r="N73" i="2"/>
  <c r="M73" i="2"/>
  <c r="K73" i="2"/>
  <c r="I73" i="2"/>
  <c r="G73" i="2"/>
  <c r="U72" i="2"/>
  <c r="T72" i="2"/>
  <c r="O72" i="2"/>
  <c r="N72" i="2"/>
  <c r="M72" i="2"/>
  <c r="K72" i="2"/>
  <c r="I72" i="2"/>
  <c r="G72" i="2"/>
  <c r="U71" i="2"/>
  <c r="T71" i="2"/>
  <c r="O71" i="2"/>
  <c r="N71" i="2"/>
  <c r="M71" i="2"/>
  <c r="K71" i="2"/>
  <c r="I71" i="2"/>
  <c r="G71" i="2"/>
  <c r="U70" i="2"/>
  <c r="S70" i="2"/>
  <c r="R70" i="2"/>
  <c r="T70" i="2" s="1"/>
  <c r="Q70" i="2"/>
  <c r="P70" i="2"/>
  <c r="L70" i="2"/>
  <c r="J70" i="2"/>
  <c r="H70" i="2"/>
  <c r="G70" i="2"/>
  <c r="F70" i="2"/>
  <c r="E70" i="2"/>
  <c r="D70" i="2"/>
  <c r="U69" i="2"/>
  <c r="T69" i="2"/>
  <c r="N69" i="2"/>
  <c r="O69" i="2" s="1"/>
  <c r="M69" i="2"/>
  <c r="K69" i="2"/>
  <c r="I69" i="2"/>
  <c r="G69" i="2"/>
  <c r="U68" i="2"/>
  <c r="T68" i="2"/>
  <c r="N68" i="2"/>
  <c r="O68" i="2" s="1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N64" i="2"/>
  <c r="O64" i="2" s="1"/>
  <c r="M64" i="2"/>
  <c r="K64" i="2"/>
  <c r="I64" i="2"/>
  <c r="G64" i="2"/>
  <c r="S63" i="2"/>
  <c r="T63" i="2" s="1"/>
  <c r="R63" i="2"/>
  <c r="Q63" i="2"/>
  <c r="P63" i="2"/>
  <c r="U63" i="2" s="1"/>
  <c r="L63" i="2"/>
  <c r="J63" i="2"/>
  <c r="H63" i="2"/>
  <c r="F63" i="2"/>
  <c r="E63" i="2"/>
  <c r="M63" i="2" s="1"/>
  <c r="D63" i="2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S58" i="2"/>
  <c r="R58" i="2"/>
  <c r="Q58" i="2"/>
  <c r="P58" i="2"/>
  <c r="U58" i="2" s="1"/>
  <c r="L58" i="2"/>
  <c r="J58" i="2"/>
  <c r="I58" i="2"/>
  <c r="H58" i="2"/>
  <c r="G58" i="2"/>
  <c r="F58" i="2"/>
  <c r="E58" i="2"/>
  <c r="D58" i="2"/>
  <c r="U57" i="2"/>
  <c r="T57" i="2"/>
  <c r="O57" i="2"/>
  <c r="N57" i="2"/>
  <c r="M57" i="2"/>
  <c r="K57" i="2"/>
  <c r="I57" i="2"/>
  <c r="G57" i="2"/>
  <c r="S54" i="2"/>
  <c r="R54" i="2"/>
  <c r="Q54" i="2"/>
  <c r="P54" i="2"/>
  <c r="U54" i="2" s="1"/>
  <c r="L54" i="2"/>
  <c r="J54" i="2"/>
  <c r="H54" i="2"/>
  <c r="F54" i="2"/>
  <c r="N54" i="2" s="1"/>
  <c r="E54" i="2"/>
  <c r="D54" i="2"/>
  <c r="I54" i="2" s="1"/>
  <c r="S53" i="2"/>
  <c r="R53" i="2"/>
  <c r="T53" i="2" s="1"/>
  <c r="Q53" i="2"/>
  <c r="P53" i="2"/>
  <c r="U53" i="2" s="1"/>
  <c r="L53" i="2"/>
  <c r="J53" i="2"/>
  <c r="H53" i="2"/>
  <c r="F53" i="2"/>
  <c r="E53" i="2"/>
  <c r="K53" i="2" s="1"/>
  <c r="D53" i="2"/>
  <c r="I53" i="2" s="1"/>
  <c r="U52" i="2"/>
  <c r="T52" i="2"/>
  <c r="O52" i="2"/>
  <c r="N52" i="2"/>
  <c r="M52" i="2"/>
  <c r="K52" i="2"/>
  <c r="I52" i="2"/>
  <c r="G52" i="2"/>
  <c r="U51" i="2"/>
  <c r="T51" i="2"/>
  <c r="O51" i="2"/>
  <c r="N51" i="2"/>
  <c r="M51" i="2"/>
  <c r="K51" i="2"/>
  <c r="I51" i="2"/>
  <c r="G51" i="2"/>
  <c r="U50" i="2"/>
  <c r="T50" i="2"/>
  <c r="O50" i="2"/>
  <c r="N50" i="2"/>
  <c r="M50" i="2"/>
  <c r="K50" i="2"/>
  <c r="I50" i="2"/>
  <c r="G50" i="2"/>
  <c r="U49" i="2"/>
  <c r="T49" i="2"/>
  <c r="O49" i="2"/>
  <c r="N49" i="2"/>
  <c r="M49" i="2"/>
  <c r="K49" i="2"/>
  <c r="I49" i="2"/>
  <c r="G49" i="2"/>
  <c r="U48" i="2"/>
  <c r="T48" i="2"/>
  <c r="O48" i="2"/>
  <c r="N48" i="2"/>
  <c r="M48" i="2"/>
  <c r="K48" i="2"/>
  <c r="I48" i="2"/>
  <c r="G48" i="2"/>
  <c r="S47" i="2"/>
  <c r="T47" i="2" s="1"/>
  <c r="R47" i="2"/>
  <c r="Q47" i="2"/>
  <c r="P47" i="2"/>
  <c r="U47" i="2" s="1"/>
  <c r="L47" i="2"/>
  <c r="J47" i="2"/>
  <c r="I47" i="2"/>
  <c r="H47" i="2"/>
  <c r="G47" i="2"/>
  <c r="F47" i="2"/>
  <c r="E47" i="2"/>
  <c r="M47" i="2" s="1"/>
  <c r="D47" i="2"/>
  <c r="U46" i="2"/>
  <c r="T46" i="2"/>
  <c r="O46" i="2"/>
  <c r="N46" i="2"/>
  <c r="M46" i="2"/>
  <c r="K46" i="2"/>
  <c r="I46" i="2"/>
  <c r="G46" i="2"/>
  <c r="U45" i="2"/>
  <c r="T45" i="2"/>
  <c r="O45" i="2"/>
  <c r="N45" i="2"/>
  <c r="M45" i="2"/>
  <c r="K45" i="2"/>
  <c r="I45" i="2"/>
  <c r="G45" i="2"/>
  <c r="U44" i="2"/>
  <c r="T44" i="2"/>
  <c r="O44" i="2"/>
  <c r="N44" i="2"/>
  <c r="M44" i="2"/>
  <c r="K44" i="2"/>
  <c r="I44" i="2"/>
  <c r="G44" i="2"/>
  <c r="U43" i="2"/>
  <c r="T43" i="2"/>
  <c r="O43" i="2"/>
  <c r="N43" i="2"/>
  <c r="M43" i="2"/>
  <c r="K43" i="2"/>
  <c r="I43" i="2"/>
  <c r="G43" i="2"/>
  <c r="U42" i="2"/>
  <c r="T42" i="2"/>
  <c r="O42" i="2"/>
  <c r="N42" i="2"/>
  <c r="M42" i="2"/>
  <c r="K42" i="2"/>
  <c r="I42" i="2"/>
  <c r="G42" i="2"/>
  <c r="U41" i="2"/>
  <c r="T41" i="2"/>
  <c r="O41" i="2"/>
  <c r="N41" i="2"/>
  <c r="M41" i="2"/>
  <c r="K41" i="2"/>
  <c r="I41" i="2"/>
  <c r="G41" i="2"/>
  <c r="S40" i="2"/>
  <c r="R40" i="2"/>
  <c r="T40" i="2" s="1"/>
  <c r="Q40" i="2"/>
  <c r="P40" i="2"/>
  <c r="U40" i="2" s="1"/>
  <c r="L40" i="2"/>
  <c r="J40" i="2"/>
  <c r="H40" i="2"/>
  <c r="F40" i="2"/>
  <c r="N40" i="2" s="1"/>
  <c r="E40" i="2"/>
  <c r="D40" i="2"/>
  <c r="I40" i="2" s="1"/>
  <c r="U39" i="2"/>
  <c r="T39" i="2"/>
  <c r="O39" i="2"/>
  <c r="N39" i="2"/>
  <c r="M39" i="2"/>
  <c r="K39" i="2"/>
  <c r="I39" i="2"/>
  <c r="G39" i="2"/>
  <c r="U38" i="2"/>
  <c r="T38" i="2"/>
  <c r="O38" i="2"/>
  <c r="N38" i="2"/>
  <c r="M38" i="2"/>
  <c r="K38" i="2"/>
  <c r="I38" i="2"/>
  <c r="G38" i="2"/>
  <c r="U37" i="2"/>
  <c r="T37" i="2"/>
  <c r="O37" i="2"/>
  <c r="N37" i="2"/>
  <c r="M37" i="2"/>
  <c r="K37" i="2"/>
  <c r="I37" i="2"/>
  <c r="G37" i="2"/>
  <c r="U36" i="2"/>
  <c r="T36" i="2"/>
  <c r="O36" i="2"/>
  <c r="N36" i="2"/>
  <c r="M36" i="2"/>
  <c r="K36" i="2"/>
  <c r="I36" i="2"/>
  <c r="G36" i="2"/>
  <c r="S35" i="2"/>
  <c r="R35" i="2"/>
  <c r="Q35" i="2"/>
  <c r="P35" i="2"/>
  <c r="U35" i="2" s="1"/>
  <c r="L35" i="2"/>
  <c r="J35" i="2"/>
  <c r="H35" i="2"/>
  <c r="F35" i="2"/>
  <c r="N35" i="2" s="1"/>
  <c r="E35" i="2"/>
  <c r="D35" i="2"/>
  <c r="I35" i="2" s="1"/>
  <c r="U34" i="2"/>
  <c r="T34" i="2"/>
  <c r="O34" i="2"/>
  <c r="N34" i="2"/>
  <c r="M34" i="2"/>
  <c r="K34" i="2"/>
  <c r="I34" i="2"/>
  <c r="G34" i="2"/>
  <c r="U33" i="2"/>
  <c r="T33" i="2"/>
  <c r="O33" i="2"/>
  <c r="N33" i="2"/>
  <c r="M33" i="2"/>
  <c r="K33" i="2"/>
  <c r="I33" i="2"/>
  <c r="G33" i="2"/>
  <c r="U32" i="2"/>
  <c r="T32" i="2"/>
  <c r="O32" i="2"/>
  <c r="N32" i="2"/>
  <c r="M32" i="2"/>
  <c r="K32" i="2"/>
  <c r="I32" i="2"/>
  <c r="G32" i="2"/>
  <c r="U31" i="2"/>
  <c r="T31" i="2"/>
  <c r="O31" i="2"/>
  <c r="N31" i="2"/>
  <c r="M31" i="2"/>
  <c r="K31" i="2"/>
  <c r="I31" i="2"/>
  <c r="G31" i="2"/>
  <c r="U30" i="2"/>
  <c r="T30" i="2"/>
  <c r="O30" i="2"/>
  <c r="N30" i="2"/>
  <c r="M30" i="2"/>
  <c r="K30" i="2"/>
  <c r="I30" i="2"/>
  <c r="G30" i="2"/>
  <c r="U29" i="2"/>
  <c r="T29" i="2"/>
  <c r="O29" i="2"/>
  <c r="N29" i="2"/>
  <c r="M29" i="2"/>
  <c r="K29" i="2"/>
  <c r="I29" i="2"/>
  <c r="G29" i="2"/>
  <c r="U28" i="2"/>
  <c r="T28" i="2"/>
  <c r="O28" i="2"/>
  <c r="N28" i="2"/>
  <c r="M28" i="2"/>
  <c r="K28" i="2"/>
  <c r="I28" i="2"/>
  <c r="G28" i="2"/>
  <c r="U27" i="2"/>
  <c r="S27" i="2"/>
  <c r="R27" i="2"/>
  <c r="T27" i="2" s="1"/>
  <c r="Q27" i="2"/>
  <c r="P27" i="2"/>
  <c r="L27" i="2"/>
  <c r="J27" i="2"/>
  <c r="H27" i="2"/>
  <c r="I27" i="2" s="1"/>
  <c r="F27" i="2"/>
  <c r="E27" i="2"/>
  <c r="D27" i="2"/>
  <c r="G27" i="2" s="1"/>
  <c r="U26" i="2"/>
  <c r="T26" i="2"/>
  <c r="N26" i="2"/>
  <c r="O26" i="2" s="1"/>
  <c r="M26" i="2"/>
  <c r="K26" i="2"/>
  <c r="I26" i="2"/>
  <c r="G26" i="2"/>
  <c r="U25" i="2"/>
  <c r="T25" i="2"/>
  <c r="N25" i="2"/>
  <c r="O25" i="2" s="1"/>
  <c r="M25" i="2"/>
  <c r="K25" i="2"/>
  <c r="I25" i="2"/>
  <c r="G25" i="2"/>
  <c r="U24" i="2"/>
  <c r="T24" i="2"/>
  <c r="N24" i="2"/>
  <c r="O24" i="2" s="1"/>
  <c r="M24" i="2"/>
  <c r="K24" i="2"/>
  <c r="I24" i="2"/>
  <c r="G24" i="2"/>
  <c r="U23" i="2"/>
  <c r="T23" i="2"/>
  <c r="N23" i="2"/>
  <c r="O23" i="2" s="1"/>
  <c r="M23" i="2"/>
  <c r="K23" i="2"/>
  <c r="I23" i="2"/>
  <c r="G23" i="2"/>
  <c r="U22" i="2"/>
  <c r="T22" i="2"/>
  <c r="N22" i="2"/>
  <c r="O22" i="2" s="1"/>
  <c r="M22" i="2"/>
  <c r="K22" i="2"/>
  <c r="I22" i="2"/>
  <c r="G22" i="2"/>
  <c r="U21" i="2"/>
  <c r="T21" i="2"/>
  <c r="N21" i="2"/>
  <c r="O21" i="2" s="1"/>
  <c r="M21" i="2"/>
  <c r="K21" i="2"/>
  <c r="I21" i="2"/>
  <c r="G21" i="2"/>
  <c r="U20" i="2"/>
  <c r="T20" i="2"/>
  <c r="N20" i="2"/>
  <c r="O20" i="2" s="1"/>
  <c r="M20" i="2"/>
  <c r="K20" i="2"/>
  <c r="I20" i="2"/>
  <c r="G20" i="2"/>
  <c r="U19" i="2"/>
  <c r="S19" i="2"/>
  <c r="R19" i="2"/>
  <c r="Q19" i="2"/>
  <c r="P19" i="2"/>
  <c r="L19" i="2"/>
  <c r="J19" i="2"/>
  <c r="H19" i="2"/>
  <c r="I19" i="2" s="1"/>
  <c r="F19" i="2"/>
  <c r="N19" i="2" s="1"/>
  <c r="E19" i="2"/>
  <c r="M19" i="2" s="1"/>
  <c r="D19" i="2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S10" i="2"/>
  <c r="R10" i="2"/>
  <c r="Q10" i="2"/>
  <c r="P10" i="2"/>
  <c r="L10" i="2"/>
  <c r="J10" i="2"/>
  <c r="U10" i="2" s="1"/>
  <c r="H10" i="2"/>
  <c r="F10" i="2"/>
  <c r="E10" i="2"/>
  <c r="D10" i="2"/>
  <c r="I10" i="2" s="1"/>
  <c r="U9" i="2"/>
  <c r="T9" i="2"/>
  <c r="N9" i="2"/>
  <c r="O9" i="2" s="1"/>
  <c r="M9" i="2"/>
  <c r="K9" i="2"/>
  <c r="I9" i="2"/>
  <c r="G9" i="2"/>
  <c r="U8" i="2"/>
  <c r="T8" i="2"/>
  <c r="N8" i="2"/>
  <c r="O8" i="2" s="1"/>
  <c r="M8" i="2"/>
  <c r="K8" i="2"/>
  <c r="I8" i="2"/>
  <c r="G8" i="2"/>
  <c r="S339" i="1"/>
  <c r="R339" i="1"/>
  <c r="T339" i="1" s="1"/>
  <c r="Q339" i="1"/>
  <c r="P339" i="1"/>
  <c r="L339" i="1"/>
  <c r="J339" i="1"/>
  <c r="H339" i="1"/>
  <c r="F339" i="1"/>
  <c r="N339" i="1" s="1"/>
  <c r="E339" i="1"/>
  <c r="D339" i="1"/>
  <c r="S338" i="1"/>
  <c r="R338" i="1"/>
  <c r="Q338" i="1"/>
  <c r="P338" i="1"/>
  <c r="L338" i="1"/>
  <c r="J338" i="1"/>
  <c r="K338" i="1" s="1"/>
  <c r="H338" i="1"/>
  <c r="F338" i="1"/>
  <c r="N338" i="1" s="1"/>
  <c r="O338" i="1" s="1"/>
  <c r="E338" i="1"/>
  <c r="D338" i="1"/>
  <c r="S337" i="1"/>
  <c r="R337" i="1"/>
  <c r="Q337" i="1"/>
  <c r="P337" i="1"/>
  <c r="U337" i="1" s="1"/>
  <c r="M337" i="1"/>
  <c r="L337" i="1"/>
  <c r="J337" i="1"/>
  <c r="H337" i="1"/>
  <c r="F337" i="1"/>
  <c r="E337" i="1"/>
  <c r="D337" i="1"/>
  <c r="G337" i="1" s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N333" i="1"/>
  <c r="O333" i="1" s="1"/>
  <c r="M333" i="1"/>
  <c r="K333" i="1"/>
  <c r="I333" i="1"/>
  <c r="G333" i="1"/>
  <c r="T332" i="1"/>
  <c r="S332" i="1"/>
  <c r="R332" i="1"/>
  <c r="Q332" i="1"/>
  <c r="P332" i="1"/>
  <c r="U332" i="1" s="1"/>
  <c r="L332" i="1"/>
  <c r="J332" i="1"/>
  <c r="H332" i="1"/>
  <c r="F332" i="1"/>
  <c r="E332" i="1"/>
  <c r="K332" i="1" s="1"/>
  <c r="D332" i="1"/>
  <c r="I332" i="1" s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T323" i="1"/>
  <c r="S323" i="1"/>
  <c r="R323" i="1"/>
  <c r="Q323" i="1"/>
  <c r="P323" i="1"/>
  <c r="L323" i="1"/>
  <c r="J323" i="1"/>
  <c r="U323" i="1" s="1"/>
  <c r="H323" i="1"/>
  <c r="F323" i="1"/>
  <c r="E323" i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R317" i="1"/>
  <c r="Q317" i="1"/>
  <c r="P317" i="1"/>
  <c r="L317" i="1"/>
  <c r="J317" i="1"/>
  <c r="K317" i="1" s="1"/>
  <c r="H317" i="1"/>
  <c r="F317" i="1"/>
  <c r="E317" i="1"/>
  <c r="D317" i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N311" i="1"/>
  <c r="O311" i="1" s="1"/>
  <c r="M311" i="1"/>
  <c r="K311" i="1"/>
  <c r="I311" i="1"/>
  <c r="G311" i="1"/>
  <c r="U310" i="1"/>
  <c r="T310" i="1"/>
  <c r="S310" i="1"/>
  <c r="R310" i="1"/>
  <c r="Q310" i="1"/>
  <c r="P310" i="1"/>
  <c r="L310" i="1"/>
  <c r="J310" i="1"/>
  <c r="H310" i="1"/>
  <c r="F310" i="1"/>
  <c r="E310" i="1"/>
  <c r="D310" i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N304" i="1"/>
  <c r="O304" i="1" s="1"/>
  <c r="M304" i="1"/>
  <c r="K304" i="1"/>
  <c r="I304" i="1"/>
  <c r="G304" i="1"/>
  <c r="S303" i="1"/>
  <c r="R303" i="1"/>
  <c r="Q303" i="1"/>
  <c r="P303" i="1"/>
  <c r="L303" i="1"/>
  <c r="J303" i="1"/>
  <c r="K303" i="1" s="1"/>
  <c r="H303" i="1"/>
  <c r="F303" i="1"/>
  <c r="E303" i="1"/>
  <c r="D303" i="1"/>
  <c r="U302" i="1"/>
  <c r="T302" i="1"/>
  <c r="N302" i="1"/>
  <c r="O302" i="1" s="1"/>
  <c r="M302" i="1"/>
  <c r="K302" i="1"/>
  <c r="I302" i="1"/>
  <c r="G302" i="1"/>
  <c r="S299" i="1"/>
  <c r="R299" i="1"/>
  <c r="T299" i="1" s="1"/>
  <c r="Q299" i="1"/>
  <c r="P299" i="1"/>
  <c r="U299" i="1" s="1"/>
  <c r="L299" i="1"/>
  <c r="J299" i="1"/>
  <c r="H299" i="1"/>
  <c r="F299" i="1"/>
  <c r="E299" i="1"/>
  <c r="M299" i="1" s="1"/>
  <c r="D299" i="1"/>
  <c r="S298" i="1"/>
  <c r="T298" i="1" s="1"/>
  <c r="R298" i="1"/>
  <c r="Q298" i="1"/>
  <c r="P298" i="1"/>
  <c r="L298" i="1"/>
  <c r="J298" i="1"/>
  <c r="K298" i="1" s="1"/>
  <c r="H298" i="1"/>
  <c r="F298" i="1"/>
  <c r="E298" i="1"/>
  <c r="M298" i="1" s="1"/>
  <c r="D298" i="1"/>
  <c r="U297" i="1"/>
  <c r="T297" i="1"/>
  <c r="N297" i="1"/>
  <c r="O297" i="1" s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N294" i="1"/>
  <c r="O294" i="1" s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R292" i="1"/>
  <c r="T292" i="1" s="1"/>
  <c r="Q292" i="1"/>
  <c r="P292" i="1"/>
  <c r="U292" i="1" s="1"/>
  <c r="L292" i="1"/>
  <c r="J292" i="1"/>
  <c r="H292" i="1"/>
  <c r="F292" i="1"/>
  <c r="E292" i="1"/>
  <c r="M292" i="1" s="1"/>
  <c r="D292" i="1"/>
  <c r="G292" i="1" s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N287" i="1"/>
  <c r="O287" i="1" s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R285" i="1"/>
  <c r="T285" i="1" s="1"/>
  <c r="Q285" i="1"/>
  <c r="P285" i="1"/>
  <c r="U285" i="1" s="1"/>
  <c r="L285" i="1"/>
  <c r="J285" i="1"/>
  <c r="K285" i="1" s="1"/>
  <c r="H285" i="1"/>
  <c r="F285" i="1"/>
  <c r="E285" i="1"/>
  <c r="D285" i="1"/>
  <c r="I285" i="1" s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N280" i="1"/>
  <c r="O280" i="1" s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R275" i="1"/>
  <c r="T275" i="1" s="1"/>
  <c r="Q275" i="1"/>
  <c r="P275" i="1"/>
  <c r="L275" i="1"/>
  <c r="J275" i="1"/>
  <c r="H275" i="1"/>
  <c r="F275" i="1"/>
  <c r="E275" i="1"/>
  <c r="D275" i="1"/>
  <c r="G275" i="1" s="1"/>
  <c r="U274" i="1"/>
  <c r="T274" i="1"/>
  <c r="O274" i="1"/>
  <c r="N274" i="1"/>
  <c r="M274" i="1"/>
  <c r="K274" i="1"/>
  <c r="I274" i="1"/>
  <c r="G274" i="1"/>
  <c r="U273" i="1"/>
  <c r="T273" i="1"/>
  <c r="O273" i="1"/>
  <c r="N273" i="1"/>
  <c r="M273" i="1"/>
  <c r="K273" i="1"/>
  <c r="I273" i="1"/>
  <c r="G273" i="1"/>
  <c r="U272" i="1"/>
  <c r="T272" i="1"/>
  <c r="O272" i="1"/>
  <c r="N272" i="1"/>
  <c r="M272" i="1"/>
  <c r="K272" i="1"/>
  <c r="I272" i="1"/>
  <c r="G272" i="1"/>
  <c r="U271" i="1"/>
  <c r="T271" i="1"/>
  <c r="O271" i="1"/>
  <c r="N271" i="1"/>
  <c r="M271" i="1"/>
  <c r="K271" i="1"/>
  <c r="I271" i="1"/>
  <c r="G271" i="1"/>
  <c r="U270" i="1"/>
  <c r="T270" i="1"/>
  <c r="O270" i="1"/>
  <c r="N270" i="1"/>
  <c r="M270" i="1"/>
  <c r="K270" i="1"/>
  <c r="I270" i="1"/>
  <c r="G270" i="1"/>
  <c r="U269" i="1"/>
  <c r="T269" i="1"/>
  <c r="O269" i="1"/>
  <c r="N269" i="1"/>
  <c r="M269" i="1"/>
  <c r="K269" i="1"/>
  <c r="I269" i="1"/>
  <c r="G269" i="1"/>
  <c r="U268" i="1"/>
  <c r="T268" i="1"/>
  <c r="O268" i="1"/>
  <c r="N268" i="1"/>
  <c r="M268" i="1"/>
  <c r="K268" i="1"/>
  <c r="I268" i="1"/>
  <c r="G268" i="1"/>
  <c r="S267" i="1"/>
  <c r="R267" i="1"/>
  <c r="Q267" i="1"/>
  <c r="P267" i="1"/>
  <c r="L267" i="1"/>
  <c r="J267" i="1"/>
  <c r="H267" i="1"/>
  <c r="N267" i="1" s="1"/>
  <c r="O267" i="1" s="1"/>
  <c r="F267" i="1"/>
  <c r="E267" i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N263" i="1"/>
  <c r="O263" i="1" s="1"/>
  <c r="M263" i="1"/>
  <c r="K263" i="1"/>
  <c r="I263" i="1"/>
  <c r="G263" i="1"/>
  <c r="U260" i="1"/>
  <c r="S260" i="1"/>
  <c r="R260" i="1"/>
  <c r="T260" i="1" s="1"/>
  <c r="Q260" i="1"/>
  <c r="P260" i="1"/>
  <c r="L260" i="1"/>
  <c r="J260" i="1"/>
  <c r="H260" i="1"/>
  <c r="F260" i="1"/>
  <c r="E260" i="1"/>
  <c r="M260" i="1" s="1"/>
  <c r="D260" i="1"/>
  <c r="S259" i="1"/>
  <c r="T259" i="1" s="1"/>
  <c r="R259" i="1"/>
  <c r="Q259" i="1"/>
  <c r="P259" i="1"/>
  <c r="L259" i="1"/>
  <c r="J259" i="1"/>
  <c r="K259" i="1" s="1"/>
  <c r="H259" i="1"/>
  <c r="F259" i="1"/>
  <c r="E259" i="1"/>
  <c r="D259" i="1"/>
  <c r="U258" i="1"/>
  <c r="T258" i="1"/>
  <c r="N258" i="1"/>
  <c r="O258" i="1" s="1"/>
  <c r="M258" i="1"/>
  <c r="K258" i="1"/>
  <c r="I258" i="1"/>
  <c r="G258" i="1"/>
  <c r="U257" i="1"/>
  <c r="T257" i="1"/>
  <c r="N257" i="1"/>
  <c r="O257" i="1" s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T254" i="1" s="1"/>
  <c r="R254" i="1"/>
  <c r="Q254" i="1"/>
  <c r="P254" i="1"/>
  <c r="L254" i="1"/>
  <c r="K254" i="1"/>
  <c r="J254" i="1"/>
  <c r="H254" i="1"/>
  <c r="F254" i="1"/>
  <c r="E254" i="1"/>
  <c r="D254" i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N251" i="1"/>
  <c r="O251" i="1" s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N249" i="1"/>
  <c r="O249" i="1" s="1"/>
  <c r="M249" i="1"/>
  <c r="K249" i="1"/>
  <c r="I249" i="1"/>
  <c r="G249" i="1"/>
  <c r="U248" i="1"/>
  <c r="T248" i="1"/>
  <c r="N248" i="1"/>
  <c r="O248" i="1" s="1"/>
  <c r="M248" i="1"/>
  <c r="K248" i="1"/>
  <c r="I248" i="1"/>
  <c r="G248" i="1"/>
  <c r="S247" i="1"/>
  <c r="R247" i="1"/>
  <c r="Q247" i="1"/>
  <c r="P247" i="1"/>
  <c r="L247" i="1"/>
  <c r="J247" i="1"/>
  <c r="H247" i="1"/>
  <c r="F247" i="1"/>
  <c r="G247" i="1" s="1"/>
  <c r="E247" i="1"/>
  <c r="D247" i="1"/>
  <c r="I247" i="1" s="1"/>
  <c r="U246" i="1"/>
  <c r="T246" i="1"/>
  <c r="O246" i="1"/>
  <c r="N246" i="1"/>
  <c r="M246" i="1"/>
  <c r="K246" i="1"/>
  <c r="I246" i="1"/>
  <c r="G246" i="1"/>
  <c r="U245" i="1"/>
  <c r="T245" i="1"/>
  <c r="O245" i="1"/>
  <c r="N245" i="1"/>
  <c r="M245" i="1"/>
  <c r="K245" i="1"/>
  <c r="I245" i="1"/>
  <c r="G245" i="1"/>
  <c r="U244" i="1"/>
  <c r="T244" i="1"/>
  <c r="O244" i="1"/>
  <c r="N244" i="1"/>
  <c r="M244" i="1"/>
  <c r="K244" i="1"/>
  <c r="I244" i="1"/>
  <c r="G244" i="1"/>
  <c r="U243" i="1"/>
  <c r="T243" i="1"/>
  <c r="O243" i="1"/>
  <c r="N243" i="1"/>
  <c r="M243" i="1"/>
  <c r="K243" i="1"/>
  <c r="I243" i="1"/>
  <c r="G243" i="1"/>
  <c r="U242" i="1"/>
  <c r="T242" i="1"/>
  <c r="O242" i="1"/>
  <c r="N242" i="1"/>
  <c r="M242" i="1"/>
  <c r="K242" i="1"/>
  <c r="I242" i="1"/>
  <c r="G242" i="1"/>
  <c r="U241" i="1"/>
  <c r="T241" i="1"/>
  <c r="O241" i="1"/>
  <c r="N241" i="1"/>
  <c r="M241" i="1"/>
  <c r="K241" i="1"/>
  <c r="I241" i="1"/>
  <c r="G241" i="1"/>
  <c r="S240" i="1"/>
  <c r="R240" i="1"/>
  <c r="T240" i="1" s="1"/>
  <c r="Q240" i="1"/>
  <c r="P240" i="1"/>
  <c r="U240" i="1" s="1"/>
  <c r="L240" i="1"/>
  <c r="J240" i="1"/>
  <c r="K240" i="1" s="1"/>
  <c r="H240" i="1"/>
  <c r="F240" i="1"/>
  <c r="E240" i="1"/>
  <c r="D240" i="1"/>
  <c r="I240" i="1" s="1"/>
  <c r="U239" i="1"/>
  <c r="T239" i="1"/>
  <c r="N239" i="1"/>
  <c r="O239" i="1" s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N235" i="1"/>
  <c r="O235" i="1" s="1"/>
  <c r="M235" i="1"/>
  <c r="K235" i="1"/>
  <c r="I235" i="1"/>
  <c r="G235" i="1"/>
  <c r="U234" i="1"/>
  <c r="T234" i="1"/>
  <c r="N234" i="1"/>
  <c r="O234" i="1" s="1"/>
  <c r="M234" i="1"/>
  <c r="K234" i="1"/>
  <c r="I234" i="1"/>
  <c r="G234" i="1"/>
  <c r="S231" i="1"/>
  <c r="R231" i="1"/>
  <c r="Q231" i="1"/>
  <c r="P231" i="1"/>
  <c r="L231" i="1"/>
  <c r="M231" i="1" s="1"/>
  <c r="J231" i="1"/>
  <c r="U231" i="1" s="1"/>
  <c r="H231" i="1"/>
  <c r="F231" i="1"/>
  <c r="E231" i="1"/>
  <c r="D231" i="1"/>
  <c r="I231" i="1" s="1"/>
  <c r="S230" i="1"/>
  <c r="R230" i="1"/>
  <c r="Q230" i="1"/>
  <c r="P230" i="1"/>
  <c r="U230" i="1" s="1"/>
  <c r="L230" i="1"/>
  <c r="J230" i="1"/>
  <c r="H230" i="1"/>
  <c r="F230" i="1"/>
  <c r="E230" i="1"/>
  <c r="M230" i="1" s="1"/>
  <c r="D230" i="1"/>
  <c r="U229" i="1"/>
  <c r="T229" i="1"/>
  <c r="N229" i="1"/>
  <c r="O229" i="1" s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N227" i="1"/>
  <c r="O227" i="1" s="1"/>
  <c r="M227" i="1"/>
  <c r="K227" i="1"/>
  <c r="I227" i="1"/>
  <c r="G227" i="1"/>
  <c r="U226" i="1"/>
  <c r="T226" i="1"/>
  <c r="N226" i="1"/>
  <c r="O226" i="1" s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T224" i="1" s="1"/>
  <c r="Q224" i="1"/>
  <c r="P224" i="1"/>
  <c r="L224" i="1"/>
  <c r="J224" i="1"/>
  <c r="I224" i="1"/>
  <c r="H224" i="1"/>
  <c r="F224" i="1"/>
  <c r="E224" i="1"/>
  <c r="D224" i="1"/>
  <c r="U223" i="1"/>
  <c r="T223" i="1"/>
  <c r="N223" i="1"/>
  <c r="O223" i="1" s="1"/>
  <c r="M223" i="1"/>
  <c r="K223" i="1"/>
  <c r="I223" i="1"/>
  <c r="G223" i="1"/>
  <c r="U222" i="1"/>
  <c r="T222" i="1"/>
  <c r="N222" i="1"/>
  <c r="O222" i="1" s="1"/>
  <c r="M222" i="1"/>
  <c r="K222" i="1"/>
  <c r="I222" i="1"/>
  <c r="G222" i="1"/>
  <c r="U221" i="1"/>
  <c r="T221" i="1"/>
  <c r="N221" i="1"/>
  <c r="O221" i="1" s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N218" i="1"/>
  <c r="O218" i="1" s="1"/>
  <c r="M218" i="1"/>
  <c r="K218" i="1"/>
  <c r="I218" i="1"/>
  <c r="G218" i="1"/>
  <c r="U217" i="1"/>
  <c r="T217" i="1"/>
  <c r="N217" i="1"/>
  <c r="O217" i="1" s="1"/>
  <c r="M217" i="1"/>
  <c r="K217" i="1"/>
  <c r="I217" i="1"/>
  <c r="G217" i="1"/>
  <c r="S216" i="1"/>
  <c r="T216" i="1" s="1"/>
  <c r="R216" i="1"/>
  <c r="Q216" i="1"/>
  <c r="P216" i="1"/>
  <c r="U216" i="1" s="1"/>
  <c r="L216" i="1"/>
  <c r="J216" i="1"/>
  <c r="H216" i="1"/>
  <c r="G216" i="1"/>
  <c r="F216" i="1"/>
  <c r="E216" i="1"/>
  <c r="K216" i="1" s="1"/>
  <c r="D216" i="1"/>
  <c r="I216" i="1" s="1"/>
  <c r="U215" i="1"/>
  <c r="T215" i="1"/>
  <c r="N215" i="1"/>
  <c r="O215" i="1" s="1"/>
  <c r="M215" i="1"/>
  <c r="K215" i="1"/>
  <c r="I215" i="1"/>
  <c r="G215" i="1"/>
  <c r="U214" i="1"/>
  <c r="T214" i="1"/>
  <c r="N214" i="1"/>
  <c r="O214" i="1" s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N212" i="1"/>
  <c r="O212" i="1" s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N208" i="1"/>
  <c r="O208" i="1" s="1"/>
  <c r="M208" i="1"/>
  <c r="K208" i="1"/>
  <c r="I208" i="1"/>
  <c r="G208" i="1"/>
  <c r="S205" i="1"/>
  <c r="R205" i="1"/>
  <c r="T205" i="1" s="1"/>
  <c r="Q205" i="1"/>
  <c r="P205" i="1"/>
  <c r="U205" i="1" s="1"/>
  <c r="L205" i="1"/>
  <c r="J205" i="1"/>
  <c r="H205" i="1"/>
  <c r="F205" i="1"/>
  <c r="E205" i="1"/>
  <c r="K205" i="1" s="1"/>
  <c r="D205" i="1"/>
  <c r="I205" i="1" s="1"/>
  <c r="T204" i="1"/>
  <c r="S204" i="1"/>
  <c r="R204" i="1"/>
  <c r="Q204" i="1"/>
  <c r="P204" i="1"/>
  <c r="L204" i="1"/>
  <c r="M204" i="1" s="1"/>
  <c r="J204" i="1"/>
  <c r="U204" i="1" s="1"/>
  <c r="H204" i="1"/>
  <c r="F204" i="1"/>
  <c r="E204" i="1"/>
  <c r="D204" i="1"/>
  <c r="U203" i="1"/>
  <c r="T203" i="1"/>
  <c r="O203" i="1"/>
  <c r="N203" i="1"/>
  <c r="M203" i="1"/>
  <c r="K203" i="1"/>
  <c r="I203" i="1"/>
  <c r="G203" i="1"/>
  <c r="U202" i="1"/>
  <c r="T202" i="1"/>
  <c r="O202" i="1"/>
  <c r="N202" i="1"/>
  <c r="M202" i="1"/>
  <c r="K202" i="1"/>
  <c r="I202" i="1"/>
  <c r="G202" i="1"/>
  <c r="U201" i="1"/>
  <c r="T201" i="1"/>
  <c r="O201" i="1"/>
  <c r="N201" i="1"/>
  <c r="M201" i="1"/>
  <c r="K201" i="1"/>
  <c r="I201" i="1"/>
  <c r="G201" i="1"/>
  <c r="U200" i="1"/>
  <c r="T200" i="1"/>
  <c r="O200" i="1"/>
  <c r="N200" i="1"/>
  <c r="M200" i="1"/>
  <c r="K200" i="1"/>
  <c r="I200" i="1"/>
  <c r="G200" i="1"/>
  <c r="U199" i="1"/>
  <c r="T199" i="1"/>
  <c r="O199" i="1"/>
  <c r="N199" i="1"/>
  <c r="M199" i="1"/>
  <c r="K199" i="1"/>
  <c r="I199" i="1"/>
  <c r="G199" i="1"/>
  <c r="S198" i="1"/>
  <c r="R198" i="1"/>
  <c r="Q198" i="1"/>
  <c r="P198" i="1"/>
  <c r="L198" i="1"/>
  <c r="J198" i="1"/>
  <c r="I198" i="1"/>
  <c r="H198" i="1"/>
  <c r="F198" i="1"/>
  <c r="G198" i="1" s="1"/>
  <c r="E198" i="1"/>
  <c r="M198" i="1" s="1"/>
  <c r="D198" i="1"/>
  <c r="U197" i="1"/>
  <c r="T197" i="1"/>
  <c r="N197" i="1"/>
  <c r="O197" i="1" s="1"/>
  <c r="M197" i="1"/>
  <c r="K197" i="1"/>
  <c r="I197" i="1"/>
  <c r="G197" i="1"/>
  <c r="U196" i="1"/>
  <c r="T196" i="1"/>
  <c r="N196" i="1"/>
  <c r="O196" i="1" s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N194" i="1"/>
  <c r="O194" i="1" s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T191" i="1"/>
  <c r="S191" i="1"/>
  <c r="R191" i="1"/>
  <c r="Q191" i="1"/>
  <c r="P191" i="1"/>
  <c r="L191" i="1"/>
  <c r="K191" i="1"/>
  <c r="J191" i="1"/>
  <c r="H191" i="1"/>
  <c r="F191" i="1"/>
  <c r="E191" i="1"/>
  <c r="D191" i="1"/>
  <c r="U190" i="1"/>
  <c r="T190" i="1"/>
  <c r="N190" i="1"/>
  <c r="O190" i="1" s="1"/>
  <c r="M190" i="1"/>
  <c r="K190" i="1"/>
  <c r="I190" i="1"/>
  <c r="G190" i="1"/>
  <c r="U189" i="1"/>
  <c r="T189" i="1"/>
  <c r="N189" i="1"/>
  <c r="O189" i="1" s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N187" i="1"/>
  <c r="O187" i="1" s="1"/>
  <c r="M187" i="1"/>
  <c r="K187" i="1"/>
  <c r="I187" i="1"/>
  <c r="G187" i="1"/>
  <c r="U186" i="1"/>
  <c r="T186" i="1"/>
  <c r="N186" i="1"/>
  <c r="O186" i="1" s="1"/>
  <c r="M186" i="1"/>
  <c r="K186" i="1"/>
  <c r="I186" i="1"/>
  <c r="G186" i="1"/>
  <c r="S185" i="1"/>
  <c r="R185" i="1"/>
  <c r="T185" i="1" s="1"/>
  <c r="Q185" i="1"/>
  <c r="P185" i="1"/>
  <c r="M185" i="1"/>
  <c r="L185" i="1"/>
  <c r="J185" i="1"/>
  <c r="U185" i="1" s="1"/>
  <c r="I185" i="1"/>
  <c r="H185" i="1"/>
  <c r="F185" i="1"/>
  <c r="E185" i="1"/>
  <c r="D185" i="1"/>
  <c r="U184" i="1"/>
  <c r="T184" i="1"/>
  <c r="O184" i="1"/>
  <c r="N184" i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O182" i="1"/>
  <c r="N182" i="1"/>
  <c r="M182" i="1"/>
  <c r="K182" i="1"/>
  <c r="I182" i="1"/>
  <c r="G182" i="1"/>
  <c r="U181" i="1"/>
  <c r="T181" i="1"/>
  <c r="O181" i="1"/>
  <c r="N181" i="1"/>
  <c r="M181" i="1"/>
  <c r="K181" i="1"/>
  <c r="I181" i="1"/>
  <c r="G181" i="1"/>
  <c r="U180" i="1"/>
  <c r="T180" i="1"/>
  <c r="O180" i="1"/>
  <c r="N180" i="1"/>
  <c r="M180" i="1"/>
  <c r="K180" i="1"/>
  <c r="I180" i="1"/>
  <c r="G180" i="1"/>
  <c r="S179" i="1"/>
  <c r="T179" i="1" s="1"/>
  <c r="R179" i="1"/>
  <c r="Q179" i="1"/>
  <c r="P179" i="1"/>
  <c r="U179" i="1" s="1"/>
  <c r="L179" i="1"/>
  <c r="K179" i="1"/>
  <c r="J179" i="1"/>
  <c r="H179" i="1"/>
  <c r="F179" i="1"/>
  <c r="E179" i="1"/>
  <c r="D179" i="1"/>
  <c r="I179" i="1" s="1"/>
  <c r="U178" i="1"/>
  <c r="T178" i="1"/>
  <c r="N178" i="1"/>
  <c r="O178" i="1" s="1"/>
  <c r="M178" i="1"/>
  <c r="K178" i="1"/>
  <c r="I178" i="1"/>
  <c r="G178" i="1"/>
  <c r="U177" i="1"/>
  <c r="T177" i="1"/>
  <c r="N177" i="1"/>
  <c r="O177" i="1" s="1"/>
  <c r="M177" i="1"/>
  <c r="K177" i="1"/>
  <c r="I177" i="1"/>
  <c r="G177" i="1"/>
  <c r="U176" i="1"/>
  <c r="T176" i="1"/>
  <c r="N176" i="1"/>
  <c r="O176" i="1" s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N174" i="1"/>
  <c r="O174" i="1" s="1"/>
  <c r="M174" i="1"/>
  <c r="K174" i="1"/>
  <c r="I174" i="1"/>
  <c r="G174" i="1"/>
  <c r="U173" i="1"/>
  <c r="T173" i="1"/>
  <c r="N173" i="1"/>
  <c r="O173" i="1" s="1"/>
  <c r="M173" i="1"/>
  <c r="K173" i="1"/>
  <c r="I173" i="1"/>
  <c r="G173" i="1"/>
  <c r="S170" i="1"/>
  <c r="R170" i="1"/>
  <c r="Q170" i="1"/>
  <c r="P170" i="1"/>
  <c r="L170" i="1"/>
  <c r="J170" i="1"/>
  <c r="U170" i="1" s="1"/>
  <c r="H170" i="1"/>
  <c r="F170" i="1"/>
  <c r="N170" i="1" s="1"/>
  <c r="E170" i="1"/>
  <c r="D170" i="1"/>
  <c r="G170" i="1" s="1"/>
  <c r="S169" i="1"/>
  <c r="R169" i="1"/>
  <c r="T169" i="1" s="1"/>
  <c r="Q169" i="1"/>
  <c r="P169" i="1"/>
  <c r="L169" i="1"/>
  <c r="J169" i="1"/>
  <c r="H169" i="1"/>
  <c r="G169" i="1"/>
  <c r="F169" i="1"/>
  <c r="E169" i="1"/>
  <c r="K169" i="1" s="1"/>
  <c r="D169" i="1"/>
  <c r="I169" i="1" s="1"/>
  <c r="U168" i="1"/>
  <c r="T168" i="1"/>
  <c r="N168" i="1"/>
  <c r="O168" i="1" s="1"/>
  <c r="M168" i="1"/>
  <c r="K168" i="1"/>
  <c r="I168" i="1"/>
  <c r="G168" i="1"/>
  <c r="U167" i="1"/>
  <c r="T167" i="1"/>
  <c r="N167" i="1"/>
  <c r="O167" i="1" s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N165" i="1"/>
  <c r="O165" i="1" s="1"/>
  <c r="M165" i="1"/>
  <c r="K165" i="1"/>
  <c r="I165" i="1"/>
  <c r="G165" i="1"/>
  <c r="U164" i="1"/>
  <c r="T164" i="1"/>
  <c r="N164" i="1"/>
  <c r="O164" i="1" s="1"/>
  <c r="M164" i="1"/>
  <c r="K164" i="1"/>
  <c r="I164" i="1"/>
  <c r="G164" i="1"/>
  <c r="S163" i="1"/>
  <c r="R163" i="1"/>
  <c r="T163" i="1" s="1"/>
  <c r="Q163" i="1"/>
  <c r="P163" i="1"/>
  <c r="M163" i="1"/>
  <c r="L163" i="1"/>
  <c r="J163" i="1"/>
  <c r="U163" i="1" s="1"/>
  <c r="H163" i="1"/>
  <c r="N163" i="1" s="1"/>
  <c r="F163" i="1"/>
  <c r="E163" i="1"/>
  <c r="D163" i="1"/>
  <c r="G163" i="1" s="1"/>
  <c r="U162" i="1"/>
  <c r="T162" i="1"/>
  <c r="O162" i="1"/>
  <c r="N162" i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O160" i="1"/>
  <c r="N160" i="1"/>
  <c r="M160" i="1"/>
  <c r="K160" i="1"/>
  <c r="I160" i="1"/>
  <c r="G160" i="1"/>
  <c r="U159" i="1"/>
  <c r="T159" i="1"/>
  <c r="O159" i="1"/>
  <c r="N159" i="1"/>
  <c r="M159" i="1"/>
  <c r="K159" i="1"/>
  <c r="I159" i="1"/>
  <c r="G159" i="1"/>
  <c r="U158" i="1"/>
  <c r="T158" i="1"/>
  <c r="O158" i="1"/>
  <c r="N158" i="1"/>
  <c r="M158" i="1"/>
  <c r="K158" i="1"/>
  <c r="I158" i="1"/>
  <c r="G158" i="1"/>
  <c r="S157" i="1"/>
  <c r="R157" i="1"/>
  <c r="T157" i="1" s="1"/>
  <c r="Q157" i="1"/>
  <c r="P157" i="1"/>
  <c r="U157" i="1" s="1"/>
  <c r="L157" i="1"/>
  <c r="J157" i="1"/>
  <c r="H157" i="1"/>
  <c r="F157" i="1"/>
  <c r="E157" i="1"/>
  <c r="M157" i="1" s="1"/>
  <c r="D157" i="1"/>
  <c r="U156" i="1"/>
  <c r="T156" i="1"/>
  <c r="N156" i="1"/>
  <c r="O156" i="1" s="1"/>
  <c r="M156" i="1"/>
  <c r="K156" i="1"/>
  <c r="I156" i="1"/>
  <c r="G156" i="1"/>
  <c r="U155" i="1"/>
  <c r="T155" i="1"/>
  <c r="N155" i="1"/>
  <c r="O155" i="1" s="1"/>
  <c r="M155" i="1"/>
  <c r="K155" i="1"/>
  <c r="I155" i="1"/>
  <c r="G155" i="1"/>
  <c r="U154" i="1"/>
  <c r="T154" i="1"/>
  <c r="N154" i="1"/>
  <c r="O154" i="1" s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N151" i="1"/>
  <c r="O151" i="1" s="1"/>
  <c r="M151" i="1"/>
  <c r="K151" i="1"/>
  <c r="I151" i="1"/>
  <c r="G151" i="1"/>
  <c r="S150" i="1"/>
  <c r="R150" i="1"/>
  <c r="T150" i="1" s="1"/>
  <c r="Q150" i="1"/>
  <c r="P150" i="1"/>
  <c r="L150" i="1"/>
  <c r="J150" i="1"/>
  <c r="U150" i="1" s="1"/>
  <c r="I150" i="1"/>
  <c r="H150" i="1"/>
  <c r="F150" i="1"/>
  <c r="E150" i="1"/>
  <c r="D150" i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N145" i="1"/>
  <c r="O145" i="1" s="1"/>
  <c r="M145" i="1"/>
  <c r="K145" i="1"/>
  <c r="I145" i="1"/>
  <c r="G145" i="1"/>
  <c r="S144" i="1"/>
  <c r="R144" i="1"/>
  <c r="Q144" i="1"/>
  <c r="P144" i="1"/>
  <c r="U144" i="1" s="1"/>
  <c r="L144" i="1"/>
  <c r="J144" i="1"/>
  <c r="K144" i="1" s="1"/>
  <c r="H144" i="1"/>
  <c r="F144" i="1"/>
  <c r="E144" i="1"/>
  <c r="D144" i="1"/>
  <c r="I144" i="1" s="1"/>
  <c r="U143" i="1"/>
  <c r="T143" i="1"/>
  <c r="N143" i="1"/>
  <c r="O143" i="1" s="1"/>
  <c r="M143" i="1"/>
  <c r="K143" i="1"/>
  <c r="I143" i="1"/>
  <c r="G143" i="1"/>
  <c r="U142" i="1"/>
  <c r="T142" i="1"/>
  <c r="N142" i="1"/>
  <c r="O142" i="1" s="1"/>
  <c r="M142" i="1"/>
  <c r="K142" i="1"/>
  <c r="I142" i="1"/>
  <c r="G142" i="1"/>
  <c r="U141" i="1"/>
  <c r="T141" i="1"/>
  <c r="N141" i="1"/>
  <c r="O141" i="1" s="1"/>
  <c r="M141" i="1"/>
  <c r="K141" i="1"/>
  <c r="I141" i="1"/>
  <c r="G141" i="1"/>
  <c r="U140" i="1"/>
  <c r="T140" i="1"/>
  <c r="N140" i="1"/>
  <c r="O140" i="1" s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R137" i="1"/>
  <c r="Q137" i="1"/>
  <c r="P137" i="1"/>
  <c r="M137" i="1"/>
  <c r="L137" i="1"/>
  <c r="J137" i="1"/>
  <c r="I137" i="1"/>
  <c r="H137" i="1"/>
  <c r="N137" i="1" s="1"/>
  <c r="F137" i="1"/>
  <c r="E137" i="1"/>
  <c r="D137" i="1"/>
  <c r="G137" i="1" s="1"/>
  <c r="U136" i="1"/>
  <c r="T136" i="1"/>
  <c r="N136" i="1"/>
  <c r="O136" i="1" s="1"/>
  <c r="M136" i="1"/>
  <c r="K136" i="1"/>
  <c r="I136" i="1"/>
  <c r="G136" i="1"/>
  <c r="U135" i="1"/>
  <c r="T135" i="1"/>
  <c r="N135" i="1"/>
  <c r="O135" i="1" s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T132" i="1"/>
  <c r="S132" i="1"/>
  <c r="R132" i="1"/>
  <c r="Q132" i="1"/>
  <c r="P132" i="1"/>
  <c r="U132" i="1" s="1"/>
  <c r="L132" i="1"/>
  <c r="K132" i="1"/>
  <c r="J132" i="1"/>
  <c r="H132" i="1"/>
  <c r="F132" i="1"/>
  <c r="E132" i="1"/>
  <c r="M132" i="1" s="1"/>
  <c r="D132" i="1"/>
  <c r="U131" i="1"/>
  <c r="T131" i="1"/>
  <c r="N131" i="1"/>
  <c r="O131" i="1" s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N129" i="1"/>
  <c r="O129" i="1" s="1"/>
  <c r="M129" i="1"/>
  <c r="K129" i="1"/>
  <c r="I129" i="1"/>
  <c r="G129" i="1"/>
  <c r="U128" i="1"/>
  <c r="T128" i="1"/>
  <c r="N128" i="1"/>
  <c r="O128" i="1" s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R126" i="1"/>
  <c r="T126" i="1" s="1"/>
  <c r="Q126" i="1"/>
  <c r="P126" i="1"/>
  <c r="M126" i="1"/>
  <c r="L126" i="1"/>
  <c r="J126" i="1"/>
  <c r="I126" i="1"/>
  <c r="H126" i="1"/>
  <c r="F126" i="1"/>
  <c r="N126" i="1" s="1"/>
  <c r="E126" i="1"/>
  <c r="D126" i="1"/>
  <c r="U125" i="1"/>
  <c r="T125" i="1"/>
  <c r="N125" i="1"/>
  <c r="O125" i="1" s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N123" i="1"/>
  <c r="O123" i="1" s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S121" i="1"/>
  <c r="T121" i="1" s="1"/>
  <c r="R121" i="1"/>
  <c r="Q121" i="1"/>
  <c r="P121" i="1"/>
  <c r="U121" i="1" s="1"/>
  <c r="L121" i="1"/>
  <c r="K121" i="1"/>
  <c r="J121" i="1"/>
  <c r="H121" i="1"/>
  <c r="F121" i="1"/>
  <c r="E121" i="1"/>
  <c r="M121" i="1" s="1"/>
  <c r="D121" i="1"/>
  <c r="U120" i="1"/>
  <c r="T120" i="1"/>
  <c r="N120" i="1"/>
  <c r="O120" i="1" s="1"/>
  <c r="M120" i="1"/>
  <c r="K120" i="1"/>
  <c r="I120" i="1"/>
  <c r="G120" i="1"/>
  <c r="U119" i="1"/>
  <c r="T119" i="1"/>
  <c r="N119" i="1"/>
  <c r="O119" i="1" s="1"/>
  <c r="M119" i="1"/>
  <c r="K119" i="1"/>
  <c r="I119" i="1"/>
  <c r="G119" i="1"/>
  <c r="U118" i="1"/>
  <c r="T118" i="1"/>
  <c r="N118" i="1"/>
  <c r="O118" i="1" s="1"/>
  <c r="M118" i="1"/>
  <c r="K118" i="1"/>
  <c r="I118" i="1"/>
  <c r="G118" i="1"/>
  <c r="U117" i="1"/>
  <c r="T117" i="1"/>
  <c r="N117" i="1"/>
  <c r="O117" i="1" s="1"/>
  <c r="M117" i="1"/>
  <c r="K117" i="1"/>
  <c r="I117" i="1"/>
  <c r="G117" i="1"/>
  <c r="U116" i="1"/>
  <c r="T116" i="1"/>
  <c r="N116" i="1"/>
  <c r="O116" i="1" s="1"/>
  <c r="M116" i="1"/>
  <c r="K116" i="1"/>
  <c r="I116" i="1"/>
  <c r="G116" i="1"/>
  <c r="U115" i="1"/>
  <c r="T115" i="1"/>
  <c r="N115" i="1"/>
  <c r="O115" i="1" s="1"/>
  <c r="M115" i="1"/>
  <c r="K115" i="1"/>
  <c r="I115" i="1"/>
  <c r="G115" i="1"/>
  <c r="U114" i="1"/>
  <c r="T114" i="1"/>
  <c r="N114" i="1"/>
  <c r="O114" i="1" s="1"/>
  <c r="M114" i="1"/>
  <c r="K114" i="1"/>
  <c r="I114" i="1"/>
  <c r="G114" i="1"/>
  <c r="U113" i="1"/>
  <c r="T113" i="1"/>
  <c r="N113" i="1"/>
  <c r="O113" i="1" s="1"/>
  <c r="M113" i="1"/>
  <c r="K113" i="1"/>
  <c r="I113" i="1"/>
  <c r="G113" i="1"/>
  <c r="S112" i="1"/>
  <c r="R112" i="1"/>
  <c r="Q112" i="1"/>
  <c r="P112" i="1"/>
  <c r="L112" i="1"/>
  <c r="J112" i="1"/>
  <c r="H112" i="1"/>
  <c r="F112" i="1"/>
  <c r="E112" i="1"/>
  <c r="M112" i="1" s="1"/>
  <c r="D112" i="1"/>
  <c r="I112" i="1" s="1"/>
  <c r="U111" i="1"/>
  <c r="T111" i="1"/>
  <c r="O111" i="1"/>
  <c r="N111" i="1"/>
  <c r="M111" i="1"/>
  <c r="K111" i="1"/>
  <c r="I111" i="1"/>
  <c r="G111" i="1"/>
  <c r="U110" i="1"/>
  <c r="T110" i="1"/>
  <c r="O110" i="1"/>
  <c r="N110" i="1"/>
  <c r="M110" i="1"/>
  <c r="K110" i="1"/>
  <c r="I110" i="1"/>
  <c r="G110" i="1"/>
  <c r="U109" i="1"/>
  <c r="T109" i="1"/>
  <c r="O109" i="1"/>
  <c r="N109" i="1"/>
  <c r="M109" i="1"/>
  <c r="K109" i="1"/>
  <c r="I109" i="1"/>
  <c r="G109" i="1"/>
  <c r="U108" i="1"/>
  <c r="T108" i="1"/>
  <c r="O108" i="1"/>
  <c r="N108" i="1"/>
  <c r="M108" i="1"/>
  <c r="K108" i="1"/>
  <c r="I108" i="1"/>
  <c r="G108" i="1"/>
  <c r="U107" i="1"/>
  <c r="T107" i="1"/>
  <c r="O107" i="1"/>
  <c r="N107" i="1"/>
  <c r="M107" i="1"/>
  <c r="K107" i="1"/>
  <c r="I107" i="1"/>
  <c r="G107" i="1"/>
  <c r="S106" i="1"/>
  <c r="R106" i="1"/>
  <c r="Q106" i="1"/>
  <c r="P106" i="1"/>
  <c r="L106" i="1"/>
  <c r="J106" i="1"/>
  <c r="H106" i="1"/>
  <c r="F106" i="1"/>
  <c r="E106" i="1"/>
  <c r="K106" i="1" s="1"/>
  <c r="D106" i="1"/>
  <c r="U105" i="1"/>
  <c r="T105" i="1"/>
  <c r="N105" i="1"/>
  <c r="O105" i="1" s="1"/>
  <c r="M105" i="1"/>
  <c r="K105" i="1"/>
  <c r="I105" i="1"/>
  <c r="G105" i="1"/>
  <c r="S102" i="1"/>
  <c r="R102" i="1"/>
  <c r="Q102" i="1"/>
  <c r="P102" i="1"/>
  <c r="L102" i="1"/>
  <c r="J102" i="1"/>
  <c r="U102" i="1" s="1"/>
  <c r="H102" i="1"/>
  <c r="F102" i="1"/>
  <c r="E102" i="1"/>
  <c r="D102" i="1"/>
  <c r="I102" i="1" s="1"/>
  <c r="S101" i="1"/>
  <c r="R101" i="1"/>
  <c r="Q101" i="1"/>
  <c r="P101" i="1"/>
  <c r="U101" i="1" s="1"/>
  <c r="L101" i="1"/>
  <c r="J101" i="1"/>
  <c r="H101" i="1"/>
  <c r="F101" i="1"/>
  <c r="E101" i="1"/>
  <c r="K101" i="1" s="1"/>
  <c r="D101" i="1"/>
  <c r="G101" i="1" s="1"/>
  <c r="U100" i="1"/>
  <c r="T100" i="1"/>
  <c r="N100" i="1"/>
  <c r="O100" i="1" s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N98" i="1"/>
  <c r="O98" i="1" s="1"/>
  <c r="M98" i="1"/>
  <c r="K98" i="1"/>
  <c r="I98" i="1"/>
  <c r="G98" i="1"/>
  <c r="U97" i="1"/>
  <c r="T97" i="1"/>
  <c r="N97" i="1"/>
  <c r="O97" i="1" s="1"/>
  <c r="M97" i="1"/>
  <c r="K97" i="1"/>
  <c r="I97" i="1"/>
  <c r="G97" i="1"/>
  <c r="S96" i="1"/>
  <c r="R96" i="1"/>
  <c r="T96" i="1" s="1"/>
  <c r="Q96" i="1"/>
  <c r="P96" i="1"/>
  <c r="L96" i="1"/>
  <c r="J96" i="1"/>
  <c r="U96" i="1" s="1"/>
  <c r="H96" i="1"/>
  <c r="F96" i="1"/>
  <c r="E96" i="1"/>
  <c r="M96" i="1" s="1"/>
  <c r="D96" i="1"/>
  <c r="I96" i="1" s="1"/>
  <c r="U95" i="1"/>
  <c r="T95" i="1"/>
  <c r="O95" i="1"/>
  <c r="N95" i="1"/>
  <c r="M95" i="1"/>
  <c r="K95" i="1"/>
  <c r="I95" i="1"/>
  <c r="G95" i="1"/>
  <c r="U94" i="1"/>
  <c r="T94" i="1"/>
  <c r="O94" i="1"/>
  <c r="N94" i="1"/>
  <c r="M94" i="1"/>
  <c r="K94" i="1"/>
  <c r="I94" i="1"/>
  <c r="G94" i="1"/>
  <c r="U93" i="1"/>
  <c r="T93" i="1"/>
  <c r="O93" i="1"/>
  <c r="N93" i="1"/>
  <c r="M93" i="1"/>
  <c r="K93" i="1"/>
  <c r="I93" i="1"/>
  <c r="G93" i="1"/>
  <c r="U92" i="1"/>
  <c r="T92" i="1"/>
  <c r="O92" i="1"/>
  <c r="N92" i="1"/>
  <c r="M92" i="1"/>
  <c r="K92" i="1"/>
  <c r="I92" i="1"/>
  <c r="G92" i="1"/>
  <c r="S91" i="1"/>
  <c r="R91" i="1"/>
  <c r="Q91" i="1"/>
  <c r="P91" i="1"/>
  <c r="L91" i="1"/>
  <c r="J91" i="1"/>
  <c r="H91" i="1"/>
  <c r="F91" i="1"/>
  <c r="G91" i="1" s="1"/>
  <c r="E91" i="1"/>
  <c r="K91" i="1" s="1"/>
  <c r="D91" i="1"/>
  <c r="U90" i="1"/>
  <c r="T90" i="1"/>
  <c r="N90" i="1"/>
  <c r="O90" i="1" s="1"/>
  <c r="M90" i="1"/>
  <c r="K90" i="1"/>
  <c r="I90" i="1"/>
  <c r="G90" i="1"/>
  <c r="U89" i="1"/>
  <c r="T89" i="1"/>
  <c r="N89" i="1"/>
  <c r="O89" i="1" s="1"/>
  <c r="M89" i="1"/>
  <c r="K89" i="1"/>
  <c r="I89" i="1"/>
  <c r="G89" i="1"/>
  <c r="U88" i="1"/>
  <c r="T88" i="1"/>
  <c r="N88" i="1"/>
  <c r="O88" i="1" s="1"/>
  <c r="M88" i="1"/>
  <c r="K88" i="1"/>
  <c r="I88" i="1"/>
  <c r="G88" i="1"/>
  <c r="S85" i="1"/>
  <c r="R85" i="1"/>
  <c r="Q85" i="1"/>
  <c r="P85" i="1"/>
  <c r="L85" i="1"/>
  <c r="J85" i="1"/>
  <c r="H85" i="1"/>
  <c r="F85" i="1"/>
  <c r="E85" i="1"/>
  <c r="M85" i="1" s="1"/>
  <c r="D85" i="1"/>
  <c r="I85" i="1" s="1"/>
  <c r="S84" i="1"/>
  <c r="R84" i="1"/>
  <c r="Q84" i="1"/>
  <c r="P84" i="1"/>
  <c r="L84" i="1"/>
  <c r="J84" i="1"/>
  <c r="K84" i="1" s="1"/>
  <c r="H84" i="1"/>
  <c r="F84" i="1"/>
  <c r="N84" i="1" s="1"/>
  <c r="O84" i="1" s="1"/>
  <c r="E84" i="1"/>
  <c r="D84" i="1"/>
  <c r="I84" i="1" s="1"/>
  <c r="U83" i="1"/>
  <c r="T83" i="1"/>
  <c r="N83" i="1"/>
  <c r="O83" i="1" s="1"/>
  <c r="M83" i="1"/>
  <c r="K83" i="1"/>
  <c r="I83" i="1"/>
  <c r="G83" i="1"/>
  <c r="U82" i="1"/>
  <c r="T82" i="1"/>
  <c r="N82" i="1"/>
  <c r="O82" i="1" s="1"/>
  <c r="M82" i="1"/>
  <c r="K82" i="1"/>
  <c r="I82" i="1"/>
  <c r="G82" i="1"/>
  <c r="U81" i="1"/>
  <c r="T81" i="1"/>
  <c r="N81" i="1"/>
  <c r="O81" i="1" s="1"/>
  <c r="M81" i="1"/>
  <c r="K81" i="1"/>
  <c r="I81" i="1"/>
  <c r="G81" i="1"/>
  <c r="U80" i="1"/>
  <c r="T80" i="1"/>
  <c r="N80" i="1"/>
  <c r="O80" i="1" s="1"/>
  <c r="M80" i="1"/>
  <c r="K80" i="1"/>
  <c r="I80" i="1"/>
  <c r="G80" i="1"/>
  <c r="U79" i="1"/>
  <c r="T79" i="1"/>
  <c r="N79" i="1"/>
  <c r="O79" i="1" s="1"/>
  <c r="M79" i="1"/>
  <c r="K79" i="1"/>
  <c r="I79" i="1"/>
  <c r="G79" i="1"/>
  <c r="S78" i="1"/>
  <c r="R78" i="1"/>
  <c r="T78" i="1" s="1"/>
  <c r="Q78" i="1"/>
  <c r="P78" i="1"/>
  <c r="U78" i="1" s="1"/>
  <c r="L78" i="1"/>
  <c r="J78" i="1"/>
  <c r="H78" i="1"/>
  <c r="F78" i="1"/>
  <c r="E78" i="1"/>
  <c r="M78" i="1" s="1"/>
  <c r="D78" i="1"/>
  <c r="G78" i="1" s="1"/>
  <c r="U77" i="1"/>
  <c r="T77" i="1"/>
  <c r="N77" i="1"/>
  <c r="O77" i="1" s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N74" i="1"/>
  <c r="O74" i="1" s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N72" i="1"/>
  <c r="O72" i="1" s="1"/>
  <c r="M72" i="1"/>
  <c r="K72" i="1"/>
  <c r="I72" i="1"/>
  <c r="G72" i="1"/>
  <c r="U71" i="1"/>
  <c r="T71" i="1"/>
  <c r="N71" i="1"/>
  <c r="O71" i="1" s="1"/>
  <c r="M71" i="1"/>
  <c r="K71" i="1"/>
  <c r="I71" i="1"/>
  <c r="G71" i="1"/>
  <c r="S70" i="1"/>
  <c r="R70" i="1"/>
  <c r="T70" i="1" s="1"/>
  <c r="Q70" i="1"/>
  <c r="P70" i="1"/>
  <c r="L70" i="1"/>
  <c r="J70" i="1"/>
  <c r="H70" i="1"/>
  <c r="F70" i="1"/>
  <c r="E70" i="1"/>
  <c r="K70" i="1" s="1"/>
  <c r="D70" i="1"/>
  <c r="I70" i="1" s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N64" i="1"/>
  <c r="O64" i="1" s="1"/>
  <c r="M64" i="1"/>
  <c r="K64" i="1"/>
  <c r="I64" i="1"/>
  <c r="G64" i="1"/>
  <c r="S63" i="1"/>
  <c r="R63" i="1"/>
  <c r="Q63" i="1"/>
  <c r="P63" i="1"/>
  <c r="U63" i="1" s="1"/>
  <c r="M63" i="1"/>
  <c r="L63" i="1"/>
  <c r="J63" i="1"/>
  <c r="H63" i="1"/>
  <c r="F63" i="1"/>
  <c r="E63" i="1"/>
  <c r="D63" i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N60" i="1"/>
  <c r="O60" i="1" s="1"/>
  <c r="M60" i="1"/>
  <c r="K60" i="1"/>
  <c r="I60" i="1"/>
  <c r="G60" i="1"/>
  <c r="U59" i="1"/>
  <c r="T59" i="1"/>
  <c r="N59" i="1"/>
  <c r="O59" i="1" s="1"/>
  <c r="M59" i="1"/>
  <c r="K59" i="1"/>
  <c r="I59" i="1"/>
  <c r="G59" i="1"/>
  <c r="S58" i="1"/>
  <c r="R58" i="1"/>
  <c r="T58" i="1" s="1"/>
  <c r="Q58" i="1"/>
  <c r="P58" i="1"/>
  <c r="L58" i="1"/>
  <c r="J58" i="1"/>
  <c r="H58" i="1"/>
  <c r="F58" i="1"/>
  <c r="N58" i="1" s="1"/>
  <c r="O58" i="1" s="1"/>
  <c r="E58" i="1"/>
  <c r="K58" i="1" s="1"/>
  <c r="D58" i="1"/>
  <c r="I58" i="1" s="1"/>
  <c r="U57" i="1"/>
  <c r="T57" i="1"/>
  <c r="N57" i="1"/>
  <c r="O57" i="1" s="1"/>
  <c r="M57" i="1"/>
  <c r="K57" i="1"/>
  <c r="I57" i="1"/>
  <c r="G57" i="1"/>
  <c r="S54" i="1"/>
  <c r="R54" i="1"/>
  <c r="T54" i="1" s="1"/>
  <c r="Q54" i="1"/>
  <c r="P54" i="1"/>
  <c r="U54" i="1" s="1"/>
  <c r="L54" i="1"/>
  <c r="J54" i="1"/>
  <c r="H54" i="1"/>
  <c r="F54" i="1"/>
  <c r="N54" i="1" s="1"/>
  <c r="E54" i="1"/>
  <c r="D54" i="1"/>
  <c r="S53" i="1"/>
  <c r="R53" i="1"/>
  <c r="Q53" i="1"/>
  <c r="P53" i="1"/>
  <c r="L53" i="1"/>
  <c r="J53" i="1"/>
  <c r="H53" i="1"/>
  <c r="G53" i="1"/>
  <c r="F53" i="1"/>
  <c r="E53" i="1"/>
  <c r="K53" i="1" s="1"/>
  <c r="D53" i="1"/>
  <c r="I53" i="1" s="1"/>
  <c r="U52" i="1"/>
  <c r="T52" i="1"/>
  <c r="N52" i="1"/>
  <c r="O52" i="1" s="1"/>
  <c r="M52" i="1"/>
  <c r="K52" i="1"/>
  <c r="I52" i="1"/>
  <c r="G52" i="1"/>
  <c r="U51" i="1"/>
  <c r="T51" i="1"/>
  <c r="O51" i="1"/>
  <c r="N51" i="1"/>
  <c r="M51" i="1"/>
  <c r="K51" i="1"/>
  <c r="I51" i="1"/>
  <c r="G51" i="1"/>
  <c r="U50" i="1"/>
  <c r="T50" i="1"/>
  <c r="O50" i="1"/>
  <c r="N50" i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S47" i="1"/>
  <c r="R47" i="1"/>
  <c r="T47" i="1" s="1"/>
  <c r="Q47" i="1"/>
  <c r="P47" i="1"/>
  <c r="U47" i="1" s="1"/>
  <c r="L47" i="1"/>
  <c r="J47" i="1"/>
  <c r="H47" i="1"/>
  <c r="F47" i="1"/>
  <c r="E47" i="1"/>
  <c r="D47" i="1"/>
  <c r="G47" i="1" s="1"/>
  <c r="U46" i="1"/>
  <c r="T46" i="1"/>
  <c r="N46" i="1"/>
  <c r="O46" i="1" s="1"/>
  <c r="M46" i="1"/>
  <c r="K46" i="1"/>
  <c r="I46" i="1"/>
  <c r="G46" i="1"/>
  <c r="U45" i="1"/>
  <c r="T45" i="1"/>
  <c r="N45" i="1"/>
  <c r="O45" i="1" s="1"/>
  <c r="M45" i="1"/>
  <c r="K45" i="1"/>
  <c r="I45" i="1"/>
  <c r="G45" i="1"/>
  <c r="U44" i="1"/>
  <c r="T44" i="1"/>
  <c r="N44" i="1"/>
  <c r="O44" i="1" s="1"/>
  <c r="M44" i="1"/>
  <c r="K44" i="1"/>
  <c r="I44" i="1"/>
  <c r="G44" i="1"/>
  <c r="U43" i="1"/>
  <c r="T43" i="1"/>
  <c r="N43" i="1"/>
  <c r="O43" i="1" s="1"/>
  <c r="M43" i="1"/>
  <c r="K43" i="1"/>
  <c r="I43" i="1"/>
  <c r="G43" i="1"/>
  <c r="U42" i="1"/>
  <c r="T42" i="1"/>
  <c r="N42" i="1"/>
  <c r="O42" i="1" s="1"/>
  <c r="M42" i="1"/>
  <c r="K42" i="1"/>
  <c r="I42" i="1"/>
  <c r="G42" i="1"/>
  <c r="U41" i="1"/>
  <c r="T41" i="1"/>
  <c r="N41" i="1"/>
  <c r="O41" i="1" s="1"/>
  <c r="M41" i="1"/>
  <c r="K41" i="1"/>
  <c r="I41" i="1"/>
  <c r="G41" i="1"/>
  <c r="S40" i="1"/>
  <c r="R40" i="1"/>
  <c r="Q40" i="1"/>
  <c r="P40" i="1"/>
  <c r="L40" i="1"/>
  <c r="J40" i="1"/>
  <c r="U40" i="1" s="1"/>
  <c r="H40" i="1"/>
  <c r="F40" i="1"/>
  <c r="E40" i="1"/>
  <c r="D40" i="1"/>
  <c r="I40" i="1" s="1"/>
  <c r="U39" i="1"/>
  <c r="T39" i="1"/>
  <c r="O39" i="1"/>
  <c r="N39" i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O37" i="1"/>
  <c r="N37" i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R35" i="1"/>
  <c r="T35" i="1" s="1"/>
  <c r="Q35" i="1"/>
  <c r="P35" i="1"/>
  <c r="U35" i="1" s="1"/>
  <c r="L35" i="1"/>
  <c r="J35" i="1"/>
  <c r="H35" i="1"/>
  <c r="F35" i="1"/>
  <c r="E35" i="1"/>
  <c r="D35" i="1"/>
  <c r="G35" i="1" s="1"/>
  <c r="U34" i="1"/>
  <c r="T34" i="1"/>
  <c r="N34" i="1"/>
  <c r="O34" i="1" s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N32" i="1"/>
  <c r="O32" i="1" s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N30" i="1"/>
  <c r="O30" i="1" s="1"/>
  <c r="M30" i="1"/>
  <c r="K30" i="1"/>
  <c r="I30" i="1"/>
  <c r="G30" i="1"/>
  <c r="U29" i="1"/>
  <c r="T29" i="1"/>
  <c r="N29" i="1"/>
  <c r="O29" i="1" s="1"/>
  <c r="M29" i="1"/>
  <c r="K29" i="1"/>
  <c r="I29" i="1"/>
  <c r="G29" i="1"/>
  <c r="U28" i="1"/>
  <c r="T28" i="1"/>
  <c r="N28" i="1"/>
  <c r="O28" i="1" s="1"/>
  <c r="M28" i="1"/>
  <c r="K28" i="1"/>
  <c r="I28" i="1"/>
  <c r="G28" i="1"/>
  <c r="S27" i="1"/>
  <c r="R27" i="1"/>
  <c r="T27" i="1" s="1"/>
  <c r="Q27" i="1"/>
  <c r="P27" i="1"/>
  <c r="L27" i="1"/>
  <c r="J27" i="1"/>
  <c r="I27" i="1"/>
  <c r="H27" i="1"/>
  <c r="F27" i="1"/>
  <c r="G27" i="1" s="1"/>
  <c r="E27" i="1"/>
  <c r="M27" i="1" s="1"/>
  <c r="D27" i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N24" i="1"/>
  <c r="O24" i="1" s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N22" i="1"/>
  <c r="O22" i="1" s="1"/>
  <c r="M22" i="1"/>
  <c r="K22" i="1"/>
  <c r="I22" i="1"/>
  <c r="G22" i="1"/>
  <c r="U21" i="1"/>
  <c r="T21" i="1"/>
  <c r="N21" i="1"/>
  <c r="O21" i="1" s="1"/>
  <c r="M21" i="1"/>
  <c r="K21" i="1"/>
  <c r="I21" i="1"/>
  <c r="G21" i="1"/>
  <c r="U20" i="1"/>
  <c r="T20" i="1"/>
  <c r="N20" i="1"/>
  <c r="O20" i="1" s="1"/>
  <c r="M20" i="1"/>
  <c r="K20" i="1"/>
  <c r="I20" i="1"/>
  <c r="G20" i="1"/>
  <c r="T19" i="1"/>
  <c r="S19" i="1"/>
  <c r="R19" i="1"/>
  <c r="Q19" i="1"/>
  <c r="P19" i="1"/>
  <c r="L19" i="1"/>
  <c r="J19" i="1"/>
  <c r="H19" i="1"/>
  <c r="F19" i="1"/>
  <c r="N19" i="1" s="1"/>
  <c r="E19" i="1"/>
  <c r="D19" i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Q10" i="1"/>
  <c r="P10" i="1"/>
  <c r="L10" i="1"/>
  <c r="J10" i="1"/>
  <c r="U10" i="1" s="1"/>
  <c r="H10" i="1"/>
  <c r="F10" i="1"/>
  <c r="E10" i="1"/>
  <c r="M10" i="1" s="1"/>
  <c r="D10" i="1"/>
  <c r="I10" i="1" s="1"/>
  <c r="U9" i="1"/>
  <c r="T9" i="1"/>
  <c r="O9" i="1"/>
  <c r="N9" i="1"/>
  <c r="M9" i="1"/>
  <c r="K9" i="1"/>
  <c r="I9" i="1"/>
  <c r="G9" i="1"/>
  <c r="U8" i="1"/>
  <c r="T8" i="1"/>
  <c r="O8" i="1"/>
  <c r="N8" i="1"/>
  <c r="M8" i="1"/>
  <c r="K8" i="1"/>
  <c r="I8" i="1"/>
  <c r="G8" i="1"/>
  <c r="M78" i="3" l="1"/>
  <c r="K78" i="3"/>
  <c r="M40" i="1"/>
  <c r="T40" i="1"/>
  <c r="T53" i="1"/>
  <c r="N63" i="1"/>
  <c r="M84" i="1"/>
  <c r="T84" i="1"/>
  <c r="N96" i="1"/>
  <c r="T101" i="1"/>
  <c r="N112" i="1"/>
  <c r="T112" i="1"/>
  <c r="I157" i="1"/>
  <c r="I163" i="1"/>
  <c r="M179" i="1"/>
  <c r="U191" i="1"/>
  <c r="T198" i="1"/>
  <c r="N205" i="1"/>
  <c r="T230" i="1"/>
  <c r="K267" i="1"/>
  <c r="G40" i="2"/>
  <c r="G54" i="2"/>
  <c r="T54" i="2"/>
  <c r="I91" i="2"/>
  <c r="G91" i="2"/>
  <c r="G10" i="3"/>
  <c r="I10" i="3"/>
  <c r="M35" i="3"/>
  <c r="K35" i="3"/>
  <c r="U170" i="4"/>
  <c r="N170" i="4"/>
  <c r="O170" i="4" s="1"/>
  <c r="G40" i="1"/>
  <c r="I191" i="1"/>
  <c r="G205" i="1"/>
  <c r="N240" i="1"/>
  <c r="O240" i="1" s="1"/>
  <c r="U247" i="1"/>
  <c r="U254" i="1"/>
  <c r="I259" i="1"/>
  <c r="N292" i="1"/>
  <c r="N299" i="1"/>
  <c r="O299" i="1" s="1"/>
  <c r="N332" i="1"/>
  <c r="O332" i="1" s="1"/>
  <c r="T337" i="1"/>
  <c r="G19" i="2"/>
  <c r="T19" i="2"/>
  <c r="M35" i="2"/>
  <c r="N53" i="2"/>
  <c r="I70" i="2"/>
  <c r="I84" i="2"/>
  <c r="G84" i="2"/>
  <c r="N106" i="2"/>
  <c r="G106" i="2"/>
  <c r="N317" i="3"/>
  <c r="U63" i="4"/>
  <c r="I96" i="4"/>
  <c r="M179" i="2"/>
  <c r="K179" i="2"/>
  <c r="N53" i="1"/>
  <c r="O53" i="1" s="1"/>
  <c r="G54" i="1"/>
  <c r="U70" i="1"/>
  <c r="I91" i="1"/>
  <c r="U91" i="1"/>
  <c r="M102" i="1"/>
  <c r="T102" i="1"/>
  <c r="U106" i="1"/>
  <c r="I121" i="1"/>
  <c r="U126" i="1"/>
  <c r="G144" i="1"/>
  <c r="T144" i="1"/>
  <c r="N157" i="1"/>
  <c r="O157" i="1" s="1"/>
  <c r="M191" i="1"/>
  <c r="U198" i="1"/>
  <c r="G204" i="1"/>
  <c r="G240" i="1"/>
  <c r="M259" i="1"/>
  <c r="N275" i="1"/>
  <c r="G332" i="1"/>
  <c r="G53" i="2"/>
  <c r="N91" i="2"/>
  <c r="O91" i="2" s="1"/>
  <c r="I101" i="2"/>
  <c r="G101" i="2"/>
  <c r="T10" i="1"/>
  <c r="U19" i="1"/>
  <c r="N78" i="1"/>
  <c r="N85" i="1"/>
  <c r="T85" i="1"/>
  <c r="N102" i="1"/>
  <c r="O102" i="1" s="1"/>
  <c r="I106" i="1"/>
  <c r="U112" i="1"/>
  <c r="T137" i="1"/>
  <c r="T170" i="1"/>
  <c r="N191" i="1"/>
  <c r="O191" i="1" s="1"/>
  <c r="K230" i="1"/>
  <c r="T231" i="1"/>
  <c r="N247" i="1"/>
  <c r="O247" i="1" s="1"/>
  <c r="M254" i="1"/>
  <c r="M303" i="1"/>
  <c r="M317" i="1"/>
  <c r="N337" i="1"/>
  <c r="N10" i="2"/>
  <c r="O10" i="2" s="1"/>
  <c r="T10" i="2"/>
  <c r="G35" i="2"/>
  <c r="T35" i="2"/>
  <c r="I63" i="2"/>
  <c r="N70" i="2"/>
  <c r="N84" i="2"/>
  <c r="O84" i="2" s="1"/>
  <c r="M112" i="2"/>
  <c r="M150" i="2"/>
  <c r="G58" i="3"/>
  <c r="I58" i="3"/>
  <c r="I106" i="3"/>
  <c r="G106" i="3"/>
  <c r="I112" i="4"/>
  <c r="M169" i="7"/>
  <c r="K169" i="7"/>
  <c r="U58" i="1"/>
  <c r="M106" i="1"/>
  <c r="I132" i="1"/>
  <c r="U169" i="1"/>
  <c r="N185" i="1"/>
  <c r="I267" i="1"/>
  <c r="T267" i="1"/>
  <c r="I298" i="1"/>
  <c r="M338" i="1"/>
  <c r="T338" i="1"/>
  <c r="U339" i="1"/>
  <c r="G10" i="2"/>
  <c r="N47" i="2"/>
  <c r="N58" i="2"/>
  <c r="O58" i="2" s="1"/>
  <c r="T58" i="2"/>
  <c r="G137" i="4"/>
  <c r="N137" i="4"/>
  <c r="O137" i="4" s="1"/>
  <c r="M47" i="5"/>
  <c r="K47" i="5"/>
  <c r="K102" i="5"/>
  <c r="M112" i="5"/>
  <c r="K112" i="5"/>
  <c r="G19" i="1"/>
  <c r="U27" i="1"/>
  <c r="O35" i="1"/>
  <c r="G63" i="1"/>
  <c r="N70" i="1"/>
  <c r="O70" i="1" s="1"/>
  <c r="T91" i="1"/>
  <c r="I101" i="1"/>
  <c r="T106" i="1"/>
  <c r="U137" i="1"/>
  <c r="N150" i="1"/>
  <c r="K157" i="1"/>
  <c r="I170" i="1"/>
  <c r="N198" i="1"/>
  <c r="U224" i="1"/>
  <c r="N303" i="1"/>
  <c r="O303" i="1" s="1"/>
  <c r="N317" i="1"/>
  <c r="O317" i="1" s="1"/>
  <c r="N27" i="2"/>
  <c r="G78" i="2"/>
  <c r="M230" i="2"/>
  <c r="K230" i="2"/>
  <c r="G53" i="4"/>
  <c r="N10" i="1"/>
  <c r="O10" i="1" s="1"/>
  <c r="N35" i="1"/>
  <c r="N47" i="1"/>
  <c r="O47" i="1" s="1"/>
  <c r="U53" i="1"/>
  <c r="T63" i="1"/>
  <c r="U85" i="1"/>
  <c r="N132" i="1"/>
  <c r="O132" i="1" s="1"/>
  <c r="N169" i="1"/>
  <c r="O169" i="1" s="1"/>
  <c r="T247" i="1"/>
  <c r="N260" i="1"/>
  <c r="N310" i="1"/>
  <c r="O40" i="2"/>
  <c r="M54" i="2"/>
  <c r="G63" i="2"/>
  <c r="M78" i="2"/>
  <c r="U91" i="2"/>
  <c r="M102" i="2"/>
  <c r="T204" i="2"/>
  <c r="I204" i="3"/>
  <c r="G204" i="3"/>
  <c r="N198" i="4"/>
  <c r="O198" i="4" s="1"/>
  <c r="N63" i="2"/>
  <c r="N102" i="2"/>
  <c r="N126" i="2"/>
  <c r="U137" i="2"/>
  <c r="N144" i="2"/>
  <c r="T144" i="2"/>
  <c r="T150" i="2"/>
  <c r="K157" i="2"/>
  <c r="M169" i="2"/>
  <c r="N179" i="2"/>
  <c r="O179" i="2" s="1"/>
  <c r="T198" i="2"/>
  <c r="N230" i="2"/>
  <c r="O230" i="2" s="1"/>
  <c r="M240" i="2"/>
  <c r="U247" i="2"/>
  <c r="K267" i="2"/>
  <c r="U285" i="2"/>
  <c r="M292" i="2"/>
  <c r="K298" i="2"/>
  <c r="M299" i="2"/>
  <c r="M323" i="2"/>
  <c r="T337" i="2"/>
  <c r="U338" i="2"/>
  <c r="N35" i="3"/>
  <c r="O35" i="3" s="1"/>
  <c r="N78" i="3"/>
  <c r="O78" i="3" s="1"/>
  <c r="G91" i="3"/>
  <c r="U96" i="3"/>
  <c r="N101" i="3"/>
  <c r="U106" i="3"/>
  <c r="M137" i="3"/>
  <c r="T137" i="3"/>
  <c r="T150" i="3"/>
  <c r="G179" i="3"/>
  <c r="U185" i="3"/>
  <c r="N191" i="3"/>
  <c r="U204" i="3"/>
  <c r="G216" i="3"/>
  <c r="G224" i="3"/>
  <c r="N230" i="3"/>
  <c r="N254" i="3"/>
  <c r="O254" i="3" s="1"/>
  <c r="M267" i="3"/>
  <c r="U298" i="3"/>
  <c r="N299" i="3"/>
  <c r="O299" i="3" s="1"/>
  <c r="M332" i="3"/>
  <c r="T332" i="3"/>
  <c r="U10" i="4"/>
  <c r="T27" i="4"/>
  <c r="T47" i="4"/>
  <c r="G58" i="4"/>
  <c r="I70" i="4"/>
  <c r="U70" i="4"/>
  <c r="G101" i="4"/>
  <c r="T102" i="4"/>
  <c r="G150" i="4"/>
  <c r="G179" i="4"/>
  <c r="M224" i="4"/>
  <c r="N230" i="4"/>
  <c r="T260" i="4"/>
  <c r="O292" i="4"/>
  <c r="M19" i="5"/>
  <c r="U35" i="5"/>
  <c r="N47" i="5"/>
  <c r="O47" i="5" s="1"/>
  <c r="U63" i="5"/>
  <c r="U85" i="5"/>
  <c r="M106" i="5"/>
  <c r="T106" i="5"/>
  <c r="N112" i="5"/>
  <c r="O112" i="5" s="1"/>
  <c r="T112" i="6"/>
  <c r="M230" i="6"/>
  <c r="K230" i="6"/>
  <c r="T275" i="6"/>
  <c r="O303" i="6"/>
  <c r="M70" i="7"/>
  <c r="K70" i="7"/>
  <c r="M84" i="7"/>
  <c r="K84" i="7"/>
  <c r="O84" i="7"/>
  <c r="G198" i="2"/>
  <c r="M121" i="3"/>
  <c r="G150" i="3"/>
  <c r="G267" i="3"/>
  <c r="G332" i="3"/>
  <c r="U35" i="4"/>
  <c r="U40" i="4"/>
  <c r="G224" i="4"/>
  <c r="U157" i="5"/>
  <c r="I185" i="6"/>
  <c r="I240" i="6"/>
  <c r="G240" i="6"/>
  <c r="N70" i="7"/>
  <c r="G70" i="7"/>
  <c r="N132" i="7"/>
  <c r="O132" i="7" s="1"/>
  <c r="G132" i="7"/>
  <c r="G204" i="9"/>
  <c r="I204" i="9"/>
  <c r="M84" i="10"/>
  <c r="K84" i="10"/>
  <c r="U102" i="10"/>
  <c r="N102" i="10"/>
  <c r="I137" i="2"/>
  <c r="N150" i="2"/>
  <c r="M163" i="2"/>
  <c r="M170" i="2"/>
  <c r="N185" i="2"/>
  <c r="I191" i="2"/>
  <c r="U191" i="2"/>
  <c r="K204" i="2"/>
  <c r="N254" i="2"/>
  <c r="O254" i="2" s="1"/>
  <c r="N259" i="2"/>
  <c r="O259" i="2" s="1"/>
  <c r="N275" i="2"/>
  <c r="M317" i="2"/>
  <c r="M332" i="2"/>
  <c r="N337" i="2"/>
  <c r="U19" i="3"/>
  <c r="N47" i="3"/>
  <c r="O47" i="3" s="1"/>
  <c r="U63" i="3"/>
  <c r="U112" i="3"/>
  <c r="N121" i="3"/>
  <c r="U132" i="3"/>
  <c r="M163" i="3"/>
  <c r="U205" i="3"/>
  <c r="M231" i="3"/>
  <c r="M259" i="3"/>
  <c r="N292" i="3"/>
  <c r="O292" i="3" s="1"/>
  <c r="U323" i="3"/>
  <c r="N337" i="3"/>
  <c r="O337" i="3" s="1"/>
  <c r="M10" i="4"/>
  <c r="N47" i="4"/>
  <c r="O47" i="4" s="1"/>
  <c r="N101" i="4"/>
  <c r="N126" i="4"/>
  <c r="O126" i="4" s="1"/>
  <c r="G132" i="4"/>
  <c r="U137" i="4"/>
  <c r="N179" i="4"/>
  <c r="N185" i="4"/>
  <c r="O185" i="4" s="1"/>
  <c r="K198" i="4"/>
  <c r="U216" i="4"/>
  <c r="M231" i="4"/>
  <c r="G247" i="4"/>
  <c r="M254" i="4"/>
  <c r="N260" i="4"/>
  <c r="O260" i="4" s="1"/>
  <c r="G332" i="4"/>
  <c r="U338" i="4"/>
  <c r="M35" i="5"/>
  <c r="U40" i="5"/>
  <c r="M58" i="5"/>
  <c r="M63" i="5"/>
  <c r="U70" i="5"/>
  <c r="G78" i="5"/>
  <c r="M85" i="5"/>
  <c r="U91" i="5"/>
  <c r="G101" i="5"/>
  <c r="U102" i="5"/>
  <c r="U144" i="5"/>
  <c r="I185" i="5"/>
  <c r="G185" i="5"/>
  <c r="N267" i="5"/>
  <c r="O267" i="5" s="1"/>
  <c r="N285" i="5"/>
  <c r="O285" i="5" s="1"/>
  <c r="N317" i="5"/>
  <c r="O317" i="5" s="1"/>
  <c r="I338" i="5"/>
  <c r="G338" i="5"/>
  <c r="I132" i="6"/>
  <c r="G132" i="6"/>
  <c r="M240" i="6"/>
  <c r="K240" i="6"/>
  <c r="O259" i="6"/>
  <c r="M144" i="7"/>
  <c r="K144" i="7"/>
  <c r="M163" i="9"/>
  <c r="K163" i="9"/>
  <c r="T78" i="2"/>
  <c r="M85" i="2"/>
  <c r="N101" i="2"/>
  <c r="O101" i="2" s="1"/>
  <c r="T101" i="2"/>
  <c r="T112" i="2"/>
  <c r="M137" i="2"/>
  <c r="N163" i="2"/>
  <c r="N170" i="2"/>
  <c r="G205" i="2"/>
  <c r="T231" i="2"/>
  <c r="M285" i="2"/>
  <c r="U310" i="2"/>
  <c r="N317" i="2"/>
  <c r="O317" i="2" s="1"/>
  <c r="N332" i="2"/>
  <c r="O332" i="2" s="1"/>
  <c r="M338" i="2"/>
  <c r="K19" i="3"/>
  <c r="N27" i="3"/>
  <c r="O27" i="3" s="1"/>
  <c r="G40" i="3"/>
  <c r="T47" i="3"/>
  <c r="M54" i="3"/>
  <c r="K63" i="3"/>
  <c r="N70" i="3"/>
  <c r="G85" i="3"/>
  <c r="K144" i="3"/>
  <c r="G163" i="3"/>
  <c r="G170" i="3"/>
  <c r="U224" i="3"/>
  <c r="M230" i="3"/>
  <c r="G231" i="3"/>
  <c r="T231" i="3"/>
  <c r="G259" i="3"/>
  <c r="M285" i="3"/>
  <c r="T285" i="3"/>
  <c r="M303" i="3"/>
  <c r="T303" i="3"/>
  <c r="N10" i="4"/>
  <c r="O10" i="4" s="1"/>
  <c r="T40" i="4"/>
  <c r="M54" i="4"/>
  <c r="T54" i="4"/>
  <c r="T63" i="4"/>
  <c r="G70" i="4"/>
  <c r="U84" i="4"/>
  <c r="N91" i="4"/>
  <c r="K102" i="4"/>
  <c r="N106" i="4"/>
  <c r="N144" i="4"/>
  <c r="U150" i="4"/>
  <c r="U157" i="4"/>
  <c r="M170" i="4"/>
  <c r="U204" i="4"/>
  <c r="G216" i="4"/>
  <c r="M230" i="4"/>
  <c r="G231" i="4"/>
  <c r="T231" i="4"/>
  <c r="U240" i="4"/>
  <c r="T247" i="4"/>
  <c r="N254" i="4"/>
  <c r="O254" i="4" s="1"/>
  <c r="T254" i="4"/>
  <c r="U275" i="4"/>
  <c r="M299" i="4"/>
  <c r="T299" i="4"/>
  <c r="U303" i="4"/>
  <c r="M310" i="4"/>
  <c r="T332" i="4"/>
  <c r="M337" i="4"/>
  <c r="M10" i="5"/>
  <c r="T10" i="5"/>
  <c r="N35" i="5"/>
  <c r="O35" i="5" s="1"/>
  <c r="M53" i="5"/>
  <c r="T53" i="5"/>
  <c r="N58" i="5"/>
  <c r="N63" i="5"/>
  <c r="O63" i="5" s="1"/>
  <c r="M78" i="5"/>
  <c r="U84" i="5"/>
  <c r="N85" i="5"/>
  <c r="O85" i="5" s="1"/>
  <c r="U96" i="5"/>
  <c r="G102" i="5"/>
  <c r="M121" i="5"/>
  <c r="T121" i="5"/>
  <c r="M126" i="5"/>
  <c r="I157" i="5"/>
  <c r="G157" i="5"/>
  <c r="N198" i="5"/>
  <c r="O198" i="5" s="1"/>
  <c r="N260" i="5"/>
  <c r="N310" i="5"/>
  <c r="I170" i="6"/>
  <c r="M216" i="6"/>
  <c r="K216" i="6"/>
  <c r="G10" i="7"/>
  <c r="G53" i="7"/>
  <c r="N85" i="2"/>
  <c r="U126" i="2"/>
  <c r="N137" i="2"/>
  <c r="T157" i="2"/>
  <c r="N191" i="2"/>
  <c r="O191" i="2" s="1"/>
  <c r="U198" i="2"/>
  <c r="U204" i="2"/>
  <c r="T247" i="2"/>
  <c r="K303" i="2"/>
  <c r="U35" i="3"/>
  <c r="M96" i="3"/>
  <c r="T96" i="3"/>
  <c r="T102" i="3"/>
  <c r="G132" i="3"/>
  <c r="U157" i="3"/>
  <c r="M185" i="3"/>
  <c r="T185" i="3"/>
  <c r="T198" i="3"/>
  <c r="M298" i="3"/>
  <c r="T298" i="3"/>
  <c r="M323" i="3"/>
  <c r="K27" i="4"/>
  <c r="M126" i="4"/>
  <c r="N132" i="4"/>
  <c r="T170" i="4"/>
  <c r="M185" i="4"/>
  <c r="U224" i="4"/>
  <c r="T259" i="4"/>
  <c r="M27" i="5"/>
  <c r="T27" i="5"/>
  <c r="N53" i="5"/>
  <c r="O53" i="5" s="1"/>
  <c r="U54" i="5"/>
  <c r="N78" i="5"/>
  <c r="O78" i="5" s="1"/>
  <c r="M102" i="5"/>
  <c r="T132" i="5"/>
  <c r="M137" i="5"/>
  <c r="K137" i="5"/>
  <c r="M157" i="5"/>
  <c r="K157" i="5"/>
  <c r="I247" i="5"/>
  <c r="G247" i="5"/>
  <c r="K267" i="5"/>
  <c r="N292" i="5"/>
  <c r="I205" i="6"/>
  <c r="G35" i="7"/>
  <c r="I35" i="7"/>
  <c r="M121" i="7"/>
  <c r="K121" i="7"/>
  <c r="N70" i="9"/>
  <c r="O70" i="9" s="1"/>
  <c r="G70" i="9"/>
  <c r="G112" i="9"/>
  <c r="N112" i="9"/>
  <c r="O112" i="9" s="1"/>
  <c r="U224" i="2"/>
  <c r="K254" i="2"/>
  <c r="K259" i="2"/>
  <c r="M267" i="2"/>
  <c r="M298" i="2"/>
  <c r="I27" i="3"/>
  <c r="G53" i="3"/>
  <c r="I70" i="3"/>
  <c r="K310" i="3"/>
  <c r="N323" i="3"/>
  <c r="O323" i="3" s="1"/>
  <c r="I53" i="4"/>
  <c r="O102" i="4"/>
  <c r="G157" i="4"/>
  <c r="M179" i="4"/>
  <c r="G204" i="4"/>
  <c r="G240" i="4"/>
  <c r="I323" i="4"/>
  <c r="G54" i="5"/>
  <c r="U101" i="5"/>
  <c r="N102" i="5"/>
  <c r="O102" i="5" s="1"/>
  <c r="N137" i="5"/>
  <c r="O137" i="5" s="1"/>
  <c r="G179" i="5"/>
  <c r="N179" i="5"/>
  <c r="M204" i="5"/>
  <c r="U224" i="7"/>
  <c r="N224" i="7"/>
  <c r="O224" i="7" s="1"/>
  <c r="I317" i="7"/>
  <c r="G317" i="7"/>
  <c r="I54" i="8"/>
  <c r="G54" i="8"/>
  <c r="I126" i="8"/>
  <c r="G126" i="8"/>
  <c r="N126" i="9"/>
  <c r="O126" i="9" s="1"/>
  <c r="G126" i="9"/>
  <c r="T121" i="2"/>
  <c r="I126" i="2"/>
  <c r="T126" i="2"/>
  <c r="U150" i="2"/>
  <c r="N157" i="2"/>
  <c r="O157" i="2" s="1"/>
  <c r="I179" i="2"/>
  <c r="N216" i="2"/>
  <c r="O216" i="2" s="1"/>
  <c r="I230" i="2"/>
  <c r="N260" i="2"/>
  <c r="N267" i="2"/>
  <c r="O267" i="2" s="1"/>
  <c r="N298" i="2"/>
  <c r="O298" i="2" s="1"/>
  <c r="U337" i="2"/>
  <c r="N19" i="3"/>
  <c r="O19" i="3" s="1"/>
  <c r="U47" i="3"/>
  <c r="N63" i="3"/>
  <c r="O63" i="3" s="1"/>
  <c r="U101" i="3"/>
  <c r="T112" i="3"/>
  <c r="T126" i="3"/>
  <c r="U163" i="3"/>
  <c r="N169" i="3"/>
  <c r="U191" i="3"/>
  <c r="M224" i="3"/>
  <c r="G230" i="3"/>
  <c r="G247" i="3"/>
  <c r="N260" i="3"/>
  <c r="N267" i="3"/>
  <c r="O267" i="3" s="1"/>
  <c r="U292" i="3"/>
  <c r="G317" i="3"/>
  <c r="T317" i="3"/>
  <c r="G338" i="3"/>
  <c r="K10" i="4"/>
  <c r="N19" i="4"/>
  <c r="O19" i="4" s="1"/>
  <c r="U27" i="4"/>
  <c r="U47" i="4"/>
  <c r="U58" i="4"/>
  <c r="M78" i="4"/>
  <c r="M91" i="4"/>
  <c r="G96" i="4"/>
  <c r="T96" i="4"/>
  <c r="U121" i="4"/>
  <c r="M137" i="4"/>
  <c r="M150" i="4"/>
  <c r="G169" i="4"/>
  <c r="U179" i="4"/>
  <c r="N224" i="4"/>
  <c r="O224" i="4" s="1"/>
  <c r="G230" i="4"/>
  <c r="U231" i="4"/>
  <c r="K254" i="4"/>
  <c r="N259" i="4"/>
  <c r="G267" i="4"/>
  <c r="I292" i="4"/>
  <c r="U292" i="4"/>
  <c r="G298" i="4"/>
  <c r="K299" i="4"/>
  <c r="K35" i="5"/>
  <c r="T40" i="5"/>
  <c r="G47" i="5"/>
  <c r="U58" i="5"/>
  <c r="K63" i="5"/>
  <c r="T70" i="5"/>
  <c r="K85" i="5"/>
  <c r="T91" i="5"/>
  <c r="N96" i="5"/>
  <c r="O96" i="5" s="1"/>
  <c r="G112" i="5"/>
  <c r="M240" i="5"/>
  <c r="N339" i="5"/>
  <c r="N323" i="6"/>
  <c r="T332" i="6"/>
  <c r="I58" i="7"/>
  <c r="G58" i="7"/>
  <c r="O70" i="7"/>
  <c r="G78" i="6"/>
  <c r="I121" i="6"/>
  <c r="N292" i="6"/>
  <c r="I299" i="6"/>
  <c r="N310" i="6"/>
  <c r="I323" i="6"/>
  <c r="N339" i="6"/>
  <c r="N27" i="7"/>
  <c r="O27" i="7" s="1"/>
  <c r="U101" i="7"/>
  <c r="N179" i="7"/>
  <c r="O179" i="7" s="1"/>
  <c r="G179" i="7"/>
  <c r="K224" i="7"/>
  <c r="G299" i="7"/>
  <c r="G10" i="8"/>
  <c r="I10" i="8"/>
  <c r="I53" i="8"/>
  <c r="I63" i="8"/>
  <c r="G63" i="8"/>
  <c r="I112" i="8"/>
  <c r="G112" i="8"/>
  <c r="U78" i="9"/>
  <c r="I63" i="12"/>
  <c r="G63" i="12"/>
  <c r="N198" i="12"/>
  <c r="O198" i="12" s="1"/>
  <c r="G198" i="12"/>
  <c r="N224" i="12"/>
  <c r="O224" i="12" s="1"/>
  <c r="G224" i="12"/>
  <c r="U247" i="13"/>
  <c r="K247" i="13"/>
  <c r="N121" i="14"/>
  <c r="O121" i="14" s="1"/>
  <c r="G121" i="14"/>
  <c r="I310" i="14"/>
  <c r="G310" i="14"/>
  <c r="M19" i="15"/>
  <c r="K19" i="15"/>
  <c r="M40" i="16"/>
  <c r="K40" i="16"/>
  <c r="I230" i="16"/>
  <c r="G230" i="16"/>
  <c r="T191" i="5"/>
  <c r="G54" i="6"/>
  <c r="G85" i="6"/>
  <c r="T91" i="6"/>
  <c r="N96" i="6"/>
  <c r="O96" i="6" s="1"/>
  <c r="G102" i="6"/>
  <c r="T150" i="6"/>
  <c r="N157" i="6"/>
  <c r="O157" i="6" s="1"/>
  <c r="T170" i="6"/>
  <c r="T185" i="6"/>
  <c r="N191" i="6"/>
  <c r="O191" i="6" s="1"/>
  <c r="T205" i="6"/>
  <c r="T259" i="6"/>
  <c r="T337" i="6"/>
  <c r="M10" i="7"/>
  <c r="G27" i="7"/>
  <c r="I84" i="7"/>
  <c r="G84" i="7"/>
  <c r="G85" i="7"/>
  <c r="I102" i="7"/>
  <c r="G102" i="7"/>
  <c r="N157" i="7"/>
  <c r="O157" i="7" s="1"/>
  <c r="G157" i="7"/>
  <c r="N267" i="7"/>
  <c r="O267" i="7" s="1"/>
  <c r="G267" i="7"/>
  <c r="I96" i="8"/>
  <c r="G96" i="8"/>
  <c r="M137" i="8"/>
  <c r="K137" i="8"/>
  <c r="T267" i="8"/>
  <c r="T317" i="8"/>
  <c r="I27" i="9"/>
  <c r="G27" i="9"/>
  <c r="M144" i="5"/>
  <c r="N157" i="5"/>
  <c r="O157" i="5" s="1"/>
  <c r="N169" i="5"/>
  <c r="N185" i="5"/>
  <c r="O185" i="5" s="1"/>
  <c r="U191" i="5"/>
  <c r="G204" i="5"/>
  <c r="U205" i="5"/>
  <c r="G230" i="5"/>
  <c r="G240" i="5"/>
  <c r="N247" i="5"/>
  <c r="O247" i="5" s="1"/>
  <c r="U260" i="5"/>
  <c r="U323" i="5"/>
  <c r="U339" i="5"/>
  <c r="M58" i="6"/>
  <c r="G63" i="6"/>
  <c r="M70" i="6"/>
  <c r="M106" i="6"/>
  <c r="N112" i="6"/>
  <c r="O112" i="6" s="1"/>
  <c r="K121" i="6"/>
  <c r="G126" i="6"/>
  <c r="T132" i="6"/>
  <c r="I144" i="6"/>
  <c r="U144" i="6"/>
  <c r="I169" i="6"/>
  <c r="U169" i="6"/>
  <c r="I179" i="6"/>
  <c r="U179" i="6"/>
  <c r="I204" i="6"/>
  <c r="U204" i="6"/>
  <c r="G216" i="6"/>
  <c r="T216" i="6"/>
  <c r="G230" i="6"/>
  <c r="T230" i="6"/>
  <c r="N240" i="6"/>
  <c r="O240" i="6" s="1"/>
  <c r="U247" i="6"/>
  <c r="M260" i="6"/>
  <c r="M267" i="6"/>
  <c r="N275" i="6"/>
  <c r="U285" i="6"/>
  <c r="U292" i="6"/>
  <c r="U310" i="6"/>
  <c r="N317" i="6"/>
  <c r="O317" i="6" s="1"/>
  <c r="M338" i="6"/>
  <c r="G47" i="7"/>
  <c r="M58" i="7"/>
  <c r="U58" i="7"/>
  <c r="M240" i="7"/>
  <c r="U254" i="7"/>
  <c r="G27" i="8"/>
  <c r="I27" i="8"/>
  <c r="I78" i="8"/>
  <c r="G78" i="8"/>
  <c r="G102" i="9"/>
  <c r="N102" i="9"/>
  <c r="O102" i="9" s="1"/>
  <c r="N126" i="5"/>
  <c r="O126" i="5" s="1"/>
  <c r="G144" i="5"/>
  <c r="I163" i="5"/>
  <c r="U163" i="5"/>
  <c r="G170" i="5"/>
  <c r="U198" i="5"/>
  <c r="U224" i="5"/>
  <c r="U231" i="5"/>
  <c r="M292" i="5"/>
  <c r="K298" i="5"/>
  <c r="N299" i="5"/>
  <c r="G323" i="5"/>
  <c r="K332" i="5"/>
  <c r="M337" i="5"/>
  <c r="N35" i="6"/>
  <c r="O35" i="6" s="1"/>
  <c r="G47" i="6"/>
  <c r="U53" i="6"/>
  <c r="G58" i="6"/>
  <c r="G70" i="6"/>
  <c r="U84" i="6"/>
  <c r="K91" i="6"/>
  <c r="U96" i="6"/>
  <c r="U101" i="6"/>
  <c r="G106" i="6"/>
  <c r="M144" i="6"/>
  <c r="K157" i="6"/>
  <c r="G163" i="6"/>
  <c r="M169" i="6"/>
  <c r="M179" i="6"/>
  <c r="K191" i="6"/>
  <c r="G198" i="6"/>
  <c r="M204" i="6"/>
  <c r="I247" i="6"/>
  <c r="K259" i="6"/>
  <c r="N260" i="6"/>
  <c r="N267" i="6"/>
  <c r="O267" i="6" s="1"/>
  <c r="K303" i="6"/>
  <c r="G19" i="7"/>
  <c r="N35" i="7"/>
  <c r="M47" i="7"/>
  <c r="G63" i="7"/>
  <c r="M91" i="7"/>
  <c r="K91" i="7"/>
  <c r="M106" i="7"/>
  <c r="K106" i="7"/>
  <c r="I170" i="7"/>
  <c r="G170" i="7"/>
  <c r="N198" i="7"/>
  <c r="O198" i="7" s="1"/>
  <c r="I247" i="7"/>
  <c r="G247" i="7"/>
  <c r="K338" i="7"/>
  <c r="K35" i="8"/>
  <c r="U106" i="8"/>
  <c r="N230" i="8"/>
  <c r="O230" i="8" s="1"/>
  <c r="N10" i="9"/>
  <c r="O10" i="9" s="1"/>
  <c r="G10" i="9"/>
  <c r="G63" i="9"/>
  <c r="U137" i="5"/>
  <c r="G150" i="5"/>
  <c r="K170" i="5"/>
  <c r="U179" i="5"/>
  <c r="N191" i="5"/>
  <c r="M205" i="5"/>
  <c r="U216" i="5"/>
  <c r="G260" i="5"/>
  <c r="I285" i="5"/>
  <c r="M303" i="5"/>
  <c r="I317" i="5"/>
  <c r="U317" i="5"/>
  <c r="G339" i="5"/>
  <c r="U10" i="6"/>
  <c r="N19" i="6"/>
  <c r="N63" i="6"/>
  <c r="O63" i="6" s="1"/>
  <c r="N144" i="6"/>
  <c r="O144" i="6" s="1"/>
  <c r="N169" i="6"/>
  <c r="O169" i="6" s="1"/>
  <c r="N179" i="6"/>
  <c r="O179" i="6" s="1"/>
  <c r="N204" i="6"/>
  <c r="O204" i="6" s="1"/>
  <c r="O224" i="6"/>
  <c r="M247" i="6"/>
  <c r="I292" i="6"/>
  <c r="M298" i="6"/>
  <c r="I310" i="6"/>
  <c r="K317" i="6"/>
  <c r="K332" i="6"/>
  <c r="I339" i="6"/>
  <c r="U10" i="7"/>
  <c r="M19" i="7"/>
  <c r="I27" i="7"/>
  <c r="K40" i="7"/>
  <c r="N47" i="7"/>
  <c r="K53" i="7"/>
  <c r="N91" i="7"/>
  <c r="O91" i="7" s="1"/>
  <c r="G91" i="7"/>
  <c r="N106" i="7"/>
  <c r="O106" i="7" s="1"/>
  <c r="G106" i="7"/>
  <c r="I126" i="7"/>
  <c r="G126" i="7"/>
  <c r="I150" i="7"/>
  <c r="G150" i="7"/>
  <c r="I185" i="7"/>
  <c r="I259" i="7"/>
  <c r="M102" i="8"/>
  <c r="K102" i="8"/>
  <c r="G137" i="5"/>
  <c r="N163" i="5"/>
  <c r="O163" i="5" s="1"/>
  <c r="U169" i="5"/>
  <c r="U204" i="5"/>
  <c r="N205" i="5"/>
  <c r="O205" i="5" s="1"/>
  <c r="U230" i="5"/>
  <c r="U240" i="5"/>
  <c r="M285" i="5"/>
  <c r="T285" i="5"/>
  <c r="N338" i="5"/>
  <c r="O338" i="5" s="1"/>
  <c r="T40" i="6"/>
  <c r="N47" i="6"/>
  <c r="I53" i="6"/>
  <c r="T53" i="6"/>
  <c r="K58" i="6"/>
  <c r="I84" i="6"/>
  <c r="T84" i="6"/>
  <c r="G96" i="6"/>
  <c r="I101" i="6"/>
  <c r="T101" i="6"/>
  <c r="K106" i="6"/>
  <c r="G144" i="6"/>
  <c r="T144" i="6"/>
  <c r="I157" i="6"/>
  <c r="U157" i="6"/>
  <c r="G169" i="6"/>
  <c r="T169" i="6"/>
  <c r="G179" i="6"/>
  <c r="T179" i="6"/>
  <c r="I191" i="6"/>
  <c r="U191" i="6"/>
  <c r="G204" i="6"/>
  <c r="T204" i="6"/>
  <c r="N224" i="6"/>
  <c r="T224" i="6"/>
  <c r="N231" i="6"/>
  <c r="O231" i="6" s="1"/>
  <c r="T231" i="6"/>
  <c r="K267" i="6"/>
  <c r="M285" i="6"/>
  <c r="M292" i="6"/>
  <c r="M310" i="6"/>
  <c r="K338" i="6"/>
  <c r="M339" i="6"/>
  <c r="K10" i="7"/>
  <c r="N19" i="7"/>
  <c r="U27" i="7"/>
  <c r="N54" i="7"/>
  <c r="N63" i="7"/>
  <c r="I163" i="7"/>
  <c r="I224" i="7"/>
  <c r="G224" i="7"/>
  <c r="M47" i="8"/>
  <c r="K47" i="8"/>
  <c r="T84" i="8"/>
  <c r="I106" i="8"/>
  <c r="T170" i="8"/>
  <c r="M254" i="8"/>
  <c r="O254" i="8"/>
  <c r="K254" i="8"/>
  <c r="T91" i="7"/>
  <c r="M247" i="7"/>
  <c r="M254" i="7"/>
  <c r="G259" i="7"/>
  <c r="T332" i="7"/>
  <c r="G337" i="7"/>
  <c r="N339" i="7"/>
  <c r="N40" i="8"/>
  <c r="I47" i="8"/>
  <c r="N91" i="8"/>
  <c r="M96" i="8"/>
  <c r="I102" i="8"/>
  <c r="M112" i="8"/>
  <c r="M126" i="8"/>
  <c r="N137" i="8"/>
  <c r="O137" i="8" s="1"/>
  <c r="T137" i="8"/>
  <c r="M163" i="8"/>
  <c r="G179" i="8"/>
  <c r="N185" i="8"/>
  <c r="M191" i="8"/>
  <c r="U204" i="8"/>
  <c r="N224" i="8"/>
  <c r="O224" i="8" s="1"/>
  <c r="G231" i="8"/>
  <c r="N254" i="8"/>
  <c r="N267" i="8"/>
  <c r="T275" i="8"/>
  <c r="U285" i="8"/>
  <c r="N298" i="8"/>
  <c r="N310" i="8"/>
  <c r="O310" i="8" s="1"/>
  <c r="G338" i="8"/>
  <c r="U19" i="9"/>
  <c r="T53" i="9"/>
  <c r="N91" i="9"/>
  <c r="U106" i="9"/>
  <c r="N132" i="9"/>
  <c r="G157" i="9"/>
  <c r="N163" i="9"/>
  <c r="O163" i="9" s="1"/>
  <c r="T169" i="10"/>
  <c r="K185" i="10"/>
  <c r="N185" i="10"/>
  <c r="O185" i="10" s="1"/>
  <c r="T310" i="10"/>
  <c r="N101" i="7"/>
  <c r="O101" i="7" s="1"/>
  <c r="N121" i="7"/>
  <c r="O121" i="7" s="1"/>
  <c r="N144" i="7"/>
  <c r="O144" i="7" s="1"/>
  <c r="N169" i="7"/>
  <c r="O169" i="7" s="1"/>
  <c r="K198" i="7"/>
  <c r="M224" i="7"/>
  <c r="G240" i="7"/>
  <c r="U303" i="7"/>
  <c r="G323" i="7"/>
  <c r="U338" i="7"/>
  <c r="M10" i="8"/>
  <c r="I35" i="8"/>
  <c r="U35" i="8"/>
  <c r="I40" i="8"/>
  <c r="O47" i="8"/>
  <c r="I85" i="8"/>
  <c r="U85" i="8"/>
  <c r="I91" i="8"/>
  <c r="N102" i="8"/>
  <c r="O102" i="8" s="1"/>
  <c r="K157" i="8"/>
  <c r="K179" i="8"/>
  <c r="K230" i="8"/>
  <c r="M240" i="8"/>
  <c r="N275" i="8"/>
  <c r="O275" i="8" s="1"/>
  <c r="U292" i="8"/>
  <c r="U332" i="8"/>
  <c r="M54" i="9"/>
  <c r="U58" i="9"/>
  <c r="T84" i="9"/>
  <c r="U101" i="9"/>
  <c r="M137" i="9"/>
  <c r="G101" i="7"/>
  <c r="G121" i="7"/>
  <c r="G144" i="7"/>
  <c r="G169" i="7"/>
  <c r="T247" i="7"/>
  <c r="U267" i="7"/>
  <c r="N275" i="7"/>
  <c r="I303" i="7"/>
  <c r="N310" i="7"/>
  <c r="I338" i="7"/>
  <c r="N10" i="8"/>
  <c r="I19" i="8"/>
  <c r="M35" i="8"/>
  <c r="G47" i="8"/>
  <c r="N54" i="8"/>
  <c r="O54" i="8" s="1"/>
  <c r="T54" i="8"/>
  <c r="N63" i="8"/>
  <c r="O63" i="8" s="1"/>
  <c r="T63" i="8"/>
  <c r="N78" i="8"/>
  <c r="O78" i="8" s="1"/>
  <c r="T78" i="8"/>
  <c r="M85" i="8"/>
  <c r="G102" i="8"/>
  <c r="M144" i="8"/>
  <c r="K191" i="8"/>
  <c r="M204" i="8"/>
  <c r="U216" i="8"/>
  <c r="I292" i="8"/>
  <c r="O299" i="8"/>
  <c r="U303" i="8"/>
  <c r="O323" i="8"/>
  <c r="U337" i="8"/>
  <c r="N338" i="8"/>
  <c r="I339" i="8"/>
  <c r="I40" i="9"/>
  <c r="U40" i="9"/>
  <c r="G54" i="9"/>
  <c r="I58" i="9"/>
  <c r="M78" i="9"/>
  <c r="T78" i="9"/>
  <c r="M96" i="9"/>
  <c r="G101" i="9"/>
  <c r="N121" i="9"/>
  <c r="U126" i="9"/>
  <c r="G137" i="9"/>
  <c r="M150" i="9"/>
  <c r="O150" i="9"/>
  <c r="G169" i="9"/>
  <c r="I169" i="9"/>
  <c r="M224" i="9"/>
  <c r="K224" i="9"/>
  <c r="M85" i="10"/>
  <c r="M96" i="7"/>
  <c r="K132" i="7"/>
  <c r="K157" i="7"/>
  <c r="K179" i="7"/>
  <c r="G230" i="7"/>
  <c r="U231" i="7"/>
  <c r="K267" i="7"/>
  <c r="M303" i="7"/>
  <c r="M338" i="7"/>
  <c r="U339" i="7"/>
  <c r="M19" i="8"/>
  <c r="N35" i="8"/>
  <c r="O35" i="8" s="1"/>
  <c r="G53" i="8"/>
  <c r="N85" i="8"/>
  <c r="O85" i="8" s="1"/>
  <c r="M101" i="8"/>
  <c r="G106" i="8"/>
  <c r="M121" i="8"/>
  <c r="U170" i="8"/>
  <c r="U179" i="8"/>
  <c r="U185" i="8"/>
  <c r="G204" i="8"/>
  <c r="I205" i="8"/>
  <c r="I216" i="8"/>
  <c r="U224" i="8"/>
  <c r="N240" i="8"/>
  <c r="O240" i="8" s="1"/>
  <c r="N259" i="8"/>
  <c r="I260" i="8"/>
  <c r="U267" i="8"/>
  <c r="K275" i="8"/>
  <c r="N285" i="8"/>
  <c r="M292" i="8"/>
  <c r="U298" i="8"/>
  <c r="G303" i="8"/>
  <c r="I310" i="8"/>
  <c r="I337" i="8"/>
  <c r="M339" i="8"/>
  <c r="K10" i="9"/>
  <c r="M19" i="9"/>
  <c r="M58" i="9"/>
  <c r="U63" i="9"/>
  <c r="G78" i="9"/>
  <c r="M85" i="9"/>
  <c r="N96" i="9"/>
  <c r="O96" i="9" s="1"/>
  <c r="U102" i="9"/>
  <c r="N106" i="9"/>
  <c r="K126" i="9"/>
  <c r="U132" i="9"/>
  <c r="N150" i="9"/>
  <c r="I157" i="9"/>
  <c r="U163" i="9"/>
  <c r="M54" i="11"/>
  <c r="K54" i="11"/>
  <c r="I101" i="11"/>
  <c r="G54" i="7"/>
  <c r="N58" i="7"/>
  <c r="O58" i="7" s="1"/>
  <c r="N78" i="7"/>
  <c r="T78" i="7"/>
  <c r="N96" i="7"/>
  <c r="T96" i="7"/>
  <c r="T101" i="7"/>
  <c r="N112" i="7"/>
  <c r="T112" i="7"/>
  <c r="T121" i="7"/>
  <c r="N137" i="7"/>
  <c r="T137" i="7"/>
  <c r="T144" i="7"/>
  <c r="N163" i="7"/>
  <c r="T163" i="7"/>
  <c r="T169" i="7"/>
  <c r="N185" i="7"/>
  <c r="U204" i="7"/>
  <c r="G216" i="7"/>
  <c r="T224" i="7"/>
  <c r="U247" i="7"/>
  <c r="N254" i="7"/>
  <c r="O254" i="7" s="1"/>
  <c r="M285" i="7"/>
  <c r="M298" i="7"/>
  <c r="N303" i="7"/>
  <c r="O303" i="7" s="1"/>
  <c r="N338" i="7"/>
  <c r="O338" i="7" s="1"/>
  <c r="N19" i="8"/>
  <c r="O19" i="8" s="1"/>
  <c r="T19" i="8"/>
  <c r="G35" i="8"/>
  <c r="M53" i="8"/>
  <c r="G58" i="8"/>
  <c r="G70" i="8"/>
  <c r="G84" i="8"/>
  <c r="G85" i="8"/>
  <c r="K96" i="8"/>
  <c r="N101" i="8"/>
  <c r="M106" i="8"/>
  <c r="K112" i="8"/>
  <c r="N121" i="8"/>
  <c r="K126" i="8"/>
  <c r="N132" i="8"/>
  <c r="N144" i="8"/>
  <c r="U163" i="8"/>
  <c r="M205" i="8"/>
  <c r="G224" i="8"/>
  <c r="I230" i="8"/>
  <c r="K240" i="8"/>
  <c r="N247" i="8"/>
  <c r="M260" i="8"/>
  <c r="T303" i="8"/>
  <c r="T310" i="8"/>
  <c r="G317" i="8"/>
  <c r="N339" i="8"/>
  <c r="O339" i="8" s="1"/>
  <c r="G19" i="9"/>
  <c r="M35" i="9"/>
  <c r="T35" i="9"/>
  <c r="N40" i="9"/>
  <c r="O40" i="9" s="1"/>
  <c r="U47" i="9"/>
  <c r="U53" i="9"/>
  <c r="I70" i="9"/>
  <c r="U70" i="9"/>
  <c r="U144" i="9"/>
  <c r="T339" i="9"/>
  <c r="U47" i="10"/>
  <c r="N47" i="10"/>
  <c r="N121" i="10"/>
  <c r="O121" i="10" s="1"/>
  <c r="G121" i="10"/>
  <c r="G137" i="10"/>
  <c r="N137" i="10"/>
  <c r="N230" i="7"/>
  <c r="O230" i="7" s="1"/>
  <c r="N285" i="7"/>
  <c r="O285" i="7" s="1"/>
  <c r="N298" i="7"/>
  <c r="O298" i="7" s="1"/>
  <c r="N53" i="8"/>
  <c r="N106" i="8"/>
  <c r="N150" i="8"/>
  <c r="I157" i="8"/>
  <c r="T157" i="8"/>
  <c r="I179" i="8"/>
  <c r="T179" i="8"/>
  <c r="N205" i="8"/>
  <c r="N216" i="8"/>
  <c r="T224" i="8"/>
  <c r="T230" i="8"/>
  <c r="N292" i="8"/>
  <c r="O292" i="8" s="1"/>
  <c r="N332" i="8"/>
  <c r="N337" i="8"/>
  <c r="O337" i="8" s="1"/>
  <c r="I53" i="9"/>
  <c r="I170" i="9"/>
  <c r="G170" i="9"/>
  <c r="K27" i="10"/>
  <c r="T191" i="10"/>
  <c r="I102" i="11"/>
  <c r="G102" i="11"/>
  <c r="N224" i="9"/>
  <c r="O224" i="9" s="1"/>
  <c r="T259" i="9"/>
  <c r="T267" i="9"/>
  <c r="M323" i="9"/>
  <c r="G35" i="10"/>
  <c r="T35" i="10"/>
  <c r="N40" i="10"/>
  <c r="O40" i="10" s="1"/>
  <c r="G54" i="10"/>
  <c r="T54" i="10"/>
  <c r="G78" i="10"/>
  <c r="T78" i="10"/>
  <c r="T84" i="10"/>
  <c r="G96" i="10"/>
  <c r="N101" i="10"/>
  <c r="O101" i="10" s="1"/>
  <c r="T106" i="10"/>
  <c r="T121" i="10"/>
  <c r="T144" i="10"/>
  <c r="I163" i="10"/>
  <c r="T163" i="10"/>
  <c r="N191" i="10"/>
  <c r="T216" i="10"/>
  <c r="N260" i="10"/>
  <c r="T275" i="10"/>
  <c r="U285" i="10"/>
  <c r="T292" i="10"/>
  <c r="T299" i="10"/>
  <c r="N310" i="10"/>
  <c r="T323" i="10"/>
  <c r="U332" i="10"/>
  <c r="N339" i="10"/>
  <c r="I35" i="11"/>
  <c r="N54" i="11"/>
  <c r="O54" i="11" s="1"/>
  <c r="I96" i="11"/>
  <c r="U106" i="11"/>
  <c r="T144" i="11"/>
  <c r="I163" i="11"/>
  <c r="I170" i="11"/>
  <c r="I179" i="11"/>
  <c r="I185" i="11"/>
  <c r="U191" i="11"/>
  <c r="N198" i="11"/>
  <c r="K205" i="11"/>
  <c r="M267" i="11"/>
  <c r="K267" i="11"/>
  <c r="I112" i="12"/>
  <c r="G112" i="12"/>
  <c r="N205" i="12"/>
  <c r="O205" i="12" s="1"/>
  <c r="G205" i="12"/>
  <c r="O310" i="12"/>
  <c r="I323" i="12"/>
  <c r="G323" i="12"/>
  <c r="T170" i="9"/>
  <c r="M185" i="9"/>
  <c r="K198" i="9"/>
  <c r="N204" i="9"/>
  <c r="T224" i="9"/>
  <c r="U285" i="9"/>
  <c r="N299" i="9"/>
  <c r="O299" i="9" s="1"/>
  <c r="M303" i="9"/>
  <c r="K310" i="9"/>
  <c r="N323" i="9"/>
  <c r="O323" i="9" s="1"/>
  <c r="U10" i="10"/>
  <c r="U58" i="10"/>
  <c r="G101" i="10"/>
  <c r="U317" i="10"/>
  <c r="U338" i="10"/>
  <c r="M35" i="11"/>
  <c r="G91" i="11"/>
  <c r="G121" i="11"/>
  <c r="K47" i="12"/>
  <c r="N47" i="12"/>
  <c r="O47" i="12" s="1"/>
  <c r="U230" i="12"/>
  <c r="I132" i="13"/>
  <c r="G132" i="13"/>
  <c r="M216" i="9"/>
  <c r="I317" i="9"/>
  <c r="M337" i="9"/>
  <c r="M10" i="10"/>
  <c r="I27" i="10"/>
  <c r="U27" i="10"/>
  <c r="I53" i="10"/>
  <c r="U53" i="10"/>
  <c r="U63" i="10"/>
  <c r="U70" i="10"/>
  <c r="I91" i="10"/>
  <c r="U91" i="10"/>
  <c r="M150" i="10"/>
  <c r="N169" i="10"/>
  <c r="T170" i="10"/>
  <c r="M179" i="10"/>
  <c r="N216" i="10"/>
  <c r="U230" i="10"/>
  <c r="K231" i="10"/>
  <c r="N247" i="10"/>
  <c r="O247" i="10" s="1"/>
  <c r="U254" i="10"/>
  <c r="U259" i="10"/>
  <c r="N292" i="10"/>
  <c r="K298" i="10"/>
  <c r="N299" i="10"/>
  <c r="M303" i="10"/>
  <c r="N323" i="10"/>
  <c r="M337" i="10"/>
  <c r="T19" i="11"/>
  <c r="N35" i="11"/>
  <c r="O35" i="11" s="1"/>
  <c r="N53" i="11"/>
  <c r="O53" i="11" s="1"/>
  <c r="N70" i="11"/>
  <c r="T102" i="11"/>
  <c r="U137" i="11"/>
  <c r="N170" i="11"/>
  <c r="O170" i="11" s="1"/>
  <c r="T185" i="11"/>
  <c r="K54" i="12"/>
  <c r="N54" i="12"/>
  <c r="O54" i="12" s="1"/>
  <c r="N169" i="9"/>
  <c r="G179" i="9"/>
  <c r="G185" i="9"/>
  <c r="T185" i="9"/>
  <c r="M198" i="9"/>
  <c r="K205" i="9"/>
  <c r="N216" i="9"/>
  <c r="G231" i="9"/>
  <c r="T231" i="9"/>
  <c r="U247" i="9"/>
  <c r="U298" i="9"/>
  <c r="K299" i="9"/>
  <c r="M317" i="9"/>
  <c r="K323" i="9"/>
  <c r="I332" i="9"/>
  <c r="T332" i="9"/>
  <c r="N10" i="10"/>
  <c r="O10" i="10" s="1"/>
  <c r="U35" i="10"/>
  <c r="U54" i="10"/>
  <c r="I70" i="10"/>
  <c r="U78" i="10"/>
  <c r="G85" i="10"/>
  <c r="T85" i="10"/>
  <c r="G112" i="10"/>
  <c r="G126" i="10"/>
  <c r="T126" i="10"/>
  <c r="N132" i="10"/>
  <c r="O132" i="10" s="1"/>
  <c r="G150" i="10"/>
  <c r="N163" i="10"/>
  <c r="O163" i="10" s="1"/>
  <c r="N205" i="10"/>
  <c r="O205" i="10" s="1"/>
  <c r="U224" i="10"/>
  <c r="N240" i="10"/>
  <c r="M285" i="10"/>
  <c r="T317" i="10"/>
  <c r="M332" i="10"/>
  <c r="N337" i="10"/>
  <c r="G35" i="11"/>
  <c r="T35" i="11"/>
  <c r="G53" i="11"/>
  <c r="T58" i="11"/>
  <c r="G70" i="11"/>
  <c r="U85" i="11"/>
  <c r="G96" i="11"/>
  <c r="T96" i="11"/>
  <c r="I112" i="11"/>
  <c r="U112" i="11"/>
  <c r="O126" i="11"/>
  <c r="G132" i="11"/>
  <c r="T132" i="11"/>
  <c r="G163" i="11"/>
  <c r="T163" i="11"/>
  <c r="G170" i="11"/>
  <c r="T170" i="11"/>
  <c r="O231" i="11"/>
  <c r="U170" i="9"/>
  <c r="U224" i="9"/>
  <c r="M230" i="9"/>
  <c r="N247" i="9"/>
  <c r="N254" i="9"/>
  <c r="N260" i="9"/>
  <c r="K292" i="9"/>
  <c r="N317" i="9"/>
  <c r="I338" i="9"/>
  <c r="G10" i="10"/>
  <c r="N27" i="10"/>
  <c r="O27" i="10" s="1"/>
  <c r="N53" i="10"/>
  <c r="O53" i="10" s="1"/>
  <c r="G58" i="10"/>
  <c r="M70" i="10"/>
  <c r="G132" i="10"/>
  <c r="K163" i="10"/>
  <c r="U169" i="10"/>
  <c r="G205" i="10"/>
  <c r="I224" i="10"/>
  <c r="N285" i="10"/>
  <c r="O285" i="10" s="1"/>
  <c r="U78" i="11"/>
  <c r="I85" i="11"/>
  <c r="U91" i="11"/>
  <c r="U121" i="11"/>
  <c r="M137" i="11"/>
  <c r="G150" i="11"/>
  <c r="N338" i="11"/>
  <c r="O338" i="11" s="1"/>
  <c r="G338" i="11"/>
  <c r="K170" i="9"/>
  <c r="G191" i="9"/>
  <c r="T198" i="9"/>
  <c r="M205" i="9"/>
  <c r="I216" i="9"/>
  <c r="N230" i="9"/>
  <c r="G240" i="9"/>
  <c r="N285" i="9"/>
  <c r="T298" i="9"/>
  <c r="N332" i="9"/>
  <c r="G27" i="10"/>
  <c r="T27" i="10"/>
  <c r="N35" i="10"/>
  <c r="G53" i="10"/>
  <c r="T53" i="10"/>
  <c r="N54" i="10"/>
  <c r="T70" i="10"/>
  <c r="U84" i="10"/>
  <c r="G91" i="10"/>
  <c r="T91" i="10"/>
  <c r="I106" i="10"/>
  <c r="U106" i="10"/>
  <c r="I121" i="10"/>
  <c r="U121" i="10"/>
  <c r="I144" i="10"/>
  <c r="U144" i="10"/>
  <c r="K170" i="10"/>
  <c r="T179" i="10"/>
  <c r="M259" i="10"/>
  <c r="T267" i="10"/>
  <c r="N317" i="10"/>
  <c r="O317" i="10" s="1"/>
  <c r="N338" i="10"/>
  <c r="O338" i="10" s="1"/>
  <c r="U10" i="11"/>
  <c r="M27" i="11"/>
  <c r="T40" i="11"/>
  <c r="G47" i="11"/>
  <c r="G63" i="11"/>
  <c r="I78" i="11"/>
  <c r="U84" i="11"/>
  <c r="M85" i="11"/>
  <c r="G106" i="11"/>
  <c r="N112" i="11"/>
  <c r="O112" i="11" s="1"/>
  <c r="N126" i="11"/>
  <c r="T137" i="11"/>
  <c r="N157" i="11"/>
  <c r="N205" i="11"/>
  <c r="O205" i="11" s="1"/>
  <c r="K285" i="11"/>
  <c r="N285" i="11"/>
  <c r="O285" i="11" s="1"/>
  <c r="I231" i="12"/>
  <c r="G231" i="12"/>
  <c r="U285" i="12"/>
  <c r="N205" i="9"/>
  <c r="O205" i="9" s="1"/>
  <c r="U231" i="9"/>
  <c r="N275" i="9"/>
  <c r="N338" i="9"/>
  <c r="O338" i="9" s="1"/>
  <c r="T19" i="10"/>
  <c r="T63" i="10"/>
  <c r="I84" i="10"/>
  <c r="U126" i="10"/>
  <c r="N198" i="10"/>
  <c r="O198" i="10" s="1"/>
  <c r="N224" i="10"/>
  <c r="O224" i="10" s="1"/>
  <c r="N230" i="10"/>
  <c r="N259" i="10"/>
  <c r="O259" i="10" s="1"/>
  <c r="T260" i="10"/>
  <c r="T298" i="10"/>
  <c r="I339" i="10"/>
  <c r="T339" i="10"/>
  <c r="N27" i="11"/>
  <c r="O27" i="11" s="1"/>
  <c r="K35" i="11"/>
  <c r="G40" i="11"/>
  <c r="K47" i="11"/>
  <c r="I54" i="11"/>
  <c r="U54" i="11"/>
  <c r="T63" i="11"/>
  <c r="M78" i="11"/>
  <c r="T85" i="11"/>
  <c r="G101" i="11"/>
  <c r="G112" i="11"/>
  <c r="T112" i="11"/>
  <c r="N121" i="11"/>
  <c r="G126" i="11"/>
  <c r="U132" i="11"/>
  <c r="I157" i="11"/>
  <c r="G205" i="11"/>
  <c r="N224" i="11"/>
  <c r="O224" i="11" s="1"/>
  <c r="T205" i="11"/>
  <c r="T224" i="11"/>
  <c r="T231" i="11"/>
  <c r="T259" i="11"/>
  <c r="N267" i="11"/>
  <c r="O267" i="11" s="1"/>
  <c r="T267" i="11"/>
  <c r="G275" i="11"/>
  <c r="N292" i="11"/>
  <c r="I298" i="11"/>
  <c r="I332" i="11"/>
  <c r="T19" i="12"/>
  <c r="N53" i="12"/>
  <c r="N58" i="12"/>
  <c r="G132" i="12"/>
  <c r="G144" i="12"/>
  <c r="N259" i="12"/>
  <c r="T303" i="12"/>
  <c r="N27" i="13"/>
  <c r="O27" i="13" s="1"/>
  <c r="N35" i="13"/>
  <c r="I40" i="13"/>
  <c r="T40" i="13"/>
  <c r="N63" i="13"/>
  <c r="G78" i="13"/>
  <c r="N101" i="13"/>
  <c r="O101" i="13" s="1"/>
  <c r="G121" i="13"/>
  <c r="I126" i="13"/>
  <c r="U303" i="13"/>
  <c r="K303" i="13"/>
  <c r="I85" i="14"/>
  <c r="G85" i="14"/>
  <c r="N185" i="14"/>
  <c r="O185" i="14" s="1"/>
  <c r="G185" i="14"/>
  <c r="G303" i="11"/>
  <c r="G19" i="12"/>
  <c r="M163" i="12"/>
  <c r="M170" i="12"/>
  <c r="U267" i="12"/>
  <c r="M339" i="12"/>
  <c r="U53" i="13"/>
  <c r="G216" i="14"/>
  <c r="N216" i="14"/>
  <c r="U299" i="11"/>
  <c r="U10" i="12"/>
  <c r="M35" i="12"/>
  <c r="M137" i="12"/>
  <c r="O163" i="12"/>
  <c r="O170" i="12"/>
  <c r="K310" i="12"/>
  <c r="O339" i="12"/>
  <c r="K27" i="13"/>
  <c r="O40" i="13"/>
  <c r="K102" i="13"/>
  <c r="O121" i="13"/>
  <c r="N10" i="14"/>
  <c r="O10" i="14" s="1"/>
  <c r="G10" i="14"/>
  <c r="M101" i="14"/>
  <c r="K101" i="14"/>
  <c r="U169" i="14"/>
  <c r="N299" i="14"/>
  <c r="O299" i="14" s="1"/>
  <c r="G299" i="14"/>
  <c r="K224" i="11"/>
  <c r="K231" i="11"/>
  <c r="G35" i="12"/>
  <c r="M47" i="12"/>
  <c r="M54" i="12"/>
  <c r="G78" i="12"/>
  <c r="I96" i="12"/>
  <c r="I102" i="12"/>
  <c r="G150" i="12"/>
  <c r="G163" i="12"/>
  <c r="G170" i="12"/>
  <c r="U191" i="12"/>
  <c r="U224" i="12"/>
  <c r="U247" i="12"/>
  <c r="U254" i="12"/>
  <c r="N275" i="12"/>
  <c r="N323" i="12"/>
  <c r="O323" i="12" s="1"/>
  <c r="G339" i="12"/>
  <c r="M10" i="13"/>
  <c r="U54" i="13"/>
  <c r="O91" i="13"/>
  <c r="M101" i="13"/>
  <c r="N102" i="13"/>
  <c r="O102" i="13" s="1"/>
  <c r="O112" i="13"/>
  <c r="N163" i="13"/>
  <c r="G163" i="13"/>
  <c r="N78" i="15"/>
  <c r="O78" i="15" s="1"/>
  <c r="G78" i="15"/>
  <c r="N204" i="11"/>
  <c r="N216" i="11"/>
  <c r="N230" i="11"/>
  <c r="N240" i="11"/>
  <c r="U254" i="11"/>
  <c r="K259" i="11"/>
  <c r="N260" i="11"/>
  <c r="K303" i="11"/>
  <c r="N317" i="11"/>
  <c r="O317" i="11" s="1"/>
  <c r="M332" i="11"/>
  <c r="U27" i="12"/>
  <c r="M85" i="12"/>
  <c r="M96" i="12"/>
  <c r="M102" i="12"/>
  <c r="K112" i="12"/>
  <c r="M121" i="12"/>
  <c r="I126" i="12"/>
  <c r="U126" i="12"/>
  <c r="G179" i="12"/>
  <c r="G191" i="12"/>
  <c r="K224" i="12"/>
  <c r="U231" i="12"/>
  <c r="I254" i="12"/>
  <c r="K275" i="12"/>
  <c r="M337" i="12"/>
  <c r="N10" i="13"/>
  <c r="O10" i="13" s="1"/>
  <c r="G19" i="13"/>
  <c r="U27" i="13"/>
  <c r="U35" i="13"/>
  <c r="K40" i="13"/>
  <c r="M53" i="13"/>
  <c r="U63" i="13"/>
  <c r="I70" i="13"/>
  <c r="T70" i="13"/>
  <c r="G91" i="13"/>
  <c r="G102" i="13"/>
  <c r="U84" i="14"/>
  <c r="G191" i="11"/>
  <c r="I247" i="11"/>
  <c r="T247" i="11"/>
  <c r="G254" i="11"/>
  <c r="G285" i="11"/>
  <c r="K298" i="11"/>
  <c r="U332" i="11"/>
  <c r="I338" i="11"/>
  <c r="U338" i="11"/>
  <c r="I339" i="11"/>
  <c r="N10" i="12"/>
  <c r="O10" i="12" s="1"/>
  <c r="G47" i="12"/>
  <c r="G54" i="12"/>
  <c r="K63" i="12"/>
  <c r="N70" i="12"/>
  <c r="G85" i="12"/>
  <c r="T102" i="12"/>
  <c r="N121" i="12"/>
  <c r="M126" i="12"/>
  <c r="U157" i="12"/>
  <c r="I198" i="12"/>
  <c r="I205" i="12"/>
  <c r="N230" i="12"/>
  <c r="K231" i="12"/>
  <c r="G259" i="12"/>
  <c r="K260" i="12"/>
  <c r="N285" i="12"/>
  <c r="O292" i="12"/>
  <c r="I299" i="12"/>
  <c r="M303" i="12"/>
  <c r="N53" i="13"/>
  <c r="O53" i="13" s="1"/>
  <c r="G54" i="13"/>
  <c r="U58" i="13"/>
  <c r="M70" i="13"/>
  <c r="I106" i="13"/>
  <c r="U106" i="13"/>
  <c r="U96" i="14"/>
  <c r="N144" i="14"/>
  <c r="O144" i="14" s="1"/>
  <c r="G144" i="14"/>
  <c r="K254" i="14"/>
  <c r="N254" i="14"/>
  <c r="O254" i="14" s="1"/>
  <c r="I205" i="11"/>
  <c r="I224" i="11"/>
  <c r="I231" i="11"/>
  <c r="M247" i="11"/>
  <c r="U259" i="11"/>
  <c r="I267" i="11"/>
  <c r="U267" i="11"/>
  <c r="M310" i="11"/>
  <c r="M27" i="12"/>
  <c r="U35" i="12"/>
  <c r="G53" i="12"/>
  <c r="G58" i="12"/>
  <c r="U84" i="12"/>
  <c r="G96" i="12"/>
  <c r="G102" i="12"/>
  <c r="N126" i="12"/>
  <c r="O126" i="12" s="1"/>
  <c r="T126" i="12"/>
  <c r="K137" i="12"/>
  <c r="G157" i="12"/>
  <c r="K163" i="12"/>
  <c r="N169" i="12"/>
  <c r="K170" i="12"/>
  <c r="N179" i="12"/>
  <c r="I185" i="12"/>
  <c r="M198" i="12"/>
  <c r="M205" i="12"/>
  <c r="M224" i="12"/>
  <c r="N254" i="12"/>
  <c r="O254" i="12" s="1"/>
  <c r="T259" i="12"/>
  <c r="O275" i="12"/>
  <c r="M299" i="12"/>
  <c r="N337" i="12"/>
  <c r="O337" i="12" s="1"/>
  <c r="K339" i="12"/>
  <c r="K10" i="13"/>
  <c r="N19" i="13"/>
  <c r="I27" i="13"/>
  <c r="G35" i="13"/>
  <c r="O54" i="13"/>
  <c r="G63" i="13"/>
  <c r="N70" i="13"/>
  <c r="O70" i="13" s="1"/>
  <c r="G101" i="13"/>
  <c r="U292" i="13"/>
  <c r="I298" i="13"/>
  <c r="G298" i="13"/>
  <c r="N63" i="14"/>
  <c r="O63" i="14" s="1"/>
  <c r="G63" i="14"/>
  <c r="I170" i="14"/>
  <c r="G170" i="14"/>
  <c r="U27" i="15"/>
  <c r="K53" i="16"/>
  <c r="U53" i="16"/>
  <c r="M298" i="13"/>
  <c r="O298" i="13"/>
  <c r="T54" i="14"/>
  <c r="T63" i="14"/>
  <c r="O101" i="14"/>
  <c r="T185" i="14"/>
  <c r="O19" i="15"/>
  <c r="I63" i="15"/>
  <c r="G63" i="15"/>
  <c r="T157" i="15"/>
  <c r="N112" i="16"/>
  <c r="G112" i="16"/>
  <c r="M179" i="16"/>
  <c r="K179" i="16"/>
  <c r="O179" i="16"/>
  <c r="U310" i="16"/>
  <c r="K310" i="16"/>
  <c r="M132" i="13"/>
  <c r="M170" i="13"/>
  <c r="G185" i="13"/>
  <c r="T185" i="13"/>
  <c r="M198" i="13"/>
  <c r="K205" i="13"/>
  <c r="N254" i="13"/>
  <c r="O254" i="13" s="1"/>
  <c r="U259" i="13"/>
  <c r="G338" i="13"/>
  <c r="T35" i="14"/>
  <c r="M47" i="14"/>
  <c r="U53" i="14"/>
  <c r="K58" i="14"/>
  <c r="N85" i="14"/>
  <c r="O85" i="14" s="1"/>
  <c r="G101" i="14"/>
  <c r="N170" i="14"/>
  <c r="O170" i="14" s="1"/>
  <c r="N310" i="14"/>
  <c r="O310" i="14" s="1"/>
  <c r="I337" i="14"/>
  <c r="G19" i="15"/>
  <c r="T19" i="15"/>
  <c r="M35" i="15"/>
  <c r="T53" i="15"/>
  <c r="T27" i="16"/>
  <c r="G47" i="16"/>
  <c r="N78" i="16"/>
  <c r="O78" i="16" s="1"/>
  <c r="G78" i="16"/>
  <c r="O204" i="16"/>
  <c r="N132" i="13"/>
  <c r="O132" i="13" s="1"/>
  <c r="U137" i="13"/>
  <c r="U179" i="13"/>
  <c r="G231" i="13"/>
  <c r="T231" i="13"/>
  <c r="N247" i="13"/>
  <c r="O247" i="13" s="1"/>
  <c r="G285" i="13"/>
  <c r="M317" i="13"/>
  <c r="U337" i="13"/>
  <c r="G27" i="14"/>
  <c r="N47" i="14"/>
  <c r="O47" i="14" s="1"/>
  <c r="T70" i="14"/>
  <c r="M84" i="14"/>
  <c r="T85" i="14"/>
  <c r="G106" i="14"/>
  <c r="G112" i="14"/>
  <c r="U121" i="14"/>
  <c r="T132" i="14"/>
  <c r="G137" i="14"/>
  <c r="U144" i="14"/>
  <c r="M150" i="14"/>
  <c r="U157" i="14"/>
  <c r="M169" i="14"/>
  <c r="T170" i="14"/>
  <c r="U224" i="14"/>
  <c r="G267" i="14"/>
  <c r="N275" i="14"/>
  <c r="O275" i="14" s="1"/>
  <c r="T298" i="14"/>
  <c r="N317" i="14"/>
  <c r="K323" i="14"/>
  <c r="M337" i="14"/>
  <c r="N339" i="14"/>
  <c r="O339" i="14" s="1"/>
  <c r="T10" i="15"/>
  <c r="N35" i="15"/>
  <c r="O35" i="15" s="1"/>
  <c r="G53" i="15"/>
  <c r="G58" i="15"/>
  <c r="N63" i="15"/>
  <c r="O63" i="15" s="1"/>
  <c r="O121" i="15"/>
  <c r="T185" i="15"/>
  <c r="N247" i="15"/>
  <c r="U10" i="16"/>
  <c r="U35" i="16"/>
  <c r="G58" i="16"/>
  <c r="G150" i="13"/>
  <c r="T150" i="13"/>
  <c r="N157" i="13"/>
  <c r="U163" i="13"/>
  <c r="G170" i="13"/>
  <c r="G198" i="13"/>
  <c r="U230" i="13"/>
  <c r="U275" i="13"/>
  <c r="N303" i="13"/>
  <c r="O303" i="13" s="1"/>
  <c r="G47" i="14"/>
  <c r="N84" i="14"/>
  <c r="O84" i="14" s="1"/>
  <c r="N169" i="14"/>
  <c r="O169" i="14" s="1"/>
  <c r="G198" i="14"/>
  <c r="M231" i="14"/>
  <c r="U247" i="14"/>
  <c r="K339" i="14"/>
  <c r="G35" i="15"/>
  <c r="U85" i="16"/>
  <c r="G126" i="16"/>
  <c r="I126" i="16"/>
  <c r="T185" i="16"/>
  <c r="G204" i="16"/>
  <c r="I204" i="16"/>
  <c r="I254" i="16"/>
  <c r="G254" i="16"/>
  <c r="I260" i="16"/>
  <c r="N260" i="16"/>
  <c r="O260" i="16" s="1"/>
  <c r="N205" i="13"/>
  <c r="O205" i="13" s="1"/>
  <c r="M224" i="13"/>
  <c r="M259" i="13"/>
  <c r="G303" i="13"/>
  <c r="U310" i="13"/>
  <c r="I19" i="14"/>
  <c r="U19" i="14"/>
  <c r="M40" i="14"/>
  <c r="N58" i="14"/>
  <c r="O58" i="14" s="1"/>
  <c r="G84" i="14"/>
  <c r="K96" i="14"/>
  <c r="T96" i="14"/>
  <c r="I102" i="14"/>
  <c r="U102" i="14"/>
  <c r="G150" i="14"/>
  <c r="T150" i="14"/>
  <c r="G169" i="14"/>
  <c r="G205" i="14"/>
  <c r="T205" i="14"/>
  <c r="T231" i="14"/>
  <c r="I240" i="14"/>
  <c r="M254" i="14"/>
  <c r="U285" i="14"/>
  <c r="M292" i="14"/>
  <c r="I47" i="15"/>
  <c r="I54" i="15"/>
  <c r="K298" i="15"/>
  <c r="N298" i="15"/>
  <c r="O298" i="15" s="1"/>
  <c r="I137" i="16"/>
  <c r="G137" i="16"/>
  <c r="M204" i="16"/>
  <c r="K204" i="16"/>
  <c r="K126" i="13"/>
  <c r="G144" i="13"/>
  <c r="N191" i="13"/>
  <c r="N224" i="13"/>
  <c r="O224" i="13" s="1"/>
  <c r="N259" i="13"/>
  <c r="O259" i="13" s="1"/>
  <c r="M267" i="13"/>
  <c r="U298" i="13"/>
  <c r="G299" i="13"/>
  <c r="M332" i="13"/>
  <c r="M19" i="14"/>
  <c r="U27" i="14"/>
  <c r="N40" i="14"/>
  <c r="O40" i="14" s="1"/>
  <c r="T53" i="14"/>
  <c r="I63" i="14"/>
  <c r="U63" i="14"/>
  <c r="K85" i="14"/>
  <c r="G91" i="14"/>
  <c r="M102" i="14"/>
  <c r="U106" i="14"/>
  <c r="N126" i="14"/>
  <c r="K170" i="14"/>
  <c r="G179" i="14"/>
  <c r="T179" i="14"/>
  <c r="I185" i="14"/>
  <c r="T224" i="14"/>
  <c r="T247" i="14"/>
  <c r="I299" i="14"/>
  <c r="T40" i="15"/>
  <c r="M47" i="15"/>
  <c r="M54" i="15"/>
  <c r="K63" i="15"/>
  <c r="T198" i="15"/>
  <c r="O204" i="15"/>
  <c r="T337" i="15"/>
  <c r="M91" i="16"/>
  <c r="K91" i="16"/>
  <c r="N106" i="13"/>
  <c r="O106" i="13" s="1"/>
  <c r="U112" i="13"/>
  <c r="M121" i="13"/>
  <c r="N126" i="13"/>
  <c r="O126" i="13" s="1"/>
  <c r="K132" i="13"/>
  <c r="M137" i="13"/>
  <c r="T137" i="13"/>
  <c r="K144" i="13"/>
  <c r="T144" i="13"/>
  <c r="U150" i="13"/>
  <c r="M163" i="13"/>
  <c r="O163" i="13"/>
  <c r="U170" i="13"/>
  <c r="N179" i="13"/>
  <c r="N185" i="13"/>
  <c r="O185" i="13" s="1"/>
  <c r="U198" i="13"/>
  <c r="G204" i="13"/>
  <c r="N240" i="13"/>
  <c r="N267" i="13"/>
  <c r="O267" i="13" s="1"/>
  <c r="K298" i="13"/>
  <c r="G310" i="13"/>
  <c r="U317" i="13"/>
  <c r="N19" i="14"/>
  <c r="O19" i="14" s="1"/>
  <c r="K47" i="14"/>
  <c r="G53" i="14"/>
  <c r="M63" i="14"/>
  <c r="U70" i="14"/>
  <c r="G78" i="14"/>
  <c r="N102" i="14"/>
  <c r="O102" i="14" s="1"/>
  <c r="G126" i="14"/>
  <c r="U132" i="14"/>
  <c r="T157" i="14"/>
  <c r="G163" i="14"/>
  <c r="U191" i="14"/>
  <c r="N240" i="14"/>
  <c r="O240" i="14" s="1"/>
  <c r="T285" i="14"/>
  <c r="U317" i="14"/>
  <c r="K337" i="14"/>
  <c r="N338" i="14"/>
  <c r="I19" i="15"/>
  <c r="U19" i="15"/>
  <c r="K35" i="15"/>
  <c r="G40" i="15"/>
  <c r="N47" i="15"/>
  <c r="O47" i="15" s="1"/>
  <c r="N54" i="15"/>
  <c r="O54" i="15" s="1"/>
  <c r="G19" i="16"/>
  <c r="I19" i="16"/>
  <c r="G40" i="16"/>
  <c r="I40" i="16"/>
  <c r="I54" i="16"/>
  <c r="G54" i="16"/>
  <c r="I70" i="16"/>
  <c r="G70" i="16"/>
  <c r="N91" i="16"/>
  <c r="O91" i="16" s="1"/>
  <c r="G91" i="16"/>
  <c r="N132" i="16"/>
  <c r="O132" i="16" s="1"/>
  <c r="N310" i="16"/>
  <c r="O310" i="16" s="1"/>
  <c r="M102" i="15"/>
  <c r="N106" i="15"/>
  <c r="O106" i="15" s="1"/>
  <c r="U137" i="15"/>
  <c r="K157" i="15"/>
  <c r="K216" i="15"/>
  <c r="G254" i="15"/>
  <c r="K267" i="15"/>
  <c r="K285" i="15"/>
  <c r="I298" i="15"/>
  <c r="M299" i="15"/>
  <c r="G310" i="15"/>
  <c r="M317" i="15"/>
  <c r="N323" i="15"/>
  <c r="U332" i="15"/>
  <c r="M338" i="15"/>
  <c r="N10" i="16"/>
  <c r="O10" i="16" s="1"/>
  <c r="T40" i="16"/>
  <c r="M53" i="16"/>
  <c r="N85" i="16"/>
  <c r="T85" i="16"/>
  <c r="G101" i="16"/>
  <c r="M170" i="16"/>
  <c r="G198" i="16"/>
  <c r="T204" i="16"/>
  <c r="U205" i="16"/>
  <c r="G224" i="16"/>
  <c r="G240" i="16"/>
  <c r="N267" i="16"/>
  <c r="M299" i="16"/>
  <c r="M310" i="16"/>
  <c r="M337" i="16"/>
  <c r="G339" i="16"/>
  <c r="N96" i="15"/>
  <c r="I101" i="15"/>
  <c r="I132" i="15"/>
  <c r="I144" i="15"/>
  <c r="I169" i="15"/>
  <c r="M230" i="15"/>
  <c r="T230" i="15"/>
  <c r="M240" i="15"/>
  <c r="M298" i="15"/>
  <c r="I332" i="15"/>
  <c r="G10" i="16"/>
  <c r="N35" i="16"/>
  <c r="O35" i="16" s="1"/>
  <c r="N53" i="16"/>
  <c r="O53" i="16" s="1"/>
  <c r="G85" i="16"/>
  <c r="G150" i="16"/>
  <c r="U157" i="16"/>
  <c r="M198" i="16"/>
  <c r="N292" i="16"/>
  <c r="O292" i="16" s="1"/>
  <c r="U338" i="16"/>
  <c r="U78" i="15"/>
  <c r="U85" i="15"/>
  <c r="G96" i="15"/>
  <c r="T101" i="15"/>
  <c r="M144" i="15"/>
  <c r="T144" i="15"/>
  <c r="I191" i="15"/>
  <c r="U198" i="15"/>
  <c r="N205" i="15"/>
  <c r="N230" i="15"/>
  <c r="O230" i="15" s="1"/>
  <c r="N254" i="15"/>
  <c r="O254" i="15" s="1"/>
  <c r="N259" i="15"/>
  <c r="O259" i="15" s="1"/>
  <c r="K303" i="15"/>
  <c r="M332" i="15"/>
  <c r="T332" i="15"/>
  <c r="U337" i="15"/>
  <c r="T10" i="16"/>
  <c r="M27" i="16"/>
  <c r="N63" i="16"/>
  <c r="N84" i="16"/>
  <c r="O84" i="16" s="1"/>
  <c r="K96" i="16"/>
  <c r="N163" i="16"/>
  <c r="O191" i="16"/>
  <c r="U204" i="16"/>
  <c r="G205" i="16"/>
  <c r="M260" i="16"/>
  <c r="M275" i="16"/>
  <c r="U298" i="16"/>
  <c r="G310" i="16"/>
  <c r="K339" i="16"/>
  <c r="U54" i="15"/>
  <c r="T63" i="15"/>
  <c r="M78" i="15"/>
  <c r="M85" i="15"/>
  <c r="N101" i="15"/>
  <c r="O101" i="15" s="1"/>
  <c r="T102" i="15"/>
  <c r="I121" i="15"/>
  <c r="N144" i="15"/>
  <c r="O144" i="15" s="1"/>
  <c r="U170" i="15"/>
  <c r="I179" i="15"/>
  <c r="G185" i="15"/>
  <c r="M191" i="15"/>
  <c r="I204" i="15"/>
  <c r="I216" i="15"/>
  <c r="N240" i="15"/>
  <c r="O240" i="15" s="1"/>
  <c r="N275" i="15"/>
  <c r="N292" i="15"/>
  <c r="G299" i="15"/>
  <c r="N332" i="15"/>
  <c r="O332" i="15" s="1"/>
  <c r="G339" i="15"/>
  <c r="N27" i="16"/>
  <c r="O27" i="16" s="1"/>
  <c r="T53" i="16"/>
  <c r="M58" i="16"/>
  <c r="N96" i="16"/>
  <c r="U102" i="16"/>
  <c r="U112" i="16"/>
  <c r="M132" i="16"/>
  <c r="T132" i="16"/>
  <c r="T144" i="16"/>
  <c r="G185" i="16"/>
  <c r="U230" i="16"/>
  <c r="G231" i="16"/>
  <c r="U240" i="16"/>
  <c r="M267" i="16"/>
  <c r="G275" i="16"/>
  <c r="T310" i="16"/>
  <c r="N317" i="16"/>
  <c r="I323" i="16"/>
  <c r="M231" i="16"/>
  <c r="G259" i="16"/>
  <c r="G285" i="16"/>
  <c r="T292" i="16"/>
  <c r="G298" i="16"/>
  <c r="U299" i="16"/>
  <c r="M323" i="16"/>
  <c r="K337" i="16"/>
  <c r="G70" i="15"/>
  <c r="O157" i="15"/>
  <c r="K169" i="15"/>
  <c r="N185" i="15"/>
  <c r="N198" i="15"/>
  <c r="U254" i="15"/>
  <c r="G285" i="15"/>
  <c r="N317" i="15"/>
  <c r="O317" i="15" s="1"/>
  <c r="N338" i="15"/>
  <c r="O338" i="15" s="1"/>
  <c r="O40" i="16"/>
  <c r="M54" i="16"/>
  <c r="T58" i="16"/>
  <c r="M70" i="16"/>
  <c r="G157" i="16"/>
  <c r="G169" i="16"/>
  <c r="M230" i="16"/>
  <c r="O230" i="16"/>
  <c r="M254" i="16"/>
  <c r="O254" i="16"/>
  <c r="T339" i="16"/>
  <c r="U96" i="15"/>
  <c r="K121" i="15"/>
  <c r="G205" i="15"/>
  <c r="N216" i="15"/>
  <c r="O216" i="15" s="1"/>
  <c r="U224" i="15"/>
  <c r="U259" i="15"/>
  <c r="U275" i="15"/>
  <c r="U292" i="15"/>
  <c r="N303" i="15"/>
  <c r="O303" i="15" s="1"/>
  <c r="U317" i="15"/>
  <c r="U338" i="15"/>
  <c r="M10" i="16"/>
  <c r="N54" i="16"/>
  <c r="N70" i="16"/>
  <c r="O70" i="16" s="1"/>
  <c r="K84" i="16"/>
  <c r="M85" i="16"/>
  <c r="T91" i="16"/>
  <c r="U132" i="16"/>
  <c r="N137" i="16"/>
  <c r="O137" i="16" s="1"/>
  <c r="U150" i="16"/>
  <c r="G170" i="16"/>
  <c r="K191" i="16"/>
  <c r="O216" i="16"/>
  <c r="K292" i="16"/>
  <c r="U317" i="16"/>
  <c r="O19" i="16"/>
  <c r="O47" i="16"/>
  <c r="M47" i="16"/>
  <c r="M78" i="16"/>
  <c r="N106" i="16"/>
  <c r="O106" i="16" s="1"/>
  <c r="M137" i="16"/>
  <c r="K285" i="16"/>
  <c r="O96" i="16"/>
  <c r="M101" i="16"/>
  <c r="K106" i="16"/>
  <c r="O112" i="16"/>
  <c r="M121" i="16"/>
  <c r="G132" i="16"/>
  <c r="K132" i="16"/>
  <c r="M144" i="16"/>
  <c r="K157" i="16"/>
  <c r="N169" i="16"/>
  <c r="O169" i="16" s="1"/>
  <c r="T169" i="16"/>
  <c r="N170" i="16"/>
  <c r="I185" i="16"/>
  <c r="N198" i="16"/>
  <c r="O198" i="16" s="1"/>
  <c r="O205" i="16"/>
  <c r="K205" i="16"/>
  <c r="G216" i="16"/>
  <c r="K216" i="16"/>
  <c r="I224" i="16"/>
  <c r="N240" i="16"/>
  <c r="O240" i="16" s="1"/>
  <c r="T240" i="16"/>
  <c r="N247" i="16"/>
  <c r="O247" i="16" s="1"/>
  <c r="I259" i="16"/>
  <c r="N275" i="16"/>
  <c r="O275" i="16" s="1"/>
  <c r="T275" i="16"/>
  <c r="N285" i="16"/>
  <c r="O285" i="16" s="1"/>
  <c r="O298" i="16"/>
  <c r="K298" i="16"/>
  <c r="G299" i="16"/>
  <c r="K299" i="16"/>
  <c r="I303" i="16"/>
  <c r="U323" i="16"/>
  <c r="I332" i="16"/>
  <c r="M19" i="16"/>
  <c r="M35" i="16"/>
  <c r="M63" i="16"/>
  <c r="M96" i="16"/>
  <c r="M112" i="16"/>
  <c r="K247" i="16"/>
  <c r="K19" i="16"/>
  <c r="K35" i="16"/>
  <c r="K47" i="16"/>
  <c r="K54" i="16"/>
  <c r="O54" i="16"/>
  <c r="K63" i="16"/>
  <c r="K78" i="16"/>
  <c r="K85" i="16"/>
  <c r="O85" i="16"/>
  <c r="N101" i="16"/>
  <c r="O101" i="16" s="1"/>
  <c r="M102" i="16"/>
  <c r="N121" i="16"/>
  <c r="O121" i="16" s="1"/>
  <c r="M126" i="16"/>
  <c r="N144" i="16"/>
  <c r="O144" i="16" s="1"/>
  <c r="M150" i="16"/>
  <c r="I163" i="16"/>
  <c r="O185" i="16"/>
  <c r="K185" i="16"/>
  <c r="K224" i="16"/>
  <c r="I231" i="16"/>
  <c r="M247" i="16"/>
  <c r="K259" i="16"/>
  <c r="I267" i="16"/>
  <c r="M285" i="16"/>
  <c r="K303" i="16"/>
  <c r="I317" i="16"/>
  <c r="G323" i="16"/>
  <c r="K332" i="16"/>
  <c r="G338" i="16"/>
  <c r="I338" i="16"/>
  <c r="O170" i="16"/>
  <c r="K170" i="16"/>
  <c r="K198" i="16"/>
  <c r="I205" i="16"/>
  <c r="I298" i="16"/>
  <c r="K101" i="16"/>
  <c r="N102" i="16"/>
  <c r="O102" i="16" s="1"/>
  <c r="K121" i="16"/>
  <c r="N126" i="16"/>
  <c r="O126" i="16" s="1"/>
  <c r="K144" i="16"/>
  <c r="N150" i="16"/>
  <c r="O150" i="16" s="1"/>
  <c r="O163" i="16"/>
  <c r="K163" i="16"/>
  <c r="K169" i="16"/>
  <c r="I170" i="16"/>
  <c r="N185" i="16"/>
  <c r="I198" i="16"/>
  <c r="M205" i="16"/>
  <c r="T216" i="16"/>
  <c r="N224" i="16"/>
  <c r="O224" i="16" s="1"/>
  <c r="O231" i="16"/>
  <c r="K231" i="16"/>
  <c r="K240" i="16"/>
  <c r="I247" i="16"/>
  <c r="N259" i="16"/>
  <c r="O259" i="16" s="1"/>
  <c r="O267" i="16"/>
  <c r="K267" i="16"/>
  <c r="K275" i="16"/>
  <c r="I285" i="16"/>
  <c r="M298" i="16"/>
  <c r="T299" i="16"/>
  <c r="N303" i="16"/>
  <c r="O303" i="16" s="1"/>
  <c r="O317" i="16"/>
  <c r="K317" i="16"/>
  <c r="T323" i="16"/>
  <c r="N332" i="16"/>
  <c r="O332" i="16" s="1"/>
  <c r="O338" i="16"/>
  <c r="N339" i="16"/>
  <c r="O339" i="16" s="1"/>
  <c r="M338" i="16"/>
  <c r="K338" i="16"/>
  <c r="O53" i="15"/>
  <c r="M10" i="15"/>
  <c r="M27" i="15"/>
  <c r="M40" i="15"/>
  <c r="M53" i="15"/>
  <c r="M58" i="15"/>
  <c r="M70" i="15"/>
  <c r="M84" i="15"/>
  <c r="M91" i="15"/>
  <c r="O112" i="15"/>
  <c r="K112" i="15"/>
  <c r="I137" i="15"/>
  <c r="I170" i="15"/>
  <c r="O198" i="15"/>
  <c r="K198" i="15"/>
  <c r="I224" i="15"/>
  <c r="M247" i="15"/>
  <c r="K247" i="15"/>
  <c r="I254" i="15"/>
  <c r="U267" i="15"/>
  <c r="I292" i="15"/>
  <c r="K310" i="15"/>
  <c r="O337" i="15"/>
  <c r="K337" i="15"/>
  <c r="M337" i="15"/>
  <c r="N10" i="15"/>
  <c r="O10" i="15" s="1"/>
  <c r="N27" i="15"/>
  <c r="O27" i="15" s="1"/>
  <c r="N40" i="15"/>
  <c r="O40" i="15" s="1"/>
  <c r="N53" i="15"/>
  <c r="N58" i="15"/>
  <c r="O58" i="15" s="1"/>
  <c r="N70" i="15"/>
  <c r="O70" i="15" s="1"/>
  <c r="N84" i="15"/>
  <c r="O84" i="15" s="1"/>
  <c r="N91" i="15"/>
  <c r="O91" i="15" s="1"/>
  <c r="U101" i="15"/>
  <c r="U121" i="15"/>
  <c r="O137" i="15"/>
  <c r="K137" i="15"/>
  <c r="U144" i="15"/>
  <c r="U157" i="15"/>
  <c r="O170" i="15"/>
  <c r="K170" i="15"/>
  <c r="G179" i="15"/>
  <c r="I185" i="15"/>
  <c r="G204" i="15"/>
  <c r="I205" i="15"/>
  <c r="O224" i="15"/>
  <c r="K224" i="15"/>
  <c r="U230" i="15"/>
  <c r="K254" i="15"/>
  <c r="M254" i="15"/>
  <c r="N267" i="15"/>
  <c r="O267" i="15" s="1"/>
  <c r="U285" i="15"/>
  <c r="G303" i="15"/>
  <c r="I323" i="15"/>
  <c r="G332" i="15"/>
  <c r="I339" i="15"/>
  <c r="K10" i="15"/>
  <c r="K27" i="15"/>
  <c r="K40" i="15"/>
  <c r="K53" i="15"/>
  <c r="K58" i="15"/>
  <c r="K70" i="15"/>
  <c r="K84" i="15"/>
  <c r="K91" i="15"/>
  <c r="O96" i="15"/>
  <c r="M96" i="15"/>
  <c r="G101" i="15"/>
  <c r="G102" i="15"/>
  <c r="I102" i="15"/>
  <c r="U106" i="15"/>
  <c r="M112" i="15"/>
  <c r="G121" i="15"/>
  <c r="G126" i="15"/>
  <c r="I126" i="15"/>
  <c r="M132" i="15"/>
  <c r="G144" i="15"/>
  <c r="G150" i="15"/>
  <c r="I150" i="15"/>
  <c r="G157" i="15"/>
  <c r="G163" i="15"/>
  <c r="I163" i="15"/>
  <c r="M169" i="15"/>
  <c r="O185" i="15"/>
  <c r="K185" i="15"/>
  <c r="U191" i="15"/>
  <c r="M198" i="15"/>
  <c r="O205" i="15"/>
  <c r="K205" i="15"/>
  <c r="M216" i="15"/>
  <c r="G230" i="15"/>
  <c r="G231" i="15"/>
  <c r="I231" i="15"/>
  <c r="U240" i="15"/>
  <c r="K260" i="15"/>
  <c r="G267" i="15"/>
  <c r="U298" i="15"/>
  <c r="I299" i="15"/>
  <c r="M310" i="15"/>
  <c r="O323" i="15"/>
  <c r="K323" i="15"/>
  <c r="M323" i="15"/>
  <c r="O339" i="15"/>
  <c r="K339" i="15"/>
  <c r="M339" i="15"/>
  <c r="O102" i="15"/>
  <c r="K102" i="15"/>
  <c r="G106" i="15"/>
  <c r="G112" i="15"/>
  <c r="I112" i="15"/>
  <c r="O126" i="15"/>
  <c r="K126" i="15"/>
  <c r="U132" i="15"/>
  <c r="M137" i="15"/>
  <c r="O150" i="15"/>
  <c r="K150" i="15"/>
  <c r="O163" i="15"/>
  <c r="K163" i="15"/>
  <c r="U169" i="15"/>
  <c r="M170" i="15"/>
  <c r="M179" i="15"/>
  <c r="G191" i="15"/>
  <c r="G198" i="15"/>
  <c r="I198" i="15"/>
  <c r="M204" i="15"/>
  <c r="U216" i="15"/>
  <c r="M224" i="15"/>
  <c r="O231" i="15"/>
  <c r="K231" i="15"/>
  <c r="G240" i="15"/>
  <c r="G247" i="15"/>
  <c r="I247" i="15"/>
  <c r="O247" i="15"/>
  <c r="I259" i="15"/>
  <c r="G259" i="15"/>
  <c r="N260" i="15"/>
  <c r="O260" i="15" s="1"/>
  <c r="M260" i="15"/>
  <c r="I275" i="15"/>
  <c r="N285" i="15"/>
  <c r="O285" i="15" s="1"/>
  <c r="T285" i="15"/>
  <c r="U303" i="15"/>
  <c r="I310" i="15"/>
  <c r="I337" i="15"/>
  <c r="U247" i="15"/>
  <c r="G260" i="15"/>
  <c r="I260" i="15"/>
  <c r="O275" i="15"/>
  <c r="K275" i="15"/>
  <c r="O292" i="15"/>
  <c r="K292" i="15"/>
  <c r="O299" i="15"/>
  <c r="K299" i="15"/>
  <c r="T303" i="15"/>
  <c r="N310" i="15"/>
  <c r="O310" i="15" s="1"/>
  <c r="M27" i="14"/>
  <c r="M53" i="14"/>
  <c r="M70" i="14"/>
  <c r="M91" i="14"/>
  <c r="M106" i="14"/>
  <c r="M132" i="14"/>
  <c r="M157" i="14"/>
  <c r="O204" i="14"/>
  <c r="K204" i="14"/>
  <c r="I267" i="14"/>
  <c r="I285" i="14"/>
  <c r="U292" i="14"/>
  <c r="N27" i="14"/>
  <c r="O27" i="14" s="1"/>
  <c r="I35" i="14"/>
  <c r="M35" i="14"/>
  <c r="N53" i="14"/>
  <c r="O53" i="14" s="1"/>
  <c r="I54" i="14"/>
  <c r="M54" i="14"/>
  <c r="N70" i="14"/>
  <c r="O70" i="14" s="1"/>
  <c r="I78" i="14"/>
  <c r="M78" i="14"/>
  <c r="N91" i="14"/>
  <c r="O91" i="14" s="1"/>
  <c r="I96" i="14"/>
  <c r="M96" i="14"/>
  <c r="N106" i="14"/>
  <c r="O106" i="14" s="1"/>
  <c r="I112" i="14"/>
  <c r="M112" i="14"/>
  <c r="N132" i="14"/>
  <c r="O132" i="14" s="1"/>
  <c r="I137" i="14"/>
  <c r="M137" i="14"/>
  <c r="N157" i="14"/>
  <c r="O157" i="14" s="1"/>
  <c r="I163" i="14"/>
  <c r="M163" i="14"/>
  <c r="O191" i="14"/>
  <c r="K191" i="14"/>
  <c r="O216" i="14"/>
  <c r="K216" i="14"/>
  <c r="I247" i="14"/>
  <c r="G260" i="14"/>
  <c r="I303" i="14"/>
  <c r="I317" i="14"/>
  <c r="N337" i="14"/>
  <c r="O337" i="14" s="1"/>
  <c r="G337" i="14"/>
  <c r="K27" i="14"/>
  <c r="N35" i="14"/>
  <c r="O35" i="14" s="1"/>
  <c r="K53" i="14"/>
  <c r="N54" i="14"/>
  <c r="O54" i="14" s="1"/>
  <c r="K70" i="14"/>
  <c r="N78" i="14"/>
  <c r="O78" i="14" s="1"/>
  <c r="K91" i="14"/>
  <c r="N96" i="14"/>
  <c r="O96" i="14" s="1"/>
  <c r="K106" i="14"/>
  <c r="N112" i="14"/>
  <c r="O112" i="14" s="1"/>
  <c r="K132" i="14"/>
  <c r="N137" i="14"/>
  <c r="O137" i="14"/>
  <c r="K157" i="14"/>
  <c r="N163" i="14"/>
  <c r="O163" i="14"/>
  <c r="N179" i="14"/>
  <c r="O179" i="14" s="1"/>
  <c r="M198" i="14"/>
  <c r="N224" i="14"/>
  <c r="O224" i="14" s="1"/>
  <c r="N230" i="14"/>
  <c r="N231" i="14"/>
  <c r="O231" i="14" s="1"/>
  <c r="I254" i="14"/>
  <c r="G254" i="14"/>
  <c r="G275" i="14"/>
  <c r="N292" i="14"/>
  <c r="O292" i="14" s="1"/>
  <c r="G292" i="14"/>
  <c r="O303" i="14"/>
  <c r="K303" i="14"/>
  <c r="M303" i="14"/>
  <c r="I323" i="14"/>
  <c r="G323" i="14"/>
  <c r="T10" i="14"/>
  <c r="T40" i="14"/>
  <c r="T58" i="14"/>
  <c r="T84" i="14"/>
  <c r="T101" i="14"/>
  <c r="T121" i="14"/>
  <c r="T144" i="14"/>
  <c r="T169" i="14"/>
  <c r="K179" i="14"/>
  <c r="M185" i="14"/>
  <c r="M191" i="14"/>
  <c r="N198" i="14"/>
  <c r="O198" i="14" s="1"/>
  <c r="M204" i="14"/>
  <c r="M205" i="14"/>
  <c r="M216" i="14"/>
  <c r="G224" i="14"/>
  <c r="O230" i="14"/>
  <c r="K230" i="14"/>
  <c r="G231" i="14"/>
  <c r="O259" i="14"/>
  <c r="K259" i="14"/>
  <c r="M259" i="14"/>
  <c r="N298" i="14"/>
  <c r="O332" i="14"/>
  <c r="K332" i="14"/>
  <c r="M332" i="14"/>
  <c r="U337" i="14"/>
  <c r="G339" i="14"/>
  <c r="O247" i="14"/>
  <c r="K247" i="14"/>
  <c r="U254" i="14"/>
  <c r="O267" i="14"/>
  <c r="K267" i="14"/>
  <c r="O285" i="14"/>
  <c r="K285" i="14"/>
  <c r="G298" i="14"/>
  <c r="I298" i="14"/>
  <c r="M299" i="14"/>
  <c r="O317" i="14"/>
  <c r="K317" i="14"/>
  <c r="U323" i="14"/>
  <c r="G338" i="14"/>
  <c r="I338" i="14"/>
  <c r="M339" i="14"/>
  <c r="M240" i="14"/>
  <c r="G259" i="14"/>
  <c r="I259" i="14"/>
  <c r="M260" i="14"/>
  <c r="M275" i="14"/>
  <c r="O298" i="14"/>
  <c r="K298" i="14"/>
  <c r="U299" i="14"/>
  <c r="M310" i="14"/>
  <c r="G332" i="14"/>
  <c r="I332" i="14"/>
  <c r="O338" i="14"/>
  <c r="K338" i="14"/>
  <c r="U339" i="14"/>
  <c r="O19" i="13"/>
  <c r="O78" i="13"/>
  <c r="O35" i="13"/>
  <c r="O63" i="13"/>
  <c r="N96" i="13"/>
  <c r="O96" i="13" s="1"/>
  <c r="I179" i="13"/>
  <c r="I230" i="13"/>
  <c r="I323" i="13"/>
  <c r="G10" i="13"/>
  <c r="I19" i="13"/>
  <c r="M19" i="13"/>
  <c r="G27" i="13"/>
  <c r="I35" i="13"/>
  <c r="M35" i="13"/>
  <c r="G40" i="13"/>
  <c r="I47" i="13"/>
  <c r="M47" i="13"/>
  <c r="G53" i="13"/>
  <c r="I54" i="13"/>
  <c r="M54" i="13"/>
  <c r="G58" i="13"/>
  <c r="I63" i="13"/>
  <c r="M63" i="13"/>
  <c r="G70" i="13"/>
  <c r="I78" i="13"/>
  <c r="M78" i="13"/>
  <c r="G84" i="13"/>
  <c r="K96" i="13"/>
  <c r="M102" i="13"/>
  <c r="G112" i="13"/>
  <c r="K112" i="13"/>
  <c r="M126" i="13"/>
  <c r="G137" i="13"/>
  <c r="K137" i="13"/>
  <c r="M150" i="13"/>
  <c r="O150" i="13"/>
  <c r="I169" i="13"/>
  <c r="U285" i="13"/>
  <c r="K285" i="13"/>
  <c r="O299" i="13"/>
  <c r="K299" i="13"/>
  <c r="M299" i="13"/>
  <c r="I310" i="13"/>
  <c r="G317" i="13"/>
  <c r="K317" i="13"/>
  <c r="G337" i="13"/>
  <c r="I337" i="13"/>
  <c r="U338" i="13"/>
  <c r="K338" i="13"/>
  <c r="N338" i="13"/>
  <c r="O338" i="13" s="1"/>
  <c r="O85" i="13"/>
  <c r="K85" i="13"/>
  <c r="U84" i="13"/>
  <c r="M85" i="13"/>
  <c r="I101" i="13"/>
  <c r="I121" i="13"/>
  <c r="I144" i="13"/>
  <c r="I157" i="13"/>
  <c r="K169" i="13"/>
  <c r="U185" i="13"/>
  <c r="K185" i="13"/>
  <c r="O204" i="13"/>
  <c r="K204" i="13"/>
  <c r="M204" i="13"/>
  <c r="I216" i="13"/>
  <c r="U231" i="13"/>
  <c r="K231" i="13"/>
  <c r="K254" i="13"/>
  <c r="M254" i="13"/>
  <c r="I260" i="13"/>
  <c r="K310" i="13"/>
  <c r="M310" i="13"/>
  <c r="U332" i="13"/>
  <c r="K332" i="13"/>
  <c r="K19" i="13"/>
  <c r="K35" i="13"/>
  <c r="K47" i="13"/>
  <c r="K54" i="13"/>
  <c r="K63" i="13"/>
  <c r="K78" i="13"/>
  <c r="G85" i="13"/>
  <c r="I85" i="13"/>
  <c r="K150" i="13"/>
  <c r="O157" i="13"/>
  <c r="K157" i="13"/>
  <c r="M157" i="13"/>
  <c r="O191" i="13"/>
  <c r="K191" i="13"/>
  <c r="K216" i="13"/>
  <c r="M216" i="13"/>
  <c r="K260" i="13"/>
  <c r="M260" i="13"/>
  <c r="I275" i="13"/>
  <c r="N285" i="13"/>
  <c r="O285" i="13" s="1"/>
  <c r="T285" i="13"/>
  <c r="N292" i="13"/>
  <c r="N332" i="13"/>
  <c r="O332" i="13" s="1"/>
  <c r="G332" i="13"/>
  <c r="G339" i="13"/>
  <c r="I339" i="13"/>
  <c r="T102" i="13"/>
  <c r="T126" i="13"/>
  <c r="T163" i="13"/>
  <c r="N169" i="13"/>
  <c r="O169" i="13" s="1"/>
  <c r="O179" i="13"/>
  <c r="K179" i="13"/>
  <c r="I191" i="13"/>
  <c r="T205" i="13"/>
  <c r="N216" i="13"/>
  <c r="O216" i="13" s="1"/>
  <c r="K230" i="13"/>
  <c r="I240" i="13"/>
  <c r="T259" i="13"/>
  <c r="N260" i="13"/>
  <c r="O260" i="13" s="1"/>
  <c r="K275" i="13"/>
  <c r="I292" i="13"/>
  <c r="T303" i="13"/>
  <c r="N310" i="13"/>
  <c r="O310" i="13" s="1"/>
  <c r="K323" i="13"/>
  <c r="N339" i="13"/>
  <c r="O339" i="13" s="1"/>
  <c r="I204" i="13"/>
  <c r="T224" i="13"/>
  <c r="N230" i="13"/>
  <c r="O230" i="13" s="1"/>
  <c r="O240" i="13"/>
  <c r="K240" i="13"/>
  <c r="I254" i="13"/>
  <c r="T267" i="13"/>
  <c r="N275" i="13"/>
  <c r="O275" i="13" s="1"/>
  <c r="O292" i="13"/>
  <c r="K292" i="13"/>
  <c r="I299" i="13"/>
  <c r="T317" i="13"/>
  <c r="N323" i="13"/>
  <c r="O323" i="13" s="1"/>
  <c r="N337" i="13"/>
  <c r="O337" i="13" s="1"/>
  <c r="M337" i="13"/>
  <c r="M339" i="13"/>
  <c r="K337" i="13"/>
  <c r="K339" i="13"/>
  <c r="N137" i="12"/>
  <c r="O137" i="12" s="1"/>
  <c r="G137" i="12"/>
  <c r="O179" i="12"/>
  <c r="K179" i="12"/>
  <c r="M179" i="12"/>
  <c r="O230" i="12"/>
  <c r="K230" i="12"/>
  <c r="M230" i="12"/>
  <c r="M240" i="12"/>
  <c r="K240" i="12"/>
  <c r="O240" i="12"/>
  <c r="O267" i="12"/>
  <c r="K267" i="12"/>
  <c r="M267" i="12"/>
  <c r="M10" i="12"/>
  <c r="N27" i="12"/>
  <c r="O27" i="12" s="1"/>
  <c r="I144" i="12"/>
  <c r="N185" i="12"/>
  <c r="O185" i="12" s="1"/>
  <c r="K185" i="12"/>
  <c r="O169" i="12"/>
  <c r="K169" i="12"/>
  <c r="M169" i="12"/>
  <c r="N35" i="12"/>
  <c r="O35" i="12" s="1"/>
  <c r="O132" i="12"/>
  <c r="K132" i="12"/>
  <c r="M132" i="12"/>
  <c r="K247" i="12"/>
  <c r="M247" i="12"/>
  <c r="I292" i="12"/>
  <c r="G292" i="12"/>
  <c r="G10" i="12"/>
  <c r="I10" i="12"/>
  <c r="G40" i="12"/>
  <c r="I40" i="12"/>
  <c r="N78" i="12"/>
  <c r="O78" i="12" s="1"/>
  <c r="K78" i="12"/>
  <c r="N19" i="12"/>
  <c r="O19" i="12" s="1"/>
  <c r="G27" i="12"/>
  <c r="I27" i="12"/>
  <c r="O70" i="12"/>
  <c r="K70" i="12"/>
  <c r="M70" i="12"/>
  <c r="N85" i="12"/>
  <c r="O85" i="12" s="1"/>
  <c r="K85" i="12"/>
  <c r="N150" i="12"/>
  <c r="O150" i="12" s="1"/>
  <c r="K150" i="12"/>
  <c r="K19" i="12"/>
  <c r="K35" i="12"/>
  <c r="K40" i="12"/>
  <c r="U78" i="12"/>
  <c r="I84" i="12"/>
  <c r="U85" i="12"/>
  <c r="I91" i="12"/>
  <c r="K144" i="12"/>
  <c r="U150" i="12"/>
  <c r="I157" i="12"/>
  <c r="U185" i="12"/>
  <c r="I191" i="12"/>
  <c r="N247" i="12"/>
  <c r="O247" i="12" s="1"/>
  <c r="I259" i="12"/>
  <c r="N260" i="12"/>
  <c r="O260" i="12" s="1"/>
  <c r="N267" i="12"/>
  <c r="I275" i="12"/>
  <c r="G275" i="12"/>
  <c r="I298" i="12"/>
  <c r="K338" i="12"/>
  <c r="M338" i="12"/>
  <c r="I337" i="12"/>
  <c r="G337" i="12"/>
  <c r="N40" i="12"/>
  <c r="O40" i="12" s="1"/>
  <c r="U47" i="12"/>
  <c r="I53" i="12"/>
  <c r="U54" i="12"/>
  <c r="I58" i="12"/>
  <c r="K84" i="12"/>
  <c r="K91" i="12"/>
  <c r="U96" i="12"/>
  <c r="I101" i="12"/>
  <c r="U102" i="12"/>
  <c r="I106" i="12"/>
  <c r="U112" i="12"/>
  <c r="I121" i="12"/>
  <c r="T137" i="12"/>
  <c r="N144" i="12"/>
  <c r="O144" i="12" s="1"/>
  <c r="K157" i="12"/>
  <c r="K191" i="12"/>
  <c r="U198" i="12"/>
  <c r="I204" i="12"/>
  <c r="U205" i="12"/>
  <c r="I216" i="12"/>
  <c r="G254" i="12"/>
  <c r="O285" i="12"/>
  <c r="K285" i="12"/>
  <c r="M285" i="12"/>
  <c r="O298" i="12"/>
  <c r="K298" i="12"/>
  <c r="M298" i="12"/>
  <c r="U299" i="12"/>
  <c r="I310" i="12"/>
  <c r="G310" i="12"/>
  <c r="I332" i="12"/>
  <c r="U332" i="12"/>
  <c r="T337" i="12"/>
  <c r="N338" i="12"/>
  <c r="O338" i="12" s="1"/>
  <c r="O53" i="12"/>
  <c r="K53" i="12"/>
  <c r="O58" i="12"/>
  <c r="K58" i="12"/>
  <c r="I70" i="12"/>
  <c r="T78" i="12"/>
  <c r="N84" i="12"/>
  <c r="O84" i="12" s="1"/>
  <c r="T85" i="12"/>
  <c r="N91" i="12"/>
  <c r="O91" i="12" s="1"/>
  <c r="O101" i="12"/>
  <c r="K101" i="12"/>
  <c r="O106" i="12"/>
  <c r="K106" i="12"/>
  <c r="O121" i="12"/>
  <c r="K121" i="12"/>
  <c r="I132" i="12"/>
  <c r="T150" i="12"/>
  <c r="N157" i="12"/>
  <c r="O157" i="12" s="1"/>
  <c r="I169" i="12"/>
  <c r="I179" i="12"/>
  <c r="T185" i="12"/>
  <c r="N191" i="12"/>
  <c r="O191" i="12" s="1"/>
  <c r="O204" i="12"/>
  <c r="K204" i="12"/>
  <c r="O216" i="12"/>
  <c r="K216" i="12"/>
  <c r="I230" i="12"/>
  <c r="I240" i="12"/>
  <c r="G240" i="12"/>
  <c r="I260" i="12"/>
  <c r="G260" i="12"/>
  <c r="T275" i="12"/>
  <c r="O317" i="12"/>
  <c r="K317" i="12"/>
  <c r="M317" i="12"/>
  <c r="O332" i="12"/>
  <c r="K332" i="12"/>
  <c r="M332" i="12"/>
  <c r="U240" i="12"/>
  <c r="O259" i="12"/>
  <c r="K259" i="12"/>
  <c r="U260" i="12"/>
  <c r="U275" i="12"/>
  <c r="M292" i="12"/>
  <c r="G299" i="12"/>
  <c r="G303" i="12"/>
  <c r="I303" i="12"/>
  <c r="U310" i="12"/>
  <c r="M323" i="12"/>
  <c r="U337" i="12"/>
  <c r="T339" i="12"/>
  <c r="G247" i="12"/>
  <c r="I247" i="12"/>
  <c r="M254" i="12"/>
  <c r="G267" i="12"/>
  <c r="I267" i="12"/>
  <c r="G285" i="12"/>
  <c r="I285" i="12"/>
  <c r="O303" i="12"/>
  <c r="K303" i="12"/>
  <c r="G317" i="12"/>
  <c r="I317" i="12"/>
  <c r="G338" i="12"/>
  <c r="I338" i="12"/>
  <c r="O58" i="11"/>
  <c r="M40" i="11"/>
  <c r="M58" i="11"/>
  <c r="K101" i="11"/>
  <c r="K106" i="11"/>
  <c r="O169" i="11"/>
  <c r="K169" i="11"/>
  <c r="K191" i="11"/>
  <c r="I260" i="11"/>
  <c r="I337" i="11"/>
  <c r="N10" i="11"/>
  <c r="O10" i="11" s="1"/>
  <c r="I19" i="11"/>
  <c r="M19" i="11"/>
  <c r="N40" i="11"/>
  <c r="O40" i="11" s="1"/>
  <c r="I47" i="11"/>
  <c r="M47" i="11"/>
  <c r="N58" i="11"/>
  <c r="I63" i="11"/>
  <c r="M63" i="11"/>
  <c r="O121" i="11"/>
  <c r="K121" i="11"/>
  <c r="O132" i="11"/>
  <c r="K132" i="11"/>
  <c r="O179" i="11"/>
  <c r="K179" i="11"/>
  <c r="O260" i="11"/>
  <c r="K260" i="11"/>
  <c r="M260" i="11"/>
  <c r="I275" i="11"/>
  <c r="N298" i="11"/>
  <c r="O298" i="11" s="1"/>
  <c r="G298" i="11"/>
  <c r="G317" i="11"/>
  <c r="O337" i="11"/>
  <c r="K337" i="11"/>
  <c r="M337" i="11"/>
  <c r="K10" i="11"/>
  <c r="N19" i="11"/>
  <c r="O19" i="11"/>
  <c r="K40" i="11"/>
  <c r="N47" i="11"/>
  <c r="O47" i="11" s="1"/>
  <c r="K58" i="11"/>
  <c r="N63" i="11"/>
  <c r="O63" i="11"/>
  <c r="M70" i="11"/>
  <c r="N78" i="11"/>
  <c r="O78" i="11" s="1"/>
  <c r="N84" i="11"/>
  <c r="N85" i="11"/>
  <c r="O85" i="11" s="1"/>
  <c r="N91" i="11"/>
  <c r="O91" i="11" s="1"/>
  <c r="M96" i="11"/>
  <c r="M101" i="11"/>
  <c r="M102" i="11"/>
  <c r="M106" i="11"/>
  <c r="N137" i="11"/>
  <c r="O137" i="11" s="1"/>
  <c r="N144" i="11"/>
  <c r="O144" i="11" s="1"/>
  <c r="O157" i="11"/>
  <c r="K157" i="11"/>
  <c r="M163" i="11"/>
  <c r="M185" i="11"/>
  <c r="M191" i="11"/>
  <c r="O204" i="11"/>
  <c r="K204" i="11"/>
  <c r="M204" i="11"/>
  <c r="O216" i="11"/>
  <c r="K216" i="11"/>
  <c r="M216" i="11"/>
  <c r="O230" i="11"/>
  <c r="K230" i="11"/>
  <c r="M230" i="11"/>
  <c r="O240" i="11"/>
  <c r="K240" i="11"/>
  <c r="M240" i="11"/>
  <c r="N247" i="11"/>
  <c r="O247" i="11" s="1"/>
  <c r="O275" i="11"/>
  <c r="K275" i="11"/>
  <c r="M275" i="11"/>
  <c r="O292" i="11"/>
  <c r="K292" i="11"/>
  <c r="M292" i="11"/>
  <c r="I323" i="11"/>
  <c r="O339" i="11"/>
  <c r="K339" i="11"/>
  <c r="M339" i="11"/>
  <c r="T27" i="11"/>
  <c r="T53" i="11"/>
  <c r="G78" i="11"/>
  <c r="O84" i="11"/>
  <c r="K84" i="11"/>
  <c r="G85" i="11"/>
  <c r="K91" i="11"/>
  <c r="N96" i="11"/>
  <c r="O96" i="11" s="1"/>
  <c r="N101" i="11"/>
  <c r="O101" i="11" s="1"/>
  <c r="N102" i="11"/>
  <c r="O102" i="11" s="1"/>
  <c r="N106" i="11"/>
  <c r="O106" i="11" s="1"/>
  <c r="M112" i="11"/>
  <c r="M121" i="11"/>
  <c r="M132" i="11"/>
  <c r="G137" i="11"/>
  <c r="K144" i="11"/>
  <c r="N163" i="11"/>
  <c r="O163" i="11" s="1"/>
  <c r="M169" i="11"/>
  <c r="M170" i="11"/>
  <c r="N185" i="11"/>
  <c r="O185" i="11" s="1"/>
  <c r="N191" i="11"/>
  <c r="O191" i="11" s="1"/>
  <c r="G259" i="11"/>
  <c r="U298" i="11"/>
  <c r="I299" i="11"/>
  <c r="N303" i="11"/>
  <c r="O303" i="11" s="1"/>
  <c r="T303" i="11"/>
  <c r="O323" i="11"/>
  <c r="K323" i="11"/>
  <c r="M323" i="11"/>
  <c r="O198" i="11"/>
  <c r="U247" i="11"/>
  <c r="I254" i="11"/>
  <c r="O299" i="11"/>
  <c r="K299" i="11"/>
  <c r="U303" i="11"/>
  <c r="I310" i="11"/>
  <c r="K198" i="11"/>
  <c r="U198" i="11"/>
  <c r="I204" i="11"/>
  <c r="U205" i="11"/>
  <c r="I216" i="11"/>
  <c r="U224" i="11"/>
  <c r="I230" i="11"/>
  <c r="U231" i="11"/>
  <c r="I240" i="11"/>
  <c r="O254" i="11"/>
  <c r="K254" i="11"/>
  <c r="U285" i="11"/>
  <c r="I292" i="11"/>
  <c r="T298" i="11"/>
  <c r="N299" i="11"/>
  <c r="O310" i="11"/>
  <c r="K310" i="11"/>
  <c r="K112" i="10"/>
  <c r="O240" i="10"/>
  <c r="K240" i="10"/>
  <c r="M240" i="10"/>
  <c r="M275" i="10"/>
  <c r="O35" i="10"/>
  <c r="K35" i="10"/>
  <c r="O47" i="10"/>
  <c r="K47" i="10"/>
  <c r="O54" i="10"/>
  <c r="K54" i="10"/>
  <c r="O137" i="10"/>
  <c r="K137" i="10"/>
  <c r="K10" i="10"/>
  <c r="N19" i="10"/>
  <c r="O19" i="10" s="1"/>
  <c r="M58" i="10"/>
  <c r="N70" i="10"/>
  <c r="O70" i="10" s="1"/>
  <c r="N78" i="10"/>
  <c r="N84" i="10"/>
  <c r="O84" i="10" s="1"/>
  <c r="N85" i="10"/>
  <c r="M91" i="10"/>
  <c r="M106" i="10"/>
  <c r="M112" i="10"/>
  <c r="M144" i="10"/>
  <c r="N157" i="10"/>
  <c r="O157" i="10" s="1"/>
  <c r="K204" i="10"/>
  <c r="M204" i="10"/>
  <c r="I230" i="10"/>
  <c r="G247" i="10"/>
  <c r="N267" i="10"/>
  <c r="O267" i="10" s="1"/>
  <c r="G332" i="10"/>
  <c r="I332" i="10"/>
  <c r="K63" i="10"/>
  <c r="K96" i="10"/>
  <c r="K150" i="10"/>
  <c r="I169" i="10"/>
  <c r="O191" i="10"/>
  <c r="K191" i="10"/>
  <c r="M191" i="10"/>
  <c r="G267" i="10"/>
  <c r="I267" i="10"/>
  <c r="M19" i="10"/>
  <c r="O102" i="10"/>
  <c r="K102" i="10"/>
  <c r="O126" i="10"/>
  <c r="K126" i="10"/>
  <c r="O169" i="10"/>
  <c r="K169" i="10"/>
  <c r="M169" i="10"/>
  <c r="I198" i="10"/>
  <c r="G198" i="10"/>
  <c r="G224" i="10"/>
  <c r="G298" i="10"/>
  <c r="I298" i="10"/>
  <c r="K19" i="10"/>
  <c r="M27" i="10"/>
  <c r="M35" i="10"/>
  <c r="M40" i="10"/>
  <c r="M47" i="10"/>
  <c r="M53" i="10"/>
  <c r="M54" i="10"/>
  <c r="N58" i="10"/>
  <c r="O58" i="10" s="1"/>
  <c r="N63" i="10"/>
  <c r="O63" i="10" s="1"/>
  <c r="G70" i="10"/>
  <c r="O78" i="10"/>
  <c r="K78" i="10"/>
  <c r="G84" i="10"/>
  <c r="O85" i="10"/>
  <c r="K85" i="10"/>
  <c r="N91" i="10"/>
  <c r="O91" i="10" s="1"/>
  <c r="N96" i="10"/>
  <c r="O96" i="10" s="1"/>
  <c r="M101" i="10"/>
  <c r="M102" i="10"/>
  <c r="N106" i="10"/>
  <c r="O106" i="10" s="1"/>
  <c r="N112" i="10"/>
  <c r="O112" i="10" s="1"/>
  <c r="M121" i="10"/>
  <c r="M126" i="10"/>
  <c r="M132" i="10"/>
  <c r="M137" i="10"/>
  <c r="N144" i="10"/>
  <c r="O144" i="10" s="1"/>
  <c r="N150" i="10"/>
  <c r="O150" i="10" s="1"/>
  <c r="G157" i="10"/>
  <c r="G163" i="10"/>
  <c r="N170" i="10"/>
  <c r="O170" i="10" s="1"/>
  <c r="G170" i="10"/>
  <c r="I185" i="10"/>
  <c r="G185" i="10"/>
  <c r="T198" i="10"/>
  <c r="N204" i="10"/>
  <c r="O204" i="10" s="1"/>
  <c r="I216" i="10"/>
  <c r="I231" i="10"/>
  <c r="G231" i="10"/>
  <c r="I275" i="10"/>
  <c r="G275" i="10"/>
  <c r="I292" i="10"/>
  <c r="G292" i="10"/>
  <c r="N298" i="10"/>
  <c r="O298" i="10" s="1"/>
  <c r="N303" i="10"/>
  <c r="O303" i="10" s="1"/>
  <c r="M163" i="10"/>
  <c r="G179" i="10"/>
  <c r="I179" i="10"/>
  <c r="U185" i="10"/>
  <c r="U198" i="10"/>
  <c r="O216" i="10"/>
  <c r="K216" i="10"/>
  <c r="O230" i="10"/>
  <c r="K230" i="10"/>
  <c r="U231" i="10"/>
  <c r="K254" i="10"/>
  <c r="N275" i="10"/>
  <c r="U275" i="10"/>
  <c r="U163" i="10"/>
  <c r="O179" i="10"/>
  <c r="K179" i="10"/>
  <c r="G191" i="10"/>
  <c r="I191" i="10"/>
  <c r="G204" i="10"/>
  <c r="I204" i="10"/>
  <c r="M205" i="10"/>
  <c r="M224" i="10"/>
  <c r="G240" i="10"/>
  <c r="I240" i="10"/>
  <c r="M247" i="10"/>
  <c r="N254" i="10"/>
  <c r="O254" i="10" s="1"/>
  <c r="M254" i="10"/>
  <c r="G285" i="10"/>
  <c r="I285" i="10"/>
  <c r="I299" i="10"/>
  <c r="G299" i="10"/>
  <c r="I310" i="10"/>
  <c r="G310" i="10"/>
  <c r="G254" i="10"/>
  <c r="I254" i="10"/>
  <c r="G259" i="10"/>
  <c r="I259" i="10"/>
  <c r="I260" i="10"/>
  <c r="G260" i="10"/>
  <c r="U267" i="10"/>
  <c r="U292" i="10"/>
  <c r="U298" i="10"/>
  <c r="U299" i="10"/>
  <c r="G303" i="10"/>
  <c r="I303" i="10"/>
  <c r="G317" i="10"/>
  <c r="I317" i="10"/>
  <c r="N332" i="10"/>
  <c r="O332" i="10" s="1"/>
  <c r="U337" i="10"/>
  <c r="G338" i="10"/>
  <c r="I338" i="10"/>
  <c r="K260" i="10"/>
  <c r="O260" i="10"/>
  <c r="K275" i="10"/>
  <c r="O275" i="10"/>
  <c r="K292" i="10"/>
  <c r="O292" i="10"/>
  <c r="K299" i="10"/>
  <c r="O299" i="10"/>
  <c r="K310" i="10"/>
  <c r="O310" i="10"/>
  <c r="G323" i="10"/>
  <c r="K323" i="10"/>
  <c r="O323" i="10"/>
  <c r="G337" i="10"/>
  <c r="K337" i="10"/>
  <c r="O337" i="10"/>
  <c r="G339" i="10"/>
  <c r="K339" i="10"/>
  <c r="O339" i="10"/>
  <c r="M53" i="9"/>
  <c r="N58" i="9"/>
  <c r="O58" i="9" s="1"/>
  <c r="N63" i="9"/>
  <c r="O63" i="9" s="1"/>
  <c r="M84" i="9"/>
  <c r="O121" i="9"/>
  <c r="K121" i="9"/>
  <c r="M121" i="9"/>
  <c r="N19" i="9"/>
  <c r="M27" i="9"/>
  <c r="M40" i="9"/>
  <c r="N53" i="9"/>
  <c r="O53" i="9" s="1"/>
  <c r="N54" i="9"/>
  <c r="G58" i="9"/>
  <c r="K63" i="9"/>
  <c r="M70" i="9"/>
  <c r="N84" i="9"/>
  <c r="O84" i="9" s="1"/>
  <c r="N85" i="9"/>
  <c r="O85" i="9" s="1"/>
  <c r="O19" i="9"/>
  <c r="K19" i="9"/>
  <c r="N35" i="9"/>
  <c r="N47" i="9"/>
  <c r="O47" i="9" s="1"/>
  <c r="G53" i="9"/>
  <c r="O54" i="9"/>
  <c r="K54" i="9"/>
  <c r="N78" i="9"/>
  <c r="G84" i="9"/>
  <c r="K85" i="9"/>
  <c r="I91" i="9"/>
  <c r="O35" i="9"/>
  <c r="K35" i="9"/>
  <c r="K47" i="9"/>
  <c r="O78" i="9"/>
  <c r="K78" i="9"/>
  <c r="O91" i="9"/>
  <c r="K91" i="9"/>
  <c r="M91" i="9"/>
  <c r="T96" i="9"/>
  <c r="N101" i="9"/>
  <c r="O106" i="9"/>
  <c r="K106" i="9"/>
  <c r="K112" i="9"/>
  <c r="I121" i="9"/>
  <c r="N137" i="9"/>
  <c r="O137" i="9" s="1"/>
  <c r="T137" i="9"/>
  <c r="N144" i="9"/>
  <c r="T150" i="9"/>
  <c r="T163" i="9"/>
  <c r="I132" i="9"/>
  <c r="I101" i="9"/>
  <c r="O132" i="9"/>
  <c r="K132" i="9"/>
  <c r="K137" i="9"/>
  <c r="I144" i="9"/>
  <c r="O179" i="9"/>
  <c r="K179" i="9"/>
  <c r="O191" i="9"/>
  <c r="K191" i="9"/>
  <c r="O204" i="9"/>
  <c r="K204" i="9"/>
  <c r="O216" i="9"/>
  <c r="K216" i="9"/>
  <c r="O230" i="9"/>
  <c r="K230" i="9"/>
  <c r="O240" i="9"/>
  <c r="K240" i="9"/>
  <c r="O101" i="9"/>
  <c r="K101" i="9"/>
  <c r="K102" i="9"/>
  <c r="I106" i="9"/>
  <c r="O144" i="9"/>
  <c r="K144" i="9"/>
  <c r="O157" i="9"/>
  <c r="K157" i="9"/>
  <c r="O169" i="9"/>
  <c r="K169" i="9"/>
  <c r="O254" i="9"/>
  <c r="O260" i="9"/>
  <c r="G275" i="9"/>
  <c r="I275" i="9"/>
  <c r="I285" i="9"/>
  <c r="G285" i="9"/>
  <c r="U299" i="9"/>
  <c r="I303" i="9"/>
  <c r="G303" i="9"/>
  <c r="N310" i="9"/>
  <c r="O310" i="9" s="1"/>
  <c r="U310" i="9"/>
  <c r="U332" i="9"/>
  <c r="G337" i="9"/>
  <c r="I337" i="9"/>
  <c r="N339" i="9"/>
  <c r="O339" i="9" s="1"/>
  <c r="O247" i="9"/>
  <c r="M247" i="9"/>
  <c r="U254" i="9"/>
  <c r="U259" i="9"/>
  <c r="U260" i="9"/>
  <c r="U267" i="9"/>
  <c r="O275" i="9"/>
  <c r="U292" i="9"/>
  <c r="I298" i="9"/>
  <c r="G298" i="9"/>
  <c r="G299" i="9"/>
  <c r="I299" i="9"/>
  <c r="G323" i="9"/>
  <c r="I323" i="9"/>
  <c r="G254" i="9"/>
  <c r="I254" i="9"/>
  <c r="I259" i="9"/>
  <c r="G259" i="9"/>
  <c r="G260" i="9"/>
  <c r="I260" i="9"/>
  <c r="I267" i="9"/>
  <c r="G267" i="9"/>
  <c r="G292" i="9"/>
  <c r="I292" i="9"/>
  <c r="G310" i="9"/>
  <c r="I310" i="9"/>
  <c r="U317" i="9"/>
  <c r="N337" i="9"/>
  <c r="O337" i="9" s="1"/>
  <c r="U338" i="9"/>
  <c r="G339" i="9"/>
  <c r="I339" i="9"/>
  <c r="M254" i="9"/>
  <c r="K259" i="9"/>
  <c r="O259" i="9"/>
  <c r="M260" i="9"/>
  <c r="K267" i="9"/>
  <c r="O267" i="9"/>
  <c r="M275" i="9"/>
  <c r="K285" i="9"/>
  <c r="O285" i="9"/>
  <c r="K298" i="9"/>
  <c r="O298" i="9"/>
  <c r="K303" i="9"/>
  <c r="O303" i="9"/>
  <c r="G317" i="9"/>
  <c r="K317" i="9"/>
  <c r="O317" i="9"/>
  <c r="G332" i="9"/>
  <c r="K332" i="9"/>
  <c r="O332" i="9"/>
  <c r="G338" i="9"/>
  <c r="K338" i="9"/>
  <c r="M339" i="9"/>
  <c r="K254" i="9"/>
  <c r="K260" i="9"/>
  <c r="K275" i="9"/>
  <c r="K339" i="9"/>
  <c r="K10" i="8"/>
  <c r="O10" i="8"/>
  <c r="K27" i="8"/>
  <c r="O27" i="8"/>
  <c r="K40" i="8"/>
  <c r="O40" i="8"/>
  <c r="K53" i="8"/>
  <c r="O53" i="8"/>
  <c r="K58" i="8"/>
  <c r="O58" i="8"/>
  <c r="K70" i="8"/>
  <c r="O70" i="8"/>
  <c r="K84" i="8"/>
  <c r="O84" i="8"/>
  <c r="K91" i="8"/>
  <c r="O91" i="8"/>
  <c r="K101" i="8"/>
  <c r="O101" i="8"/>
  <c r="K106" i="8"/>
  <c r="O106" i="8"/>
  <c r="K121" i="8"/>
  <c r="O121" i="8"/>
  <c r="K132" i="8"/>
  <c r="O132" i="8"/>
  <c r="G144" i="8"/>
  <c r="G150" i="8"/>
  <c r="I150" i="8"/>
  <c r="G157" i="8"/>
  <c r="I185" i="8"/>
  <c r="G185" i="8"/>
  <c r="U191" i="8"/>
  <c r="O150" i="8"/>
  <c r="K150" i="8"/>
  <c r="N163" i="8"/>
  <c r="O163" i="8" s="1"/>
  <c r="N170" i="8"/>
  <c r="O170" i="8" s="1"/>
  <c r="N179" i="8"/>
  <c r="O179" i="8" s="1"/>
  <c r="N198" i="8"/>
  <c r="O144" i="8"/>
  <c r="K144" i="8"/>
  <c r="U144" i="8"/>
  <c r="M150" i="8"/>
  <c r="U157" i="8"/>
  <c r="I163" i="8"/>
  <c r="G163" i="8"/>
  <c r="I170" i="8"/>
  <c r="G170" i="8"/>
  <c r="N191" i="8"/>
  <c r="O191" i="8" s="1"/>
  <c r="I198" i="8"/>
  <c r="G198" i="8"/>
  <c r="K163" i="8"/>
  <c r="I169" i="8"/>
  <c r="K170" i="8"/>
  <c r="K185" i="8"/>
  <c r="O185" i="8"/>
  <c r="K198" i="8"/>
  <c r="O198" i="8"/>
  <c r="G205" i="8"/>
  <c r="K205" i="8"/>
  <c r="O205" i="8"/>
  <c r="M216" i="8"/>
  <c r="O216" i="8"/>
  <c r="U230" i="8"/>
  <c r="G240" i="8"/>
  <c r="G247" i="8"/>
  <c r="I247" i="8"/>
  <c r="G260" i="8"/>
  <c r="G267" i="8"/>
  <c r="I267" i="8"/>
  <c r="G275" i="8"/>
  <c r="G285" i="8"/>
  <c r="I285" i="8"/>
  <c r="G292" i="8"/>
  <c r="G298" i="8"/>
  <c r="I298" i="8"/>
  <c r="M299" i="8"/>
  <c r="U310" i="8"/>
  <c r="M323" i="8"/>
  <c r="M337" i="8"/>
  <c r="G339" i="8"/>
  <c r="N204" i="8"/>
  <c r="O204" i="8" s="1"/>
  <c r="I231" i="8"/>
  <c r="O247" i="8"/>
  <c r="K247" i="8"/>
  <c r="O267" i="8"/>
  <c r="K267" i="8"/>
  <c r="O285" i="8"/>
  <c r="K285" i="8"/>
  <c r="O298" i="8"/>
  <c r="K298" i="8"/>
  <c r="I317" i="8"/>
  <c r="G216" i="8"/>
  <c r="I224" i="8"/>
  <c r="O231" i="8"/>
  <c r="K231" i="8"/>
  <c r="I259" i="8"/>
  <c r="G299" i="8"/>
  <c r="I303" i="8"/>
  <c r="O317" i="8"/>
  <c r="K317" i="8"/>
  <c r="G323" i="8"/>
  <c r="I332" i="8"/>
  <c r="G337" i="8"/>
  <c r="I338" i="8"/>
  <c r="K224" i="8"/>
  <c r="M230" i="8"/>
  <c r="U240" i="8"/>
  <c r="M247" i="8"/>
  <c r="O259" i="8"/>
  <c r="K259" i="8"/>
  <c r="U260" i="8"/>
  <c r="M267" i="8"/>
  <c r="M285" i="8"/>
  <c r="M298" i="8"/>
  <c r="O303" i="8"/>
  <c r="K303" i="8"/>
  <c r="M310" i="8"/>
  <c r="O332" i="8"/>
  <c r="K332" i="8"/>
  <c r="O338" i="8"/>
  <c r="K338" i="8"/>
  <c r="U339" i="8"/>
  <c r="O112" i="7"/>
  <c r="K112" i="7"/>
  <c r="O163" i="7"/>
  <c r="K163" i="7"/>
  <c r="T40" i="7"/>
  <c r="O63" i="7"/>
  <c r="K63" i="7"/>
  <c r="T70" i="7"/>
  <c r="T84" i="7"/>
  <c r="O85" i="7"/>
  <c r="K85" i="7"/>
  <c r="O126" i="7"/>
  <c r="K126" i="7"/>
  <c r="O170" i="7"/>
  <c r="K170" i="7"/>
  <c r="O185" i="7"/>
  <c r="O35" i="7"/>
  <c r="K35" i="7"/>
  <c r="O54" i="7"/>
  <c r="K54" i="7"/>
  <c r="O96" i="7"/>
  <c r="K96" i="7"/>
  <c r="O137" i="7"/>
  <c r="K137" i="7"/>
  <c r="O47" i="7"/>
  <c r="K47" i="7"/>
  <c r="O78" i="7"/>
  <c r="K78" i="7"/>
  <c r="O19" i="7"/>
  <c r="K19" i="7"/>
  <c r="T27" i="7"/>
  <c r="T53" i="7"/>
  <c r="M78" i="7"/>
  <c r="O102" i="7"/>
  <c r="K102" i="7"/>
  <c r="M112" i="7"/>
  <c r="O150" i="7"/>
  <c r="K150" i="7"/>
  <c r="M163" i="7"/>
  <c r="M185" i="7"/>
  <c r="I230" i="7"/>
  <c r="K323" i="7"/>
  <c r="I337" i="7"/>
  <c r="I339" i="7"/>
  <c r="K216" i="7"/>
  <c r="O260" i="7"/>
  <c r="K260" i="7"/>
  <c r="I275" i="7"/>
  <c r="I310" i="7"/>
  <c r="T185" i="7"/>
  <c r="K191" i="7"/>
  <c r="I191" i="7"/>
  <c r="N205" i="7"/>
  <c r="O205" i="7" s="1"/>
  <c r="T205" i="7"/>
  <c r="N216" i="7"/>
  <c r="O216" i="7" s="1"/>
  <c r="K230" i="7"/>
  <c r="G231" i="7"/>
  <c r="K231" i="7"/>
  <c r="I240" i="7"/>
  <c r="N259" i="7"/>
  <c r="O259" i="7" s="1"/>
  <c r="T259" i="7"/>
  <c r="N260" i="7"/>
  <c r="O275" i="7"/>
  <c r="K275" i="7"/>
  <c r="G285" i="7"/>
  <c r="K285" i="7"/>
  <c r="I292" i="7"/>
  <c r="U298" i="7"/>
  <c r="I299" i="7"/>
  <c r="G303" i="7"/>
  <c r="O310" i="7"/>
  <c r="K310" i="7"/>
  <c r="N317" i="7"/>
  <c r="O317" i="7" s="1"/>
  <c r="T317" i="7"/>
  <c r="N323" i="7"/>
  <c r="O323" i="7" s="1"/>
  <c r="G332" i="7"/>
  <c r="O337" i="7"/>
  <c r="K337" i="7"/>
  <c r="G338" i="7"/>
  <c r="O339" i="7"/>
  <c r="K339" i="7"/>
  <c r="K185" i="7"/>
  <c r="N191" i="7"/>
  <c r="O191" i="7" s="1"/>
  <c r="I204" i="7"/>
  <c r="M216" i="7"/>
  <c r="K240" i="7"/>
  <c r="I254" i="7"/>
  <c r="M260" i="7"/>
  <c r="K292" i="7"/>
  <c r="O299" i="7"/>
  <c r="K299" i="7"/>
  <c r="M323" i="7"/>
  <c r="O204" i="7"/>
  <c r="K204" i="7"/>
  <c r="K205" i="7"/>
  <c r="I216" i="7"/>
  <c r="M230" i="7"/>
  <c r="T231" i="7"/>
  <c r="N240" i="7"/>
  <c r="O240" i="7" s="1"/>
  <c r="K254" i="7"/>
  <c r="K259" i="7"/>
  <c r="I260" i="7"/>
  <c r="M275" i="7"/>
  <c r="T285" i="7"/>
  <c r="N292" i="7"/>
  <c r="O292" i="7" s="1"/>
  <c r="T298" i="7"/>
  <c r="N299" i="7"/>
  <c r="M310" i="7"/>
  <c r="U317" i="7"/>
  <c r="I323" i="7"/>
  <c r="M337" i="7"/>
  <c r="M339" i="7"/>
  <c r="O19" i="6"/>
  <c r="O78" i="6"/>
  <c r="O47" i="6"/>
  <c r="O54" i="6"/>
  <c r="O85" i="6"/>
  <c r="O102" i="6"/>
  <c r="N10" i="6"/>
  <c r="N27" i="6"/>
  <c r="N40" i="6"/>
  <c r="O40" i="6" s="1"/>
  <c r="N53" i="6"/>
  <c r="O53" i="6" s="1"/>
  <c r="N58" i="6"/>
  <c r="O58" i="6" s="1"/>
  <c r="N70" i="6"/>
  <c r="O70" i="6" s="1"/>
  <c r="N84" i="6"/>
  <c r="O84" i="6" s="1"/>
  <c r="N91" i="6"/>
  <c r="O91" i="6" s="1"/>
  <c r="N101" i="6"/>
  <c r="O101" i="6" s="1"/>
  <c r="N106" i="6"/>
  <c r="O106" i="6" s="1"/>
  <c r="N121" i="6"/>
  <c r="O121" i="6" s="1"/>
  <c r="K137" i="6"/>
  <c r="K10" i="6"/>
  <c r="O10" i="6"/>
  <c r="I19" i="6"/>
  <c r="M19" i="6"/>
  <c r="K27" i="6"/>
  <c r="O27" i="6"/>
  <c r="I35" i="6"/>
  <c r="M35" i="6"/>
  <c r="K40" i="6"/>
  <c r="I47" i="6"/>
  <c r="M47" i="6"/>
  <c r="I54" i="6"/>
  <c r="M54" i="6"/>
  <c r="I63" i="6"/>
  <c r="M63" i="6"/>
  <c r="I78" i="6"/>
  <c r="M78" i="6"/>
  <c r="I85" i="6"/>
  <c r="M85" i="6"/>
  <c r="I96" i="6"/>
  <c r="M96" i="6"/>
  <c r="I102" i="6"/>
  <c r="M102" i="6"/>
  <c r="I112" i="6"/>
  <c r="M112" i="6"/>
  <c r="M126" i="6"/>
  <c r="G137" i="6"/>
  <c r="N137" i="6"/>
  <c r="O137" i="6" s="1"/>
  <c r="N126" i="6"/>
  <c r="O126" i="6" s="1"/>
  <c r="M132" i="6"/>
  <c r="M137" i="6"/>
  <c r="K19" i="6"/>
  <c r="K35" i="6"/>
  <c r="K47" i="6"/>
  <c r="K54" i="6"/>
  <c r="K63" i="6"/>
  <c r="K78" i="6"/>
  <c r="K85" i="6"/>
  <c r="K96" i="6"/>
  <c r="K102" i="6"/>
  <c r="K112" i="6"/>
  <c r="K126" i="6"/>
  <c r="N132" i="6"/>
  <c r="O132" i="6" s="1"/>
  <c r="K132" i="6"/>
  <c r="G247" i="6"/>
  <c r="G254" i="6"/>
  <c r="I254" i="6"/>
  <c r="U259" i="6"/>
  <c r="U260" i="6"/>
  <c r="G285" i="6"/>
  <c r="I285" i="6"/>
  <c r="G298" i="6"/>
  <c r="I298" i="6"/>
  <c r="U323" i="6"/>
  <c r="G332" i="6"/>
  <c r="I332" i="6"/>
  <c r="N338" i="6"/>
  <c r="O338" i="6" s="1"/>
  <c r="U339" i="6"/>
  <c r="M150" i="6"/>
  <c r="M163" i="6"/>
  <c r="M170" i="6"/>
  <c r="M185" i="6"/>
  <c r="M198" i="6"/>
  <c r="M205" i="6"/>
  <c r="M224" i="6"/>
  <c r="M231" i="6"/>
  <c r="O254" i="6"/>
  <c r="K254" i="6"/>
  <c r="G259" i="6"/>
  <c r="I259" i="6"/>
  <c r="I260" i="6"/>
  <c r="G260" i="6"/>
  <c r="G303" i="6"/>
  <c r="I303" i="6"/>
  <c r="N150" i="6"/>
  <c r="O150" i="6" s="1"/>
  <c r="N163" i="6"/>
  <c r="O163" i="6" s="1"/>
  <c r="N170" i="6"/>
  <c r="O170" i="6" s="1"/>
  <c r="N185" i="6"/>
  <c r="O185" i="6" s="1"/>
  <c r="N198" i="6"/>
  <c r="O198" i="6" s="1"/>
  <c r="N205" i="6"/>
  <c r="O205" i="6" s="1"/>
  <c r="U267" i="6"/>
  <c r="U275" i="6"/>
  <c r="N285" i="6"/>
  <c r="O285" i="6" s="1"/>
  <c r="N298" i="6"/>
  <c r="O298" i="6" s="1"/>
  <c r="U299" i="6"/>
  <c r="N332" i="6"/>
  <c r="O332" i="6" s="1"/>
  <c r="U337" i="6"/>
  <c r="G338" i="6"/>
  <c r="I338" i="6"/>
  <c r="K150" i="6"/>
  <c r="K163" i="6"/>
  <c r="K170" i="6"/>
  <c r="K185" i="6"/>
  <c r="K198" i="6"/>
  <c r="K205" i="6"/>
  <c r="K224" i="6"/>
  <c r="K231" i="6"/>
  <c r="M254" i="6"/>
  <c r="G267" i="6"/>
  <c r="I267" i="6"/>
  <c r="G317" i="6"/>
  <c r="I317" i="6"/>
  <c r="K260" i="6"/>
  <c r="O260" i="6"/>
  <c r="G275" i="6"/>
  <c r="K275" i="6"/>
  <c r="O275" i="6"/>
  <c r="G292" i="6"/>
  <c r="K292" i="6"/>
  <c r="O292" i="6"/>
  <c r="G299" i="6"/>
  <c r="K299" i="6"/>
  <c r="O299" i="6"/>
  <c r="G310" i="6"/>
  <c r="K310" i="6"/>
  <c r="O310" i="6"/>
  <c r="G323" i="6"/>
  <c r="K323" i="6"/>
  <c r="O323" i="6"/>
  <c r="G337" i="6"/>
  <c r="K337" i="6"/>
  <c r="O337" i="6"/>
  <c r="G339" i="6"/>
  <c r="K339" i="6"/>
  <c r="O339" i="6"/>
  <c r="N10" i="5"/>
  <c r="N70" i="5"/>
  <c r="N84" i="5"/>
  <c r="N101" i="5"/>
  <c r="O101" i="5" s="1"/>
  <c r="N121" i="5"/>
  <c r="N144" i="5"/>
  <c r="M170" i="5"/>
  <c r="K10" i="5"/>
  <c r="O10" i="5"/>
  <c r="I19" i="5"/>
  <c r="G27" i="5"/>
  <c r="K27" i="5"/>
  <c r="O27" i="5"/>
  <c r="I35" i="5"/>
  <c r="G40" i="5"/>
  <c r="K40" i="5"/>
  <c r="O40" i="5"/>
  <c r="I47" i="5"/>
  <c r="G53" i="5"/>
  <c r="K53" i="5"/>
  <c r="I54" i="5"/>
  <c r="G58" i="5"/>
  <c r="K58" i="5"/>
  <c r="O58" i="5"/>
  <c r="I63" i="5"/>
  <c r="K70" i="5"/>
  <c r="O70" i="5"/>
  <c r="I78" i="5"/>
  <c r="K84" i="5"/>
  <c r="O84" i="5"/>
  <c r="I85" i="5"/>
  <c r="G91" i="5"/>
  <c r="K91" i="5"/>
  <c r="O91" i="5"/>
  <c r="I96" i="5"/>
  <c r="K101" i="5"/>
  <c r="I102" i="5"/>
  <c r="G106" i="5"/>
  <c r="K106" i="5"/>
  <c r="O106" i="5"/>
  <c r="I112" i="5"/>
  <c r="K121" i="5"/>
  <c r="O121" i="5"/>
  <c r="I126" i="5"/>
  <c r="G132" i="5"/>
  <c r="K132" i="5"/>
  <c r="O132" i="5"/>
  <c r="I137" i="5"/>
  <c r="K144" i="5"/>
  <c r="O144" i="5"/>
  <c r="N150" i="5"/>
  <c r="O150" i="5" s="1"/>
  <c r="G169" i="5"/>
  <c r="K169" i="5"/>
  <c r="O169" i="5"/>
  <c r="N170" i="5"/>
  <c r="O170" i="5" s="1"/>
  <c r="O179" i="5"/>
  <c r="K179" i="5"/>
  <c r="G224" i="5"/>
  <c r="I224" i="5"/>
  <c r="G231" i="5"/>
  <c r="I231" i="5"/>
  <c r="I254" i="5"/>
  <c r="K150" i="5"/>
  <c r="T157" i="5"/>
  <c r="N204" i="5"/>
  <c r="N216" i="5"/>
  <c r="M224" i="5"/>
  <c r="M231" i="5"/>
  <c r="N332" i="5"/>
  <c r="O332" i="5" s="1"/>
  <c r="I339" i="5"/>
  <c r="G198" i="5"/>
  <c r="I198" i="5"/>
  <c r="G205" i="5"/>
  <c r="I205" i="5"/>
  <c r="N224" i="5"/>
  <c r="O224" i="5" s="1"/>
  <c r="N231" i="5"/>
  <c r="O231" i="5" s="1"/>
  <c r="I259" i="5"/>
  <c r="G259" i="5"/>
  <c r="O260" i="5"/>
  <c r="K260" i="5"/>
  <c r="M260" i="5"/>
  <c r="I267" i="5"/>
  <c r="G267" i="5"/>
  <c r="O275" i="5"/>
  <c r="K275" i="5"/>
  <c r="M275" i="5"/>
  <c r="I303" i="5"/>
  <c r="G303" i="5"/>
  <c r="O310" i="5"/>
  <c r="K310" i="5"/>
  <c r="M310" i="5"/>
  <c r="I323" i="5"/>
  <c r="K191" i="5"/>
  <c r="O191" i="5"/>
  <c r="K204" i="5"/>
  <c r="O204" i="5"/>
  <c r="K216" i="5"/>
  <c r="O216" i="5"/>
  <c r="K230" i="5"/>
  <c r="O230" i="5"/>
  <c r="K240" i="5"/>
  <c r="O240" i="5"/>
  <c r="O254" i="5"/>
  <c r="K254" i="5"/>
  <c r="M259" i="5"/>
  <c r="M267" i="5"/>
  <c r="U285" i="5"/>
  <c r="U298" i="5"/>
  <c r="O323" i="5"/>
  <c r="K323" i="5"/>
  <c r="U332" i="5"/>
  <c r="O339" i="5"/>
  <c r="K339" i="5"/>
  <c r="M247" i="5"/>
  <c r="U259" i="5"/>
  <c r="U267" i="5"/>
  <c r="G285" i="5"/>
  <c r="G292" i="5"/>
  <c r="I292" i="5"/>
  <c r="G298" i="5"/>
  <c r="G299" i="5"/>
  <c r="I299" i="5"/>
  <c r="U303" i="5"/>
  <c r="M317" i="5"/>
  <c r="G332" i="5"/>
  <c r="G337" i="5"/>
  <c r="I337" i="5"/>
  <c r="M338" i="5"/>
  <c r="I260" i="5"/>
  <c r="I275" i="5"/>
  <c r="O292" i="5"/>
  <c r="K292" i="5"/>
  <c r="O299" i="5"/>
  <c r="K299" i="5"/>
  <c r="G310" i="5"/>
  <c r="I310" i="5"/>
  <c r="M323" i="5"/>
  <c r="O337" i="5"/>
  <c r="K337" i="5"/>
  <c r="U338" i="5"/>
  <c r="M339" i="5"/>
  <c r="I19" i="4"/>
  <c r="N78" i="4"/>
  <c r="O78" i="4" s="1"/>
  <c r="G78" i="4"/>
  <c r="U112" i="4"/>
  <c r="K112" i="4"/>
  <c r="U205" i="4"/>
  <c r="K205" i="4"/>
  <c r="O303" i="4"/>
  <c r="K303" i="4"/>
  <c r="M303" i="4"/>
  <c r="I337" i="4"/>
  <c r="G337" i="4"/>
  <c r="K337" i="4"/>
  <c r="N337" i="4"/>
  <c r="O337" i="4" s="1"/>
  <c r="G10" i="4"/>
  <c r="K19" i="4"/>
  <c r="M19" i="4"/>
  <c r="G35" i="4"/>
  <c r="I35" i="4"/>
  <c r="N54" i="4"/>
  <c r="O54" i="4" s="1"/>
  <c r="N112" i="4"/>
  <c r="O112" i="4" s="1"/>
  <c r="G112" i="4"/>
  <c r="I157" i="4"/>
  <c r="N205" i="4"/>
  <c r="O205" i="4" s="1"/>
  <c r="G205" i="4"/>
  <c r="I275" i="4"/>
  <c r="G275" i="4"/>
  <c r="O35" i="4"/>
  <c r="O144" i="4"/>
  <c r="K144" i="4"/>
  <c r="M144" i="4"/>
  <c r="U163" i="4"/>
  <c r="K163" i="4"/>
  <c r="O191" i="4"/>
  <c r="K191" i="4"/>
  <c r="M191" i="4"/>
  <c r="O240" i="4"/>
  <c r="K240" i="4"/>
  <c r="M240" i="4"/>
  <c r="N27" i="4"/>
  <c r="O27" i="4" s="1"/>
  <c r="N35" i="4"/>
  <c r="N40" i="4"/>
  <c r="O40" i="4" s="1"/>
  <c r="G47" i="4"/>
  <c r="I47" i="4"/>
  <c r="U54" i="4"/>
  <c r="K54" i="4"/>
  <c r="K58" i="4"/>
  <c r="O58" i="4"/>
  <c r="U78" i="4"/>
  <c r="K78" i="4"/>
  <c r="O101" i="4"/>
  <c r="K101" i="4"/>
  <c r="M101" i="4"/>
  <c r="I106" i="4"/>
  <c r="N163" i="4"/>
  <c r="O163" i="4" s="1"/>
  <c r="G163" i="4"/>
  <c r="I204" i="4"/>
  <c r="I260" i="4"/>
  <c r="G260" i="4"/>
  <c r="M35" i="4"/>
  <c r="M47" i="4"/>
  <c r="M63" i="4"/>
  <c r="I84" i="4"/>
  <c r="O106" i="4"/>
  <c r="K106" i="4"/>
  <c r="I121" i="4"/>
  <c r="O157" i="4"/>
  <c r="K157" i="4"/>
  <c r="I169" i="4"/>
  <c r="O204" i="4"/>
  <c r="K204" i="4"/>
  <c r="I216" i="4"/>
  <c r="I267" i="4"/>
  <c r="I285" i="4"/>
  <c r="I298" i="4"/>
  <c r="I310" i="4"/>
  <c r="G310" i="4"/>
  <c r="K338" i="4"/>
  <c r="M338" i="4"/>
  <c r="M53" i="4"/>
  <c r="N63" i="4"/>
  <c r="O63" i="4" s="1"/>
  <c r="M70" i="4"/>
  <c r="K84" i="4"/>
  <c r="K85" i="4"/>
  <c r="I91" i="4"/>
  <c r="O121" i="4"/>
  <c r="K121" i="4"/>
  <c r="K126" i="4"/>
  <c r="I132" i="4"/>
  <c r="K169" i="4"/>
  <c r="K170" i="4"/>
  <c r="I179" i="4"/>
  <c r="O216" i="4"/>
  <c r="K216" i="4"/>
  <c r="K224" i="4"/>
  <c r="I230" i="4"/>
  <c r="I247" i="4"/>
  <c r="O267" i="4"/>
  <c r="K267" i="4"/>
  <c r="M267" i="4"/>
  <c r="O285" i="4"/>
  <c r="K285" i="4"/>
  <c r="M285" i="4"/>
  <c r="K317" i="4"/>
  <c r="M317" i="4"/>
  <c r="I332" i="4"/>
  <c r="N338" i="4"/>
  <c r="O338" i="4" s="1"/>
  <c r="K35" i="4"/>
  <c r="K47" i="4"/>
  <c r="N53" i="4"/>
  <c r="O53" i="4" s="1"/>
  <c r="K63" i="4"/>
  <c r="N70" i="4"/>
  <c r="O70" i="4" s="1"/>
  <c r="T78" i="4"/>
  <c r="N84" i="4"/>
  <c r="O84" i="4" s="1"/>
  <c r="O91" i="4"/>
  <c r="K91" i="4"/>
  <c r="K96" i="4"/>
  <c r="I101" i="4"/>
  <c r="M106" i="4"/>
  <c r="T112" i="4"/>
  <c r="N121" i="4"/>
  <c r="O132" i="4"/>
  <c r="K132" i="4"/>
  <c r="K137" i="4"/>
  <c r="I144" i="4"/>
  <c r="M157" i="4"/>
  <c r="T163" i="4"/>
  <c r="N169" i="4"/>
  <c r="O169" i="4" s="1"/>
  <c r="O179" i="4"/>
  <c r="K179" i="4"/>
  <c r="K185" i="4"/>
  <c r="I191" i="4"/>
  <c r="M204" i="4"/>
  <c r="T205" i="4"/>
  <c r="N216" i="4"/>
  <c r="O230" i="4"/>
  <c r="K230" i="4"/>
  <c r="K231" i="4"/>
  <c r="I240" i="4"/>
  <c r="U254" i="4"/>
  <c r="I299" i="4"/>
  <c r="G299" i="4"/>
  <c r="T310" i="4"/>
  <c r="N317" i="4"/>
  <c r="O317" i="4" s="1"/>
  <c r="G339" i="4"/>
  <c r="O247" i="4"/>
  <c r="K247" i="4"/>
  <c r="G254" i="4"/>
  <c r="G259" i="4"/>
  <c r="I259" i="4"/>
  <c r="M260" i="4"/>
  <c r="M275" i="4"/>
  <c r="O298" i="4"/>
  <c r="K298" i="4"/>
  <c r="U299" i="4"/>
  <c r="U310" i="4"/>
  <c r="O332" i="4"/>
  <c r="K332" i="4"/>
  <c r="U337" i="4"/>
  <c r="T339" i="4"/>
  <c r="O259" i="4"/>
  <c r="K259" i="4"/>
  <c r="M292" i="4"/>
  <c r="G303" i="4"/>
  <c r="I303" i="4"/>
  <c r="G317" i="4"/>
  <c r="I317" i="4"/>
  <c r="M323" i="4"/>
  <c r="G338" i="4"/>
  <c r="I338" i="4"/>
  <c r="M339" i="4"/>
  <c r="O70" i="3"/>
  <c r="O10" i="3"/>
  <c r="O40" i="3"/>
  <c r="O150" i="3"/>
  <c r="M10" i="3"/>
  <c r="M40" i="3"/>
  <c r="M70" i="3"/>
  <c r="M101" i="3"/>
  <c r="N112" i="3"/>
  <c r="O112" i="3" s="1"/>
  <c r="M144" i="3"/>
  <c r="N163" i="3"/>
  <c r="O163" i="3" s="1"/>
  <c r="N185" i="3"/>
  <c r="O185" i="3" s="1"/>
  <c r="M191" i="3"/>
  <c r="N84" i="3"/>
  <c r="O84" i="3" s="1"/>
  <c r="M85" i="3"/>
  <c r="G96" i="3"/>
  <c r="K96" i="3"/>
  <c r="O101" i="3"/>
  <c r="M102" i="3"/>
  <c r="K112" i="3"/>
  <c r="O121" i="3"/>
  <c r="M126" i="3"/>
  <c r="G137" i="3"/>
  <c r="K137" i="3"/>
  <c r="O144" i="3"/>
  <c r="M150" i="3"/>
  <c r="K163" i="3"/>
  <c r="O169" i="3"/>
  <c r="M170" i="3"/>
  <c r="K185" i="3"/>
  <c r="O191" i="3"/>
  <c r="M198" i="3"/>
  <c r="G205" i="3"/>
  <c r="K205" i="3"/>
  <c r="I216" i="3"/>
  <c r="G240" i="3"/>
  <c r="I240" i="3"/>
  <c r="U247" i="3"/>
  <c r="K247" i="3"/>
  <c r="N259" i="3"/>
  <c r="O259" i="3" s="1"/>
  <c r="G275" i="3"/>
  <c r="I275" i="3"/>
  <c r="U285" i="3"/>
  <c r="K285" i="3"/>
  <c r="N298" i="3"/>
  <c r="N303" i="3"/>
  <c r="G310" i="3"/>
  <c r="I310" i="3"/>
  <c r="N338" i="3"/>
  <c r="M27" i="3"/>
  <c r="M84" i="3"/>
  <c r="M169" i="3"/>
  <c r="G323" i="3"/>
  <c r="I323" i="3"/>
  <c r="K10" i="3"/>
  <c r="K27" i="3"/>
  <c r="K40" i="3"/>
  <c r="K53" i="3"/>
  <c r="O53" i="3"/>
  <c r="K58" i="3"/>
  <c r="O58" i="3"/>
  <c r="K70" i="3"/>
  <c r="N85" i="3"/>
  <c r="O85" i="3" s="1"/>
  <c r="M91" i="3"/>
  <c r="N102" i="3"/>
  <c r="O102" i="3" s="1"/>
  <c r="M106" i="3"/>
  <c r="K121" i="3"/>
  <c r="N126" i="3"/>
  <c r="O126" i="3" s="1"/>
  <c r="M132" i="3"/>
  <c r="N150" i="3"/>
  <c r="M157" i="3"/>
  <c r="N170" i="3"/>
  <c r="O170" i="3" s="1"/>
  <c r="M179" i="3"/>
  <c r="N198" i="3"/>
  <c r="O198" i="3" s="1"/>
  <c r="M204" i="3"/>
  <c r="O216" i="3"/>
  <c r="K216" i="3"/>
  <c r="I230" i="3"/>
  <c r="U231" i="3"/>
  <c r="K231" i="3"/>
  <c r="G260" i="3"/>
  <c r="I260" i="3"/>
  <c r="U267" i="3"/>
  <c r="K267" i="3"/>
  <c r="G299" i="3"/>
  <c r="I299" i="3"/>
  <c r="G337" i="3"/>
  <c r="I337" i="3"/>
  <c r="G339" i="3"/>
  <c r="I339" i="3"/>
  <c r="K85" i="3"/>
  <c r="N91" i="3"/>
  <c r="O91" i="3" s="1"/>
  <c r="K102" i="3"/>
  <c r="N106" i="3"/>
  <c r="O106" i="3" s="1"/>
  <c r="K126" i="3"/>
  <c r="N132" i="3"/>
  <c r="O132" i="3" s="1"/>
  <c r="K150" i="3"/>
  <c r="N157" i="3"/>
  <c r="O157" i="3" s="1"/>
  <c r="K170" i="3"/>
  <c r="N179" i="3"/>
  <c r="O179" i="3" s="1"/>
  <c r="K198" i="3"/>
  <c r="N204" i="3"/>
  <c r="O204" i="3" s="1"/>
  <c r="T205" i="3"/>
  <c r="N216" i="3"/>
  <c r="O230" i="3"/>
  <c r="K230" i="3"/>
  <c r="N240" i="3"/>
  <c r="O240" i="3" s="1"/>
  <c r="N247" i="3"/>
  <c r="O247" i="3" s="1"/>
  <c r="G254" i="3"/>
  <c r="I254" i="3"/>
  <c r="U259" i="3"/>
  <c r="K259" i="3"/>
  <c r="O260" i="3"/>
  <c r="N275" i="3"/>
  <c r="O275" i="3" s="1"/>
  <c r="N285" i="3"/>
  <c r="O285" i="3" s="1"/>
  <c r="G292" i="3"/>
  <c r="I292" i="3"/>
  <c r="M299" i="3"/>
  <c r="N310" i="3"/>
  <c r="O310" i="3" s="1"/>
  <c r="N332" i="3"/>
  <c r="O332" i="3" s="1"/>
  <c r="M337" i="3"/>
  <c r="M339" i="3"/>
  <c r="M240" i="3"/>
  <c r="M254" i="3"/>
  <c r="M260" i="3"/>
  <c r="M275" i="3"/>
  <c r="M292" i="3"/>
  <c r="K298" i="3"/>
  <c r="O298" i="3"/>
  <c r="K303" i="3"/>
  <c r="O303" i="3"/>
  <c r="K317" i="3"/>
  <c r="O317" i="3"/>
  <c r="K332" i="3"/>
  <c r="K338" i="3"/>
  <c r="O338" i="3"/>
  <c r="K240" i="3"/>
  <c r="K254" i="3"/>
  <c r="K260" i="3"/>
  <c r="K275" i="3"/>
  <c r="K292" i="3"/>
  <c r="O27" i="2"/>
  <c r="O53" i="2"/>
  <c r="O144" i="2"/>
  <c r="O70" i="2"/>
  <c r="O106" i="2"/>
  <c r="T170" i="2"/>
  <c r="G179" i="2"/>
  <c r="O185" i="2"/>
  <c r="K185" i="2"/>
  <c r="N205" i="2"/>
  <c r="M10" i="2"/>
  <c r="K19" i="2"/>
  <c r="O19" i="2"/>
  <c r="M27" i="2"/>
  <c r="K35" i="2"/>
  <c r="O35" i="2"/>
  <c r="M40" i="2"/>
  <c r="K47" i="2"/>
  <c r="O47" i="2"/>
  <c r="M53" i="2"/>
  <c r="K54" i="2"/>
  <c r="O54" i="2"/>
  <c r="M58" i="2"/>
  <c r="K63" i="2"/>
  <c r="O63" i="2"/>
  <c r="M70" i="2"/>
  <c r="K78" i="2"/>
  <c r="O78" i="2"/>
  <c r="M84" i="2"/>
  <c r="K85" i="2"/>
  <c r="O85" i="2"/>
  <c r="M91" i="2"/>
  <c r="K96" i="2"/>
  <c r="O96" i="2"/>
  <c r="M101" i="2"/>
  <c r="K102" i="2"/>
  <c r="O102" i="2"/>
  <c r="M106" i="2"/>
  <c r="K112" i="2"/>
  <c r="O112" i="2"/>
  <c r="M121" i="2"/>
  <c r="G126" i="2"/>
  <c r="K126" i="2"/>
  <c r="O126" i="2"/>
  <c r="M132" i="2"/>
  <c r="G137" i="2"/>
  <c r="K137" i="2"/>
  <c r="O137" i="2"/>
  <c r="I144" i="2"/>
  <c r="M144" i="2"/>
  <c r="G150" i="2"/>
  <c r="K150" i="2"/>
  <c r="O150" i="2"/>
  <c r="I157" i="2"/>
  <c r="M157" i="2"/>
  <c r="G163" i="2"/>
  <c r="K163" i="2"/>
  <c r="O163" i="2"/>
  <c r="I169" i="2"/>
  <c r="G170" i="2"/>
  <c r="K170" i="2"/>
  <c r="O170" i="2"/>
  <c r="M191" i="2"/>
  <c r="N198" i="2"/>
  <c r="O198" i="2" s="1"/>
  <c r="I204" i="2"/>
  <c r="G204" i="2"/>
  <c r="I216" i="2"/>
  <c r="G216" i="2"/>
  <c r="N121" i="2"/>
  <c r="O121" i="2" s="1"/>
  <c r="O205" i="2"/>
  <c r="K10" i="2"/>
  <c r="K27" i="2"/>
  <c r="K40" i="2"/>
  <c r="K58" i="2"/>
  <c r="K70" i="2"/>
  <c r="K84" i="2"/>
  <c r="K91" i="2"/>
  <c r="K101" i="2"/>
  <c r="K106" i="2"/>
  <c r="K121" i="2"/>
  <c r="K132" i="2"/>
  <c r="M198" i="2"/>
  <c r="M205" i="2"/>
  <c r="M224" i="2"/>
  <c r="G230" i="2"/>
  <c r="M231" i="2"/>
  <c r="G240" i="2"/>
  <c r="M247" i="2"/>
  <c r="G254" i="2"/>
  <c r="U267" i="2"/>
  <c r="G298" i="2"/>
  <c r="I298" i="2"/>
  <c r="U323" i="2"/>
  <c r="G332" i="2"/>
  <c r="I332" i="2"/>
  <c r="N338" i="2"/>
  <c r="O338" i="2" s="1"/>
  <c r="U339" i="2"/>
  <c r="N224" i="2"/>
  <c r="O224" i="2" s="1"/>
  <c r="N231" i="2"/>
  <c r="O231" i="2" s="1"/>
  <c r="N247" i="2"/>
  <c r="O247" i="2" s="1"/>
  <c r="G267" i="2"/>
  <c r="I267" i="2"/>
  <c r="G285" i="2"/>
  <c r="I285" i="2"/>
  <c r="G303" i="2"/>
  <c r="I303" i="2"/>
  <c r="K198" i="2"/>
  <c r="K205" i="2"/>
  <c r="K224" i="2"/>
  <c r="K231" i="2"/>
  <c r="K247" i="2"/>
  <c r="G259" i="2"/>
  <c r="G260" i="2"/>
  <c r="I260" i="2"/>
  <c r="I275" i="2"/>
  <c r="G275" i="2"/>
  <c r="G338" i="2"/>
  <c r="I338" i="2"/>
  <c r="O260" i="2"/>
  <c r="K260" i="2"/>
  <c r="N285" i="2"/>
  <c r="O285" i="2" s="1"/>
  <c r="N303" i="2"/>
  <c r="O303" i="2" s="1"/>
  <c r="G317" i="2"/>
  <c r="I317" i="2"/>
  <c r="K275" i="2"/>
  <c r="O275" i="2"/>
  <c r="G292" i="2"/>
  <c r="K292" i="2"/>
  <c r="O292" i="2"/>
  <c r="G299" i="2"/>
  <c r="K299" i="2"/>
  <c r="O299" i="2"/>
  <c r="G310" i="2"/>
  <c r="K310" i="2"/>
  <c r="O310" i="2"/>
  <c r="G323" i="2"/>
  <c r="K323" i="2"/>
  <c r="O323" i="2"/>
  <c r="G337" i="2"/>
  <c r="K337" i="2"/>
  <c r="O337" i="2"/>
  <c r="G339" i="2"/>
  <c r="K339" i="2"/>
  <c r="O339" i="2"/>
  <c r="O19" i="1"/>
  <c r="N27" i="1"/>
  <c r="O27" i="1" s="1"/>
  <c r="I54" i="1"/>
  <c r="O150" i="1"/>
  <c r="K150" i="1"/>
  <c r="G10" i="1"/>
  <c r="M19" i="1"/>
  <c r="M35" i="1"/>
  <c r="K40" i="1"/>
  <c r="M47" i="1"/>
  <c r="G58" i="1"/>
  <c r="I63" i="1"/>
  <c r="G70" i="1"/>
  <c r="M53" i="1"/>
  <c r="O63" i="1"/>
  <c r="K63" i="1"/>
  <c r="O78" i="1"/>
  <c r="K78" i="1"/>
  <c r="G84" i="1"/>
  <c r="G85" i="1"/>
  <c r="M91" i="1"/>
  <c r="M101" i="1"/>
  <c r="N106" i="1"/>
  <c r="O106" i="1" s="1"/>
  <c r="G112" i="1"/>
  <c r="N121" i="1"/>
  <c r="O121" i="1" s="1"/>
  <c r="G126" i="1"/>
  <c r="G132" i="1"/>
  <c r="O137" i="1"/>
  <c r="K137" i="1"/>
  <c r="M144" i="1"/>
  <c r="M150" i="1"/>
  <c r="G157" i="1"/>
  <c r="O163" i="1"/>
  <c r="K163" i="1"/>
  <c r="N179" i="1"/>
  <c r="O179" i="1" s="1"/>
  <c r="G185" i="1"/>
  <c r="G191" i="1"/>
  <c r="O198" i="1"/>
  <c r="K198" i="1"/>
  <c r="I204" i="1"/>
  <c r="I230" i="1"/>
  <c r="G230" i="1"/>
  <c r="K323" i="1"/>
  <c r="M323" i="1"/>
  <c r="N40" i="1"/>
  <c r="O40" i="1" s="1"/>
  <c r="O96" i="1"/>
  <c r="K96" i="1"/>
  <c r="K102" i="1"/>
  <c r="K224" i="1"/>
  <c r="M224" i="1"/>
  <c r="N259" i="1"/>
  <c r="O259" i="1" s="1"/>
  <c r="G259" i="1"/>
  <c r="N285" i="1"/>
  <c r="O285" i="1" s="1"/>
  <c r="G285" i="1"/>
  <c r="N298" i="1"/>
  <c r="O298" i="1" s="1"/>
  <c r="G298" i="1"/>
  <c r="K10" i="1"/>
  <c r="I19" i="1"/>
  <c r="K27" i="1"/>
  <c r="I35" i="1"/>
  <c r="I47" i="1"/>
  <c r="O54" i="1"/>
  <c r="K54" i="1"/>
  <c r="I78" i="1"/>
  <c r="U84" i="1"/>
  <c r="O170" i="1"/>
  <c r="K170" i="1"/>
  <c r="G224" i="1"/>
  <c r="N224" i="1"/>
  <c r="O224" i="1" s="1"/>
  <c r="G231" i="1"/>
  <c r="N231" i="1"/>
  <c r="O231" i="1" s="1"/>
  <c r="I254" i="1"/>
  <c r="G254" i="1"/>
  <c r="O275" i="1"/>
  <c r="K275" i="1"/>
  <c r="M275" i="1"/>
  <c r="I337" i="1"/>
  <c r="K19" i="1"/>
  <c r="K35" i="1"/>
  <c r="K47" i="1"/>
  <c r="M54" i="1"/>
  <c r="M58" i="1"/>
  <c r="M70" i="1"/>
  <c r="O85" i="1"/>
  <c r="K85" i="1"/>
  <c r="N91" i="1"/>
  <c r="O91" i="1" s="1"/>
  <c r="G96" i="1"/>
  <c r="N101" i="1"/>
  <c r="O101" i="1" s="1"/>
  <c r="G102" i="1"/>
  <c r="G106" i="1"/>
  <c r="O112" i="1"/>
  <c r="K112" i="1"/>
  <c r="G121" i="1"/>
  <c r="O126" i="1"/>
  <c r="K126" i="1"/>
  <c r="N144" i="1"/>
  <c r="O144" i="1" s="1"/>
  <c r="G150" i="1"/>
  <c r="M169" i="1"/>
  <c r="M170" i="1"/>
  <c r="G179" i="1"/>
  <c r="O185" i="1"/>
  <c r="K185" i="1"/>
  <c r="K204" i="1"/>
  <c r="K247" i="1"/>
  <c r="M247" i="1"/>
  <c r="T303" i="1"/>
  <c r="I317" i="1"/>
  <c r="G317" i="1"/>
  <c r="N204" i="1"/>
  <c r="O204" i="1" s="1"/>
  <c r="O205" i="1"/>
  <c r="M205" i="1"/>
  <c r="M216" i="1"/>
  <c r="N230" i="1"/>
  <c r="O230" i="1" s="1"/>
  <c r="N254" i="1"/>
  <c r="O254" i="1" s="1"/>
  <c r="U259" i="1"/>
  <c r="G267" i="1"/>
  <c r="I292" i="1"/>
  <c r="U298" i="1"/>
  <c r="I303" i="1"/>
  <c r="G303" i="1"/>
  <c r="T317" i="1"/>
  <c r="N323" i="1"/>
  <c r="O323" i="1" s="1"/>
  <c r="I338" i="1"/>
  <c r="G338" i="1"/>
  <c r="N216" i="1"/>
  <c r="O216" i="1" s="1"/>
  <c r="K231" i="1"/>
  <c r="M240" i="1"/>
  <c r="I275" i="1"/>
  <c r="U275" i="1"/>
  <c r="O310" i="1"/>
  <c r="K310" i="1"/>
  <c r="M310" i="1"/>
  <c r="O339" i="1"/>
  <c r="K339" i="1"/>
  <c r="M339" i="1"/>
  <c r="G260" i="1"/>
  <c r="I260" i="1"/>
  <c r="M267" i="1"/>
  <c r="O292" i="1"/>
  <c r="K292" i="1"/>
  <c r="G299" i="1"/>
  <c r="I299" i="1"/>
  <c r="U303" i="1"/>
  <c r="U317" i="1"/>
  <c r="O337" i="1"/>
  <c r="K337" i="1"/>
  <c r="U338" i="1"/>
  <c r="O260" i="1"/>
  <c r="K260" i="1"/>
  <c r="U267" i="1"/>
  <c r="M285" i="1"/>
  <c r="K299" i="1"/>
  <c r="G310" i="1"/>
  <c r="I310" i="1"/>
  <c r="G323" i="1"/>
  <c r="I323" i="1"/>
  <c r="M332" i="1"/>
  <c r="G339" i="1"/>
  <c r="I339" i="1"/>
</calcChain>
</file>

<file path=xl/sharedStrings.xml><?xml version="1.0" encoding="utf-8"?>
<sst xmlns="http://schemas.openxmlformats.org/spreadsheetml/2006/main" count="16336" uniqueCount="619">
  <si>
    <t/>
  </si>
  <si>
    <t>Figures Finalised as at 2022/05/05</t>
  </si>
  <si>
    <t>STATEMENT OF OPERATING EXPENDITURE FOR THE 3rd Quarter Ended 31 March 2022</t>
  </si>
  <si>
    <t>Executive and council</t>
  </si>
  <si>
    <t>Budget</t>
  </si>
  <si>
    <t>First Quarter 2021/22</t>
  </si>
  <si>
    <t>Second Quarter 2021/22</t>
  </si>
  <si>
    <t>Third Quarter 2021/22</t>
  </si>
  <si>
    <t>Fourth Quarter 2021/22</t>
  </si>
  <si>
    <t>Year to date: 31 March 2022</t>
  </si>
  <si>
    <t>Third Quarter 2020/21</t>
  </si>
  <si>
    <t>R thousands</t>
  </si>
  <si>
    <t>Code</t>
  </si>
  <si>
    <t>Main app</t>
  </si>
  <si>
    <t>Adjusted Budget</t>
  </si>
  <si>
    <t>Actual Expenditure</t>
  </si>
  <si>
    <t>1st Q as % of Main app</t>
  </si>
  <si>
    <t>2nd Q as % of Main app</t>
  </si>
  <si>
    <t>3rd Q as % of adj budget</t>
  </si>
  <si>
    <t>4th Q as % of adj budget</t>
  </si>
  <si>
    <t>Total Expenditure as % of adj budget</t>
  </si>
  <si>
    <t>Q3 of 2020/21 to Q3 of 2021/22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</si>
  <si>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</si>
  <si>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</si>
  <si>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</si>
  <si>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</si>
  <si>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</si>
  <si>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</si>
  <si>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</si>
  <si>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</si>
  <si>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</si>
  <si>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</si>
  <si>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</si>
  <si>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</si>
  <si>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</si>
  <si>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</si>
  <si>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</si>
  <si>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</si>
  <si>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</si>
  <si>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</si>
  <si>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</si>
  <si>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</si>
  <si>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</si>
  <si>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</si>
  <si>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</si>
  <si>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</si>
  <si>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</si>
  <si>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</si>
  <si>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</si>
  <si>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</si>
  <si>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</si>
  <si>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</si>
  <si>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</si>
  <si>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</si>
  <si>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</si>
  <si>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</si>
  <si>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</si>
  <si>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</si>
  <si>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</si>
  <si>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</si>
  <si>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</si>
  <si>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</si>
  <si>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</si>
  <si>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</si>
  <si>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</si>
  <si>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</si>
  <si>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</si>
  <si>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</si>
  <si>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</si>
  <si>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Engcobo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</si>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</sst>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NumberFormat="1" applyFont="1" applyFill="1" applyBorder="1" applyAlignment="1">
      <alignment horizontal="left" wrapText="1"/>
    </xf>
    <xf numFmtId="0" fontId="0" fillId="0" borderId="0" xfId="0" applyBorder="1"/>
    <xf numFmtId="0" fontId="1" fillId="0" borderId="0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 wrapText="1" indent="1"/>
    </xf>
    <xf numFmtId="0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 indent="1"/>
    </xf>
    <xf numFmtId="0" fontId="0" fillId="0" borderId="1" xfId="0" applyBorder="1"/>
    <xf numFmtId="0" fontId="2" fillId="0" borderId="10" xfId="0" applyNumberFormat="1" applyFont="1" applyFill="1" applyBorder="1" applyAlignment="1">
      <alignment wrapText="1"/>
    </xf>
    <xf numFmtId="0" fontId="1" fillId="0" borderId="10" xfId="0" applyNumberFormat="1" applyFont="1" applyFill="1" applyBorder="1" applyAlignment="1">
      <alignment horizontal="left" wrapText="1"/>
    </xf>
    <xf numFmtId="0" fontId="3" fillId="0" borderId="10" xfId="0" applyNumberFormat="1" applyFont="1" applyFill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NumberFormat="1" applyFont="1" applyFill="1" applyBorder="1" applyAlignment="1">
      <alignment horizontal="right"/>
    </xf>
    <xf numFmtId="0" fontId="3" fillId="0" borderId="8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Fill="1" applyBorder="1" applyAlignment="1">
      <alignment horizontal="right"/>
    </xf>
    <xf numFmtId="165" fontId="3" fillId="0" borderId="14" xfId="0" applyNumberFormat="1" applyFont="1" applyFill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Fill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Fill="1" applyBorder="1" applyAlignment="1">
      <alignment horizontal="right"/>
    </xf>
    <xf numFmtId="166" fontId="3" fillId="0" borderId="14" xfId="0" applyNumberFormat="1" applyFont="1" applyFill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Fill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 applyAlignment="1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topLeftCell="C4" workbookViewId="0"/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422138712</v>
      </c>
      <c r="E8" s="33">
        <v>413906162</v>
      </c>
      <c r="F8" s="33">
        <v>115301549</v>
      </c>
      <c r="G8" s="38">
        <f>IF(($D8       =0),0,($F8       /$D8       ))</f>
        <v>0.27313663902968466</v>
      </c>
      <c r="H8" s="33">
        <v>95866091</v>
      </c>
      <c r="I8" s="38">
        <f>IF(($D8       =0),0,($H8       /$D8       ))</f>
        <v>0.22709618491468747</v>
      </c>
      <c r="J8" s="33">
        <v>91527821</v>
      </c>
      <c r="K8" s="38">
        <f>IF(($E8       =0),0,($J8       /$E8       ))</f>
        <v>0.22113181537993146</v>
      </c>
      <c r="L8" s="33">
        <v>0</v>
      </c>
      <c r="M8" s="38">
        <f>IF(($E8       =0),0,($L8       /$E8       ))</f>
        <v>0</v>
      </c>
      <c r="N8" s="33">
        <f>$F8       +$H8       +$J8</f>
        <v>302695461</v>
      </c>
      <c r="O8" s="38">
        <f>IF(($E8       =0),0,($N8       /$E8       ))</f>
        <v>0.73131421754479697</v>
      </c>
      <c r="P8" s="33">
        <v>85984255</v>
      </c>
      <c r="Q8" s="33">
        <v>436340911</v>
      </c>
      <c r="R8" s="33">
        <v>459690672</v>
      </c>
      <c r="S8" s="33">
        <v>291274531</v>
      </c>
      <c r="T8" s="38">
        <f>IF(($R8       =0),0,($S8       /$R8       ))</f>
        <v>0.63363158911347239</v>
      </c>
      <c r="U8" s="38">
        <f>IF(($P8       =0),0,(($J8       /$P8       )-1))</f>
        <v>6.4471873367978771E-2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256749620</v>
      </c>
      <c r="E9" s="33">
        <v>253714150</v>
      </c>
      <c r="F9" s="33">
        <v>30898213</v>
      </c>
      <c r="G9" s="38">
        <f>IF(($D9       =0),0,($F9       /$D9       ))</f>
        <v>0.12034375357595466</v>
      </c>
      <c r="H9" s="33">
        <v>58783838</v>
      </c>
      <c r="I9" s="38">
        <f>IF(($D9       =0),0,($H9       /$D9       ))</f>
        <v>0.22895394353456103</v>
      </c>
      <c r="J9" s="33">
        <v>50286239</v>
      </c>
      <c r="K9" s="38">
        <f>IF(($E9       =0),0,($J9       /$E9       ))</f>
        <v>0.19820037234817214</v>
      </c>
      <c r="L9" s="33">
        <v>0</v>
      </c>
      <c r="M9" s="38">
        <f>IF(($E9       =0),0,($L9       /$E9       ))</f>
        <v>0</v>
      </c>
      <c r="N9" s="33">
        <f>$F9       +$H9       +$J9</f>
        <v>139968290</v>
      </c>
      <c r="O9" s="38">
        <f>IF(($E9       =0),0,($N9       /$E9       ))</f>
        <v>0.55167711379124895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678888332</v>
      </c>
      <c r="E10" s="34">
        <f>SUM(E8:E9)</f>
        <v>667620312</v>
      </c>
      <c r="F10" s="34">
        <f>SUM(F8:F9)</f>
        <v>146199762</v>
      </c>
      <c r="G10" s="39">
        <f t="shared" ref="G10:G54" si="0">IF(($D10      =0),0,($F10      /$D10      ))</f>
        <v>0.21535170823940453</v>
      </c>
      <c r="H10" s="34">
        <f>SUM(H8:H9)</f>
        <v>154649929</v>
      </c>
      <c r="I10" s="39">
        <f t="shared" ref="I10:I54" si="1">IF(($D10      =0),0,($H10      /$D10      ))</f>
        <v>0.22779877295048281</v>
      </c>
      <c r="J10" s="34">
        <f>SUM(J8:J9)</f>
        <v>141814060</v>
      </c>
      <c r="K10" s="39">
        <f t="shared" ref="K10:K54" si="2">IF(($E10      =0),0,($J10      /$E10      ))</f>
        <v>0.21241723394419432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442663751</v>
      </c>
      <c r="O10" s="39">
        <f t="shared" ref="O10:O54" si="5">IF(($E10      =0),0,($N10      /$E10      ))</f>
        <v>0.66304715875690734</v>
      </c>
      <c r="P10" s="34">
        <f>SUM(P8:P9)</f>
        <v>85984255</v>
      </c>
      <c r="Q10" s="34">
        <f>SUM(Q8:Q9)</f>
        <v>436340911</v>
      </c>
      <c r="R10" s="34">
        <f>SUM(R8:R9)</f>
        <v>459690672</v>
      </c>
      <c r="S10" s="34">
        <f>SUM(S8:S9)</f>
        <v>291274531</v>
      </c>
      <c r="T10" s="39">
        <f t="shared" ref="T10:T54" si="6">IF(($R10      =0),0,($S10      /$R10      ))</f>
        <v>0.63363158911347239</v>
      </c>
      <c r="U10" s="39">
        <f t="shared" ref="U10:U54" si="7">IF(($P10      =0),0,(($J10      /$P10      )-1))</f>
        <v>0.64930265430572143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29445083</v>
      </c>
      <c r="E11" s="33">
        <v>30635824</v>
      </c>
      <c r="F11" s="33">
        <v>7265666</v>
      </c>
      <c r="G11" s="38">
        <f t="shared" si="0"/>
        <v>0.24675311664090063</v>
      </c>
      <c r="H11" s="33">
        <v>8315614</v>
      </c>
      <c r="I11" s="38">
        <f t="shared" si="1"/>
        <v>0.28241095465752297</v>
      </c>
      <c r="J11" s="33">
        <v>5943996</v>
      </c>
      <c r="K11" s="38">
        <f t="shared" si="2"/>
        <v>0.1940210911252134</v>
      </c>
      <c r="L11" s="33">
        <v>0</v>
      </c>
      <c r="M11" s="38">
        <f t="shared" si="3"/>
        <v>0</v>
      </c>
      <c r="N11" s="33">
        <f t="shared" si="4"/>
        <v>21525276</v>
      </c>
      <c r="O11" s="38">
        <f t="shared" si="5"/>
        <v>0.7026178241525346</v>
      </c>
      <c r="P11" s="33">
        <v>6764859</v>
      </c>
      <c r="Q11" s="33">
        <v>30048164</v>
      </c>
      <c r="R11" s="33">
        <v>34851308</v>
      </c>
      <c r="S11" s="33">
        <v>22732089</v>
      </c>
      <c r="T11" s="38">
        <f t="shared" si="6"/>
        <v>0.65225927818835383</v>
      </c>
      <c r="U11" s="38">
        <f t="shared" si="7"/>
        <v>-0.1213422186626506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11186937</v>
      </c>
      <c r="E12" s="33">
        <v>10851407</v>
      </c>
      <c r="F12" s="33">
        <v>2380696</v>
      </c>
      <c r="G12" s="38">
        <f t="shared" si="0"/>
        <v>0.21281035193100667</v>
      </c>
      <c r="H12" s="33">
        <v>2579969</v>
      </c>
      <c r="I12" s="38">
        <f t="shared" si="1"/>
        <v>0.23062336008507064</v>
      </c>
      <c r="J12" s="33">
        <v>2570477</v>
      </c>
      <c r="K12" s="38">
        <f t="shared" si="2"/>
        <v>0.23687960464481703</v>
      </c>
      <c r="L12" s="33">
        <v>0</v>
      </c>
      <c r="M12" s="38">
        <f t="shared" si="3"/>
        <v>0</v>
      </c>
      <c r="N12" s="33">
        <f t="shared" si="4"/>
        <v>7531142</v>
      </c>
      <c r="O12" s="38">
        <f t="shared" si="5"/>
        <v>0.69402447074374785</v>
      </c>
      <c r="P12" s="33">
        <v>2526691</v>
      </c>
      <c r="Q12" s="33">
        <v>11579158</v>
      </c>
      <c r="R12" s="33">
        <v>11182174</v>
      </c>
      <c r="S12" s="33">
        <v>7798810</v>
      </c>
      <c r="T12" s="38">
        <f t="shared" si="6"/>
        <v>0.69743235975401563</v>
      </c>
      <c r="U12" s="38">
        <f t="shared" si="7"/>
        <v>1.732938455869748E-2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33643140</v>
      </c>
      <c r="E13" s="33">
        <v>32213140</v>
      </c>
      <c r="F13" s="33">
        <v>3539669</v>
      </c>
      <c r="G13" s="38">
        <f t="shared" si="0"/>
        <v>0.10521220670841069</v>
      </c>
      <c r="H13" s="33">
        <v>1000584</v>
      </c>
      <c r="I13" s="38">
        <f t="shared" si="1"/>
        <v>2.9741100265908593E-2</v>
      </c>
      <c r="J13" s="33">
        <v>7693292</v>
      </c>
      <c r="K13" s="38">
        <f t="shared" si="2"/>
        <v>0.2388246535420018</v>
      </c>
      <c r="L13" s="33">
        <v>0</v>
      </c>
      <c r="M13" s="38">
        <f t="shared" si="3"/>
        <v>0</v>
      </c>
      <c r="N13" s="33">
        <f t="shared" si="4"/>
        <v>12233545</v>
      </c>
      <c r="O13" s="38">
        <f t="shared" si="5"/>
        <v>0.37976878379443918</v>
      </c>
      <c r="P13" s="33">
        <v>10040794</v>
      </c>
      <c r="Q13" s="33">
        <v>32285124</v>
      </c>
      <c r="R13" s="33">
        <v>32285124</v>
      </c>
      <c r="S13" s="33">
        <v>21290550</v>
      </c>
      <c r="T13" s="38">
        <f t="shared" si="6"/>
        <v>0.65945387107697029</v>
      </c>
      <c r="U13" s="38">
        <f t="shared" si="7"/>
        <v>-0.23379645075877464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35924440</v>
      </c>
      <c r="E14" s="33">
        <v>36251137</v>
      </c>
      <c r="F14" s="33">
        <v>8436891</v>
      </c>
      <c r="G14" s="38">
        <f t="shared" si="0"/>
        <v>0.23485100950773347</v>
      </c>
      <c r="H14" s="33">
        <v>9642982</v>
      </c>
      <c r="I14" s="38">
        <f t="shared" si="1"/>
        <v>0.26842400326908367</v>
      </c>
      <c r="J14" s="33">
        <v>8750953</v>
      </c>
      <c r="K14" s="38">
        <f t="shared" si="2"/>
        <v>0.24139802842597738</v>
      </c>
      <c r="L14" s="33">
        <v>0</v>
      </c>
      <c r="M14" s="38">
        <f t="shared" si="3"/>
        <v>0</v>
      </c>
      <c r="N14" s="33">
        <f t="shared" si="4"/>
        <v>26830826</v>
      </c>
      <c r="O14" s="38">
        <f t="shared" si="5"/>
        <v>0.74013750244578536</v>
      </c>
      <c r="P14" s="33">
        <v>7582315</v>
      </c>
      <c r="Q14" s="33">
        <v>34371672</v>
      </c>
      <c r="R14" s="33">
        <v>34099142</v>
      </c>
      <c r="S14" s="33">
        <v>21713098</v>
      </c>
      <c r="T14" s="38">
        <f t="shared" si="6"/>
        <v>0.63676376373341004</v>
      </c>
      <c r="U14" s="38">
        <f t="shared" si="7"/>
        <v>0.15412680691846758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17843317</v>
      </c>
      <c r="E15" s="33">
        <v>16354074</v>
      </c>
      <c r="F15" s="33">
        <v>3776278</v>
      </c>
      <c r="G15" s="38">
        <f t="shared" si="0"/>
        <v>0.21163542630554621</v>
      </c>
      <c r="H15" s="33">
        <v>2728036</v>
      </c>
      <c r="I15" s="38">
        <f t="shared" si="1"/>
        <v>0.15288838952981668</v>
      </c>
      <c r="J15" s="33">
        <v>4313019</v>
      </c>
      <c r="K15" s="38">
        <f t="shared" si="2"/>
        <v>0.26372749689160024</v>
      </c>
      <c r="L15" s="33">
        <v>0</v>
      </c>
      <c r="M15" s="38">
        <f t="shared" si="3"/>
        <v>0</v>
      </c>
      <c r="N15" s="33">
        <f t="shared" si="4"/>
        <v>10817333</v>
      </c>
      <c r="O15" s="38">
        <f t="shared" si="5"/>
        <v>0.66144576574619873</v>
      </c>
      <c r="P15" s="33">
        <v>12721651</v>
      </c>
      <c r="Q15" s="33">
        <v>15006612</v>
      </c>
      <c r="R15" s="33">
        <v>15619139</v>
      </c>
      <c r="S15" s="33">
        <v>16655603</v>
      </c>
      <c r="T15" s="38">
        <f t="shared" si="6"/>
        <v>1.0663585873715575</v>
      </c>
      <c r="U15" s="38">
        <f t="shared" si="7"/>
        <v>-0.66097018382283879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50592042</v>
      </c>
      <c r="E16" s="33">
        <v>50985171</v>
      </c>
      <c r="F16" s="33">
        <v>9389774</v>
      </c>
      <c r="G16" s="38">
        <f t="shared" si="0"/>
        <v>0.18559784560583659</v>
      </c>
      <c r="H16" s="33">
        <v>12997740</v>
      </c>
      <c r="I16" s="38">
        <f t="shared" si="1"/>
        <v>0.25691273738268955</v>
      </c>
      <c r="J16" s="33">
        <v>11230960</v>
      </c>
      <c r="K16" s="38">
        <f t="shared" si="2"/>
        <v>0.22027895130527267</v>
      </c>
      <c r="L16" s="33">
        <v>0</v>
      </c>
      <c r="M16" s="38">
        <f t="shared" si="3"/>
        <v>0</v>
      </c>
      <c r="N16" s="33">
        <f t="shared" si="4"/>
        <v>33618474</v>
      </c>
      <c r="O16" s="38">
        <f t="shared" si="5"/>
        <v>0.65937748840736454</v>
      </c>
      <c r="P16" s="33">
        <v>14009955</v>
      </c>
      <c r="Q16" s="33">
        <v>41969286</v>
      </c>
      <c r="R16" s="33">
        <v>43931578</v>
      </c>
      <c r="S16" s="33">
        <v>33206295</v>
      </c>
      <c r="T16" s="38">
        <f t="shared" si="6"/>
        <v>0.75586392548885906</v>
      </c>
      <c r="U16" s="38">
        <f t="shared" si="7"/>
        <v>-0.19835859572710979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13813385</v>
      </c>
      <c r="E17" s="33">
        <v>14615340</v>
      </c>
      <c r="F17" s="33">
        <v>3000708</v>
      </c>
      <c r="G17" s="38">
        <f t="shared" si="0"/>
        <v>0.21723190948489454</v>
      </c>
      <c r="H17" s="33">
        <v>2822894</v>
      </c>
      <c r="I17" s="38">
        <f t="shared" si="1"/>
        <v>0.20435932249770783</v>
      </c>
      <c r="J17" s="33">
        <v>3295931</v>
      </c>
      <c r="K17" s="38">
        <f t="shared" si="2"/>
        <v>0.22551175682536295</v>
      </c>
      <c r="L17" s="33">
        <v>0</v>
      </c>
      <c r="M17" s="38">
        <f t="shared" si="3"/>
        <v>0</v>
      </c>
      <c r="N17" s="33">
        <f t="shared" si="4"/>
        <v>9119533</v>
      </c>
      <c r="O17" s="38">
        <f t="shared" si="5"/>
        <v>0.62396995211880124</v>
      </c>
      <c r="P17" s="33">
        <v>2912699</v>
      </c>
      <c r="Q17" s="33">
        <v>12363943</v>
      </c>
      <c r="R17" s="33">
        <v>12380472</v>
      </c>
      <c r="S17" s="33">
        <v>9439138</v>
      </c>
      <c r="T17" s="38">
        <f t="shared" si="6"/>
        <v>0.76242149733871212</v>
      </c>
      <c r="U17" s="38">
        <f t="shared" si="7"/>
        <v>0.13157281270738919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28376607</v>
      </c>
      <c r="E18" s="33">
        <v>28149937</v>
      </c>
      <c r="F18" s="33">
        <v>4334468</v>
      </c>
      <c r="G18" s="38">
        <f t="shared" si="0"/>
        <v>0.15274793071631151</v>
      </c>
      <c r="H18" s="33">
        <v>5379702</v>
      </c>
      <c r="I18" s="38">
        <f t="shared" si="1"/>
        <v>0.18958228515481079</v>
      </c>
      <c r="J18" s="33">
        <v>6415772</v>
      </c>
      <c r="K18" s="38">
        <f t="shared" si="2"/>
        <v>0.22791425785428934</v>
      </c>
      <c r="L18" s="33">
        <v>0</v>
      </c>
      <c r="M18" s="38">
        <f t="shared" si="3"/>
        <v>0</v>
      </c>
      <c r="N18" s="33">
        <f t="shared" si="4"/>
        <v>16129942</v>
      </c>
      <c r="O18" s="38">
        <f t="shared" si="5"/>
        <v>0.57300099819051109</v>
      </c>
      <c r="P18" s="33">
        <v>4686121</v>
      </c>
      <c r="Q18" s="33">
        <v>29483294</v>
      </c>
      <c r="R18" s="33">
        <v>29931278</v>
      </c>
      <c r="S18" s="33">
        <v>15625323</v>
      </c>
      <c r="T18" s="38">
        <f t="shared" si="6"/>
        <v>0.5220399543247034</v>
      </c>
      <c r="U18" s="38">
        <f t="shared" si="7"/>
        <v>0.36910079786672179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220824951</v>
      </c>
      <c r="E19" s="34">
        <f>SUM(E11:E18)</f>
        <v>220056030</v>
      </c>
      <c r="F19" s="34">
        <f>SUM(F11:F18)</f>
        <v>42124150</v>
      </c>
      <c r="G19" s="39">
        <f t="shared" si="0"/>
        <v>0.19075810867042828</v>
      </c>
      <c r="H19" s="34">
        <f>SUM(H11:H18)</f>
        <v>45467521</v>
      </c>
      <c r="I19" s="39">
        <f t="shared" si="1"/>
        <v>0.20589847657206092</v>
      </c>
      <c r="J19" s="34">
        <f>SUM(J11:J18)</f>
        <v>50214400</v>
      </c>
      <c r="K19" s="39">
        <f t="shared" si="2"/>
        <v>0.22818915709785367</v>
      </c>
      <c r="L19" s="34">
        <f>SUM(L11:L18)</f>
        <v>0</v>
      </c>
      <c r="M19" s="39">
        <f t="shared" si="3"/>
        <v>0</v>
      </c>
      <c r="N19" s="34">
        <f t="shared" si="4"/>
        <v>137806071</v>
      </c>
      <c r="O19" s="39">
        <f t="shared" si="5"/>
        <v>0.62623174197953135</v>
      </c>
      <c r="P19" s="34">
        <f>SUM(P11:P18)</f>
        <v>61245085</v>
      </c>
      <c r="Q19" s="34">
        <f>SUM(Q11:Q18)</f>
        <v>207107253</v>
      </c>
      <c r="R19" s="34">
        <f>SUM(R11:R18)</f>
        <v>214280215</v>
      </c>
      <c r="S19" s="34">
        <f>SUM(S11:S18)</f>
        <v>148460906</v>
      </c>
      <c r="T19" s="39">
        <f t="shared" si="6"/>
        <v>0.69283534179765505</v>
      </c>
      <c r="U19" s="39">
        <f t="shared" si="7"/>
        <v>-0.18010726901595453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58269715</v>
      </c>
      <c r="E20" s="33">
        <v>57149715</v>
      </c>
      <c r="F20" s="33">
        <v>4651851</v>
      </c>
      <c r="G20" s="38">
        <f t="shared" si="0"/>
        <v>7.9833083103289584E-2</v>
      </c>
      <c r="H20" s="33">
        <v>9457762</v>
      </c>
      <c r="I20" s="38">
        <f t="shared" si="1"/>
        <v>0.1623100782284588</v>
      </c>
      <c r="J20" s="33">
        <v>10407676</v>
      </c>
      <c r="K20" s="38">
        <f t="shared" si="2"/>
        <v>0.18211247422668686</v>
      </c>
      <c r="L20" s="33">
        <v>0</v>
      </c>
      <c r="M20" s="38">
        <f t="shared" si="3"/>
        <v>0</v>
      </c>
      <c r="N20" s="33">
        <f t="shared" si="4"/>
        <v>24517289</v>
      </c>
      <c r="O20" s="38">
        <f t="shared" si="5"/>
        <v>0.42900107200884552</v>
      </c>
      <c r="P20" s="33">
        <v>10048703</v>
      </c>
      <c r="Q20" s="33">
        <v>58818401</v>
      </c>
      <c r="R20" s="33">
        <v>59952901</v>
      </c>
      <c r="S20" s="33">
        <v>19239678</v>
      </c>
      <c r="T20" s="38">
        <f t="shared" si="6"/>
        <v>0.32091321152249164</v>
      </c>
      <c r="U20" s="38">
        <f t="shared" si="7"/>
        <v>3.572331673052731E-2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48487334</v>
      </c>
      <c r="E21" s="33">
        <v>48817322</v>
      </c>
      <c r="F21" s="33">
        <v>10575032</v>
      </c>
      <c r="G21" s="38">
        <f t="shared" si="0"/>
        <v>0.21809885443485097</v>
      </c>
      <c r="H21" s="33">
        <v>9716182</v>
      </c>
      <c r="I21" s="38">
        <f t="shared" si="1"/>
        <v>0.2003859812131556</v>
      </c>
      <c r="J21" s="33">
        <v>8167166</v>
      </c>
      <c r="K21" s="38">
        <f t="shared" si="2"/>
        <v>0.16730057416914432</v>
      </c>
      <c r="L21" s="33">
        <v>0</v>
      </c>
      <c r="M21" s="38">
        <f t="shared" si="3"/>
        <v>0</v>
      </c>
      <c r="N21" s="33">
        <f t="shared" si="4"/>
        <v>28458380</v>
      </c>
      <c r="O21" s="38">
        <f t="shared" si="5"/>
        <v>0.58295659888922213</v>
      </c>
      <c r="P21" s="33">
        <v>15145351</v>
      </c>
      <c r="Q21" s="33">
        <v>49143823</v>
      </c>
      <c r="R21" s="33">
        <v>49572154</v>
      </c>
      <c r="S21" s="33">
        <v>29727366</v>
      </c>
      <c r="T21" s="38">
        <f t="shared" si="6"/>
        <v>0.59967872285719115</v>
      </c>
      <c r="U21" s="38">
        <f t="shared" si="7"/>
        <v>-0.46074765781261851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5050694</v>
      </c>
      <c r="E22" s="33">
        <v>5050694</v>
      </c>
      <c r="F22" s="33">
        <v>1405542</v>
      </c>
      <c r="G22" s="38">
        <f t="shared" si="0"/>
        <v>0.27828690473032025</v>
      </c>
      <c r="H22" s="33">
        <v>1424516</v>
      </c>
      <c r="I22" s="38">
        <f t="shared" si="1"/>
        <v>0.28204361618423129</v>
      </c>
      <c r="J22" s="33">
        <v>1525438</v>
      </c>
      <c r="K22" s="38">
        <f t="shared" si="2"/>
        <v>0.30202542462481391</v>
      </c>
      <c r="L22" s="33">
        <v>0</v>
      </c>
      <c r="M22" s="38">
        <f t="shared" si="3"/>
        <v>0</v>
      </c>
      <c r="N22" s="33">
        <f t="shared" si="4"/>
        <v>4355496</v>
      </c>
      <c r="O22" s="38">
        <f t="shared" si="5"/>
        <v>0.86235594553936545</v>
      </c>
      <c r="P22" s="33">
        <v>1364902</v>
      </c>
      <c r="Q22" s="33">
        <v>4548540</v>
      </c>
      <c r="R22" s="33">
        <v>5093424</v>
      </c>
      <c r="S22" s="33">
        <v>4589889</v>
      </c>
      <c r="T22" s="38">
        <f t="shared" si="6"/>
        <v>0.90114017603875118</v>
      </c>
      <c r="U22" s="38">
        <f t="shared" si="7"/>
        <v>0.11761723552313641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70109332</v>
      </c>
      <c r="E23" s="33">
        <v>68025021</v>
      </c>
      <c r="F23" s="33">
        <v>8418237</v>
      </c>
      <c r="G23" s="38">
        <f t="shared" si="0"/>
        <v>0.12007298828635252</v>
      </c>
      <c r="H23" s="33">
        <v>7724809</v>
      </c>
      <c r="I23" s="38">
        <f t="shared" si="1"/>
        <v>0.11018232209087372</v>
      </c>
      <c r="J23" s="33">
        <v>7751593</v>
      </c>
      <c r="K23" s="38">
        <f t="shared" si="2"/>
        <v>0.11395208536576563</v>
      </c>
      <c r="L23" s="33">
        <v>0</v>
      </c>
      <c r="M23" s="38">
        <f t="shared" si="3"/>
        <v>0</v>
      </c>
      <c r="N23" s="33">
        <f t="shared" si="4"/>
        <v>23894639</v>
      </c>
      <c r="O23" s="38">
        <f t="shared" si="5"/>
        <v>0.35126250089654509</v>
      </c>
      <c r="P23" s="33">
        <v>8420416</v>
      </c>
      <c r="Q23" s="33">
        <v>51121000</v>
      </c>
      <c r="R23" s="33">
        <v>54392000</v>
      </c>
      <c r="S23" s="33">
        <v>20958366</v>
      </c>
      <c r="T23" s="38">
        <f t="shared" si="6"/>
        <v>0.38532074569789676</v>
      </c>
      <c r="U23" s="38">
        <f t="shared" si="7"/>
        <v>-7.942873606244627E-2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23523361</v>
      </c>
      <c r="E24" s="33">
        <v>28259825</v>
      </c>
      <c r="F24" s="33">
        <v>5008350</v>
      </c>
      <c r="G24" s="38">
        <f t="shared" si="0"/>
        <v>0.2129096263072271</v>
      </c>
      <c r="H24" s="33">
        <v>5165991</v>
      </c>
      <c r="I24" s="38">
        <f t="shared" si="1"/>
        <v>0.21961109213942684</v>
      </c>
      <c r="J24" s="33">
        <v>5870205</v>
      </c>
      <c r="K24" s="38">
        <f t="shared" si="2"/>
        <v>0.20772262390159882</v>
      </c>
      <c r="L24" s="33">
        <v>0</v>
      </c>
      <c r="M24" s="38">
        <f t="shared" si="3"/>
        <v>0</v>
      </c>
      <c r="N24" s="33">
        <f t="shared" si="4"/>
        <v>16044546</v>
      </c>
      <c r="O24" s="38">
        <f t="shared" si="5"/>
        <v>0.56775107418393422</v>
      </c>
      <c r="P24" s="33">
        <v>5306203</v>
      </c>
      <c r="Q24" s="33">
        <v>22426177</v>
      </c>
      <c r="R24" s="33">
        <v>22559176</v>
      </c>
      <c r="S24" s="33">
        <v>15720852</v>
      </c>
      <c r="T24" s="38">
        <f t="shared" si="6"/>
        <v>0.69687172971211364</v>
      </c>
      <c r="U24" s="38">
        <f t="shared" si="7"/>
        <v>0.10629107103516389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36767805</v>
      </c>
      <c r="E25" s="33">
        <v>36767805</v>
      </c>
      <c r="F25" s="33">
        <v>5654768</v>
      </c>
      <c r="G25" s="38">
        <f t="shared" si="0"/>
        <v>0.15379672515125664</v>
      </c>
      <c r="H25" s="33">
        <v>8258832</v>
      </c>
      <c r="I25" s="38">
        <f t="shared" si="1"/>
        <v>0.2246212957232557</v>
      </c>
      <c r="J25" s="33">
        <v>8315161</v>
      </c>
      <c r="K25" s="38">
        <f t="shared" si="2"/>
        <v>0.22615331538012673</v>
      </c>
      <c r="L25" s="33">
        <v>0</v>
      </c>
      <c r="M25" s="38">
        <f t="shared" si="3"/>
        <v>0</v>
      </c>
      <c r="N25" s="33">
        <f t="shared" si="4"/>
        <v>22228761</v>
      </c>
      <c r="O25" s="38">
        <f t="shared" si="5"/>
        <v>0.6045713362546391</v>
      </c>
      <c r="P25" s="33">
        <v>2599329</v>
      </c>
      <c r="Q25" s="33">
        <v>44407464</v>
      </c>
      <c r="R25" s="33">
        <v>44407464</v>
      </c>
      <c r="S25" s="33">
        <v>10877485</v>
      </c>
      <c r="T25" s="38">
        <f t="shared" si="6"/>
        <v>0.24494722328660787</v>
      </c>
      <c r="U25" s="38">
        <f t="shared" si="7"/>
        <v>2.1989644250496956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117257832</v>
      </c>
      <c r="E26" s="33">
        <v>98602683</v>
      </c>
      <c r="F26" s="33">
        <v>18818402</v>
      </c>
      <c r="G26" s="38">
        <f t="shared" si="0"/>
        <v>0.16048737793480611</v>
      </c>
      <c r="H26" s="33">
        <v>18014649</v>
      </c>
      <c r="I26" s="38">
        <f t="shared" si="1"/>
        <v>0.1536327995557687</v>
      </c>
      <c r="J26" s="33">
        <v>30103558</v>
      </c>
      <c r="K26" s="38">
        <f t="shared" si="2"/>
        <v>0.3053016113161951</v>
      </c>
      <c r="L26" s="33">
        <v>0</v>
      </c>
      <c r="M26" s="38">
        <f t="shared" si="3"/>
        <v>0</v>
      </c>
      <c r="N26" s="33">
        <f t="shared" si="4"/>
        <v>66936609</v>
      </c>
      <c r="O26" s="38">
        <f t="shared" si="5"/>
        <v>0.67885180162896785</v>
      </c>
      <c r="P26" s="33">
        <v>20401078</v>
      </c>
      <c r="Q26" s="33">
        <v>81938040</v>
      </c>
      <c r="R26" s="33">
        <v>0</v>
      </c>
      <c r="S26" s="33">
        <v>63052897</v>
      </c>
      <c r="T26" s="38">
        <f t="shared" si="6"/>
        <v>0</v>
      </c>
      <c r="U26" s="38">
        <f t="shared" si="7"/>
        <v>0.47558663321614669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359466073</v>
      </c>
      <c r="E27" s="34">
        <f>SUM(E20:E26)</f>
        <v>342673065</v>
      </c>
      <c r="F27" s="34">
        <f>SUM(F20:F26)</f>
        <v>54532182</v>
      </c>
      <c r="G27" s="39">
        <f t="shared" si="0"/>
        <v>0.15170327910194739</v>
      </c>
      <c r="H27" s="34">
        <f>SUM(H20:H26)</f>
        <v>59762741</v>
      </c>
      <c r="I27" s="39">
        <f t="shared" si="1"/>
        <v>0.16625419055889595</v>
      </c>
      <c r="J27" s="34">
        <f>SUM(J20:J26)</f>
        <v>72140797</v>
      </c>
      <c r="K27" s="39">
        <f t="shared" si="2"/>
        <v>0.21052368676831953</v>
      </c>
      <c r="L27" s="34">
        <f>SUM(L20:L26)</f>
        <v>0</v>
      </c>
      <c r="M27" s="39">
        <f t="shared" si="3"/>
        <v>0</v>
      </c>
      <c r="N27" s="34">
        <f t="shared" si="4"/>
        <v>186435720</v>
      </c>
      <c r="O27" s="39">
        <f t="shared" si="5"/>
        <v>0.54406295399960891</v>
      </c>
      <c r="P27" s="34">
        <f>SUM(P20:P26)</f>
        <v>63285982</v>
      </c>
      <c r="Q27" s="34">
        <f>SUM(Q20:Q26)</f>
        <v>312403445</v>
      </c>
      <c r="R27" s="34">
        <f>SUM(R20:R26)</f>
        <v>235977119</v>
      </c>
      <c r="S27" s="34">
        <f>SUM(S20:S26)</f>
        <v>164166533</v>
      </c>
      <c r="T27" s="39">
        <f t="shared" si="6"/>
        <v>0.69568835188635392</v>
      </c>
      <c r="U27" s="39">
        <f t="shared" si="7"/>
        <v>0.13991747809175181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34636663</v>
      </c>
      <c r="E28" s="33">
        <v>35738246</v>
      </c>
      <c r="F28" s="33">
        <v>6372048</v>
      </c>
      <c r="G28" s="38">
        <f t="shared" si="0"/>
        <v>0.18396829971755652</v>
      </c>
      <c r="H28" s="33">
        <v>4676976</v>
      </c>
      <c r="I28" s="38">
        <f t="shared" si="1"/>
        <v>0.1350296360824367</v>
      </c>
      <c r="J28" s="33">
        <v>7618093</v>
      </c>
      <c r="K28" s="38">
        <f t="shared" si="2"/>
        <v>0.21316359510200919</v>
      </c>
      <c r="L28" s="33">
        <v>0</v>
      </c>
      <c r="M28" s="38">
        <f t="shared" si="3"/>
        <v>0</v>
      </c>
      <c r="N28" s="33">
        <f t="shared" si="4"/>
        <v>18667117</v>
      </c>
      <c r="O28" s="38">
        <f t="shared" si="5"/>
        <v>0.52232885184124589</v>
      </c>
      <c r="P28" s="33">
        <v>5007422</v>
      </c>
      <c r="Q28" s="33">
        <v>23588229</v>
      </c>
      <c r="R28" s="33">
        <v>31845576</v>
      </c>
      <c r="S28" s="33">
        <v>9721504</v>
      </c>
      <c r="T28" s="38">
        <f t="shared" si="6"/>
        <v>0.30527015746237407</v>
      </c>
      <c r="U28" s="38">
        <f t="shared" si="7"/>
        <v>0.5213602927813954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27426701</v>
      </c>
      <c r="E29" s="33">
        <v>29643246</v>
      </c>
      <c r="F29" s="33">
        <v>3905091</v>
      </c>
      <c r="G29" s="38">
        <f t="shared" si="0"/>
        <v>0.14238281884503717</v>
      </c>
      <c r="H29" s="33">
        <v>8772856</v>
      </c>
      <c r="I29" s="38">
        <f t="shared" si="1"/>
        <v>0.31986552082950115</v>
      </c>
      <c r="J29" s="33">
        <v>6520576</v>
      </c>
      <c r="K29" s="38">
        <f t="shared" si="2"/>
        <v>0.21996835299346099</v>
      </c>
      <c r="L29" s="33">
        <v>0</v>
      </c>
      <c r="M29" s="38">
        <f t="shared" si="3"/>
        <v>0</v>
      </c>
      <c r="N29" s="33">
        <f t="shared" si="4"/>
        <v>19198523</v>
      </c>
      <c r="O29" s="38">
        <f t="shared" si="5"/>
        <v>0.64765252091488223</v>
      </c>
      <c r="P29" s="33">
        <v>10426170</v>
      </c>
      <c r="Q29" s="33">
        <v>26198555</v>
      </c>
      <c r="R29" s="33">
        <v>11605777</v>
      </c>
      <c r="S29" s="33">
        <v>34520313</v>
      </c>
      <c r="T29" s="38">
        <f t="shared" si="6"/>
        <v>2.9744077453840445</v>
      </c>
      <c r="U29" s="38">
        <f t="shared" si="7"/>
        <v>-0.37459527324031738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25295738</v>
      </c>
      <c r="E30" s="33">
        <v>26922034</v>
      </c>
      <c r="F30" s="33">
        <v>4818786</v>
      </c>
      <c r="G30" s="38">
        <f t="shared" si="0"/>
        <v>0.19049794079935523</v>
      </c>
      <c r="H30" s="33">
        <v>7553232</v>
      </c>
      <c r="I30" s="38">
        <f t="shared" si="1"/>
        <v>0.29859702057318904</v>
      </c>
      <c r="J30" s="33">
        <v>7717061</v>
      </c>
      <c r="K30" s="38">
        <f t="shared" si="2"/>
        <v>0.28664479808620702</v>
      </c>
      <c r="L30" s="33">
        <v>0</v>
      </c>
      <c r="M30" s="38">
        <f t="shared" si="3"/>
        <v>0</v>
      </c>
      <c r="N30" s="33">
        <f t="shared" si="4"/>
        <v>20089079</v>
      </c>
      <c r="O30" s="38">
        <f t="shared" si="5"/>
        <v>0.74619469687914364</v>
      </c>
      <c r="P30" s="33">
        <v>7276346</v>
      </c>
      <c r="Q30" s="33">
        <v>29252242</v>
      </c>
      <c r="R30" s="33">
        <v>29102264</v>
      </c>
      <c r="S30" s="33">
        <v>22633650</v>
      </c>
      <c r="T30" s="38">
        <f t="shared" si="6"/>
        <v>0.77772815200906709</v>
      </c>
      <c r="U30" s="38">
        <f t="shared" si="7"/>
        <v>6.0568175290179882E-2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47017912</v>
      </c>
      <c r="E31" s="33">
        <v>47653034</v>
      </c>
      <c r="F31" s="33">
        <v>9472806</v>
      </c>
      <c r="G31" s="38">
        <f t="shared" si="0"/>
        <v>0.20147228145733057</v>
      </c>
      <c r="H31" s="33">
        <v>8990977</v>
      </c>
      <c r="I31" s="38">
        <f t="shared" si="1"/>
        <v>0.19122450609886718</v>
      </c>
      <c r="J31" s="33">
        <v>10573800</v>
      </c>
      <c r="K31" s="38">
        <f t="shared" si="2"/>
        <v>0.22189143297780367</v>
      </c>
      <c r="L31" s="33">
        <v>0</v>
      </c>
      <c r="M31" s="38">
        <f t="shared" si="3"/>
        <v>0</v>
      </c>
      <c r="N31" s="33">
        <f t="shared" si="4"/>
        <v>29037583</v>
      </c>
      <c r="O31" s="38">
        <f t="shared" si="5"/>
        <v>0.60935433827781038</v>
      </c>
      <c r="P31" s="33">
        <v>9325948</v>
      </c>
      <c r="Q31" s="33">
        <v>45875907</v>
      </c>
      <c r="R31" s="33">
        <v>46170406</v>
      </c>
      <c r="S31" s="33">
        <v>28333111</v>
      </c>
      <c r="T31" s="38">
        <f t="shared" si="6"/>
        <v>0.61366389110808339</v>
      </c>
      <c r="U31" s="38">
        <f t="shared" si="7"/>
        <v>0.13380430600728199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17774682</v>
      </c>
      <c r="E32" s="33">
        <v>14439714</v>
      </c>
      <c r="F32" s="33">
        <v>5654873</v>
      </c>
      <c r="G32" s="38">
        <f t="shared" si="0"/>
        <v>0.31814200670369236</v>
      </c>
      <c r="H32" s="33">
        <v>2217001</v>
      </c>
      <c r="I32" s="38">
        <f t="shared" si="1"/>
        <v>0.12472802607664092</v>
      </c>
      <c r="J32" s="33">
        <v>1410549</v>
      </c>
      <c r="K32" s="38">
        <f t="shared" si="2"/>
        <v>9.7685383519368868E-2</v>
      </c>
      <c r="L32" s="33">
        <v>0</v>
      </c>
      <c r="M32" s="38">
        <f t="shared" si="3"/>
        <v>0</v>
      </c>
      <c r="N32" s="33">
        <f t="shared" si="4"/>
        <v>9282423</v>
      </c>
      <c r="O32" s="38">
        <f t="shared" si="5"/>
        <v>0.64283980970814247</v>
      </c>
      <c r="P32" s="33">
        <v>2749555</v>
      </c>
      <c r="Q32" s="33">
        <v>15921193</v>
      </c>
      <c r="R32" s="33">
        <v>17178359</v>
      </c>
      <c r="S32" s="33">
        <v>10479949</v>
      </c>
      <c r="T32" s="38">
        <f t="shared" si="6"/>
        <v>0.61006694527690331</v>
      </c>
      <c r="U32" s="38">
        <f t="shared" si="7"/>
        <v>-0.48699007657602777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83873742</v>
      </c>
      <c r="E33" s="33">
        <v>83683742</v>
      </c>
      <c r="F33" s="33">
        <v>15478728</v>
      </c>
      <c r="G33" s="38">
        <f t="shared" si="0"/>
        <v>0.18454796019474129</v>
      </c>
      <c r="H33" s="33">
        <v>24727925</v>
      </c>
      <c r="I33" s="38">
        <f t="shared" si="1"/>
        <v>0.29482319985198707</v>
      </c>
      <c r="J33" s="33">
        <v>17516702</v>
      </c>
      <c r="K33" s="38">
        <f t="shared" si="2"/>
        <v>0.20932025243326235</v>
      </c>
      <c r="L33" s="33">
        <v>0</v>
      </c>
      <c r="M33" s="38">
        <f t="shared" si="3"/>
        <v>0</v>
      </c>
      <c r="N33" s="33">
        <f t="shared" si="4"/>
        <v>57723355</v>
      </c>
      <c r="O33" s="38">
        <f t="shared" si="5"/>
        <v>0.6897798021508168</v>
      </c>
      <c r="P33" s="33">
        <v>16687080</v>
      </c>
      <c r="Q33" s="33">
        <v>82938206</v>
      </c>
      <c r="R33" s="33">
        <v>86283115</v>
      </c>
      <c r="S33" s="33">
        <v>51097647</v>
      </c>
      <c r="T33" s="38">
        <f t="shared" si="6"/>
        <v>0.59220911298809742</v>
      </c>
      <c r="U33" s="38">
        <f t="shared" si="7"/>
        <v>4.9716427319818735E-2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52543059</v>
      </c>
      <c r="E34" s="33">
        <v>85644623</v>
      </c>
      <c r="F34" s="33">
        <v>25568892</v>
      </c>
      <c r="G34" s="38">
        <f t="shared" si="0"/>
        <v>0.48662739639882785</v>
      </c>
      <c r="H34" s="33">
        <v>16261326</v>
      </c>
      <c r="I34" s="38">
        <f t="shared" si="1"/>
        <v>0.30948571151900389</v>
      </c>
      <c r="J34" s="33">
        <v>19648108</v>
      </c>
      <c r="K34" s="38">
        <f t="shared" si="2"/>
        <v>0.22941437899726641</v>
      </c>
      <c r="L34" s="33">
        <v>0</v>
      </c>
      <c r="M34" s="38">
        <f t="shared" si="3"/>
        <v>0</v>
      </c>
      <c r="N34" s="33">
        <f t="shared" si="4"/>
        <v>61478326</v>
      </c>
      <c r="O34" s="38">
        <f t="shared" si="5"/>
        <v>0.71783054027805104</v>
      </c>
      <c r="P34" s="33">
        <v>12115288</v>
      </c>
      <c r="Q34" s="33">
        <v>100925481</v>
      </c>
      <c r="R34" s="33">
        <v>79474193</v>
      </c>
      <c r="S34" s="33">
        <v>60687121</v>
      </c>
      <c r="T34" s="38">
        <f t="shared" si="6"/>
        <v>0.76360789218709024</v>
      </c>
      <c r="U34" s="38">
        <f t="shared" si="7"/>
        <v>0.62176152973004029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288568497</v>
      </c>
      <c r="E35" s="34">
        <f>SUM(E28:E34)</f>
        <v>323724639</v>
      </c>
      <c r="F35" s="34">
        <f>SUM(F28:F34)</f>
        <v>71271224</v>
      </c>
      <c r="G35" s="39">
        <f t="shared" si="0"/>
        <v>0.24698199817702207</v>
      </c>
      <c r="H35" s="34">
        <f>SUM(H28:H34)</f>
        <v>73200293</v>
      </c>
      <c r="I35" s="39">
        <f t="shared" si="1"/>
        <v>0.25366695866319738</v>
      </c>
      <c r="J35" s="34">
        <f>SUM(J28:J34)</f>
        <v>71004889</v>
      </c>
      <c r="K35" s="39">
        <f t="shared" si="2"/>
        <v>0.21933730228053477</v>
      </c>
      <c r="L35" s="34">
        <f>SUM(L28:L34)</f>
        <v>0</v>
      </c>
      <c r="M35" s="39">
        <f t="shared" si="3"/>
        <v>0</v>
      </c>
      <c r="N35" s="34">
        <f t="shared" si="4"/>
        <v>215476406</v>
      </c>
      <c r="O35" s="39">
        <f t="shared" si="5"/>
        <v>0.66561632956211281</v>
      </c>
      <c r="P35" s="34">
        <f>SUM(P28:P34)</f>
        <v>63587809</v>
      </c>
      <c r="Q35" s="34">
        <f>SUM(Q28:Q34)</f>
        <v>324699813</v>
      </c>
      <c r="R35" s="34">
        <f>SUM(R28:R34)</f>
        <v>301659690</v>
      </c>
      <c r="S35" s="34">
        <f>SUM(S28:S34)</f>
        <v>217473295</v>
      </c>
      <c r="T35" s="39">
        <f t="shared" si="6"/>
        <v>0.72092262310552668</v>
      </c>
      <c r="U35" s="39">
        <f t="shared" si="7"/>
        <v>0.11664311314767906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50716832</v>
      </c>
      <c r="E36" s="33">
        <v>48436467</v>
      </c>
      <c r="F36" s="33">
        <v>1406960</v>
      </c>
      <c r="G36" s="38">
        <f t="shared" si="0"/>
        <v>2.7741480382686364E-2</v>
      </c>
      <c r="H36" s="33">
        <v>16899608</v>
      </c>
      <c r="I36" s="38">
        <f t="shared" si="1"/>
        <v>0.33321497683451523</v>
      </c>
      <c r="J36" s="33">
        <v>9117405</v>
      </c>
      <c r="K36" s="38">
        <f t="shared" si="2"/>
        <v>0.18823431114412206</v>
      </c>
      <c r="L36" s="33">
        <v>0</v>
      </c>
      <c r="M36" s="38">
        <f t="shared" si="3"/>
        <v>0</v>
      </c>
      <c r="N36" s="33">
        <f t="shared" si="4"/>
        <v>27423973</v>
      </c>
      <c r="O36" s="38">
        <f t="shared" si="5"/>
        <v>0.56618442051109963</v>
      </c>
      <c r="P36" s="33">
        <v>6255714</v>
      </c>
      <c r="Q36" s="33">
        <v>57673875</v>
      </c>
      <c r="R36" s="33">
        <v>56012195</v>
      </c>
      <c r="S36" s="33">
        <v>22668988</v>
      </c>
      <c r="T36" s="38">
        <f t="shared" si="6"/>
        <v>0.40471522317595304</v>
      </c>
      <c r="U36" s="38">
        <f t="shared" si="7"/>
        <v>0.45745233877379943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28531550</v>
      </c>
      <c r="E37" s="33">
        <v>29821399</v>
      </c>
      <c r="F37" s="33">
        <v>3194256</v>
      </c>
      <c r="G37" s="38">
        <f t="shared" si="0"/>
        <v>0.11195522150040919</v>
      </c>
      <c r="H37" s="33">
        <v>4883763</v>
      </c>
      <c r="I37" s="38">
        <f t="shared" si="1"/>
        <v>0.1711706163878233</v>
      </c>
      <c r="J37" s="33">
        <v>6110366</v>
      </c>
      <c r="K37" s="38">
        <f t="shared" si="2"/>
        <v>0.2048987037797925</v>
      </c>
      <c r="L37" s="33">
        <v>0</v>
      </c>
      <c r="M37" s="38">
        <f t="shared" si="3"/>
        <v>0</v>
      </c>
      <c r="N37" s="33">
        <f t="shared" si="4"/>
        <v>14188385</v>
      </c>
      <c r="O37" s="38">
        <f t="shared" si="5"/>
        <v>0.47577865143080644</v>
      </c>
      <c r="P37" s="33">
        <v>342027</v>
      </c>
      <c r="Q37" s="33">
        <v>28117831</v>
      </c>
      <c r="R37" s="33">
        <v>27896291</v>
      </c>
      <c r="S37" s="33">
        <v>3960732</v>
      </c>
      <c r="T37" s="38">
        <f t="shared" si="6"/>
        <v>0.14198059519812151</v>
      </c>
      <c r="U37" s="38">
        <f t="shared" si="7"/>
        <v>16.8651568443427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28102735</v>
      </c>
      <c r="E38" s="33">
        <v>16544205</v>
      </c>
      <c r="F38" s="33">
        <v>3163927</v>
      </c>
      <c r="G38" s="38">
        <f t="shared" si="0"/>
        <v>0.11258430896494594</v>
      </c>
      <c r="H38" s="33">
        <v>2445507</v>
      </c>
      <c r="I38" s="38">
        <f t="shared" si="1"/>
        <v>8.7020249096751615E-2</v>
      </c>
      <c r="J38" s="33">
        <v>2480933</v>
      </c>
      <c r="K38" s="38">
        <f t="shared" si="2"/>
        <v>0.1499578251115723</v>
      </c>
      <c r="L38" s="33">
        <v>0</v>
      </c>
      <c r="M38" s="38">
        <f t="shared" si="3"/>
        <v>0</v>
      </c>
      <c r="N38" s="33">
        <f t="shared" si="4"/>
        <v>8090367</v>
      </c>
      <c r="O38" s="38">
        <f t="shared" si="5"/>
        <v>0.48901515666663947</v>
      </c>
      <c r="P38" s="33">
        <v>231271</v>
      </c>
      <c r="Q38" s="33">
        <v>29461718</v>
      </c>
      <c r="R38" s="33">
        <v>24219154</v>
      </c>
      <c r="S38" s="33">
        <v>8809377</v>
      </c>
      <c r="T38" s="38">
        <f t="shared" si="6"/>
        <v>0.36373595047952539</v>
      </c>
      <c r="U38" s="38">
        <f t="shared" si="7"/>
        <v>9.7273847564113094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25652808</v>
      </c>
      <c r="E39" s="33">
        <v>24812308</v>
      </c>
      <c r="F39" s="33">
        <v>7686612</v>
      </c>
      <c r="G39" s="38">
        <f t="shared" si="0"/>
        <v>0.29964017974172652</v>
      </c>
      <c r="H39" s="33">
        <v>5803573</v>
      </c>
      <c r="I39" s="38">
        <f t="shared" si="1"/>
        <v>0.22623538912387292</v>
      </c>
      <c r="J39" s="33">
        <v>5534387</v>
      </c>
      <c r="K39" s="38">
        <f t="shared" si="2"/>
        <v>0.22305006853856563</v>
      </c>
      <c r="L39" s="33">
        <v>0</v>
      </c>
      <c r="M39" s="38">
        <f t="shared" si="3"/>
        <v>0</v>
      </c>
      <c r="N39" s="33">
        <f t="shared" si="4"/>
        <v>19024572</v>
      </c>
      <c r="O39" s="38">
        <f t="shared" si="5"/>
        <v>0.76673931340849066</v>
      </c>
      <c r="P39" s="33">
        <v>4819528</v>
      </c>
      <c r="Q39" s="33">
        <v>25171787</v>
      </c>
      <c r="R39" s="33">
        <v>21648633</v>
      </c>
      <c r="S39" s="33">
        <v>8084358</v>
      </c>
      <c r="T39" s="38">
        <f t="shared" si="6"/>
        <v>0.37343503398112943</v>
      </c>
      <c r="U39" s="38">
        <f t="shared" si="7"/>
        <v>0.14832552067339377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133003925</v>
      </c>
      <c r="E40" s="34">
        <f>SUM(E36:E39)</f>
        <v>119614379</v>
      </c>
      <c r="F40" s="34">
        <f>SUM(F36:F39)</f>
        <v>15451755</v>
      </c>
      <c r="G40" s="39">
        <f t="shared" si="0"/>
        <v>0.11617518054448393</v>
      </c>
      <c r="H40" s="34">
        <f>SUM(H36:H39)</f>
        <v>30032451</v>
      </c>
      <c r="I40" s="39">
        <f t="shared" si="1"/>
        <v>0.2258012385724707</v>
      </c>
      <c r="J40" s="34">
        <f>SUM(J36:J39)</f>
        <v>23243091</v>
      </c>
      <c r="K40" s="39">
        <f t="shared" si="2"/>
        <v>0.19431686386132557</v>
      </c>
      <c r="L40" s="34">
        <f>SUM(L36:L39)</f>
        <v>0</v>
      </c>
      <c r="M40" s="39">
        <f t="shared" si="3"/>
        <v>0</v>
      </c>
      <c r="N40" s="34">
        <f t="shared" si="4"/>
        <v>68727297</v>
      </c>
      <c r="O40" s="39">
        <f t="shared" si="5"/>
        <v>0.57457387292877227</v>
      </c>
      <c r="P40" s="34">
        <f>SUM(P36:P39)</f>
        <v>11648540</v>
      </c>
      <c r="Q40" s="34">
        <f>SUM(Q36:Q39)</f>
        <v>140425211</v>
      </c>
      <c r="R40" s="34">
        <f>SUM(R36:R39)</f>
        <v>129776273</v>
      </c>
      <c r="S40" s="34">
        <f>SUM(S36:S39)</f>
        <v>43523455</v>
      </c>
      <c r="T40" s="39">
        <f t="shared" si="6"/>
        <v>0.33537297684608341</v>
      </c>
      <c r="U40" s="39">
        <f t="shared" si="7"/>
        <v>0.99536517022734183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63817512</v>
      </c>
      <c r="E41" s="33">
        <v>82343843</v>
      </c>
      <c r="F41" s="33">
        <v>15304751</v>
      </c>
      <c r="G41" s="38">
        <f t="shared" si="0"/>
        <v>0.23982055270346483</v>
      </c>
      <c r="H41" s="33">
        <v>29352886</v>
      </c>
      <c r="I41" s="38">
        <f t="shared" si="1"/>
        <v>0.45995033463542107</v>
      </c>
      <c r="J41" s="33">
        <v>11838128</v>
      </c>
      <c r="K41" s="38">
        <f t="shared" si="2"/>
        <v>0.14376457994558256</v>
      </c>
      <c r="L41" s="33">
        <v>0</v>
      </c>
      <c r="M41" s="38">
        <f t="shared" si="3"/>
        <v>0</v>
      </c>
      <c r="N41" s="33">
        <f t="shared" si="4"/>
        <v>56495765</v>
      </c>
      <c r="O41" s="38">
        <f t="shared" si="5"/>
        <v>0.68609580196542441</v>
      </c>
      <c r="P41" s="33">
        <v>26264217</v>
      </c>
      <c r="Q41" s="33">
        <v>64201966</v>
      </c>
      <c r="R41" s="33">
        <v>75305760</v>
      </c>
      <c r="S41" s="33">
        <v>43643210</v>
      </c>
      <c r="T41" s="38">
        <f t="shared" si="6"/>
        <v>0.57954677039312796</v>
      </c>
      <c r="U41" s="38">
        <f t="shared" si="7"/>
        <v>-0.54926781179122908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60668375</v>
      </c>
      <c r="E42" s="33">
        <v>69844403</v>
      </c>
      <c r="F42" s="33">
        <v>10093753</v>
      </c>
      <c r="G42" s="38">
        <f t="shared" si="0"/>
        <v>0.1663758589215551</v>
      </c>
      <c r="H42" s="33">
        <v>8513066</v>
      </c>
      <c r="I42" s="38">
        <f t="shared" si="1"/>
        <v>0.14032131238062664</v>
      </c>
      <c r="J42" s="33">
        <v>16304493</v>
      </c>
      <c r="K42" s="38">
        <f t="shared" si="2"/>
        <v>0.23344022283360344</v>
      </c>
      <c r="L42" s="33">
        <v>0</v>
      </c>
      <c r="M42" s="38">
        <f t="shared" si="3"/>
        <v>0</v>
      </c>
      <c r="N42" s="33">
        <f t="shared" si="4"/>
        <v>34911312</v>
      </c>
      <c r="O42" s="38">
        <f t="shared" si="5"/>
        <v>0.49984408915342865</v>
      </c>
      <c r="P42" s="33">
        <v>12250777</v>
      </c>
      <c r="Q42" s="33">
        <v>63743737</v>
      </c>
      <c r="R42" s="33">
        <v>67148589</v>
      </c>
      <c r="S42" s="33">
        <v>29796669</v>
      </c>
      <c r="T42" s="38">
        <f t="shared" si="6"/>
        <v>0.44374229516572566</v>
      </c>
      <c r="U42" s="38">
        <f t="shared" si="7"/>
        <v>0.33089460366473089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76080078</v>
      </c>
      <c r="E43" s="33">
        <v>73998048</v>
      </c>
      <c r="F43" s="33">
        <v>15845288</v>
      </c>
      <c r="G43" s="38">
        <f t="shared" si="0"/>
        <v>0.20827118500062528</v>
      </c>
      <c r="H43" s="33">
        <v>16955933</v>
      </c>
      <c r="I43" s="38">
        <f t="shared" si="1"/>
        <v>0.22286955331460095</v>
      </c>
      <c r="J43" s="33">
        <v>15352171</v>
      </c>
      <c r="K43" s="38">
        <f t="shared" si="2"/>
        <v>0.20746724291970511</v>
      </c>
      <c r="L43" s="33">
        <v>0</v>
      </c>
      <c r="M43" s="38">
        <f t="shared" si="3"/>
        <v>0</v>
      </c>
      <c r="N43" s="33">
        <f t="shared" si="4"/>
        <v>48153392</v>
      </c>
      <c r="O43" s="38">
        <f t="shared" si="5"/>
        <v>0.65073867894461213</v>
      </c>
      <c r="P43" s="33">
        <v>16109355</v>
      </c>
      <c r="Q43" s="33">
        <v>73523384</v>
      </c>
      <c r="R43" s="33">
        <v>80389847</v>
      </c>
      <c r="S43" s="33">
        <v>47744975</v>
      </c>
      <c r="T43" s="38">
        <f t="shared" si="6"/>
        <v>0.59391797324853723</v>
      </c>
      <c r="U43" s="38">
        <f t="shared" si="7"/>
        <v>-4.7002750886053435E-2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42209960</v>
      </c>
      <c r="E44" s="33">
        <v>52877210</v>
      </c>
      <c r="F44" s="33">
        <v>10583405</v>
      </c>
      <c r="G44" s="38">
        <f t="shared" si="0"/>
        <v>0.25073241007572622</v>
      </c>
      <c r="H44" s="33">
        <v>13812730</v>
      </c>
      <c r="I44" s="38">
        <f t="shared" si="1"/>
        <v>0.32723864225410304</v>
      </c>
      <c r="J44" s="33">
        <v>9804338</v>
      </c>
      <c r="K44" s="38">
        <f t="shared" si="2"/>
        <v>0.18541708233093238</v>
      </c>
      <c r="L44" s="33">
        <v>0</v>
      </c>
      <c r="M44" s="38">
        <f t="shared" si="3"/>
        <v>0</v>
      </c>
      <c r="N44" s="33">
        <f t="shared" si="4"/>
        <v>34200473</v>
      </c>
      <c r="O44" s="38">
        <f t="shared" si="5"/>
        <v>0.64679042256578967</v>
      </c>
      <c r="P44" s="33">
        <v>9295151</v>
      </c>
      <c r="Q44" s="33">
        <v>44749516</v>
      </c>
      <c r="R44" s="33">
        <v>47482789</v>
      </c>
      <c r="S44" s="33">
        <v>30925134</v>
      </c>
      <c r="T44" s="38">
        <f t="shared" si="6"/>
        <v>0.65129143951506308</v>
      </c>
      <c r="U44" s="38">
        <f t="shared" si="7"/>
        <v>5.4779852419826192E-2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97409340</v>
      </c>
      <c r="E45" s="33">
        <v>85345630</v>
      </c>
      <c r="F45" s="33">
        <v>17412287</v>
      </c>
      <c r="G45" s="38">
        <f t="shared" si="0"/>
        <v>0.17875377248218702</v>
      </c>
      <c r="H45" s="33">
        <v>20228159</v>
      </c>
      <c r="I45" s="38">
        <f t="shared" si="1"/>
        <v>0.20766139058123173</v>
      </c>
      <c r="J45" s="33">
        <v>17040876</v>
      </c>
      <c r="K45" s="38">
        <f t="shared" si="2"/>
        <v>0.19966899301112428</v>
      </c>
      <c r="L45" s="33">
        <v>0</v>
      </c>
      <c r="M45" s="38">
        <f t="shared" si="3"/>
        <v>0</v>
      </c>
      <c r="N45" s="33">
        <f t="shared" si="4"/>
        <v>54681322</v>
      </c>
      <c r="O45" s="38">
        <f t="shared" si="5"/>
        <v>0.64070441568009984</v>
      </c>
      <c r="P45" s="33">
        <v>16710885</v>
      </c>
      <c r="Q45" s="33">
        <v>85075269</v>
      </c>
      <c r="R45" s="33">
        <v>80953080</v>
      </c>
      <c r="S45" s="33">
        <v>51755638</v>
      </c>
      <c r="T45" s="38">
        <f t="shared" si="6"/>
        <v>0.63932883097221249</v>
      </c>
      <c r="U45" s="38">
        <f t="shared" si="7"/>
        <v>1.9747069051100574E-2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215598141</v>
      </c>
      <c r="E46" s="33">
        <v>162759531</v>
      </c>
      <c r="F46" s="33">
        <v>30619385</v>
      </c>
      <c r="G46" s="38">
        <f t="shared" si="0"/>
        <v>0.14202063551188041</v>
      </c>
      <c r="H46" s="33">
        <v>42929741</v>
      </c>
      <c r="I46" s="38">
        <f t="shared" si="1"/>
        <v>0.19911925400135988</v>
      </c>
      <c r="J46" s="33">
        <v>46917746</v>
      </c>
      <c r="K46" s="38">
        <f t="shared" si="2"/>
        <v>0.28826420002402192</v>
      </c>
      <c r="L46" s="33">
        <v>0</v>
      </c>
      <c r="M46" s="38">
        <f t="shared" si="3"/>
        <v>0</v>
      </c>
      <c r="N46" s="33">
        <f t="shared" si="4"/>
        <v>120466872</v>
      </c>
      <c r="O46" s="38">
        <f t="shared" si="5"/>
        <v>0.74015248913441511</v>
      </c>
      <c r="P46" s="33">
        <v>46358214</v>
      </c>
      <c r="Q46" s="33">
        <v>236949124</v>
      </c>
      <c r="R46" s="33">
        <v>217032464</v>
      </c>
      <c r="S46" s="33">
        <v>132009089</v>
      </c>
      <c r="T46" s="38">
        <f t="shared" si="6"/>
        <v>0.6082458198511721</v>
      </c>
      <c r="U46" s="38">
        <f t="shared" si="7"/>
        <v>1.2069748847528983E-2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555783406</v>
      </c>
      <c r="E47" s="34">
        <f>SUM(E41:E46)</f>
        <v>527168665</v>
      </c>
      <c r="F47" s="34">
        <f>SUM(F41:F46)</f>
        <v>99858869</v>
      </c>
      <c r="G47" s="39">
        <f t="shared" si="0"/>
        <v>0.17967227506608932</v>
      </c>
      <c r="H47" s="34">
        <f>SUM(H41:H46)</f>
        <v>131792515</v>
      </c>
      <c r="I47" s="39">
        <f t="shared" si="1"/>
        <v>0.23712927298156866</v>
      </c>
      <c r="J47" s="34">
        <f>SUM(J41:J46)</f>
        <v>117257752</v>
      </c>
      <c r="K47" s="39">
        <f t="shared" si="2"/>
        <v>0.22242929025381278</v>
      </c>
      <c r="L47" s="34">
        <f>SUM(L41:L46)</f>
        <v>0</v>
      </c>
      <c r="M47" s="39">
        <f t="shared" si="3"/>
        <v>0</v>
      </c>
      <c r="N47" s="34">
        <f t="shared" si="4"/>
        <v>348909136</v>
      </c>
      <c r="O47" s="39">
        <f t="shared" si="5"/>
        <v>0.66185484677849737</v>
      </c>
      <c r="P47" s="34">
        <f>SUM(P41:P46)</f>
        <v>126988599</v>
      </c>
      <c r="Q47" s="34">
        <f>SUM(Q41:Q46)</f>
        <v>568242996</v>
      </c>
      <c r="R47" s="34">
        <f>SUM(R41:R46)</f>
        <v>568312529</v>
      </c>
      <c r="S47" s="34">
        <f>SUM(S41:S46)</f>
        <v>335874715</v>
      </c>
      <c r="T47" s="39">
        <f t="shared" si="6"/>
        <v>0.59100353742157252</v>
      </c>
      <c r="U47" s="39">
        <f t="shared" si="7"/>
        <v>-7.6627721516952851E-2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28860312</v>
      </c>
      <c r="E48" s="33">
        <v>28660312</v>
      </c>
      <c r="F48" s="33">
        <v>7622269</v>
      </c>
      <c r="G48" s="38">
        <f t="shared" si="0"/>
        <v>0.26410902972913114</v>
      </c>
      <c r="H48" s="33">
        <v>6441364</v>
      </c>
      <c r="I48" s="38">
        <f t="shared" si="1"/>
        <v>0.22319107291702184</v>
      </c>
      <c r="J48" s="33">
        <v>6746988</v>
      </c>
      <c r="K48" s="38">
        <f t="shared" si="2"/>
        <v>0.23541223138115175</v>
      </c>
      <c r="L48" s="33">
        <v>0</v>
      </c>
      <c r="M48" s="38">
        <f t="shared" si="3"/>
        <v>0</v>
      </c>
      <c r="N48" s="33">
        <f t="shared" si="4"/>
        <v>20810621</v>
      </c>
      <c r="O48" s="38">
        <f t="shared" si="5"/>
        <v>0.72611285599403108</v>
      </c>
      <c r="P48" s="33">
        <v>5570881</v>
      </c>
      <c r="Q48" s="33">
        <v>28963572</v>
      </c>
      <c r="R48" s="33">
        <v>28363572</v>
      </c>
      <c r="S48" s="33">
        <v>18220046</v>
      </c>
      <c r="T48" s="38">
        <f t="shared" si="6"/>
        <v>0.64237487436349694</v>
      </c>
      <c r="U48" s="38">
        <f t="shared" si="7"/>
        <v>0.21111687720488015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47799749</v>
      </c>
      <c r="E49" s="33">
        <v>47799749</v>
      </c>
      <c r="F49" s="33">
        <v>7279479</v>
      </c>
      <c r="G49" s="38">
        <f t="shared" si="0"/>
        <v>0.15229115533640145</v>
      </c>
      <c r="H49" s="33">
        <v>13295638</v>
      </c>
      <c r="I49" s="38">
        <f t="shared" si="1"/>
        <v>0.2781528831877339</v>
      </c>
      <c r="J49" s="33">
        <v>9715468</v>
      </c>
      <c r="K49" s="38">
        <f t="shared" si="2"/>
        <v>0.2032535359129187</v>
      </c>
      <c r="L49" s="33">
        <v>0</v>
      </c>
      <c r="M49" s="38">
        <f t="shared" si="3"/>
        <v>0</v>
      </c>
      <c r="N49" s="33">
        <f t="shared" si="4"/>
        <v>30290585</v>
      </c>
      <c r="O49" s="38">
        <f t="shared" si="5"/>
        <v>0.6336975744370541</v>
      </c>
      <c r="P49" s="33">
        <v>7599029</v>
      </c>
      <c r="Q49" s="33">
        <v>47604194</v>
      </c>
      <c r="R49" s="33">
        <v>46189375</v>
      </c>
      <c r="S49" s="33">
        <v>22579185</v>
      </c>
      <c r="T49" s="38">
        <f t="shared" si="6"/>
        <v>0.48883937052623033</v>
      </c>
      <c r="U49" s="38">
        <f t="shared" si="7"/>
        <v>0.27851439966869451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62138147</v>
      </c>
      <c r="E50" s="33">
        <v>61134610</v>
      </c>
      <c r="F50" s="33">
        <v>12017255</v>
      </c>
      <c r="G50" s="38">
        <f t="shared" si="0"/>
        <v>0.19339577345298051</v>
      </c>
      <c r="H50" s="33">
        <v>14202238</v>
      </c>
      <c r="I50" s="38">
        <f t="shared" si="1"/>
        <v>0.22855908464731012</v>
      </c>
      <c r="J50" s="33">
        <v>11970111</v>
      </c>
      <c r="K50" s="38">
        <f t="shared" si="2"/>
        <v>0.19579925348341962</v>
      </c>
      <c r="L50" s="33">
        <v>0</v>
      </c>
      <c r="M50" s="38">
        <f t="shared" si="3"/>
        <v>0</v>
      </c>
      <c r="N50" s="33">
        <f t="shared" si="4"/>
        <v>38189604</v>
      </c>
      <c r="O50" s="38">
        <f t="shared" si="5"/>
        <v>0.62468058600521048</v>
      </c>
      <c r="P50" s="33">
        <v>13263694</v>
      </c>
      <c r="Q50" s="33">
        <v>63017664</v>
      </c>
      <c r="R50" s="33">
        <v>60829385</v>
      </c>
      <c r="S50" s="33">
        <v>37414322</v>
      </c>
      <c r="T50" s="38">
        <f t="shared" si="6"/>
        <v>0.61506987124725987</v>
      </c>
      <c r="U50" s="38">
        <f t="shared" si="7"/>
        <v>-9.7528109439195432E-2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29383069</v>
      </c>
      <c r="E51" s="33">
        <v>25352188</v>
      </c>
      <c r="F51" s="33">
        <v>5924526</v>
      </c>
      <c r="G51" s="38">
        <f t="shared" si="0"/>
        <v>0.20163060570698044</v>
      </c>
      <c r="H51" s="33">
        <v>4585635</v>
      </c>
      <c r="I51" s="38">
        <f t="shared" si="1"/>
        <v>0.15606385432372635</v>
      </c>
      <c r="J51" s="33">
        <v>6860013</v>
      </c>
      <c r="K51" s="38">
        <f t="shared" si="2"/>
        <v>0.27058859771787747</v>
      </c>
      <c r="L51" s="33">
        <v>0</v>
      </c>
      <c r="M51" s="38">
        <f t="shared" si="3"/>
        <v>0</v>
      </c>
      <c r="N51" s="33">
        <f t="shared" si="4"/>
        <v>17370174</v>
      </c>
      <c r="O51" s="38">
        <f t="shared" si="5"/>
        <v>0.68515482766221203</v>
      </c>
      <c r="P51" s="33">
        <v>1891640</v>
      </c>
      <c r="Q51" s="33">
        <v>32088263</v>
      </c>
      <c r="R51" s="33">
        <v>31095450</v>
      </c>
      <c r="S51" s="33">
        <v>11832073</v>
      </c>
      <c r="T51" s="38">
        <f t="shared" si="6"/>
        <v>0.38050817724136488</v>
      </c>
      <c r="U51" s="38">
        <f t="shared" si="7"/>
        <v>2.6264897126303102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83578898</v>
      </c>
      <c r="E52" s="33">
        <v>70204695</v>
      </c>
      <c r="F52" s="33">
        <v>15647142</v>
      </c>
      <c r="G52" s="38">
        <f t="shared" si="0"/>
        <v>0.18721402620072833</v>
      </c>
      <c r="H52" s="33">
        <v>15505955</v>
      </c>
      <c r="I52" s="38">
        <f t="shared" si="1"/>
        <v>0.18552476008956231</v>
      </c>
      <c r="J52" s="33">
        <v>15631394</v>
      </c>
      <c r="K52" s="38">
        <f t="shared" si="2"/>
        <v>0.22265453898774148</v>
      </c>
      <c r="L52" s="33">
        <v>0</v>
      </c>
      <c r="M52" s="38">
        <f t="shared" si="3"/>
        <v>0</v>
      </c>
      <c r="N52" s="33">
        <f t="shared" si="4"/>
        <v>46784491</v>
      </c>
      <c r="O52" s="38">
        <f t="shared" si="5"/>
        <v>0.66640117160255452</v>
      </c>
      <c r="P52" s="33">
        <v>17207505</v>
      </c>
      <c r="Q52" s="33">
        <v>88197162</v>
      </c>
      <c r="R52" s="33">
        <v>78017391</v>
      </c>
      <c r="S52" s="33">
        <v>45630868</v>
      </c>
      <c r="T52" s="38">
        <f t="shared" si="6"/>
        <v>0.58488072229946786</v>
      </c>
      <c r="U52" s="38">
        <f t="shared" si="7"/>
        <v>-9.1594394422666148E-2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251760175</v>
      </c>
      <c r="E53" s="34">
        <f>SUM(E48:E52)</f>
        <v>233151554</v>
      </c>
      <c r="F53" s="34">
        <f>SUM(F48:F52)</f>
        <v>48490671</v>
      </c>
      <c r="G53" s="39">
        <f t="shared" si="0"/>
        <v>0.19260659872038935</v>
      </c>
      <c r="H53" s="34">
        <f>SUM(H48:H52)</f>
        <v>54030830</v>
      </c>
      <c r="I53" s="39">
        <f t="shared" si="1"/>
        <v>0.21461229918512728</v>
      </c>
      <c r="J53" s="34">
        <f>SUM(J48:J52)</f>
        <v>50923974</v>
      </c>
      <c r="K53" s="39">
        <f t="shared" si="2"/>
        <v>0.2184157605914992</v>
      </c>
      <c r="L53" s="34">
        <f>SUM(L48:L52)</f>
        <v>0</v>
      </c>
      <c r="M53" s="39">
        <f t="shared" si="3"/>
        <v>0</v>
      </c>
      <c r="N53" s="34">
        <f t="shared" si="4"/>
        <v>153445475</v>
      </c>
      <c r="O53" s="39">
        <f t="shared" si="5"/>
        <v>0.65813618810364005</v>
      </c>
      <c r="P53" s="34">
        <f>SUM(P48:P52)</f>
        <v>45532749</v>
      </c>
      <c r="Q53" s="34">
        <f>SUM(Q48:Q52)</f>
        <v>259870855</v>
      </c>
      <c r="R53" s="34">
        <f>SUM(R48:R52)</f>
        <v>244495173</v>
      </c>
      <c r="S53" s="34">
        <f>SUM(S48:S52)</f>
        <v>135676494</v>
      </c>
      <c r="T53" s="39">
        <f t="shared" si="6"/>
        <v>0.55492504140357812</v>
      </c>
      <c r="U53" s="39">
        <f t="shared" si="7"/>
        <v>0.11840323983074241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2488295359</v>
      </c>
      <c r="E54" s="34">
        <f>SUM(E8:E9,E11:E18,E20:E26,E28:E34,E36:E39,E41:E46,E48:E52)</f>
        <v>2434008644</v>
      </c>
      <c r="F54" s="34">
        <f>SUM(F8:F9,F11:F18,F20:F26,F28:F34,F36:F39,F41:F46,F48:F52)</f>
        <v>477928613</v>
      </c>
      <c r="G54" s="39">
        <f t="shared" si="0"/>
        <v>0.19207069260140833</v>
      </c>
      <c r="H54" s="34">
        <f>SUM(H8:H9,H11:H18,H20:H26,H28:H34,H36:H39,H41:H46,H48:H52)</f>
        <v>548936280</v>
      </c>
      <c r="I54" s="39">
        <f t="shared" si="1"/>
        <v>0.22060736399902597</v>
      </c>
      <c r="J54" s="34">
        <f>SUM(J8:J9,J11:J18,J20:J26,J28:J34,J36:J39,J41:J46,J48:J52)</f>
        <v>526598963</v>
      </c>
      <c r="K54" s="39">
        <f t="shared" si="2"/>
        <v>0.21635049008478377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1553463856</v>
      </c>
      <c r="O54" s="39">
        <f t="shared" si="5"/>
        <v>0.63823267835527042</v>
      </c>
      <c r="P54" s="34">
        <f>SUM(P8:P9,P11:P18,P20:P26,P28:P34,P36:P39,P41:P46,P48:P52)</f>
        <v>458273019</v>
      </c>
      <c r="Q54" s="34">
        <f>SUM(Q8:Q9,Q11:Q18,Q20:Q26,Q28:Q34,Q36:Q39,Q41:Q46,Q48:Q52)</f>
        <v>2249090484</v>
      </c>
      <c r="R54" s="34">
        <f>SUM(R8:R9,R11:R18,R20:R26,R28:R34,R36:R39,R41:R46,R48:R52)</f>
        <v>2154191671</v>
      </c>
      <c r="S54" s="34">
        <f>SUM(S8:S9,S11:S18,S20:S26,S28:S34,S36:S39,S41:S46,S48:S52)</f>
        <v>1336449929</v>
      </c>
      <c r="T54" s="39">
        <f t="shared" si="6"/>
        <v>0.6203950869328192</v>
      </c>
      <c r="U54" s="39">
        <f t="shared" si="7"/>
        <v>0.14909440697402254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158492314</v>
      </c>
      <c r="E57" s="33">
        <v>144866397</v>
      </c>
      <c r="F57" s="33">
        <v>36437020</v>
      </c>
      <c r="G57" s="38">
        <f t="shared" ref="G57:G85" si="8">IF(($D57      =0),0,($F57      /$D57      ))</f>
        <v>0.22989770974004456</v>
      </c>
      <c r="H57" s="33">
        <v>32066306</v>
      </c>
      <c r="I57" s="38">
        <f t="shared" ref="I57:I85" si="9">IF(($D57      =0),0,($H57      /$D57      ))</f>
        <v>0.20232088983191954</v>
      </c>
      <c r="J57" s="33">
        <v>20412999</v>
      </c>
      <c r="K57" s="38">
        <f t="shared" ref="K57:K85" si="10">IF(($E57      =0),0,($J57      /$E57      ))</f>
        <v>0.14090913712722489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88916325</v>
      </c>
      <c r="O57" s="38">
        <f t="shared" ref="O57:O85" si="13">IF(($E57      =0),0,($N57      /$E57      ))</f>
        <v>0.61378157282395862</v>
      </c>
      <c r="P57" s="33">
        <v>33390308</v>
      </c>
      <c r="Q57" s="33">
        <v>148197033</v>
      </c>
      <c r="R57" s="33">
        <v>138999473</v>
      </c>
      <c r="S57" s="33">
        <v>95870311</v>
      </c>
      <c r="T57" s="38">
        <f t="shared" ref="T57:T85" si="14">IF(($R57      =0),0,($S57      /$R57      ))</f>
        <v>0.68971708259642106</v>
      </c>
      <c r="U57" s="38">
        <f t="shared" ref="U57:U85" si="15">IF(($P57      =0),0,(($J57      /$P57      )-1))</f>
        <v>-0.38865496538696198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158492314</v>
      </c>
      <c r="E58" s="34">
        <f>E57</f>
        <v>144866397</v>
      </c>
      <c r="F58" s="34">
        <f>F57</f>
        <v>36437020</v>
      </c>
      <c r="G58" s="39">
        <f t="shared" si="8"/>
        <v>0.22989770974004456</v>
      </c>
      <c r="H58" s="34">
        <f>H57</f>
        <v>32066306</v>
      </c>
      <c r="I58" s="39">
        <f t="shared" si="9"/>
        <v>0.20232088983191954</v>
      </c>
      <c r="J58" s="34">
        <f>J57</f>
        <v>20412999</v>
      </c>
      <c r="K58" s="39">
        <f t="shared" si="10"/>
        <v>0.14090913712722489</v>
      </c>
      <c r="L58" s="34">
        <f>L57</f>
        <v>0</v>
      </c>
      <c r="M58" s="39">
        <f t="shared" si="11"/>
        <v>0</v>
      </c>
      <c r="N58" s="34">
        <f t="shared" si="12"/>
        <v>88916325</v>
      </c>
      <c r="O58" s="39">
        <f t="shared" si="13"/>
        <v>0.61378157282395862</v>
      </c>
      <c r="P58" s="34">
        <f>P57</f>
        <v>33390308</v>
      </c>
      <c r="Q58" s="34">
        <f>Q57</f>
        <v>148197033</v>
      </c>
      <c r="R58" s="34">
        <f>R57</f>
        <v>138999473</v>
      </c>
      <c r="S58" s="34">
        <f>S57</f>
        <v>95870311</v>
      </c>
      <c r="T58" s="39">
        <f t="shared" si="14"/>
        <v>0.68971708259642106</v>
      </c>
      <c r="U58" s="39">
        <f t="shared" si="15"/>
        <v>-0.38865496538696198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16201669</v>
      </c>
      <c r="E59" s="33">
        <v>19370792</v>
      </c>
      <c r="F59" s="33">
        <v>4115440</v>
      </c>
      <c r="G59" s="38">
        <f t="shared" si="8"/>
        <v>0.25401333652724295</v>
      </c>
      <c r="H59" s="33">
        <v>4036805</v>
      </c>
      <c r="I59" s="38">
        <f t="shared" si="9"/>
        <v>0.24915982421317212</v>
      </c>
      <c r="J59" s="33">
        <v>628610</v>
      </c>
      <c r="K59" s="38">
        <f t="shared" si="10"/>
        <v>3.2451435129756179E-2</v>
      </c>
      <c r="L59" s="33">
        <v>0</v>
      </c>
      <c r="M59" s="38">
        <f t="shared" si="11"/>
        <v>0</v>
      </c>
      <c r="N59" s="33">
        <f t="shared" si="12"/>
        <v>8780855</v>
      </c>
      <c r="O59" s="38">
        <f t="shared" si="13"/>
        <v>0.45330387110656084</v>
      </c>
      <c r="P59" s="33">
        <v>5233358</v>
      </c>
      <c r="Q59" s="33">
        <v>10453104</v>
      </c>
      <c r="R59" s="33">
        <v>13699094</v>
      </c>
      <c r="S59" s="33">
        <v>10786799</v>
      </c>
      <c r="T59" s="38">
        <f t="shared" si="14"/>
        <v>0.78740966373396659</v>
      </c>
      <c r="U59" s="38">
        <f t="shared" si="15"/>
        <v>-0.87988400564226643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36779208</v>
      </c>
      <c r="E60" s="33">
        <v>38364214</v>
      </c>
      <c r="F60" s="33">
        <v>6336567</v>
      </c>
      <c r="G60" s="38">
        <f t="shared" si="8"/>
        <v>0.17228666261655226</v>
      </c>
      <c r="H60" s="33">
        <v>322271466</v>
      </c>
      <c r="I60" s="38">
        <f t="shared" si="9"/>
        <v>8.7623275085205758</v>
      </c>
      <c r="J60" s="33">
        <v>-225820785</v>
      </c>
      <c r="K60" s="38">
        <f t="shared" si="10"/>
        <v>-5.8862351513313946</v>
      </c>
      <c r="L60" s="33">
        <v>0</v>
      </c>
      <c r="M60" s="38">
        <f t="shared" si="11"/>
        <v>0</v>
      </c>
      <c r="N60" s="33">
        <f t="shared" si="12"/>
        <v>102787248</v>
      </c>
      <c r="O60" s="38">
        <f t="shared" si="13"/>
        <v>2.6792481138802948</v>
      </c>
      <c r="P60" s="33">
        <v>2630206</v>
      </c>
      <c r="Q60" s="33">
        <v>23346949</v>
      </c>
      <c r="R60" s="33">
        <v>22199759</v>
      </c>
      <c r="S60" s="33">
        <v>8269474</v>
      </c>
      <c r="T60" s="38">
        <f t="shared" si="14"/>
        <v>0.37250287266632037</v>
      </c>
      <c r="U60" s="38">
        <f t="shared" si="15"/>
        <v>-86.856691453064897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12663932</v>
      </c>
      <c r="E61" s="33">
        <v>13929180</v>
      </c>
      <c r="F61" s="33">
        <v>1861150</v>
      </c>
      <c r="G61" s="38">
        <f t="shared" si="8"/>
        <v>0.14696462362558485</v>
      </c>
      <c r="H61" s="33">
        <v>2841005</v>
      </c>
      <c r="I61" s="38">
        <f t="shared" si="9"/>
        <v>0.22433830187970055</v>
      </c>
      <c r="J61" s="33">
        <v>1113910</v>
      </c>
      <c r="K61" s="38">
        <f t="shared" si="10"/>
        <v>7.9969531587645498E-2</v>
      </c>
      <c r="L61" s="33">
        <v>0</v>
      </c>
      <c r="M61" s="38">
        <f t="shared" si="11"/>
        <v>0</v>
      </c>
      <c r="N61" s="33">
        <f t="shared" si="12"/>
        <v>5816065</v>
      </c>
      <c r="O61" s="38">
        <f t="shared" si="13"/>
        <v>0.41754539750365777</v>
      </c>
      <c r="P61" s="33">
        <v>1805989</v>
      </c>
      <c r="Q61" s="33">
        <v>12645636</v>
      </c>
      <c r="R61" s="33">
        <v>12281298</v>
      </c>
      <c r="S61" s="33">
        <v>5977980</v>
      </c>
      <c r="T61" s="38">
        <f t="shared" si="14"/>
        <v>0.48675473879063924</v>
      </c>
      <c r="U61" s="38">
        <f t="shared" si="15"/>
        <v>-0.38321329753392741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13776650</v>
      </c>
      <c r="E62" s="33">
        <v>14333558</v>
      </c>
      <c r="F62" s="33">
        <v>2967282</v>
      </c>
      <c r="G62" s="38">
        <f t="shared" si="8"/>
        <v>0.21538487222946071</v>
      </c>
      <c r="H62" s="33">
        <v>2926444</v>
      </c>
      <c r="I62" s="38">
        <f t="shared" si="9"/>
        <v>0.2124205812007999</v>
      </c>
      <c r="J62" s="33">
        <v>2887227</v>
      </c>
      <c r="K62" s="38">
        <f t="shared" si="10"/>
        <v>0.20143128454219114</v>
      </c>
      <c r="L62" s="33">
        <v>0</v>
      </c>
      <c r="M62" s="38">
        <f t="shared" si="11"/>
        <v>0</v>
      </c>
      <c r="N62" s="33">
        <f t="shared" si="12"/>
        <v>8780953</v>
      </c>
      <c r="O62" s="38">
        <f t="shared" si="13"/>
        <v>0.61261502552262326</v>
      </c>
      <c r="P62" s="33">
        <v>969916</v>
      </c>
      <c r="Q62" s="33">
        <v>16002895</v>
      </c>
      <c r="R62" s="33">
        <v>15536359</v>
      </c>
      <c r="S62" s="33">
        <v>6467223</v>
      </c>
      <c r="T62" s="38">
        <f t="shared" si="14"/>
        <v>0.416263746222651</v>
      </c>
      <c r="U62" s="38">
        <f t="shared" si="15"/>
        <v>1.9767804634628154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79421459</v>
      </c>
      <c r="E63" s="34">
        <f>SUM(E59:E62)</f>
        <v>85997744</v>
      </c>
      <c r="F63" s="34">
        <f>SUM(F59:F62)</f>
        <v>15280439</v>
      </c>
      <c r="G63" s="39">
        <f t="shared" si="8"/>
        <v>0.19239685586737962</v>
      </c>
      <c r="H63" s="34">
        <f>SUM(H59:H62)</f>
        <v>332075720</v>
      </c>
      <c r="I63" s="39">
        <f t="shared" si="9"/>
        <v>4.1811838284159446</v>
      </c>
      <c r="J63" s="34">
        <f>SUM(J59:J62)</f>
        <v>-221191038</v>
      </c>
      <c r="K63" s="39">
        <f t="shared" si="10"/>
        <v>-2.5720562855695377</v>
      </c>
      <c r="L63" s="34">
        <f>SUM(L59:L62)</f>
        <v>0</v>
      </c>
      <c r="M63" s="39">
        <f t="shared" si="11"/>
        <v>0</v>
      </c>
      <c r="N63" s="34">
        <f t="shared" si="12"/>
        <v>126165121</v>
      </c>
      <c r="O63" s="39">
        <f t="shared" si="13"/>
        <v>1.4670747758220262</v>
      </c>
      <c r="P63" s="34">
        <f>SUM(P59:P62)</f>
        <v>10639469</v>
      </c>
      <c r="Q63" s="34">
        <f>SUM(Q59:Q62)</f>
        <v>62448584</v>
      </c>
      <c r="R63" s="34">
        <f>SUM(R59:R62)</f>
        <v>63716510</v>
      </c>
      <c r="S63" s="34">
        <f>SUM(S59:S62)</f>
        <v>31501476</v>
      </c>
      <c r="T63" s="39">
        <f t="shared" si="14"/>
        <v>0.49440052507583981</v>
      </c>
      <c r="U63" s="39">
        <f t="shared" si="15"/>
        <v>-21.789668920507218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23870983</v>
      </c>
      <c r="E64" s="33">
        <v>23870983</v>
      </c>
      <c r="F64" s="33">
        <v>0</v>
      </c>
      <c r="G64" s="38">
        <f t="shared" si="8"/>
        <v>0</v>
      </c>
      <c r="H64" s="33">
        <v>28719</v>
      </c>
      <c r="I64" s="38">
        <f t="shared" si="9"/>
        <v>1.20309247423954E-3</v>
      </c>
      <c r="J64" s="33">
        <v>27024</v>
      </c>
      <c r="K64" s="38">
        <f t="shared" si="10"/>
        <v>1.1320857628695055E-3</v>
      </c>
      <c r="L64" s="33">
        <v>0</v>
      </c>
      <c r="M64" s="38">
        <f t="shared" si="11"/>
        <v>0</v>
      </c>
      <c r="N64" s="33">
        <f t="shared" si="12"/>
        <v>55743</v>
      </c>
      <c r="O64" s="38">
        <f t="shared" si="13"/>
        <v>2.3351782371090458E-3</v>
      </c>
      <c r="P64" s="33">
        <v>0</v>
      </c>
      <c r="Q64" s="33">
        <v>24707656</v>
      </c>
      <c r="R64" s="33">
        <v>24707656</v>
      </c>
      <c r="S64" s="33">
        <v>25300</v>
      </c>
      <c r="T64" s="38">
        <f t="shared" si="14"/>
        <v>1.0239741074588378E-3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17176908</v>
      </c>
      <c r="E65" s="33">
        <v>23086889</v>
      </c>
      <c r="F65" s="33">
        <v>5395529</v>
      </c>
      <c r="G65" s="38">
        <f t="shared" si="8"/>
        <v>0.31411526451675703</v>
      </c>
      <c r="H65" s="33">
        <v>4968315</v>
      </c>
      <c r="I65" s="38">
        <f t="shared" si="9"/>
        <v>0.28924384994086244</v>
      </c>
      <c r="J65" s="33">
        <v>5041126</v>
      </c>
      <c r="K65" s="38">
        <f t="shared" si="10"/>
        <v>0.21835449548875988</v>
      </c>
      <c r="L65" s="33">
        <v>0</v>
      </c>
      <c r="M65" s="38">
        <f t="shared" si="11"/>
        <v>0</v>
      </c>
      <c r="N65" s="33">
        <f t="shared" si="12"/>
        <v>15404970</v>
      </c>
      <c r="O65" s="38">
        <f t="shared" si="13"/>
        <v>0.66726053908779137</v>
      </c>
      <c r="P65" s="33">
        <v>16362359</v>
      </c>
      <c r="Q65" s="33">
        <v>14262363</v>
      </c>
      <c r="R65" s="33">
        <v>19708857</v>
      </c>
      <c r="S65" s="33">
        <v>21377102</v>
      </c>
      <c r="T65" s="38">
        <f t="shared" si="14"/>
        <v>1.084644431688758</v>
      </c>
      <c r="U65" s="38">
        <f t="shared" si="15"/>
        <v>-0.69190713881781962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38219551</v>
      </c>
      <c r="E66" s="33">
        <v>40844761</v>
      </c>
      <c r="F66" s="33">
        <v>2486100</v>
      </c>
      <c r="G66" s="38">
        <f t="shared" si="8"/>
        <v>6.5047859929071375E-2</v>
      </c>
      <c r="H66" s="33">
        <v>866201</v>
      </c>
      <c r="I66" s="38">
        <f t="shared" si="9"/>
        <v>2.2663819363027055E-2</v>
      </c>
      <c r="J66" s="33">
        <v>11421839</v>
      </c>
      <c r="K66" s="38">
        <f t="shared" si="10"/>
        <v>0.27964024566088169</v>
      </c>
      <c r="L66" s="33">
        <v>0</v>
      </c>
      <c r="M66" s="38">
        <f t="shared" si="11"/>
        <v>0</v>
      </c>
      <c r="N66" s="33">
        <f t="shared" si="12"/>
        <v>14774140</v>
      </c>
      <c r="O66" s="38">
        <f t="shared" si="13"/>
        <v>0.36171444362228</v>
      </c>
      <c r="P66" s="33">
        <v>1572994</v>
      </c>
      <c r="Q66" s="33">
        <v>16457205</v>
      </c>
      <c r="R66" s="33">
        <v>37152518</v>
      </c>
      <c r="S66" s="33">
        <v>5924350</v>
      </c>
      <c r="T66" s="38">
        <f t="shared" si="14"/>
        <v>0.15946025515686446</v>
      </c>
      <c r="U66" s="38">
        <f t="shared" si="15"/>
        <v>6.2612095151030456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187375732</v>
      </c>
      <c r="E67" s="33">
        <v>223191465</v>
      </c>
      <c r="F67" s="33">
        <v>42318700</v>
      </c>
      <c r="G67" s="38">
        <f t="shared" si="8"/>
        <v>0.22584941789580307</v>
      </c>
      <c r="H67" s="33">
        <v>57928489</v>
      </c>
      <c r="I67" s="38">
        <f t="shared" si="9"/>
        <v>0.30915683894433033</v>
      </c>
      <c r="J67" s="33">
        <v>58986426</v>
      </c>
      <c r="K67" s="38">
        <f t="shared" si="10"/>
        <v>0.26428620825621624</v>
      </c>
      <c r="L67" s="33">
        <v>0</v>
      </c>
      <c r="M67" s="38">
        <f t="shared" si="11"/>
        <v>0</v>
      </c>
      <c r="N67" s="33">
        <f t="shared" si="12"/>
        <v>159233615</v>
      </c>
      <c r="O67" s="38">
        <f t="shared" si="13"/>
        <v>0.71343953497504931</v>
      </c>
      <c r="P67" s="33">
        <v>48258442</v>
      </c>
      <c r="Q67" s="33">
        <v>174315124</v>
      </c>
      <c r="R67" s="33">
        <v>181069624</v>
      </c>
      <c r="S67" s="33">
        <v>138402553</v>
      </c>
      <c r="T67" s="38">
        <f t="shared" si="14"/>
        <v>0.76436096758007299</v>
      </c>
      <c r="U67" s="38">
        <f t="shared" si="15"/>
        <v>0.22230274238857528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29169844</v>
      </c>
      <c r="E68" s="33">
        <v>32173229</v>
      </c>
      <c r="F68" s="33">
        <v>3678564</v>
      </c>
      <c r="G68" s="38">
        <f t="shared" si="8"/>
        <v>0.12610845639078494</v>
      </c>
      <c r="H68" s="33">
        <v>7807488</v>
      </c>
      <c r="I68" s="38">
        <f t="shared" si="9"/>
        <v>0.26765614516142083</v>
      </c>
      <c r="J68" s="33">
        <v>6013012</v>
      </c>
      <c r="K68" s="38">
        <f t="shared" si="10"/>
        <v>0.1868948870503486</v>
      </c>
      <c r="L68" s="33">
        <v>0</v>
      </c>
      <c r="M68" s="38">
        <f t="shared" si="11"/>
        <v>0</v>
      </c>
      <c r="N68" s="33">
        <f t="shared" si="12"/>
        <v>17499064</v>
      </c>
      <c r="O68" s="38">
        <f t="shared" si="13"/>
        <v>0.54390139081159683</v>
      </c>
      <c r="P68" s="33">
        <v>6014681</v>
      </c>
      <c r="Q68" s="33">
        <v>28981399</v>
      </c>
      <c r="R68" s="33">
        <v>27139334</v>
      </c>
      <c r="S68" s="33">
        <v>19832493</v>
      </c>
      <c r="T68" s="38">
        <f t="shared" si="14"/>
        <v>0.73076564811796785</v>
      </c>
      <c r="U68" s="38">
        <f t="shared" si="15"/>
        <v>-2.7748770051150284E-4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76388896</v>
      </c>
      <c r="E69" s="33">
        <v>71365244</v>
      </c>
      <c r="F69" s="33">
        <v>20446006</v>
      </c>
      <c r="G69" s="38">
        <f t="shared" si="8"/>
        <v>0.26765678090176875</v>
      </c>
      <c r="H69" s="33">
        <v>9427082</v>
      </c>
      <c r="I69" s="38">
        <f t="shared" si="9"/>
        <v>0.12340906196628369</v>
      </c>
      <c r="J69" s="33">
        <v>14308330</v>
      </c>
      <c r="K69" s="38">
        <f t="shared" si="10"/>
        <v>0.20049437510505813</v>
      </c>
      <c r="L69" s="33">
        <v>0</v>
      </c>
      <c r="M69" s="38">
        <f t="shared" si="11"/>
        <v>0</v>
      </c>
      <c r="N69" s="33">
        <f t="shared" si="12"/>
        <v>44181418</v>
      </c>
      <c r="O69" s="38">
        <f t="shared" si="13"/>
        <v>0.61908872615919308</v>
      </c>
      <c r="P69" s="33">
        <v>21496815</v>
      </c>
      <c r="Q69" s="33">
        <v>81784002</v>
      </c>
      <c r="R69" s="33">
        <v>91235950</v>
      </c>
      <c r="S69" s="33">
        <v>58820035</v>
      </c>
      <c r="T69" s="38">
        <f t="shared" si="14"/>
        <v>0.64470238979262018</v>
      </c>
      <c r="U69" s="38">
        <f t="shared" si="15"/>
        <v>-0.33439767705122825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372201914</v>
      </c>
      <c r="E70" s="34">
        <f>SUM(E64:E69)</f>
        <v>414532571</v>
      </c>
      <c r="F70" s="34">
        <f>SUM(F64:F69)</f>
        <v>74324899</v>
      </c>
      <c r="G70" s="39">
        <f t="shared" si="8"/>
        <v>0.19968972808667501</v>
      </c>
      <c r="H70" s="34">
        <f>SUM(H64:H69)</f>
        <v>81026294</v>
      </c>
      <c r="I70" s="39">
        <f t="shared" si="9"/>
        <v>0.21769445817519359</v>
      </c>
      <c r="J70" s="34">
        <f>SUM(J64:J69)</f>
        <v>95797757</v>
      </c>
      <c r="K70" s="39">
        <f t="shared" si="10"/>
        <v>0.23109826272252079</v>
      </c>
      <c r="L70" s="34">
        <f>SUM(L64:L69)</f>
        <v>0</v>
      </c>
      <c r="M70" s="39">
        <f t="shared" si="11"/>
        <v>0</v>
      </c>
      <c r="N70" s="34">
        <f t="shared" si="12"/>
        <v>251148950</v>
      </c>
      <c r="O70" s="39">
        <f t="shared" si="13"/>
        <v>0.60586059472754916</v>
      </c>
      <c r="P70" s="34">
        <f>SUM(P64:P69)</f>
        <v>93705291</v>
      </c>
      <c r="Q70" s="34">
        <f>SUM(Q64:Q69)</f>
        <v>340507749</v>
      </c>
      <c r="R70" s="34">
        <f>SUM(R64:R69)</f>
        <v>381013939</v>
      </c>
      <c r="S70" s="34">
        <f>SUM(S64:S69)</f>
        <v>244381833</v>
      </c>
      <c r="T70" s="39">
        <f t="shared" si="14"/>
        <v>0.64139866809439749</v>
      </c>
      <c r="U70" s="39">
        <f t="shared" si="15"/>
        <v>2.2330286557671553E-2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38977044</v>
      </c>
      <c r="E71" s="33">
        <v>44298230</v>
      </c>
      <c r="F71" s="33">
        <v>8936770</v>
      </c>
      <c r="G71" s="38">
        <f t="shared" si="8"/>
        <v>0.22928290816512406</v>
      </c>
      <c r="H71" s="33">
        <v>11285141</v>
      </c>
      <c r="I71" s="38">
        <f t="shared" si="9"/>
        <v>0.28953301332958958</v>
      </c>
      <c r="J71" s="33">
        <v>14504157</v>
      </c>
      <c r="K71" s="38">
        <f t="shared" si="10"/>
        <v>0.32742068926907464</v>
      </c>
      <c r="L71" s="33">
        <v>0</v>
      </c>
      <c r="M71" s="38">
        <f t="shared" si="11"/>
        <v>0</v>
      </c>
      <c r="N71" s="33">
        <f t="shared" si="12"/>
        <v>34726068</v>
      </c>
      <c r="O71" s="38">
        <f t="shared" si="13"/>
        <v>0.78391547472664258</v>
      </c>
      <c r="P71" s="33">
        <v>16045653</v>
      </c>
      <c r="Q71" s="33">
        <v>49147764</v>
      </c>
      <c r="R71" s="33">
        <v>62025184</v>
      </c>
      <c r="S71" s="33">
        <v>46008561</v>
      </c>
      <c r="T71" s="38">
        <f t="shared" si="14"/>
        <v>0.74177226140917207</v>
      </c>
      <c r="U71" s="38">
        <f t="shared" si="15"/>
        <v>-9.6069384025692206E-2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69528280</v>
      </c>
      <c r="E72" s="33">
        <v>42981450</v>
      </c>
      <c r="F72" s="33">
        <v>12480153</v>
      </c>
      <c r="G72" s="38">
        <f t="shared" si="8"/>
        <v>0.17949750806434447</v>
      </c>
      <c r="H72" s="33">
        <v>10430393</v>
      </c>
      <c r="I72" s="38">
        <f t="shared" si="9"/>
        <v>0.15001655441498049</v>
      </c>
      <c r="J72" s="33">
        <v>10362469</v>
      </c>
      <c r="K72" s="38">
        <f t="shared" si="10"/>
        <v>0.24109165698225629</v>
      </c>
      <c r="L72" s="33">
        <v>0</v>
      </c>
      <c r="M72" s="38">
        <f t="shared" si="11"/>
        <v>0</v>
      </c>
      <c r="N72" s="33">
        <f t="shared" si="12"/>
        <v>33273015</v>
      </c>
      <c r="O72" s="38">
        <f t="shared" si="13"/>
        <v>0.77412500043623467</v>
      </c>
      <c r="P72" s="33">
        <v>12758338</v>
      </c>
      <c r="Q72" s="33">
        <v>59109442</v>
      </c>
      <c r="R72" s="33">
        <v>55896892</v>
      </c>
      <c r="S72" s="33">
        <v>39187450</v>
      </c>
      <c r="T72" s="38">
        <f t="shared" si="14"/>
        <v>0.70106670689311312</v>
      </c>
      <c r="U72" s="38">
        <f t="shared" si="15"/>
        <v>-0.18778848781087321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6153720</v>
      </c>
      <c r="E73" s="33">
        <v>34441560</v>
      </c>
      <c r="F73" s="33">
        <v>3511385</v>
      </c>
      <c r="G73" s="38">
        <f t="shared" si="8"/>
        <v>0.57061176004108083</v>
      </c>
      <c r="H73" s="33">
        <v>2752353</v>
      </c>
      <c r="I73" s="38">
        <f t="shared" si="9"/>
        <v>0.447266531463895</v>
      </c>
      <c r="J73" s="33">
        <v>9779586</v>
      </c>
      <c r="K73" s="38">
        <f t="shared" si="10"/>
        <v>0.28394724280781708</v>
      </c>
      <c r="L73" s="33">
        <v>0</v>
      </c>
      <c r="M73" s="38">
        <f t="shared" si="11"/>
        <v>0</v>
      </c>
      <c r="N73" s="33">
        <f t="shared" si="12"/>
        <v>16043324</v>
      </c>
      <c r="O73" s="38">
        <f t="shared" si="13"/>
        <v>0.46581293065703178</v>
      </c>
      <c r="P73" s="33">
        <v>1281469</v>
      </c>
      <c r="Q73" s="33">
        <v>32893344</v>
      </c>
      <c r="R73" s="33">
        <v>32893344</v>
      </c>
      <c r="S73" s="33">
        <v>9723293</v>
      </c>
      <c r="T73" s="38">
        <f t="shared" si="14"/>
        <v>0.2956006236398464</v>
      </c>
      <c r="U73" s="38">
        <f t="shared" si="15"/>
        <v>6.6315431742788942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133337487</v>
      </c>
      <c r="E74" s="33">
        <v>130043614</v>
      </c>
      <c r="F74" s="33">
        <v>21029692</v>
      </c>
      <c r="G74" s="38">
        <f t="shared" si="8"/>
        <v>0.15771777669696144</v>
      </c>
      <c r="H74" s="33">
        <v>21833662</v>
      </c>
      <c r="I74" s="38">
        <f t="shared" si="9"/>
        <v>0.16374736386024735</v>
      </c>
      <c r="J74" s="33">
        <v>24239507</v>
      </c>
      <c r="K74" s="38">
        <f t="shared" si="10"/>
        <v>0.18639521199403147</v>
      </c>
      <c r="L74" s="33">
        <v>0</v>
      </c>
      <c r="M74" s="38">
        <f t="shared" si="11"/>
        <v>0</v>
      </c>
      <c r="N74" s="33">
        <f t="shared" si="12"/>
        <v>67102861</v>
      </c>
      <c r="O74" s="38">
        <f t="shared" si="13"/>
        <v>0.51600273889650594</v>
      </c>
      <c r="P74" s="33">
        <v>25793317</v>
      </c>
      <c r="Q74" s="33">
        <v>124485978</v>
      </c>
      <c r="R74" s="33">
        <v>129578396</v>
      </c>
      <c r="S74" s="33">
        <v>51989543</v>
      </c>
      <c r="T74" s="38">
        <f t="shared" si="14"/>
        <v>0.40122076368347698</v>
      </c>
      <c r="U74" s="38">
        <f t="shared" si="15"/>
        <v>-6.0240798033071918E-2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24035481</v>
      </c>
      <c r="E75" s="33">
        <v>23152422</v>
      </c>
      <c r="F75" s="33">
        <v>5386240</v>
      </c>
      <c r="G75" s="38">
        <f t="shared" si="8"/>
        <v>0.22409536967452409</v>
      </c>
      <c r="H75" s="33">
        <v>4328586</v>
      </c>
      <c r="I75" s="38">
        <f t="shared" si="9"/>
        <v>0.18009150721801656</v>
      </c>
      <c r="J75" s="33">
        <v>4934314</v>
      </c>
      <c r="K75" s="38">
        <f t="shared" si="10"/>
        <v>0.21312301581234136</v>
      </c>
      <c r="L75" s="33">
        <v>0</v>
      </c>
      <c r="M75" s="38">
        <f t="shared" si="11"/>
        <v>0</v>
      </c>
      <c r="N75" s="33">
        <f t="shared" si="12"/>
        <v>14649140</v>
      </c>
      <c r="O75" s="38">
        <f t="shared" si="13"/>
        <v>0.63272602754044482</v>
      </c>
      <c r="P75" s="33">
        <v>5785007</v>
      </c>
      <c r="Q75" s="33">
        <v>23953528</v>
      </c>
      <c r="R75" s="33">
        <v>26647058</v>
      </c>
      <c r="S75" s="33">
        <v>15730010</v>
      </c>
      <c r="T75" s="38">
        <f t="shared" si="14"/>
        <v>0.59030944429212406</v>
      </c>
      <c r="U75" s="38">
        <f t="shared" si="15"/>
        <v>-0.14705133459648367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25103723</v>
      </c>
      <c r="E76" s="33">
        <v>25103723</v>
      </c>
      <c r="F76" s="33">
        <v>3429436</v>
      </c>
      <c r="G76" s="38">
        <f t="shared" si="8"/>
        <v>0.13661065332819358</v>
      </c>
      <c r="H76" s="33">
        <v>2475092</v>
      </c>
      <c r="I76" s="38">
        <f t="shared" si="9"/>
        <v>9.8594618814109761E-2</v>
      </c>
      <c r="J76" s="33">
        <v>2656322</v>
      </c>
      <c r="K76" s="38">
        <f t="shared" si="10"/>
        <v>0.10581386673203812</v>
      </c>
      <c r="L76" s="33">
        <v>0</v>
      </c>
      <c r="M76" s="38">
        <f t="shared" si="11"/>
        <v>0</v>
      </c>
      <c r="N76" s="33">
        <f t="shared" si="12"/>
        <v>8560850</v>
      </c>
      <c r="O76" s="38">
        <f t="shared" si="13"/>
        <v>0.34101913887434149</v>
      </c>
      <c r="P76" s="33">
        <v>3499587</v>
      </c>
      <c r="Q76" s="33">
        <v>26452632</v>
      </c>
      <c r="R76" s="33">
        <v>20247474</v>
      </c>
      <c r="S76" s="33">
        <v>4721035</v>
      </c>
      <c r="T76" s="38">
        <f t="shared" si="14"/>
        <v>0.2331666162406234</v>
      </c>
      <c r="U76" s="38">
        <f t="shared" si="15"/>
        <v>-0.24096129057514504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49656922</v>
      </c>
      <c r="E77" s="33">
        <v>51441553</v>
      </c>
      <c r="F77" s="33">
        <v>15243690</v>
      </c>
      <c r="G77" s="38">
        <f t="shared" si="8"/>
        <v>0.30698016280590246</v>
      </c>
      <c r="H77" s="33">
        <v>19274069</v>
      </c>
      <c r="I77" s="38">
        <f t="shared" si="9"/>
        <v>0.3881446578585761</v>
      </c>
      <c r="J77" s="33">
        <v>12341640</v>
      </c>
      <c r="K77" s="38">
        <f t="shared" si="10"/>
        <v>0.23991577392696523</v>
      </c>
      <c r="L77" s="33">
        <v>0</v>
      </c>
      <c r="M77" s="38">
        <f t="shared" si="11"/>
        <v>0</v>
      </c>
      <c r="N77" s="33">
        <f t="shared" si="12"/>
        <v>46859399</v>
      </c>
      <c r="O77" s="38">
        <f t="shared" si="13"/>
        <v>0.91092504536167485</v>
      </c>
      <c r="P77" s="33">
        <v>15642470</v>
      </c>
      <c r="Q77" s="33">
        <v>46701259</v>
      </c>
      <c r="R77" s="33">
        <v>46098629</v>
      </c>
      <c r="S77" s="33">
        <v>47080222</v>
      </c>
      <c r="T77" s="38">
        <f t="shared" si="14"/>
        <v>1.0212933230617336</v>
      </c>
      <c r="U77" s="38">
        <f t="shared" si="15"/>
        <v>-0.21101718590478358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346792657</v>
      </c>
      <c r="E78" s="34">
        <f>SUM(E71:E77)</f>
        <v>351462552</v>
      </c>
      <c r="F78" s="34">
        <f>SUM(F71:F77)</f>
        <v>70017366</v>
      </c>
      <c r="G78" s="39">
        <f t="shared" si="8"/>
        <v>0.20189979397401139</v>
      </c>
      <c r="H78" s="34">
        <f>SUM(H71:H77)</f>
        <v>72379296</v>
      </c>
      <c r="I78" s="39">
        <f t="shared" si="9"/>
        <v>0.20871057832115517</v>
      </c>
      <c r="J78" s="34">
        <f>SUM(J71:J77)</f>
        <v>78817995</v>
      </c>
      <c r="K78" s="39">
        <f t="shared" si="10"/>
        <v>0.22425716353416794</v>
      </c>
      <c r="L78" s="34">
        <f>SUM(L71:L77)</f>
        <v>0</v>
      </c>
      <c r="M78" s="39">
        <f t="shared" si="11"/>
        <v>0</v>
      </c>
      <c r="N78" s="34">
        <f t="shared" si="12"/>
        <v>221214657</v>
      </c>
      <c r="O78" s="39">
        <f t="shared" si="13"/>
        <v>0.62941174170954062</v>
      </c>
      <c r="P78" s="34">
        <f>SUM(P71:P77)</f>
        <v>80805841</v>
      </c>
      <c r="Q78" s="34">
        <f>SUM(Q71:Q77)</f>
        <v>362743947</v>
      </c>
      <c r="R78" s="34">
        <f>SUM(R71:R77)</f>
        <v>373386977</v>
      </c>
      <c r="S78" s="34">
        <f>SUM(S71:S77)</f>
        <v>214440114</v>
      </c>
      <c r="T78" s="39">
        <f t="shared" si="14"/>
        <v>0.57431064072703319</v>
      </c>
      <c r="U78" s="39">
        <f t="shared" si="15"/>
        <v>-2.460027611122817E-2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78867995</v>
      </c>
      <c r="E79" s="33">
        <v>88789181</v>
      </c>
      <c r="F79" s="33">
        <v>20317591</v>
      </c>
      <c r="G79" s="38">
        <f t="shared" si="8"/>
        <v>0.25761515808789104</v>
      </c>
      <c r="H79" s="33">
        <v>21617676</v>
      </c>
      <c r="I79" s="38">
        <f t="shared" si="9"/>
        <v>0.27409947469819668</v>
      </c>
      <c r="J79" s="33">
        <v>20826042</v>
      </c>
      <c r="K79" s="38">
        <f t="shared" si="10"/>
        <v>0.23455607727702771</v>
      </c>
      <c r="L79" s="33">
        <v>0</v>
      </c>
      <c r="M79" s="38">
        <f t="shared" si="11"/>
        <v>0</v>
      </c>
      <c r="N79" s="33">
        <f t="shared" si="12"/>
        <v>62761309</v>
      </c>
      <c r="O79" s="38">
        <f t="shared" si="13"/>
        <v>0.70685761815958181</v>
      </c>
      <c r="P79" s="33">
        <v>16981694</v>
      </c>
      <c r="Q79" s="33">
        <v>74272123</v>
      </c>
      <c r="R79" s="33">
        <v>80316760</v>
      </c>
      <c r="S79" s="33">
        <v>51808890</v>
      </c>
      <c r="T79" s="38">
        <f t="shared" si="14"/>
        <v>0.6450570217224898</v>
      </c>
      <c r="U79" s="38">
        <f t="shared" si="15"/>
        <v>0.2263818909939137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64284950</v>
      </c>
      <c r="E80" s="33">
        <v>65355778</v>
      </c>
      <c r="F80" s="33">
        <v>15496737</v>
      </c>
      <c r="G80" s="38">
        <f t="shared" si="8"/>
        <v>0.24106321930716287</v>
      </c>
      <c r="H80" s="33">
        <v>16321791</v>
      </c>
      <c r="I80" s="38">
        <f t="shared" si="9"/>
        <v>0.25389754522637104</v>
      </c>
      <c r="J80" s="33">
        <v>17112188</v>
      </c>
      <c r="K80" s="38">
        <f t="shared" si="10"/>
        <v>0.26183129516107972</v>
      </c>
      <c r="L80" s="33">
        <v>0</v>
      </c>
      <c r="M80" s="38">
        <f t="shared" si="11"/>
        <v>0</v>
      </c>
      <c r="N80" s="33">
        <f t="shared" si="12"/>
        <v>48930716</v>
      </c>
      <c r="O80" s="38">
        <f t="shared" si="13"/>
        <v>0.74868232767422649</v>
      </c>
      <c r="P80" s="33">
        <v>14090557</v>
      </c>
      <c r="Q80" s="33">
        <v>65709410</v>
      </c>
      <c r="R80" s="33">
        <v>59848768</v>
      </c>
      <c r="S80" s="33">
        <v>44536114</v>
      </c>
      <c r="T80" s="38">
        <f t="shared" si="14"/>
        <v>0.74414420694507866</v>
      </c>
      <c r="U80" s="38">
        <f t="shared" si="15"/>
        <v>0.21444368735742669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57547710</v>
      </c>
      <c r="E81" s="33">
        <v>59664200</v>
      </c>
      <c r="F81" s="33">
        <v>13262707</v>
      </c>
      <c r="G81" s="38">
        <f t="shared" si="8"/>
        <v>0.23046454845900904</v>
      </c>
      <c r="H81" s="33">
        <v>9336248</v>
      </c>
      <c r="I81" s="38">
        <f t="shared" si="9"/>
        <v>0.16223491777518168</v>
      </c>
      <c r="J81" s="33">
        <v>11087895</v>
      </c>
      <c r="K81" s="38">
        <f t="shared" si="10"/>
        <v>0.18583832515981108</v>
      </c>
      <c r="L81" s="33">
        <v>0</v>
      </c>
      <c r="M81" s="38">
        <f t="shared" si="11"/>
        <v>0</v>
      </c>
      <c r="N81" s="33">
        <f t="shared" si="12"/>
        <v>33686850</v>
      </c>
      <c r="O81" s="38">
        <f t="shared" si="13"/>
        <v>0.56460741952460602</v>
      </c>
      <c r="P81" s="33">
        <v>11224431</v>
      </c>
      <c r="Q81" s="33">
        <v>58898360</v>
      </c>
      <c r="R81" s="33">
        <v>56510200</v>
      </c>
      <c r="S81" s="33">
        <v>36248758</v>
      </c>
      <c r="T81" s="38">
        <f t="shared" si="14"/>
        <v>0.64145513553305422</v>
      </c>
      <c r="U81" s="38">
        <f t="shared" si="15"/>
        <v>-1.2164180081823295E-2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16783961</v>
      </c>
      <c r="E82" s="33">
        <v>19898968</v>
      </c>
      <c r="F82" s="33">
        <v>3921591</v>
      </c>
      <c r="G82" s="38">
        <f t="shared" si="8"/>
        <v>0.23365110297861155</v>
      </c>
      <c r="H82" s="33">
        <v>3960498</v>
      </c>
      <c r="I82" s="38">
        <f t="shared" si="9"/>
        <v>0.23596920893703222</v>
      </c>
      <c r="J82" s="33">
        <v>2905390</v>
      </c>
      <c r="K82" s="38">
        <f t="shared" si="10"/>
        <v>0.14600706931133314</v>
      </c>
      <c r="L82" s="33">
        <v>0</v>
      </c>
      <c r="M82" s="38">
        <f t="shared" si="11"/>
        <v>0</v>
      </c>
      <c r="N82" s="33">
        <f t="shared" si="12"/>
        <v>10787479</v>
      </c>
      <c r="O82" s="38">
        <f t="shared" si="13"/>
        <v>0.54211248543140533</v>
      </c>
      <c r="P82" s="33">
        <v>40070</v>
      </c>
      <c r="Q82" s="33">
        <v>15892756</v>
      </c>
      <c r="R82" s="33">
        <v>15892756</v>
      </c>
      <c r="S82" s="33">
        <v>119966</v>
      </c>
      <c r="T82" s="38">
        <f t="shared" si="14"/>
        <v>7.5484705107156996E-3</v>
      </c>
      <c r="U82" s="38">
        <f t="shared" si="15"/>
        <v>71.507861242825058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41494550</v>
      </c>
      <c r="E83" s="33">
        <v>37296850</v>
      </c>
      <c r="F83" s="33">
        <v>8639315</v>
      </c>
      <c r="G83" s="38">
        <f t="shared" si="8"/>
        <v>0.2082036074617028</v>
      </c>
      <c r="H83" s="33">
        <v>7527703</v>
      </c>
      <c r="I83" s="38">
        <f t="shared" si="9"/>
        <v>0.18141425801701669</v>
      </c>
      <c r="J83" s="33">
        <v>8039915</v>
      </c>
      <c r="K83" s="38">
        <f t="shared" si="10"/>
        <v>0.21556552363001166</v>
      </c>
      <c r="L83" s="33">
        <v>0</v>
      </c>
      <c r="M83" s="38">
        <f t="shared" si="11"/>
        <v>0</v>
      </c>
      <c r="N83" s="33">
        <f t="shared" si="12"/>
        <v>24206933</v>
      </c>
      <c r="O83" s="38">
        <f t="shared" si="13"/>
        <v>0.64903424820058531</v>
      </c>
      <c r="P83" s="33">
        <v>9099804</v>
      </c>
      <c r="Q83" s="33">
        <v>42924160</v>
      </c>
      <c r="R83" s="33">
        <v>42546400</v>
      </c>
      <c r="S83" s="33">
        <v>26176810</v>
      </c>
      <c r="T83" s="38">
        <f t="shared" si="14"/>
        <v>0.61525322941541472</v>
      </c>
      <c r="U83" s="38">
        <f t="shared" si="15"/>
        <v>-0.11647382734836931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258979166</v>
      </c>
      <c r="E84" s="34">
        <f>SUM(E79:E83)</f>
        <v>271004977</v>
      </c>
      <c r="F84" s="34">
        <f>SUM(F79:F83)</f>
        <v>61637941</v>
      </c>
      <c r="G84" s="39">
        <f t="shared" si="8"/>
        <v>0.23800347322147142</v>
      </c>
      <c r="H84" s="34">
        <f>SUM(H79:H83)</f>
        <v>58763916</v>
      </c>
      <c r="I84" s="39">
        <f t="shared" si="9"/>
        <v>0.22690595891408499</v>
      </c>
      <c r="J84" s="34">
        <f>SUM(J79:J83)</f>
        <v>59971430</v>
      </c>
      <c r="K84" s="39">
        <f t="shared" si="10"/>
        <v>0.22129272555758267</v>
      </c>
      <c r="L84" s="34">
        <f>SUM(L79:L83)</f>
        <v>0</v>
      </c>
      <c r="M84" s="39">
        <f t="shared" si="11"/>
        <v>0</v>
      </c>
      <c r="N84" s="34">
        <f t="shared" si="12"/>
        <v>180373287</v>
      </c>
      <c r="O84" s="39">
        <f t="shared" si="13"/>
        <v>0.66557186143485481</v>
      </c>
      <c r="P84" s="34">
        <f>SUM(P79:P83)</f>
        <v>51436556</v>
      </c>
      <c r="Q84" s="34">
        <f>SUM(Q79:Q83)</f>
        <v>257696809</v>
      </c>
      <c r="R84" s="34">
        <f>SUM(R79:R83)</f>
        <v>255114884</v>
      </c>
      <c r="S84" s="34">
        <f>SUM(S79:S83)</f>
        <v>158890538</v>
      </c>
      <c r="T84" s="39">
        <f t="shared" si="14"/>
        <v>0.62281955293521796</v>
      </c>
      <c r="U84" s="39">
        <f t="shared" si="15"/>
        <v>0.16593012176009614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1215887510</v>
      </c>
      <c r="E85" s="34">
        <f>SUM(E57,E59:E62,E64:E69,E71:E77,E79:E83)</f>
        <v>1267864241</v>
      </c>
      <c r="F85" s="34">
        <f>SUM(F57,F59:F62,F64:F69,F71:F77,F79:F83)</f>
        <v>257697665</v>
      </c>
      <c r="G85" s="39">
        <f t="shared" si="8"/>
        <v>0.21194202825555794</v>
      </c>
      <c r="H85" s="34">
        <f>SUM(H57,H59:H62,H64:H69,H71:H77,H79:H83)</f>
        <v>576311532</v>
      </c>
      <c r="I85" s="39">
        <f t="shared" si="9"/>
        <v>0.47398425204647426</v>
      </c>
      <c r="J85" s="34">
        <f>SUM(J57,J59:J62,J64:J69,J71:J77,J79:J83)</f>
        <v>33809143</v>
      </c>
      <c r="K85" s="39">
        <f t="shared" si="10"/>
        <v>2.6666217018104229E-2</v>
      </c>
      <c r="L85" s="34">
        <f>SUM(L57,L59:L62,L64:L69,L71:L77,L79:L83)</f>
        <v>0</v>
      </c>
      <c r="M85" s="39">
        <f t="shared" si="11"/>
        <v>0</v>
      </c>
      <c r="N85" s="34">
        <f t="shared" si="12"/>
        <v>867818340</v>
      </c>
      <c r="O85" s="39">
        <f t="shared" si="13"/>
        <v>0.68447260513911756</v>
      </c>
      <c r="P85" s="34">
        <f>SUM(P57,P59:P62,P64:P69,P71:P77,P79:P83)</f>
        <v>269977465</v>
      </c>
      <c r="Q85" s="34">
        <f>SUM(Q57,Q59:Q62,Q64:Q69,Q71:Q77,Q79:Q83)</f>
        <v>1171594122</v>
      </c>
      <c r="R85" s="34">
        <f>SUM(R57,R59:R62,R64:R69,R71:R77,R79:R83)</f>
        <v>1212231783</v>
      </c>
      <c r="S85" s="34">
        <f>SUM(S57,S59:S62,S64:S69,S71:S77,S79:S83)</f>
        <v>745084272</v>
      </c>
      <c r="T85" s="39">
        <f t="shared" si="14"/>
        <v>0.61463845648072735</v>
      </c>
      <c r="U85" s="39">
        <f t="shared" si="15"/>
        <v>-0.87477049982671695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444837872</v>
      </c>
      <c r="E88" s="33">
        <v>432460949</v>
      </c>
      <c r="F88" s="33">
        <v>93282628</v>
      </c>
      <c r="G88" s="38">
        <f t="shared" ref="G88:G99" si="16">IF(($D88      =0),0,($F88      /$D88      ))</f>
        <v>0.20970028379238356</v>
      </c>
      <c r="H88" s="33">
        <v>90161191</v>
      </c>
      <c r="I88" s="38">
        <f t="shared" ref="I88:I99" si="17">IF(($D88      =0),0,($H88      /$D88      ))</f>
        <v>0.20268326209419507</v>
      </c>
      <c r="J88" s="33">
        <v>87605898</v>
      </c>
      <c r="K88" s="38">
        <f t="shared" ref="K88:K99" si="18">IF(($E88      =0),0,($J88      /$E88      ))</f>
        <v>0.20257528038676159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271049717</v>
      </c>
      <c r="O88" s="38">
        <f t="shared" ref="O88:O99" si="21">IF(($E88      =0),0,($N88      /$E88      ))</f>
        <v>0.62676113907339182</v>
      </c>
      <c r="P88" s="33">
        <v>106531740</v>
      </c>
      <c r="Q88" s="33">
        <v>492020704</v>
      </c>
      <c r="R88" s="33">
        <v>482040654</v>
      </c>
      <c r="S88" s="33">
        <v>304955907</v>
      </c>
      <c r="T88" s="38">
        <f t="shared" ref="T88:T99" si="22">IF(($R88      =0),0,($S88      /$R88      ))</f>
        <v>0.63263524449537401</v>
      </c>
      <c r="U88" s="38">
        <f t="shared" ref="U88:U99" si="23">IF(($P88      =0),0,(($J88      /$P88      )-1))</f>
        <v>-0.17765449057717442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3021267979</v>
      </c>
      <c r="E89" s="33">
        <v>2896403252</v>
      </c>
      <c r="F89" s="33">
        <v>597579725</v>
      </c>
      <c r="G89" s="38">
        <f t="shared" si="16"/>
        <v>0.1977910364633696</v>
      </c>
      <c r="H89" s="33">
        <v>709601821</v>
      </c>
      <c r="I89" s="38">
        <f t="shared" si="17"/>
        <v>0.23486887821015762</v>
      </c>
      <c r="J89" s="33">
        <v>657127536</v>
      </c>
      <c r="K89" s="38">
        <f t="shared" si="18"/>
        <v>0.22687708817694699</v>
      </c>
      <c r="L89" s="33">
        <v>0</v>
      </c>
      <c r="M89" s="38">
        <f t="shared" si="19"/>
        <v>0</v>
      </c>
      <c r="N89" s="33">
        <f t="shared" si="20"/>
        <v>1964309082</v>
      </c>
      <c r="O89" s="38">
        <f t="shared" si="21"/>
        <v>0.67818908870635397</v>
      </c>
      <c r="P89" s="33">
        <v>569915899</v>
      </c>
      <c r="Q89" s="33">
        <v>3016547002</v>
      </c>
      <c r="R89" s="33">
        <v>2984764291</v>
      </c>
      <c r="S89" s="33">
        <v>1695884763</v>
      </c>
      <c r="T89" s="38">
        <f t="shared" si="22"/>
        <v>0.5681804650751231</v>
      </c>
      <c r="U89" s="38">
        <f t="shared" si="23"/>
        <v>0.15302545016383196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1107020936</v>
      </c>
      <c r="E90" s="33">
        <v>1187409070</v>
      </c>
      <c r="F90" s="33">
        <v>294777219</v>
      </c>
      <c r="G90" s="38">
        <f t="shared" si="16"/>
        <v>0.26627971469547707</v>
      </c>
      <c r="H90" s="33">
        <v>261172802</v>
      </c>
      <c r="I90" s="38">
        <f t="shared" si="17"/>
        <v>0.23592399520798224</v>
      </c>
      <c r="J90" s="33">
        <v>231703221</v>
      </c>
      <c r="K90" s="38">
        <f t="shared" si="18"/>
        <v>0.19513344377603584</v>
      </c>
      <c r="L90" s="33">
        <v>0</v>
      </c>
      <c r="M90" s="38">
        <f t="shared" si="19"/>
        <v>0</v>
      </c>
      <c r="N90" s="33">
        <f t="shared" si="20"/>
        <v>787653242</v>
      </c>
      <c r="O90" s="38">
        <f t="shared" si="21"/>
        <v>0.66333773414750818</v>
      </c>
      <c r="P90" s="33">
        <v>290753711</v>
      </c>
      <c r="Q90" s="33">
        <v>1230272110</v>
      </c>
      <c r="R90" s="33">
        <v>1223296148</v>
      </c>
      <c r="S90" s="33">
        <v>908598718</v>
      </c>
      <c r="T90" s="38">
        <f t="shared" si="22"/>
        <v>0.74274632474359759</v>
      </c>
      <c r="U90" s="38">
        <f t="shared" si="23"/>
        <v>-0.20309453591118565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4573126787</v>
      </c>
      <c r="E91" s="34">
        <f>SUM(E88:E90)</f>
        <v>4516273271</v>
      </c>
      <c r="F91" s="34">
        <f>SUM(F88:F90)</f>
        <v>985639572</v>
      </c>
      <c r="G91" s="39">
        <f t="shared" si="16"/>
        <v>0.21552859081053069</v>
      </c>
      <c r="H91" s="34">
        <f>SUM(H88:H90)</f>
        <v>1060935814</v>
      </c>
      <c r="I91" s="39">
        <f t="shared" si="17"/>
        <v>0.23199352727676736</v>
      </c>
      <c r="J91" s="34">
        <f>SUM(J88:J90)</f>
        <v>976436655</v>
      </c>
      <c r="K91" s="39">
        <f t="shared" si="18"/>
        <v>0.2162040683565182</v>
      </c>
      <c r="L91" s="34">
        <f>SUM(L88:L90)</f>
        <v>0</v>
      </c>
      <c r="M91" s="39">
        <f t="shared" si="19"/>
        <v>0</v>
      </c>
      <c r="N91" s="34">
        <f t="shared" si="20"/>
        <v>3023012041</v>
      </c>
      <c r="O91" s="39">
        <f t="shared" si="21"/>
        <v>0.66935985924754282</v>
      </c>
      <c r="P91" s="34">
        <f>SUM(P88:P90)</f>
        <v>967201350</v>
      </c>
      <c r="Q91" s="34">
        <f>SUM(Q88:Q90)</f>
        <v>4738839816</v>
      </c>
      <c r="R91" s="34">
        <f>SUM(R88:R90)</f>
        <v>4690101093</v>
      </c>
      <c r="S91" s="34">
        <f>SUM(S88:S90)</f>
        <v>2909439388</v>
      </c>
      <c r="T91" s="39">
        <f t="shared" si="22"/>
        <v>0.62033617832723331</v>
      </c>
      <c r="U91" s="39">
        <f t="shared" si="23"/>
        <v>9.5484823299718524E-3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146933978</v>
      </c>
      <c r="E92" s="33">
        <v>152335047</v>
      </c>
      <c r="F92" s="33">
        <v>32760180</v>
      </c>
      <c r="G92" s="38">
        <f t="shared" si="16"/>
        <v>0.22295850453324009</v>
      </c>
      <c r="H92" s="33">
        <v>29772047</v>
      </c>
      <c r="I92" s="38">
        <f t="shared" si="17"/>
        <v>0.20262193541101842</v>
      </c>
      <c r="J92" s="33">
        <v>38309003</v>
      </c>
      <c r="K92" s="38">
        <f t="shared" si="18"/>
        <v>0.2514785911347111</v>
      </c>
      <c r="L92" s="33">
        <v>0</v>
      </c>
      <c r="M92" s="38">
        <f t="shared" si="19"/>
        <v>0</v>
      </c>
      <c r="N92" s="33">
        <f t="shared" si="20"/>
        <v>100841230</v>
      </c>
      <c r="O92" s="38">
        <f t="shared" si="21"/>
        <v>0.66196999302465176</v>
      </c>
      <c r="P92" s="33">
        <v>32321865</v>
      </c>
      <c r="Q92" s="33">
        <v>157045346</v>
      </c>
      <c r="R92" s="33">
        <v>160750286</v>
      </c>
      <c r="S92" s="33">
        <v>98523908</v>
      </c>
      <c r="T92" s="38">
        <f t="shared" si="22"/>
        <v>0.61290035900775941</v>
      </c>
      <c r="U92" s="38">
        <f t="shared" si="23"/>
        <v>0.18523491760144406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38726521</v>
      </c>
      <c r="E93" s="33">
        <v>36949138</v>
      </c>
      <c r="F93" s="33">
        <v>5841929</v>
      </c>
      <c r="G93" s="38">
        <f t="shared" si="16"/>
        <v>0.1508508600604738</v>
      </c>
      <c r="H93" s="33">
        <v>5416557</v>
      </c>
      <c r="I93" s="38">
        <f t="shared" si="17"/>
        <v>0.13986686281476202</v>
      </c>
      <c r="J93" s="33">
        <v>5553793</v>
      </c>
      <c r="K93" s="38">
        <f t="shared" si="18"/>
        <v>0.15030913576387087</v>
      </c>
      <c r="L93" s="33">
        <v>0</v>
      </c>
      <c r="M93" s="38">
        <f t="shared" si="19"/>
        <v>0</v>
      </c>
      <c r="N93" s="33">
        <f t="shared" si="20"/>
        <v>16812279</v>
      </c>
      <c r="O93" s="38">
        <f t="shared" si="21"/>
        <v>0.45501139972467014</v>
      </c>
      <c r="P93" s="33">
        <v>6458801</v>
      </c>
      <c r="Q93" s="33">
        <v>44731920</v>
      </c>
      <c r="R93" s="33">
        <v>39682119</v>
      </c>
      <c r="S93" s="33">
        <v>23235933</v>
      </c>
      <c r="T93" s="38">
        <f t="shared" si="22"/>
        <v>0.58555171915088511</v>
      </c>
      <c r="U93" s="38">
        <f t="shared" si="23"/>
        <v>-0.14012012446272926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34739254</v>
      </c>
      <c r="E94" s="33">
        <v>33382150</v>
      </c>
      <c r="F94" s="33">
        <v>8150939</v>
      </c>
      <c r="G94" s="38">
        <f t="shared" si="16"/>
        <v>0.23463195266081419</v>
      </c>
      <c r="H94" s="33">
        <v>6035832</v>
      </c>
      <c r="I94" s="38">
        <f t="shared" si="17"/>
        <v>0.1737467361849509</v>
      </c>
      <c r="J94" s="33">
        <v>5928313</v>
      </c>
      <c r="K94" s="38">
        <f t="shared" si="18"/>
        <v>0.17758931045483889</v>
      </c>
      <c r="L94" s="33">
        <v>0</v>
      </c>
      <c r="M94" s="38">
        <f t="shared" si="19"/>
        <v>0</v>
      </c>
      <c r="N94" s="33">
        <f t="shared" si="20"/>
        <v>20115084</v>
      </c>
      <c r="O94" s="38">
        <f t="shared" si="21"/>
        <v>0.60257005615276427</v>
      </c>
      <c r="P94" s="33">
        <v>5672409</v>
      </c>
      <c r="Q94" s="33">
        <v>36329257</v>
      </c>
      <c r="R94" s="33">
        <v>36637698</v>
      </c>
      <c r="S94" s="33">
        <v>19764692</v>
      </c>
      <c r="T94" s="38">
        <f t="shared" si="22"/>
        <v>0.53946325994608069</v>
      </c>
      <c r="U94" s="38">
        <f t="shared" si="23"/>
        <v>4.5113813196474339E-2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49247320</v>
      </c>
      <c r="E95" s="33">
        <v>47767555</v>
      </c>
      <c r="F95" s="33">
        <v>11010972</v>
      </c>
      <c r="G95" s="38">
        <f t="shared" si="16"/>
        <v>0.22358520219983544</v>
      </c>
      <c r="H95" s="33">
        <v>11516827</v>
      </c>
      <c r="I95" s="38">
        <f t="shared" si="17"/>
        <v>0.23385692866129568</v>
      </c>
      <c r="J95" s="33">
        <v>11426939</v>
      </c>
      <c r="K95" s="38">
        <f t="shared" si="18"/>
        <v>0.23921967536332978</v>
      </c>
      <c r="L95" s="33">
        <v>0</v>
      </c>
      <c r="M95" s="38">
        <f t="shared" si="19"/>
        <v>0</v>
      </c>
      <c r="N95" s="33">
        <f t="shared" si="20"/>
        <v>33954738</v>
      </c>
      <c r="O95" s="38">
        <f t="shared" si="21"/>
        <v>0.7108326561826328</v>
      </c>
      <c r="P95" s="33">
        <v>11964113</v>
      </c>
      <c r="Q95" s="33">
        <v>48601418</v>
      </c>
      <c r="R95" s="33">
        <v>48384142</v>
      </c>
      <c r="S95" s="33">
        <v>34587002</v>
      </c>
      <c r="T95" s="38">
        <f t="shared" si="22"/>
        <v>0.71484169337962011</v>
      </c>
      <c r="U95" s="38">
        <f t="shared" si="23"/>
        <v>-4.489877352378735E-2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269647073</v>
      </c>
      <c r="E96" s="34">
        <f>SUM(E92:E95)</f>
        <v>270433890</v>
      </c>
      <c r="F96" s="34">
        <f>SUM(F92:F95)</f>
        <v>57764020</v>
      </c>
      <c r="G96" s="39">
        <f t="shared" si="16"/>
        <v>0.21422083079685422</v>
      </c>
      <c r="H96" s="34">
        <f>SUM(H92:H95)</f>
        <v>52741263</v>
      </c>
      <c r="I96" s="39">
        <f t="shared" si="17"/>
        <v>0.19559367885295012</v>
      </c>
      <c r="J96" s="34">
        <f>SUM(J92:J95)</f>
        <v>61218048</v>
      </c>
      <c r="K96" s="39">
        <f t="shared" si="18"/>
        <v>0.2263697349470512</v>
      </c>
      <c r="L96" s="34">
        <f>SUM(L92:L95)</f>
        <v>0</v>
      </c>
      <c r="M96" s="39">
        <f t="shared" si="19"/>
        <v>0</v>
      </c>
      <c r="N96" s="34">
        <f t="shared" si="20"/>
        <v>171723331</v>
      </c>
      <c r="O96" s="39">
        <f t="shared" si="21"/>
        <v>0.63499190504562875</v>
      </c>
      <c r="P96" s="34">
        <f>SUM(P92:P95)</f>
        <v>56417188</v>
      </c>
      <c r="Q96" s="34">
        <f>SUM(Q92:Q95)</f>
        <v>286707941</v>
      </c>
      <c r="R96" s="34">
        <f>SUM(R92:R95)</f>
        <v>285454245</v>
      </c>
      <c r="S96" s="34">
        <f>SUM(S92:S95)</f>
        <v>176111535</v>
      </c>
      <c r="T96" s="39">
        <f t="shared" si="22"/>
        <v>0.61695188663247935</v>
      </c>
      <c r="U96" s="39">
        <f t="shared" si="23"/>
        <v>8.5095698140786435E-2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118821459</v>
      </c>
      <c r="E97" s="33">
        <v>119869860</v>
      </c>
      <c r="F97" s="33">
        <v>22637167</v>
      </c>
      <c r="G97" s="38">
        <f t="shared" si="16"/>
        <v>0.19051413095339959</v>
      </c>
      <c r="H97" s="33">
        <v>22903700</v>
      </c>
      <c r="I97" s="38">
        <f t="shared" si="17"/>
        <v>0.19275726954337433</v>
      </c>
      <c r="J97" s="33">
        <v>22812941</v>
      </c>
      <c r="K97" s="38">
        <f t="shared" si="18"/>
        <v>0.19031423745718898</v>
      </c>
      <c r="L97" s="33">
        <v>0</v>
      </c>
      <c r="M97" s="38">
        <f t="shared" si="19"/>
        <v>0</v>
      </c>
      <c r="N97" s="33">
        <f t="shared" si="20"/>
        <v>68353808</v>
      </c>
      <c r="O97" s="38">
        <f t="shared" si="21"/>
        <v>0.5702334848810201</v>
      </c>
      <c r="P97" s="33">
        <v>18713991</v>
      </c>
      <c r="Q97" s="33">
        <v>80647467</v>
      </c>
      <c r="R97" s="33">
        <v>78894537</v>
      </c>
      <c r="S97" s="33">
        <v>55057854</v>
      </c>
      <c r="T97" s="38">
        <f t="shared" si="22"/>
        <v>0.69786649486262908</v>
      </c>
      <c r="U97" s="38">
        <f t="shared" si="23"/>
        <v>0.219031311920584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62509316</v>
      </c>
      <c r="E98" s="33">
        <v>52417149</v>
      </c>
      <c r="F98" s="33">
        <v>11270146</v>
      </c>
      <c r="G98" s="38">
        <f t="shared" si="16"/>
        <v>0.18029546187963408</v>
      </c>
      <c r="H98" s="33">
        <v>12095280</v>
      </c>
      <c r="I98" s="38">
        <f t="shared" si="17"/>
        <v>0.19349563831413544</v>
      </c>
      <c r="J98" s="33">
        <v>11787451</v>
      </c>
      <c r="K98" s="38">
        <f t="shared" si="18"/>
        <v>0.22487775899448481</v>
      </c>
      <c r="L98" s="33">
        <v>0</v>
      </c>
      <c r="M98" s="38">
        <f t="shared" si="19"/>
        <v>0</v>
      </c>
      <c r="N98" s="33">
        <f t="shared" si="20"/>
        <v>35152877</v>
      </c>
      <c r="O98" s="38">
        <f t="shared" si="21"/>
        <v>0.67063695127714784</v>
      </c>
      <c r="P98" s="33">
        <v>12251731</v>
      </c>
      <c r="Q98" s="33">
        <v>66375500</v>
      </c>
      <c r="R98" s="33">
        <v>52898757</v>
      </c>
      <c r="S98" s="33">
        <v>151417854</v>
      </c>
      <c r="T98" s="38">
        <f t="shared" si="22"/>
        <v>2.8624085439285465</v>
      </c>
      <c r="U98" s="38">
        <f t="shared" si="23"/>
        <v>-3.7895053360214925E-2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92836853</v>
      </c>
      <c r="E99" s="33">
        <v>93996853</v>
      </c>
      <c r="F99" s="33">
        <v>6269717</v>
      </c>
      <c r="G99" s="38">
        <f t="shared" si="16"/>
        <v>6.7534785997108285E-2</v>
      </c>
      <c r="H99" s="33">
        <v>36803017</v>
      </c>
      <c r="I99" s="38">
        <f t="shared" si="17"/>
        <v>0.3964268047733156</v>
      </c>
      <c r="J99" s="33">
        <v>30156414</v>
      </c>
      <c r="K99" s="38">
        <f t="shared" si="18"/>
        <v>0.32082365566004639</v>
      </c>
      <c r="L99" s="33">
        <v>0</v>
      </c>
      <c r="M99" s="38">
        <f t="shared" si="19"/>
        <v>0</v>
      </c>
      <c r="N99" s="33">
        <f t="shared" si="20"/>
        <v>73229148</v>
      </c>
      <c r="O99" s="38">
        <f t="shared" si="21"/>
        <v>0.77905957128160452</v>
      </c>
      <c r="P99" s="33">
        <v>364069</v>
      </c>
      <c r="Q99" s="33">
        <v>95506120</v>
      </c>
      <c r="R99" s="33">
        <v>93809696</v>
      </c>
      <c r="S99" s="33">
        <v>13452729</v>
      </c>
      <c r="T99" s="38">
        <f t="shared" si="22"/>
        <v>0.14340446215708874</v>
      </c>
      <c r="U99" s="38">
        <f t="shared" si="23"/>
        <v>81.831589616254064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34949071</v>
      </c>
      <c r="E100" s="33">
        <v>29895256</v>
      </c>
      <c r="F100" s="33">
        <v>5032106</v>
      </c>
      <c r="G100" s="38">
        <f>IF(($D100     =0),0,($F100     /$D100     ))</f>
        <v>0.14398397027491805</v>
      </c>
      <c r="H100" s="33">
        <v>4812086</v>
      </c>
      <c r="I100" s="38">
        <f>IF(($D100     =0),0,($H100     /$D100     ))</f>
        <v>0.13768852396677439</v>
      </c>
      <c r="J100" s="33">
        <v>5814818</v>
      </c>
      <c r="K100" s="38">
        <f>IF(($E100     =0),0,($J100     /$E100     ))</f>
        <v>0.19450637920611885</v>
      </c>
      <c r="L100" s="33">
        <v>0</v>
      </c>
      <c r="M100" s="38">
        <f>IF(($E100     =0),0,($L100     /$E100     ))</f>
        <v>0</v>
      </c>
      <c r="N100" s="33">
        <f>$F100     +$H100     +$J100</f>
        <v>15659010</v>
      </c>
      <c r="O100" s="38">
        <f>IF(($E100     =0),0,($N100     /$E100     ))</f>
        <v>0.52379581563041311</v>
      </c>
      <c r="P100" s="33">
        <v>6481554</v>
      </c>
      <c r="Q100" s="33">
        <v>30174934</v>
      </c>
      <c r="R100" s="33">
        <v>29448578</v>
      </c>
      <c r="S100" s="33">
        <v>16457261</v>
      </c>
      <c r="T100" s="38">
        <f>IF(($R100     =0),0,($S100     /$R100     ))</f>
        <v>0.55884739154467833</v>
      </c>
      <c r="U100" s="38">
        <f>IF(($P100     =0),0,(($J100     /$P100     )-1))</f>
        <v>-0.10286668906870178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309116699</v>
      </c>
      <c r="E101" s="34">
        <f>SUM(E97:E100)</f>
        <v>296179118</v>
      </c>
      <c r="F101" s="34">
        <f>SUM(F97:F100)</f>
        <v>45209136</v>
      </c>
      <c r="G101" s="39">
        <f>IF(($D101     =0),0,($F101     /$D101     ))</f>
        <v>0.14625264874480301</v>
      </c>
      <c r="H101" s="34">
        <f>SUM(H97:H100)</f>
        <v>76614083</v>
      </c>
      <c r="I101" s="39">
        <f>IF(($D101     =0),0,($H101     /$D101     ))</f>
        <v>0.24784841209759426</v>
      </c>
      <c r="J101" s="34">
        <f>SUM(J97:J100)</f>
        <v>70571624</v>
      </c>
      <c r="K101" s="39">
        <f>IF(($E101     =0),0,($J101     /$E101     ))</f>
        <v>0.23827346261460608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192394843</v>
      </c>
      <c r="O101" s="39">
        <f>IF(($E101     =0),0,($N101     /$E101     ))</f>
        <v>0.64958949266639388</v>
      </c>
      <c r="P101" s="34">
        <f>SUM(P97:P100)</f>
        <v>37811345</v>
      </c>
      <c r="Q101" s="34">
        <f>SUM(Q97:Q100)</f>
        <v>272704021</v>
      </c>
      <c r="R101" s="34">
        <f>SUM(R97:R100)</f>
        <v>255051568</v>
      </c>
      <c r="S101" s="34">
        <f>SUM(S97:S100)</f>
        <v>236385698</v>
      </c>
      <c r="T101" s="39">
        <f>IF(($R101     =0),0,($S101     /$R101     ))</f>
        <v>0.9268153097572801</v>
      </c>
      <c r="U101" s="39">
        <f>IF(($P101     =0),0,(($J101     /$P101     )-1))</f>
        <v>0.86641400881137653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5151890559</v>
      </c>
      <c r="E102" s="34">
        <f>SUM(E88:E90,E92:E95,E97:E100)</f>
        <v>5082886279</v>
      </c>
      <c r="F102" s="34">
        <f>SUM(F88:F90,F92:F95,F97:F100)</f>
        <v>1088612728</v>
      </c>
      <c r="G102" s="39">
        <f>IF(($D102     =0),0,($F102     /$D102     ))</f>
        <v>0.21130354294857218</v>
      </c>
      <c r="H102" s="34">
        <f>SUM(H88:H90,H92:H95,H97:H100)</f>
        <v>1190291160</v>
      </c>
      <c r="I102" s="39">
        <f>IF(($D102     =0),0,($H102     /$D102     ))</f>
        <v>0.23103968268903594</v>
      </c>
      <c r="J102" s="34">
        <f>SUM(J88:J90,J92:J95,J97:J100)</f>
        <v>1108226327</v>
      </c>
      <c r="K102" s="39">
        <f>IF(($E102     =0),0,($J102     /$E102     ))</f>
        <v>0.21803091121252291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3387130215</v>
      </c>
      <c r="O102" s="39">
        <f>IF(($E102     =0),0,($N102     /$E102     ))</f>
        <v>0.66637930283704461</v>
      </c>
      <c r="P102" s="34">
        <f>SUM(P88:P90,P92:P95,P97:P100)</f>
        <v>1061429883</v>
      </c>
      <c r="Q102" s="34">
        <f>SUM(Q88:Q90,Q92:Q95,Q97:Q100)</f>
        <v>5298251778</v>
      </c>
      <c r="R102" s="34">
        <f>SUM(R88:R90,R92:R95,R97:R100)</f>
        <v>5230606906</v>
      </c>
      <c r="S102" s="34">
        <f>SUM(S88:S90,S92:S95,S97:S100)</f>
        <v>3321936621</v>
      </c>
      <c r="T102" s="39">
        <f>IF(($R102     =0),0,($S102     /$R102     ))</f>
        <v>0.63509582744392912</v>
      </c>
      <c r="U102" s="39">
        <f>IF(($P102     =0),0,(($J102     /$P102     )-1))</f>
        <v>4.4088116181292714E-2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808685000</v>
      </c>
      <c r="E105" s="33">
        <v>947258784</v>
      </c>
      <c r="F105" s="33">
        <v>215957445</v>
      </c>
      <c r="G105" s="38">
        <f t="shared" ref="G105:G136" si="24">IF(($D105     =0),0,($F105     /$D105     ))</f>
        <v>0.26704766998274976</v>
      </c>
      <c r="H105" s="33">
        <v>280238791</v>
      </c>
      <c r="I105" s="38">
        <f t="shared" ref="I105:I136" si="25">IF(($D105     =0),0,($H105     /$D105     ))</f>
        <v>0.34653640292573745</v>
      </c>
      <c r="J105" s="33">
        <v>228467995</v>
      </c>
      <c r="K105" s="38">
        <f t="shared" ref="K105:K136" si="26">IF(($E105     =0),0,($J105     /$E105     ))</f>
        <v>0.24118857366014143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724664231</v>
      </c>
      <c r="O105" s="38">
        <f t="shared" ref="O105:O136" si="29">IF(($E105     =0),0,($N105     /$E105     ))</f>
        <v>0.76501188824024668</v>
      </c>
      <c r="P105" s="33">
        <v>153968593</v>
      </c>
      <c r="Q105" s="33">
        <v>863937220</v>
      </c>
      <c r="R105" s="33">
        <v>1012080715</v>
      </c>
      <c r="S105" s="33">
        <v>582698695</v>
      </c>
      <c r="T105" s="38">
        <f t="shared" ref="T105:T136" si="30">IF(($R105     =0),0,($S105     /$R105     ))</f>
        <v>0.57574330422845765</v>
      </c>
      <c r="U105" s="38">
        <f t="shared" ref="U105:U136" si="31">IF(($P105     =0),0,(($J105     /$P105     )-1))</f>
        <v>0.48386103002188241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808685000</v>
      </c>
      <c r="E106" s="34">
        <f>E105</f>
        <v>947258784</v>
      </c>
      <c r="F106" s="34">
        <f>F105</f>
        <v>215957445</v>
      </c>
      <c r="G106" s="39">
        <f t="shared" si="24"/>
        <v>0.26704766998274976</v>
      </c>
      <c r="H106" s="34">
        <f>H105</f>
        <v>280238791</v>
      </c>
      <c r="I106" s="39">
        <f t="shared" si="25"/>
        <v>0.34653640292573745</v>
      </c>
      <c r="J106" s="34">
        <f>J105</f>
        <v>228467995</v>
      </c>
      <c r="K106" s="39">
        <f t="shared" si="26"/>
        <v>0.24118857366014143</v>
      </c>
      <c r="L106" s="34">
        <f>L105</f>
        <v>0</v>
      </c>
      <c r="M106" s="39">
        <f t="shared" si="27"/>
        <v>0</v>
      </c>
      <c r="N106" s="34">
        <f t="shared" si="28"/>
        <v>724664231</v>
      </c>
      <c r="O106" s="39">
        <f t="shared" si="29"/>
        <v>0.76501188824024668</v>
      </c>
      <c r="P106" s="34">
        <f>P105</f>
        <v>153968593</v>
      </c>
      <c r="Q106" s="34">
        <f>Q105</f>
        <v>863937220</v>
      </c>
      <c r="R106" s="34">
        <f>R105</f>
        <v>1012080715</v>
      </c>
      <c r="S106" s="34">
        <f>S105</f>
        <v>582698695</v>
      </c>
      <c r="T106" s="39">
        <f t="shared" si="30"/>
        <v>0.57574330422845765</v>
      </c>
      <c r="U106" s="39">
        <f t="shared" si="31"/>
        <v>0.48386103002188241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36872081</v>
      </c>
      <c r="E107" s="33">
        <v>36699839</v>
      </c>
      <c r="F107" s="33">
        <v>7867434</v>
      </c>
      <c r="G107" s="38">
        <f t="shared" si="24"/>
        <v>0.2133710326791699</v>
      </c>
      <c r="H107" s="33">
        <v>9092703</v>
      </c>
      <c r="I107" s="38">
        <f t="shared" si="25"/>
        <v>0.24660129706267461</v>
      </c>
      <c r="J107" s="33">
        <v>6413471</v>
      </c>
      <c r="K107" s="38">
        <f t="shared" si="26"/>
        <v>0.17475474483689152</v>
      </c>
      <c r="L107" s="33">
        <v>0</v>
      </c>
      <c r="M107" s="38">
        <f t="shared" si="27"/>
        <v>0</v>
      </c>
      <c r="N107" s="33">
        <f t="shared" si="28"/>
        <v>23373608</v>
      </c>
      <c r="O107" s="38">
        <f t="shared" si="29"/>
        <v>0.63688584573899631</v>
      </c>
      <c r="P107" s="33">
        <v>8831997</v>
      </c>
      <c r="Q107" s="33">
        <v>33070167</v>
      </c>
      <c r="R107" s="33">
        <v>38970275</v>
      </c>
      <c r="S107" s="33">
        <v>24505909</v>
      </c>
      <c r="T107" s="38">
        <f t="shared" si="30"/>
        <v>0.62883592686990275</v>
      </c>
      <c r="U107" s="38">
        <f t="shared" si="31"/>
        <v>-0.27383682308768897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43036002</v>
      </c>
      <c r="E108" s="33">
        <v>43098077</v>
      </c>
      <c r="F108" s="33">
        <v>7776810</v>
      </c>
      <c r="G108" s="38">
        <f t="shared" si="24"/>
        <v>0.18070475040873918</v>
      </c>
      <c r="H108" s="33">
        <v>9228258</v>
      </c>
      <c r="I108" s="38">
        <f t="shared" si="25"/>
        <v>0.21443111746300225</v>
      </c>
      <c r="J108" s="33">
        <v>7940253</v>
      </c>
      <c r="K108" s="38">
        <f t="shared" si="26"/>
        <v>0.18423682801439145</v>
      </c>
      <c r="L108" s="33">
        <v>0</v>
      </c>
      <c r="M108" s="38">
        <f t="shared" si="27"/>
        <v>0</v>
      </c>
      <c r="N108" s="33">
        <f t="shared" si="28"/>
        <v>24945321</v>
      </c>
      <c r="O108" s="38">
        <f t="shared" si="29"/>
        <v>0.57880357399704863</v>
      </c>
      <c r="P108" s="33">
        <v>7519780</v>
      </c>
      <c r="Q108" s="33">
        <v>44746465</v>
      </c>
      <c r="R108" s="33">
        <v>44088055</v>
      </c>
      <c r="S108" s="33">
        <v>25066993</v>
      </c>
      <c r="T108" s="38">
        <f t="shared" si="30"/>
        <v>0.56856654257031747</v>
      </c>
      <c r="U108" s="38">
        <f t="shared" si="31"/>
        <v>5.5915598594639793E-2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32429112</v>
      </c>
      <c r="E109" s="33">
        <v>33052944</v>
      </c>
      <c r="F109" s="33">
        <v>4848862</v>
      </c>
      <c r="G109" s="38">
        <f t="shared" si="24"/>
        <v>0.14952188638406133</v>
      </c>
      <c r="H109" s="33">
        <v>6848889</v>
      </c>
      <c r="I109" s="38">
        <f t="shared" si="25"/>
        <v>0.2111956997157369</v>
      </c>
      <c r="J109" s="33">
        <v>6443829</v>
      </c>
      <c r="K109" s="38">
        <f t="shared" si="26"/>
        <v>0.19495476711544968</v>
      </c>
      <c r="L109" s="33">
        <v>0</v>
      </c>
      <c r="M109" s="38">
        <f t="shared" si="27"/>
        <v>0</v>
      </c>
      <c r="N109" s="33">
        <f t="shared" si="28"/>
        <v>18141580</v>
      </c>
      <c r="O109" s="38">
        <f t="shared" si="29"/>
        <v>0.54886427060778609</v>
      </c>
      <c r="P109" s="33">
        <v>5158257</v>
      </c>
      <c r="Q109" s="33">
        <v>32593656</v>
      </c>
      <c r="R109" s="33">
        <v>31917066</v>
      </c>
      <c r="S109" s="33">
        <v>16842992</v>
      </c>
      <c r="T109" s="38">
        <f t="shared" si="30"/>
        <v>0.52771116242326288</v>
      </c>
      <c r="U109" s="38">
        <f t="shared" si="31"/>
        <v>0.24922604670531157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55516216</v>
      </c>
      <c r="E110" s="33">
        <v>44116301</v>
      </c>
      <c r="F110" s="33">
        <v>13905356</v>
      </c>
      <c r="G110" s="38">
        <f t="shared" si="24"/>
        <v>0.25047377148327254</v>
      </c>
      <c r="H110" s="33">
        <v>9554739</v>
      </c>
      <c r="I110" s="38">
        <f t="shared" si="25"/>
        <v>0.17210717315459684</v>
      </c>
      <c r="J110" s="33">
        <v>5377432</v>
      </c>
      <c r="K110" s="38">
        <f t="shared" si="26"/>
        <v>0.12189217767826908</v>
      </c>
      <c r="L110" s="33">
        <v>0</v>
      </c>
      <c r="M110" s="38">
        <f t="shared" si="27"/>
        <v>0</v>
      </c>
      <c r="N110" s="33">
        <f t="shared" si="28"/>
        <v>28837527</v>
      </c>
      <c r="O110" s="38">
        <f t="shared" si="29"/>
        <v>0.65367055592444168</v>
      </c>
      <c r="P110" s="33">
        <v>59340293</v>
      </c>
      <c r="Q110" s="33">
        <v>137307883</v>
      </c>
      <c r="R110" s="33">
        <v>145186919</v>
      </c>
      <c r="S110" s="33">
        <v>87176884</v>
      </c>
      <c r="T110" s="38">
        <f t="shared" si="30"/>
        <v>0.60044585697145347</v>
      </c>
      <c r="U110" s="38">
        <f t="shared" si="31"/>
        <v>-0.90937975314682051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62874886</v>
      </c>
      <c r="E111" s="33">
        <v>64224716</v>
      </c>
      <c r="F111" s="33">
        <v>23270129</v>
      </c>
      <c r="G111" s="38">
        <f t="shared" si="24"/>
        <v>0.37010212630842781</v>
      </c>
      <c r="H111" s="33">
        <v>17141332</v>
      </c>
      <c r="I111" s="38">
        <f t="shared" si="25"/>
        <v>0.27262605295220732</v>
      </c>
      <c r="J111" s="33">
        <v>15489764</v>
      </c>
      <c r="K111" s="38">
        <f t="shared" si="26"/>
        <v>0.24118073172951049</v>
      </c>
      <c r="L111" s="33">
        <v>0</v>
      </c>
      <c r="M111" s="38">
        <f t="shared" si="27"/>
        <v>0</v>
      </c>
      <c r="N111" s="33">
        <f t="shared" si="28"/>
        <v>55901225</v>
      </c>
      <c r="O111" s="38">
        <f t="shared" si="29"/>
        <v>0.87040050126496471</v>
      </c>
      <c r="P111" s="33">
        <v>15199168</v>
      </c>
      <c r="Q111" s="33">
        <v>74617927</v>
      </c>
      <c r="R111" s="33">
        <v>66894447</v>
      </c>
      <c r="S111" s="33">
        <v>48562726</v>
      </c>
      <c r="T111" s="38">
        <f t="shared" si="30"/>
        <v>0.72596049713962052</v>
      </c>
      <c r="U111" s="38">
        <f t="shared" si="31"/>
        <v>1.9119204419610236E-2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230728297</v>
      </c>
      <c r="E112" s="34">
        <f>SUM(E107:E111)</f>
        <v>221191877</v>
      </c>
      <c r="F112" s="34">
        <f>SUM(F107:F111)</f>
        <v>57668591</v>
      </c>
      <c r="G112" s="39">
        <f t="shared" si="24"/>
        <v>0.24994156221765898</v>
      </c>
      <c r="H112" s="34">
        <f>SUM(H107:H111)</f>
        <v>51865921</v>
      </c>
      <c r="I112" s="39">
        <f t="shared" si="25"/>
        <v>0.22479219789846583</v>
      </c>
      <c r="J112" s="34">
        <f>SUM(J107:J111)</f>
        <v>41664749</v>
      </c>
      <c r="K112" s="39">
        <f t="shared" si="26"/>
        <v>0.18836473366515172</v>
      </c>
      <c r="L112" s="34">
        <f>SUM(L107:L111)</f>
        <v>0</v>
      </c>
      <c r="M112" s="39">
        <f t="shared" si="27"/>
        <v>0</v>
      </c>
      <c r="N112" s="34">
        <f t="shared" si="28"/>
        <v>151199261</v>
      </c>
      <c r="O112" s="39">
        <f t="shared" si="29"/>
        <v>0.68356606513176787</v>
      </c>
      <c r="P112" s="34">
        <f>SUM(P107:P111)</f>
        <v>96049495</v>
      </c>
      <c r="Q112" s="34">
        <f>SUM(Q107:Q111)</f>
        <v>322336098</v>
      </c>
      <c r="R112" s="34">
        <f>SUM(R107:R111)</f>
        <v>327056762</v>
      </c>
      <c r="S112" s="34">
        <f>SUM(S107:S111)</f>
        <v>202155504</v>
      </c>
      <c r="T112" s="39">
        <f t="shared" si="30"/>
        <v>0.61810525721525977</v>
      </c>
      <c r="U112" s="39">
        <f t="shared" si="31"/>
        <v>-0.5662158452785202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35476000</v>
      </c>
      <c r="E113" s="33">
        <v>34002500</v>
      </c>
      <c r="F113" s="33">
        <v>7950448</v>
      </c>
      <c r="G113" s="38">
        <f t="shared" si="24"/>
        <v>0.22410779118277144</v>
      </c>
      <c r="H113" s="33">
        <v>6584844</v>
      </c>
      <c r="I113" s="38">
        <f t="shared" si="25"/>
        <v>0.18561404893449093</v>
      </c>
      <c r="J113" s="33">
        <v>6540537</v>
      </c>
      <c r="K113" s="38">
        <f t="shared" si="26"/>
        <v>0.19235459157414897</v>
      </c>
      <c r="L113" s="33">
        <v>0</v>
      </c>
      <c r="M113" s="38">
        <f t="shared" si="27"/>
        <v>0</v>
      </c>
      <c r="N113" s="33">
        <f t="shared" si="28"/>
        <v>21075829</v>
      </c>
      <c r="O113" s="38">
        <f t="shared" si="29"/>
        <v>0.61983174766561278</v>
      </c>
      <c r="P113" s="33">
        <v>5458643</v>
      </c>
      <c r="Q113" s="33">
        <v>35622000</v>
      </c>
      <c r="R113" s="33">
        <v>35251000</v>
      </c>
      <c r="S113" s="33">
        <v>33734051</v>
      </c>
      <c r="T113" s="38">
        <f t="shared" si="30"/>
        <v>0.95696720660406798</v>
      </c>
      <c r="U113" s="38">
        <f t="shared" si="31"/>
        <v>0.19819834343443965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40083518</v>
      </c>
      <c r="E114" s="33">
        <v>45279541</v>
      </c>
      <c r="F114" s="33">
        <v>9850651</v>
      </c>
      <c r="G114" s="38">
        <f t="shared" si="24"/>
        <v>0.2457531547006428</v>
      </c>
      <c r="H114" s="33">
        <v>12138529</v>
      </c>
      <c r="I114" s="38">
        <f t="shared" si="25"/>
        <v>0.30283092916145732</v>
      </c>
      <c r="J114" s="33">
        <v>10080299</v>
      </c>
      <c r="K114" s="38">
        <f t="shared" si="26"/>
        <v>0.22262370106622767</v>
      </c>
      <c r="L114" s="33">
        <v>0</v>
      </c>
      <c r="M114" s="38">
        <f t="shared" si="27"/>
        <v>0</v>
      </c>
      <c r="N114" s="33">
        <f t="shared" si="28"/>
        <v>32069479</v>
      </c>
      <c r="O114" s="38">
        <f t="shared" si="29"/>
        <v>0.70825539066308119</v>
      </c>
      <c r="P114" s="33">
        <v>8266112</v>
      </c>
      <c r="Q114" s="33">
        <v>46008249</v>
      </c>
      <c r="R114" s="33">
        <v>41674874</v>
      </c>
      <c r="S114" s="33">
        <v>26301077</v>
      </c>
      <c r="T114" s="38">
        <f t="shared" si="30"/>
        <v>0.63110153614381659</v>
      </c>
      <c r="U114" s="38">
        <f t="shared" si="31"/>
        <v>0.21947283075767654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9862308</v>
      </c>
      <c r="E115" s="33">
        <v>9873484</v>
      </c>
      <c r="F115" s="33">
        <v>1314434</v>
      </c>
      <c r="G115" s="38">
        <f t="shared" si="24"/>
        <v>0.13327853885723301</v>
      </c>
      <c r="H115" s="33">
        <v>1828235</v>
      </c>
      <c r="I115" s="38">
        <f t="shared" si="25"/>
        <v>0.18537597892907015</v>
      </c>
      <c r="J115" s="33">
        <v>1672073</v>
      </c>
      <c r="K115" s="38">
        <f t="shared" si="26"/>
        <v>0.16934984651820978</v>
      </c>
      <c r="L115" s="33">
        <v>0</v>
      </c>
      <c r="M115" s="38">
        <f t="shared" si="27"/>
        <v>0</v>
      </c>
      <c r="N115" s="33">
        <f t="shared" si="28"/>
        <v>4814742</v>
      </c>
      <c r="O115" s="38">
        <f t="shared" si="29"/>
        <v>0.48764367268939718</v>
      </c>
      <c r="P115" s="33">
        <v>1505274</v>
      </c>
      <c r="Q115" s="33">
        <v>9210669</v>
      </c>
      <c r="R115" s="33">
        <v>9865291</v>
      </c>
      <c r="S115" s="33">
        <v>6465173</v>
      </c>
      <c r="T115" s="38">
        <f t="shared" si="30"/>
        <v>0.65534539224438493</v>
      </c>
      <c r="U115" s="38">
        <f t="shared" si="31"/>
        <v>0.11080972633553765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9076910</v>
      </c>
      <c r="E116" s="33">
        <v>7511736</v>
      </c>
      <c r="F116" s="33">
        <v>1137910</v>
      </c>
      <c r="G116" s="38">
        <f t="shared" si="24"/>
        <v>0.12536314670961815</v>
      </c>
      <c r="H116" s="33">
        <v>2600614</v>
      </c>
      <c r="I116" s="38">
        <f t="shared" si="25"/>
        <v>0.28650873480071964</v>
      </c>
      <c r="J116" s="33">
        <v>2416366</v>
      </c>
      <c r="K116" s="38">
        <f t="shared" si="26"/>
        <v>0.32167877039342169</v>
      </c>
      <c r="L116" s="33">
        <v>0</v>
      </c>
      <c r="M116" s="38">
        <f t="shared" si="27"/>
        <v>0</v>
      </c>
      <c r="N116" s="33">
        <f t="shared" si="28"/>
        <v>6154890</v>
      </c>
      <c r="O116" s="38">
        <f t="shared" si="29"/>
        <v>0.81936985005862828</v>
      </c>
      <c r="P116" s="33">
        <v>760777</v>
      </c>
      <c r="Q116" s="33">
        <v>12167686</v>
      </c>
      <c r="R116" s="33">
        <v>10389990</v>
      </c>
      <c r="S116" s="33">
        <v>4626000</v>
      </c>
      <c r="T116" s="38">
        <f t="shared" si="30"/>
        <v>0.4452362321811667</v>
      </c>
      <c r="U116" s="38">
        <f t="shared" si="31"/>
        <v>2.176181719478901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131885842</v>
      </c>
      <c r="E117" s="33">
        <v>1717622267</v>
      </c>
      <c r="F117" s="33">
        <v>25538331</v>
      </c>
      <c r="G117" s="38">
        <f t="shared" si="24"/>
        <v>0.19363967058723408</v>
      </c>
      <c r="H117" s="33">
        <v>72327036</v>
      </c>
      <c r="I117" s="38">
        <f t="shared" si="25"/>
        <v>0.5484063710189605</v>
      </c>
      <c r="J117" s="33">
        <v>349432894</v>
      </c>
      <c r="K117" s="38">
        <f t="shared" si="26"/>
        <v>0.20343989520485181</v>
      </c>
      <c r="L117" s="33">
        <v>0</v>
      </c>
      <c r="M117" s="38">
        <f t="shared" si="27"/>
        <v>0</v>
      </c>
      <c r="N117" s="33">
        <f t="shared" si="28"/>
        <v>447298261</v>
      </c>
      <c r="O117" s="38">
        <f t="shared" si="29"/>
        <v>0.26041712988575272</v>
      </c>
      <c r="P117" s="33">
        <v>161587553</v>
      </c>
      <c r="Q117" s="33">
        <v>135291100</v>
      </c>
      <c r="R117" s="33">
        <v>126608564</v>
      </c>
      <c r="S117" s="33">
        <v>322510626</v>
      </c>
      <c r="T117" s="38">
        <f t="shared" si="30"/>
        <v>2.547304983255319</v>
      </c>
      <c r="U117" s="38">
        <f t="shared" si="31"/>
        <v>1.1624988281120885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22480589</v>
      </c>
      <c r="E118" s="33">
        <v>21503810</v>
      </c>
      <c r="F118" s="33">
        <v>5467907</v>
      </c>
      <c r="G118" s="38">
        <f t="shared" si="24"/>
        <v>0.24322792432173374</v>
      </c>
      <c r="H118" s="33">
        <v>4687757</v>
      </c>
      <c r="I118" s="38">
        <f t="shared" si="25"/>
        <v>0.20852465208985405</v>
      </c>
      <c r="J118" s="33">
        <v>5938717</v>
      </c>
      <c r="K118" s="38">
        <f t="shared" si="26"/>
        <v>0.27617045537511725</v>
      </c>
      <c r="L118" s="33">
        <v>0</v>
      </c>
      <c r="M118" s="38">
        <f t="shared" si="27"/>
        <v>0</v>
      </c>
      <c r="N118" s="33">
        <f t="shared" si="28"/>
        <v>16094381</v>
      </c>
      <c r="O118" s="38">
        <f t="shared" si="29"/>
        <v>0.74844322936261065</v>
      </c>
      <c r="P118" s="33">
        <v>4171641</v>
      </c>
      <c r="Q118" s="33">
        <v>19001756</v>
      </c>
      <c r="R118" s="33">
        <v>21401756</v>
      </c>
      <c r="S118" s="33">
        <v>12332246</v>
      </c>
      <c r="T118" s="38">
        <f t="shared" si="30"/>
        <v>0.57622589473499275</v>
      </c>
      <c r="U118" s="38">
        <f t="shared" si="31"/>
        <v>0.42359253828409482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16322268</v>
      </c>
      <c r="E119" s="33">
        <v>16885859</v>
      </c>
      <c r="F119" s="33">
        <v>3922615</v>
      </c>
      <c r="G119" s="38">
        <f t="shared" si="24"/>
        <v>0.24032291345786014</v>
      </c>
      <c r="H119" s="33">
        <v>4062847</v>
      </c>
      <c r="I119" s="38">
        <f t="shared" si="25"/>
        <v>0.24891436655739263</v>
      </c>
      <c r="J119" s="33">
        <v>4735074</v>
      </c>
      <c r="K119" s="38">
        <f t="shared" si="26"/>
        <v>0.28041653077880135</v>
      </c>
      <c r="L119" s="33">
        <v>0</v>
      </c>
      <c r="M119" s="38">
        <f t="shared" si="27"/>
        <v>0</v>
      </c>
      <c r="N119" s="33">
        <f t="shared" si="28"/>
        <v>12720536</v>
      </c>
      <c r="O119" s="38">
        <f t="shared" si="29"/>
        <v>0.7533247790355232</v>
      </c>
      <c r="P119" s="33">
        <v>3751733</v>
      </c>
      <c r="Q119" s="33">
        <v>14395416</v>
      </c>
      <c r="R119" s="33">
        <v>15482612</v>
      </c>
      <c r="S119" s="33">
        <v>10862865</v>
      </c>
      <c r="T119" s="38">
        <f t="shared" si="30"/>
        <v>0.70161707856529631</v>
      </c>
      <c r="U119" s="38">
        <f t="shared" si="31"/>
        <v>0.26210314006886959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41354984</v>
      </c>
      <c r="E120" s="33">
        <v>47505708</v>
      </c>
      <c r="F120" s="33">
        <v>11603968</v>
      </c>
      <c r="G120" s="38">
        <f t="shared" si="24"/>
        <v>0.28059418424632931</v>
      </c>
      <c r="H120" s="33">
        <v>15418228</v>
      </c>
      <c r="I120" s="38">
        <f t="shared" si="25"/>
        <v>0.37282635631052352</v>
      </c>
      <c r="J120" s="33">
        <v>11390359</v>
      </c>
      <c r="K120" s="38">
        <f t="shared" si="26"/>
        <v>0.23976821901065026</v>
      </c>
      <c r="L120" s="33">
        <v>0</v>
      </c>
      <c r="M120" s="38">
        <f t="shared" si="27"/>
        <v>0</v>
      </c>
      <c r="N120" s="33">
        <f t="shared" si="28"/>
        <v>38412555</v>
      </c>
      <c r="O120" s="38">
        <f t="shared" si="29"/>
        <v>0.80858820165357814</v>
      </c>
      <c r="P120" s="33">
        <v>11117469</v>
      </c>
      <c r="Q120" s="33">
        <v>42920616</v>
      </c>
      <c r="R120" s="33">
        <v>43493948</v>
      </c>
      <c r="S120" s="33">
        <v>35892722</v>
      </c>
      <c r="T120" s="38">
        <f t="shared" si="30"/>
        <v>0.82523485796230778</v>
      </c>
      <c r="U120" s="38">
        <f t="shared" si="31"/>
        <v>2.4546054502153414E-2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306542419</v>
      </c>
      <c r="E121" s="34">
        <f>SUM(E113:E120)</f>
        <v>1900184905</v>
      </c>
      <c r="F121" s="34">
        <f>SUM(F113:F120)</f>
        <v>66786264</v>
      </c>
      <c r="G121" s="39">
        <f t="shared" si="24"/>
        <v>0.21786956669119259</v>
      </c>
      <c r="H121" s="34">
        <f>SUM(H113:H120)</f>
        <v>119648090</v>
      </c>
      <c r="I121" s="39">
        <f t="shared" si="25"/>
        <v>0.3903149534420553</v>
      </c>
      <c r="J121" s="34">
        <f>SUM(J113:J120)</f>
        <v>392206319</v>
      </c>
      <c r="K121" s="39">
        <f t="shared" si="26"/>
        <v>0.20640429148130718</v>
      </c>
      <c r="L121" s="34">
        <f>SUM(L113:L120)</f>
        <v>0</v>
      </c>
      <c r="M121" s="39">
        <f t="shared" si="27"/>
        <v>0</v>
      </c>
      <c r="N121" s="34">
        <f t="shared" si="28"/>
        <v>578640673</v>
      </c>
      <c r="O121" s="39">
        <f t="shared" si="29"/>
        <v>0.30451808741213005</v>
      </c>
      <c r="P121" s="34">
        <f>SUM(P113:P120)</f>
        <v>196619202</v>
      </c>
      <c r="Q121" s="34">
        <f>SUM(Q113:Q120)</f>
        <v>314617492</v>
      </c>
      <c r="R121" s="34">
        <f>SUM(R113:R120)</f>
        <v>304168035</v>
      </c>
      <c r="S121" s="34">
        <f>SUM(S113:S120)</f>
        <v>452724760</v>
      </c>
      <c r="T121" s="39">
        <f t="shared" si="30"/>
        <v>1.4884034740862893</v>
      </c>
      <c r="U121" s="39">
        <f t="shared" si="31"/>
        <v>0.99475084330776609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29233937</v>
      </c>
      <c r="E122" s="33">
        <v>31093055</v>
      </c>
      <c r="F122" s="33">
        <v>4058069</v>
      </c>
      <c r="G122" s="38">
        <f t="shared" si="24"/>
        <v>0.13881363293626856</v>
      </c>
      <c r="H122" s="33">
        <v>10016052</v>
      </c>
      <c r="I122" s="38">
        <f t="shared" si="25"/>
        <v>0.34261728073095321</v>
      </c>
      <c r="J122" s="33">
        <v>6188781</v>
      </c>
      <c r="K122" s="38">
        <f t="shared" si="26"/>
        <v>0.19904062177228968</v>
      </c>
      <c r="L122" s="33">
        <v>0</v>
      </c>
      <c r="M122" s="38">
        <f t="shared" si="27"/>
        <v>0</v>
      </c>
      <c r="N122" s="33">
        <f t="shared" si="28"/>
        <v>20262902</v>
      </c>
      <c r="O122" s="38">
        <f t="shared" si="29"/>
        <v>0.65168578642401009</v>
      </c>
      <c r="P122" s="33">
        <v>3997513</v>
      </c>
      <c r="Q122" s="33">
        <v>35859004</v>
      </c>
      <c r="R122" s="33">
        <v>36879186</v>
      </c>
      <c r="S122" s="33">
        <v>23869076</v>
      </c>
      <c r="T122" s="38">
        <f t="shared" si="30"/>
        <v>0.64722350433656539</v>
      </c>
      <c r="U122" s="38">
        <f t="shared" si="31"/>
        <v>0.5481578171227961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21873903</v>
      </c>
      <c r="E123" s="33">
        <v>19381765</v>
      </c>
      <c r="F123" s="33">
        <v>4143682</v>
      </c>
      <c r="G123" s="38">
        <f t="shared" si="24"/>
        <v>0.1894349627499034</v>
      </c>
      <c r="H123" s="33">
        <v>5204564</v>
      </c>
      <c r="I123" s="38">
        <f t="shared" si="25"/>
        <v>0.23793485780749782</v>
      </c>
      <c r="J123" s="33">
        <v>4528418</v>
      </c>
      <c r="K123" s="38">
        <f t="shared" si="26"/>
        <v>0.23364322083153932</v>
      </c>
      <c r="L123" s="33">
        <v>0</v>
      </c>
      <c r="M123" s="38">
        <f t="shared" si="27"/>
        <v>0</v>
      </c>
      <c r="N123" s="33">
        <f t="shared" si="28"/>
        <v>13876664</v>
      </c>
      <c r="O123" s="38">
        <f t="shared" si="29"/>
        <v>0.71596492889063512</v>
      </c>
      <c r="P123" s="33">
        <v>3971815</v>
      </c>
      <c r="Q123" s="33">
        <v>19502749</v>
      </c>
      <c r="R123" s="33">
        <v>37632419</v>
      </c>
      <c r="S123" s="33">
        <v>9991125</v>
      </c>
      <c r="T123" s="38">
        <f t="shared" si="30"/>
        <v>0.26549249996392738</v>
      </c>
      <c r="U123" s="38">
        <f t="shared" si="31"/>
        <v>0.14013819878317602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246632900</v>
      </c>
      <c r="E124" s="33">
        <v>216467804</v>
      </c>
      <c r="F124" s="33">
        <v>29352511</v>
      </c>
      <c r="G124" s="38">
        <f t="shared" si="24"/>
        <v>0.11901295812521363</v>
      </c>
      <c r="H124" s="33">
        <v>22871386</v>
      </c>
      <c r="I124" s="38">
        <f t="shared" si="25"/>
        <v>9.2734529740354996E-2</v>
      </c>
      <c r="J124" s="33">
        <v>26722688</v>
      </c>
      <c r="K124" s="38">
        <f t="shared" si="26"/>
        <v>0.12344878779294126</v>
      </c>
      <c r="L124" s="33">
        <v>0</v>
      </c>
      <c r="M124" s="38">
        <f t="shared" si="27"/>
        <v>0</v>
      </c>
      <c r="N124" s="33">
        <f t="shared" si="28"/>
        <v>78946585</v>
      </c>
      <c r="O124" s="38">
        <f t="shared" si="29"/>
        <v>0.36470358889952986</v>
      </c>
      <c r="P124" s="33">
        <v>21290283</v>
      </c>
      <c r="Q124" s="33">
        <v>221305884</v>
      </c>
      <c r="R124" s="33">
        <v>238026324</v>
      </c>
      <c r="S124" s="33">
        <v>73478711</v>
      </c>
      <c r="T124" s="38">
        <f t="shared" si="30"/>
        <v>0.30869993606253399</v>
      </c>
      <c r="U124" s="38">
        <f t="shared" si="31"/>
        <v>0.25515889103024136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65790816</v>
      </c>
      <c r="E125" s="33">
        <v>67340816</v>
      </c>
      <c r="F125" s="33">
        <v>11693422</v>
      </c>
      <c r="G125" s="38">
        <f t="shared" si="24"/>
        <v>0.17773638800892819</v>
      </c>
      <c r="H125" s="33">
        <v>11650386</v>
      </c>
      <c r="I125" s="38">
        <f t="shared" si="25"/>
        <v>0.17708225415535203</v>
      </c>
      <c r="J125" s="33">
        <v>17607084</v>
      </c>
      <c r="K125" s="38">
        <f t="shared" si="26"/>
        <v>0.2614622905668384</v>
      </c>
      <c r="L125" s="33">
        <v>0</v>
      </c>
      <c r="M125" s="38">
        <f t="shared" si="27"/>
        <v>0</v>
      </c>
      <c r="N125" s="33">
        <f t="shared" si="28"/>
        <v>40950892</v>
      </c>
      <c r="O125" s="38">
        <f t="shared" si="29"/>
        <v>0.60811398543195561</v>
      </c>
      <c r="P125" s="33">
        <v>13976603</v>
      </c>
      <c r="Q125" s="33">
        <v>65113250</v>
      </c>
      <c r="R125" s="33">
        <v>61671567</v>
      </c>
      <c r="S125" s="33">
        <v>39751315</v>
      </c>
      <c r="T125" s="38">
        <f t="shared" si="30"/>
        <v>0.64456469867224231</v>
      </c>
      <c r="U125" s="38">
        <f t="shared" si="31"/>
        <v>0.25975417631880937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363531556</v>
      </c>
      <c r="E126" s="34">
        <f>SUM(E122:E125)</f>
        <v>334283440</v>
      </c>
      <c r="F126" s="34">
        <f>SUM(F122:F125)</f>
        <v>49247684</v>
      </c>
      <c r="G126" s="39">
        <f t="shared" si="24"/>
        <v>0.13547017634969769</v>
      </c>
      <c r="H126" s="34">
        <f>SUM(H122:H125)</f>
        <v>49742388</v>
      </c>
      <c r="I126" s="39">
        <f t="shared" si="25"/>
        <v>0.13683100456896788</v>
      </c>
      <c r="J126" s="34">
        <f>SUM(J122:J125)</f>
        <v>55046971</v>
      </c>
      <c r="K126" s="39">
        <f t="shared" si="26"/>
        <v>0.16467154639787121</v>
      </c>
      <c r="L126" s="34">
        <f>SUM(L122:L125)</f>
        <v>0</v>
      </c>
      <c r="M126" s="39">
        <f t="shared" si="27"/>
        <v>0</v>
      </c>
      <c r="N126" s="34">
        <f t="shared" si="28"/>
        <v>154037043</v>
      </c>
      <c r="O126" s="39">
        <f t="shared" si="29"/>
        <v>0.46079770807671477</v>
      </c>
      <c r="P126" s="34">
        <f>SUM(P122:P125)</f>
        <v>43236214</v>
      </c>
      <c r="Q126" s="34">
        <f>SUM(Q122:Q125)</f>
        <v>341780887</v>
      </c>
      <c r="R126" s="34">
        <f>SUM(R122:R125)</f>
        <v>374209496</v>
      </c>
      <c r="S126" s="34">
        <f>SUM(S122:S125)</f>
        <v>147090227</v>
      </c>
      <c r="T126" s="39">
        <f t="shared" si="30"/>
        <v>0.39306919939840329</v>
      </c>
      <c r="U126" s="39">
        <f t="shared" si="31"/>
        <v>0.27316815945077888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18893863</v>
      </c>
      <c r="E127" s="33">
        <v>18373863</v>
      </c>
      <c r="F127" s="33">
        <v>325775</v>
      </c>
      <c r="G127" s="38">
        <f t="shared" si="24"/>
        <v>1.7242371239804162E-2</v>
      </c>
      <c r="H127" s="33">
        <v>625195</v>
      </c>
      <c r="I127" s="38">
        <f t="shared" si="25"/>
        <v>3.3089845099437847E-2</v>
      </c>
      <c r="J127" s="33">
        <v>2467643</v>
      </c>
      <c r="K127" s="38">
        <f t="shared" si="26"/>
        <v>0.13430180686554591</v>
      </c>
      <c r="L127" s="33">
        <v>0</v>
      </c>
      <c r="M127" s="38">
        <f t="shared" si="27"/>
        <v>0</v>
      </c>
      <c r="N127" s="33">
        <f t="shared" si="28"/>
        <v>3418613</v>
      </c>
      <c r="O127" s="38">
        <f t="shared" si="29"/>
        <v>0.18605847882941109</v>
      </c>
      <c r="P127" s="33">
        <v>404105</v>
      </c>
      <c r="Q127" s="33">
        <v>18653130</v>
      </c>
      <c r="R127" s="33">
        <v>17933130</v>
      </c>
      <c r="S127" s="33">
        <v>2521445</v>
      </c>
      <c r="T127" s="38">
        <f t="shared" si="30"/>
        <v>0.1406026164980681</v>
      </c>
      <c r="U127" s="38">
        <f t="shared" si="31"/>
        <v>5.1064401578797591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38280956</v>
      </c>
      <c r="E128" s="33">
        <v>34437717</v>
      </c>
      <c r="F128" s="33">
        <v>960802</v>
      </c>
      <c r="G128" s="38">
        <f t="shared" si="24"/>
        <v>2.5098693982459581E-2</v>
      </c>
      <c r="H128" s="33">
        <v>3974749</v>
      </c>
      <c r="I128" s="38">
        <f t="shared" si="25"/>
        <v>0.10383097538107459</v>
      </c>
      <c r="J128" s="33">
        <v>3144609</v>
      </c>
      <c r="K128" s="38">
        <f t="shared" si="26"/>
        <v>9.1312934594357686E-2</v>
      </c>
      <c r="L128" s="33">
        <v>0</v>
      </c>
      <c r="M128" s="38">
        <f t="shared" si="27"/>
        <v>0</v>
      </c>
      <c r="N128" s="33">
        <f t="shared" si="28"/>
        <v>8080160</v>
      </c>
      <c r="O128" s="38">
        <f t="shared" si="29"/>
        <v>0.23463111680719137</v>
      </c>
      <c r="P128" s="33">
        <v>7721738</v>
      </c>
      <c r="Q128" s="33">
        <v>25660893</v>
      </c>
      <c r="R128" s="33">
        <v>36780998</v>
      </c>
      <c r="S128" s="33">
        <v>12037038</v>
      </c>
      <c r="T128" s="38">
        <f t="shared" si="30"/>
        <v>0.32726240870353762</v>
      </c>
      <c r="U128" s="38">
        <f t="shared" si="31"/>
        <v>-0.59275890997596647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34270697</v>
      </c>
      <c r="E129" s="33">
        <v>36866987</v>
      </c>
      <c r="F129" s="33">
        <v>2942255</v>
      </c>
      <c r="G129" s="38">
        <f t="shared" si="24"/>
        <v>8.5853374969292282E-2</v>
      </c>
      <c r="H129" s="33">
        <v>18184133</v>
      </c>
      <c r="I129" s="38">
        <f t="shared" si="25"/>
        <v>0.53060295213721509</v>
      </c>
      <c r="J129" s="33">
        <v>7866474</v>
      </c>
      <c r="K129" s="38">
        <f t="shared" si="26"/>
        <v>0.21337447510966925</v>
      </c>
      <c r="L129" s="33">
        <v>0</v>
      </c>
      <c r="M129" s="38">
        <f t="shared" si="27"/>
        <v>0</v>
      </c>
      <c r="N129" s="33">
        <f t="shared" si="28"/>
        <v>28992862</v>
      </c>
      <c r="O129" s="38">
        <f t="shared" si="29"/>
        <v>0.7864179950479816</v>
      </c>
      <c r="P129" s="33">
        <v>5203382</v>
      </c>
      <c r="Q129" s="33">
        <v>38176776</v>
      </c>
      <c r="R129" s="33">
        <v>33916976</v>
      </c>
      <c r="S129" s="33">
        <v>16180654</v>
      </c>
      <c r="T129" s="38">
        <f t="shared" si="30"/>
        <v>0.47706652857259446</v>
      </c>
      <c r="U129" s="38">
        <f t="shared" si="31"/>
        <v>0.51180020994038111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44183062</v>
      </c>
      <c r="E130" s="33">
        <v>46383594</v>
      </c>
      <c r="F130" s="33">
        <v>13521949</v>
      </c>
      <c r="G130" s="38">
        <f t="shared" si="24"/>
        <v>0.30604372779777012</v>
      </c>
      <c r="H130" s="33">
        <v>12827019</v>
      </c>
      <c r="I130" s="38">
        <f t="shared" si="25"/>
        <v>0.29031530227579067</v>
      </c>
      <c r="J130" s="33">
        <v>12005315</v>
      </c>
      <c r="K130" s="38">
        <f t="shared" si="26"/>
        <v>0.25882675240732744</v>
      </c>
      <c r="L130" s="33">
        <v>0</v>
      </c>
      <c r="M130" s="38">
        <f t="shared" si="27"/>
        <v>0</v>
      </c>
      <c r="N130" s="33">
        <f t="shared" si="28"/>
        <v>38354283</v>
      </c>
      <c r="O130" s="38">
        <f t="shared" si="29"/>
        <v>0.82689329766037534</v>
      </c>
      <c r="P130" s="33">
        <v>10259441</v>
      </c>
      <c r="Q130" s="33">
        <v>38268412</v>
      </c>
      <c r="R130" s="33">
        <v>42189832</v>
      </c>
      <c r="S130" s="33">
        <v>33440563</v>
      </c>
      <c r="T130" s="38">
        <f t="shared" si="30"/>
        <v>0.79262138327547738</v>
      </c>
      <c r="U130" s="38">
        <f t="shared" si="31"/>
        <v>0.17017242947252198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23609128</v>
      </c>
      <c r="E131" s="33">
        <v>23627622</v>
      </c>
      <c r="F131" s="33">
        <v>4656229</v>
      </c>
      <c r="G131" s="38">
        <f t="shared" si="24"/>
        <v>0.19722155769582003</v>
      </c>
      <c r="H131" s="33">
        <v>7654907</v>
      </c>
      <c r="I131" s="38">
        <f t="shared" si="25"/>
        <v>0.32423505857564922</v>
      </c>
      <c r="J131" s="33">
        <v>5198368</v>
      </c>
      <c r="K131" s="38">
        <f t="shared" si="26"/>
        <v>0.22001232286516181</v>
      </c>
      <c r="L131" s="33">
        <v>0</v>
      </c>
      <c r="M131" s="38">
        <f t="shared" si="27"/>
        <v>0</v>
      </c>
      <c r="N131" s="33">
        <f t="shared" si="28"/>
        <v>17509504</v>
      </c>
      <c r="O131" s="38">
        <f t="shared" si="29"/>
        <v>0.74106078047126367</v>
      </c>
      <c r="P131" s="33">
        <v>4904924</v>
      </c>
      <c r="Q131" s="33">
        <v>25447144</v>
      </c>
      <c r="R131" s="33">
        <v>22706167</v>
      </c>
      <c r="S131" s="33">
        <v>14629700</v>
      </c>
      <c r="T131" s="38">
        <f t="shared" si="30"/>
        <v>0.64430513525246247</v>
      </c>
      <c r="U131" s="38">
        <f t="shared" si="31"/>
        <v>5.9826411173751204E-2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159237706</v>
      </c>
      <c r="E132" s="34">
        <f>SUM(E127:E131)</f>
        <v>159689783</v>
      </c>
      <c r="F132" s="34">
        <f>SUM(F127:F131)</f>
        <v>22407010</v>
      </c>
      <c r="G132" s="39">
        <f t="shared" si="24"/>
        <v>0.14071422254726529</v>
      </c>
      <c r="H132" s="34">
        <f>SUM(H127:H131)</f>
        <v>43266003</v>
      </c>
      <c r="I132" s="39">
        <f t="shared" si="25"/>
        <v>0.27170702270729774</v>
      </c>
      <c r="J132" s="34">
        <f>SUM(J127:J131)</f>
        <v>30682409</v>
      </c>
      <c r="K132" s="39">
        <f t="shared" si="26"/>
        <v>0.19213758340444359</v>
      </c>
      <c r="L132" s="34">
        <f>SUM(L127:L131)</f>
        <v>0</v>
      </c>
      <c r="M132" s="39">
        <f t="shared" si="27"/>
        <v>0</v>
      </c>
      <c r="N132" s="34">
        <f t="shared" si="28"/>
        <v>96355422</v>
      </c>
      <c r="O132" s="39">
        <f t="shared" si="29"/>
        <v>0.60339127644753576</v>
      </c>
      <c r="P132" s="34">
        <f>SUM(P127:P131)</f>
        <v>28493590</v>
      </c>
      <c r="Q132" s="34">
        <f>SUM(Q127:Q131)</f>
        <v>146206355</v>
      </c>
      <c r="R132" s="34">
        <f>SUM(R127:R131)</f>
        <v>153527103</v>
      </c>
      <c r="S132" s="34">
        <f>SUM(S127:S131)</f>
        <v>78809400</v>
      </c>
      <c r="T132" s="39">
        <f t="shared" si="30"/>
        <v>0.51332565039021161</v>
      </c>
      <c r="U132" s="39">
        <f t="shared" si="31"/>
        <v>7.6817943965642899E-2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81428359</v>
      </c>
      <c r="E133" s="33">
        <v>271016657</v>
      </c>
      <c r="F133" s="33">
        <v>19655109</v>
      </c>
      <c r="G133" s="38">
        <f t="shared" si="24"/>
        <v>0.24137916128212777</v>
      </c>
      <c r="H133" s="33">
        <v>28409586</v>
      </c>
      <c r="I133" s="38">
        <f t="shared" si="25"/>
        <v>0.34889056280748576</v>
      </c>
      <c r="J133" s="33">
        <v>45676464</v>
      </c>
      <c r="K133" s="38">
        <f t="shared" si="26"/>
        <v>0.16853747849158954</v>
      </c>
      <c r="L133" s="33">
        <v>0</v>
      </c>
      <c r="M133" s="38">
        <f t="shared" si="27"/>
        <v>0</v>
      </c>
      <c r="N133" s="33">
        <f t="shared" si="28"/>
        <v>93741159</v>
      </c>
      <c r="O133" s="38">
        <f t="shared" si="29"/>
        <v>0.34588707586338502</v>
      </c>
      <c r="P133" s="33">
        <v>11010147</v>
      </c>
      <c r="Q133" s="33">
        <v>70020467</v>
      </c>
      <c r="R133" s="33">
        <v>80202392</v>
      </c>
      <c r="S133" s="33">
        <v>54423643</v>
      </c>
      <c r="T133" s="38">
        <f t="shared" si="30"/>
        <v>0.67857880099137191</v>
      </c>
      <c r="U133" s="38">
        <f t="shared" si="31"/>
        <v>3.1485789426789665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10564314</v>
      </c>
      <c r="E134" s="33">
        <v>10792890</v>
      </c>
      <c r="F134" s="33">
        <v>599815</v>
      </c>
      <c r="G134" s="38">
        <f t="shared" si="24"/>
        <v>5.6777467992715852E-2</v>
      </c>
      <c r="H134" s="33">
        <v>2045178</v>
      </c>
      <c r="I134" s="38">
        <f t="shared" si="25"/>
        <v>0.19359307192118674</v>
      </c>
      <c r="J134" s="33">
        <v>3204226</v>
      </c>
      <c r="K134" s="38">
        <f t="shared" si="26"/>
        <v>0.29688304059431719</v>
      </c>
      <c r="L134" s="33">
        <v>0</v>
      </c>
      <c r="M134" s="38">
        <f t="shared" si="27"/>
        <v>0</v>
      </c>
      <c r="N134" s="33">
        <f t="shared" si="28"/>
        <v>5849219</v>
      </c>
      <c r="O134" s="38">
        <f t="shared" si="29"/>
        <v>0.54195113634994885</v>
      </c>
      <c r="P134" s="33">
        <v>1908544</v>
      </c>
      <c r="Q134" s="33">
        <v>9652122</v>
      </c>
      <c r="R134" s="33">
        <v>8474241</v>
      </c>
      <c r="S134" s="33">
        <v>5333121</v>
      </c>
      <c r="T134" s="38">
        <f t="shared" si="30"/>
        <v>0.62933317567909619</v>
      </c>
      <c r="U134" s="38">
        <f t="shared" si="31"/>
        <v>0.67888505583313763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29200548</v>
      </c>
      <c r="E135" s="33">
        <v>32042111</v>
      </c>
      <c r="F135" s="33">
        <v>3374917</v>
      </c>
      <c r="G135" s="38">
        <f t="shared" si="24"/>
        <v>0.11557718026387724</v>
      </c>
      <c r="H135" s="33">
        <v>2184380</v>
      </c>
      <c r="I135" s="38">
        <f t="shared" si="25"/>
        <v>7.4806130350704381E-2</v>
      </c>
      <c r="J135" s="33">
        <v>9375235</v>
      </c>
      <c r="K135" s="38">
        <f t="shared" si="26"/>
        <v>0.29259105306763339</v>
      </c>
      <c r="L135" s="33">
        <v>0</v>
      </c>
      <c r="M135" s="38">
        <f t="shared" si="27"/>
        <v>0</v>
      </c>
      <c r="N135" s="33">
        <f t="shared" si="28"/>
        <v>14934532</v>
      </c>
      <c r="O135" s="38">
        <f t="shared" si="29"/>
        <v>0.46609076411975481</v>
      </c>
      <c r="P135" s="33">
        <v>7121497</v>
      </c>
      <c r="Q135" s="33">
        <v>44834740</v>
      </c>
      <c r="R135" s="33">
        <v>37648544</v>
      </c>
      <c r="S135" s="33">
        <v>16841925</v>
      </c>
      <c r="T135" s="38">
        <f t="shared" si="30"/>
        <v>0.44734598501339123</v>
      </c>
      <c r="U135" s="38">
        <f t="shared" si="31"/>
        <v>0.31646969731223651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23888217</v>
      </c>
      <c r="E136" s="33">
        <v>19575230</v>
      </c>
      <c r="F136" s="33">
        <v>5056372</v>
      </c>
      <c r="G136" s="38">
        <f t="shared" si="24"/>
        <v>0.21166803700753389</v>
      </c>
      <c r="H136" s="33">
        <v>5804385</v>
      </c>
      <c r="I136" s="38">
        <f t="shared" si="25"/>
        <v>0.24298108979837213</v>
      </c>
      <c r="J136" s="33">
        <v>5661805</v>
      </c>
      <c r="K136" s="38">
        <f t="shared" si="26"/>
        <v>0.28923312778445004</v>
      </c>
      <c r="L136" s="33">
        <v>0</v>
      </c>
      <c r="M136" s="38">
        <f t="shared" si="27"/>
        <v>0</v>
      </c>
      <c r="N136" s="33">
        <f t="shared" si="28"/>
        <v>16522562</v>
      </c>
      <c r="O136" s="38">
        <f t="shared" si="29"/>
        <v>0.84405455261572915</v>
      </c>
      <c r="P136" s="33">
        <v>3254892</v>
      </c>
      <c r="Q136" s="33">
        <v>21710644</v>
      </c>
      <c r="R136" s="33">
        <v>23465840</v>
      </c>
      <c r="S136" s="33">
        <v>6031789</v>
      </c>
      <c r="T136" s="38">
        <f t="shared" si="30"/>
        <v>0.25704551808075055</v>
      </c>
      <c r="U136" s="38">
        <f t="shared" si="31"/>
        <v>0.73947553405765842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145081438</v>
      </c>
      <c r="E137" s="34">
        <f>SUM(E133:E136)</f>
        <v>333426888</v>
      </c>
      <c r="F137" s="34">
        <f>SUM(F133:F136)</f>
        <v>28686213</v>
      </c>
      <c r="G137" s="39">
        <f t="shared" ref="G137:G170" si="32">IF(($D137     =0),0,($F137     /$D137     ))</f>
        <v>0.19772490123788269</v>
      </c>
      <c r="H137" s="34">
        <f>SUM(H133:H136)</f>
        <v>38443529</v>
      </c>
      <c r="I137" s="39">
        <f t="shared" ref="I137:I170" si="33">IF(($D137     =0),0,($H137     /$D137     ))</f>
        <v>0.26497896305659724</v>
      </c>
      <c r="J137" s="34">
        <f>SUM(J133:J136)</f>
        <v>63917730</v>
      </c>
      <c r="K137" s="39">
        <f t="shared" ref="K137:K170" si="34">IF(($E137     =0),0,($J137     /$E137     ))</f>
        <v>0.19169938688327978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131047472</v>
      </c>
      <c r="O137" s="39">
        <f t="shared" ref="O137:O170" si="37">IF(($E137     =0),0,($N137     /$E137     ))</f>
        <v>0.39303210603699124</v>
      </c>
      <c r="P137" s="34">
        <f>SUM(P133:P136)</f>
        <v>23295080</v>
      </c>
      <c r="Q137" s="34">
        <f>SUM(Q133:Q136)</f>
        <v>146217973</v>
      </c>
      <c r="R137" s="34">
        <f>SUM(R133:R136)</f>
        <v>149791017</v>
      </c>
      <c r="S137" s="34">
        <f>SUM(S133:S136)</f>
        <v>82630478</v>
      </c>
      <c r="T137" s="39">
        <f t="shared" ref="T137:T170" si="38">IF(($R137     =0),0,($S137     /$R137     ))</f>
        <v>0.55163840699472655</v>
      </c>
      <c r="U137" s="39">
        <f t="shared" ref="U137:U170" si="39">IF(($P137     =0),0,(($J137     /$P137     )-1))</f>
        <v>1.7438295983529568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18294104</v>
      </c>
      <c r="E138" s="33">
        <v>19364590</v>
      </c>
      <c r="F138" s="33">
        <v>3530857</v>
      </c>
      <c r="G138" s="38">
        <f t="shared" si="32"/>
        <v>0.19300518899422459</v>
      </c>
      <c r="H138" s="33">
        <v>6447671</v>
      </c>
      <c r="I138" s="38">
        <f t="shared" si="33"/>
        <v>0.35244530150260434</v>
      </c>
      <c r="J138" s="33">
        <v>4951814</v>
      </c>
      <c r="K138" s="38">
        <f t="shared" si="34"/>
        <v>0.25571488990988189</v>
      </c>
      <c r="L138" s="33">
        <v>0</v>
      </c>
      <c r="M138" s="38">
        <f t="shared" si="35"/>
        <v>0</v>
      </c>
      <c r="N138" s="33">
        <f t="shared" si="36"/>
        <v>14930342</v>
      </c>
      <c r="O138" s="38">
        <f t="shared" si="37"/>
        <v>0.77101255435823846</v>
      </c>
      <c r="P138" s="33">
        <v>4173098</v>
      </c>
      <c r="Q138" s="33">
        <v>15969580</v>
      </c>
      <c r="R138" s="33">
        <v>16945180</v>
      </c>
      <c r="S138" s="33">
        <v>10684279</v>
      </c>
      <c r="T138" s="38">
        <f t="shared" si="38"/>
        <v>0.6305202423343983</v>
      </c>
      <c r="U138" s="38">
        <f t="shared" si="39"/>
        <v>0.18660381328212283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31288879</v>
      </c>
      <c r="E139" s="33">
        <v>33069648</v>
      </c>
      <c r="F139" s="33">
        <v>5821956</v>
      </c>
      <c r="G139" s="38">
        <f t="shared" si="32"/>
        <v>0.18607109573979944</v>
      </c>
      <c r="H139" s="33">
        <v>9685813</v>
      </c>
      <c r="I139" s="38">
        <f t="shared" si="33"/>
        <v>0.30956088263820508</v>
      </c>
      <c r="J139" s="33">
        <v>5872209</v>
      </c>
      <c r="K139" s="38">
        <f t="shared" si="34"/>
        <v>0.17757095569931677</v>
      </c>
      <c r="L139" s="33">
        <v>0</v>
      </c>
      <c r="M139" s="38">
        <f t="shared" si="35"/>
        <v>0</v>
      </c>
      <c r="N139" s="33">
        <f t="shared" si="36"/>
        <v>21379978</v>
      </c>
      <c r="O139" s="38">
        <f t="shared" si="37"/>
        <v>0.64651362481995578</v>
      </c>
      <c r="P139" s="33">
        <v>6678261</v>
      </c>
      <c r="Q139" s="33">
        <v>30254570</v>
      </c>
      <c r="R139" s="33">
        <v>30176770</v>
      </c>
      <c r="S139" s="33">
        <v>17102075</v>
      </c>
      <c r="T139" s="38">
        <f t="shared" si="38"/>
        <v>0.5667298057413036</v>
      </c>
      <c r="U139" s="38">
        <f t="shared" si="39"/>
        <v>-0.1206978882676194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31656053</v>
      </c>
      <c r="E140" s="33">
        <v>31304728</v>
      </c>
      <c r="F140" s="33">
        <v>6461252</v>
      </c>
      <c r="G140" s="38">
        <f t="shared" si="32"/>
        <v>0.2041079473805531</v>
      </c>
      <c r="H140" s="33">
        <v>6473958</v>
      </c>
      <c r="I140" s="38">
        <f t="shared" si="33"/>
        <v>0.20450932401458893</v>
      </c>
      <c r="J140" s="33">
        <v>6334410</v>
      </c>
      <c r="K140" s="38">
        <f t="shared" si="34"/>
        <v>0.20234675094445798</v>
      </c>
      <c r="L140" s="33">
        <v>0</v>
      </c>
      <c r="M140" s="38">
        <f t="shared" si="35"/>
        <v>0</v>
      </c>
      <c r="N140" s="33">
        <f t="shared" si="36"/>
        <v>19269620</v>
      </c>
      <c r="O140" s="38">
        <f t="shared" si="37"/>
        <v>0.61554983004484176</v>
      </c>
      <c r="P140" s="33">
        <v>6962685</v>
      </c>
      <c r="Q140" s="33">
        <v>34476769</v>
      </c>
      <c r="R140" s="33">
        <v>31514050</v>
      </c>
      <c r="S140" s="33">
        <v>21061451</v>
      </c>
      <c r="T140" s="38">
        <f t="shared" si="38"/>
        <v>0.66831940039442728</v>
      </c>
      <c r="U140" s="38">
        <f t="shared" si="39"/>
        <v>-9.023458622643421E-2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27943358</v>
      </c>
      <c r="E141" s="33">
        <v>30661356</v>
      </c>
      <c r="F141" s="33">
        <v>8017658</v>
      </c>
      <c r="G141" s="38">
        <f t="shared" si="32"/>
        <v>0.28692535807614816</v>
      </c>
      <c r="H141" s="33">
        <v>9317893</v>
      </c>
      <c r="I141" s="38">
        <f t="shared" si="33"/>
        <v>0.33345645144008818</v>
      </c>
      <c r="J141" s="33">
        <v>3539682</v>
      </c>
      <c r="K141" s="38">
        <f t="shared" si="34"/>
        <v>0.11544440500283158</v>
      </c>
      <c r="L141" s="33">
        <v>0</v>
      </c>
      <c r="M141" s="38">
        <f t="shared" si="35"/>
        <v>0</v>
      </c>
      <c r="N141" s="33">
        <f t="shared" si="36"/>
        <v>20875233</v>
      </c>
      <c r="O141" s="38">
        <f t="shared" si="37"/>
        <v>0.6808320219105769</v>
      </c>
      <c r="P141" s="33">
        <v>6158887</v>
      </c>
      <c r="Q141" s="33">
        <v>26106519</v>
      </c>
      <c r="R141" s="33">
        <v>28532427</v>
      </c>
      <c r="S141" s="33">
        <v>20394261</v>
      </c>
      <c r="T141" s="38">
        <f t="shared" si="38"/>
        <v>0.71477484197190799</v>
      </c>
      <c r="U141" s="38">
        <f t="shared" si="39"/>
        <v>-0.42527245588366858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33293553</v>
      </c>
      <c r="E142" s="33">
        <v>39849333</v>
      </c>
      <c r="F142" s="33">
        <v>5757778</v>
      </c>
      <c r="G142" s="38">
        <f t="shared" si="32"/>
        <v>0.17293972800079344</v>
      </c>
      <c r="H142" s="33">
        <v>5494427</v>
      </c>
      <c r="I142" s="38">
        <f t="shared" si="33"/>
        <v>0.16502975816369012</v>
      </c>
      <c r="J142" s="33">
        <v>5100213</v>
      </c>
      <c r="K142" s="38">
        <f t="shared" si="34"/>
        <v>0.12798741198503874</v>
      </c>
      <c r="L142" s="33">
        <v>0</v>
      </c>
      <c r="M142" s="38">
        <f t="shared" si="35"/>
        <v>0</v>
      </c>
      <c r="N142" s="33">
        <f t="shared" si="36"/>
        <v>16352418</v>
      </c>
      <c r="O142" s="38">
        <f t="shared" si="37"/>
        <v>0.41035612816907124</v>
      </c>
      <c r="P142" s="33">
        <v>5823277</v>
      </c>
      <c r="Q142" s="33">
        <v>34550928</v>
      </c>
      <c r="R142" s="33">
        <v>31233191</v>
      </c>
      <c r="S142" s="33">
        <v>15574351</v>
      </c>
      <c r="T142" s="38">
        <f t="shared" si="38"/>
        <v>0.49864744847876735</v>
      </c>
      <c r="U142" s="38">
        <f t="shared" si="39"/>
        <v>-0.12416788691315905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43475746</v>
      </c>
      <c r="E143" s="33">
        <v>46376215</v>
      </c>
      <c r="F143" s="33">
        <v>13832723</v>
      </c>
      <c r="G143" s="38">
        <f t="shared" si="32"/>
        <v>0.31817103264887048</v>
      </c>
      <c r="H143" s="33">
        <v>16168830</v>
      </c>
      <c r="I143" s="38">
        <f t="shared" si="33"/>
        <v>0.37190460170597189</v>
      </c>
      <c r="J143" s="33">
        <v>11589300</v>
      </c>
      <c r="K143" s="38">
        <f t="shared" si="34"/>
        <v>0.24989749594700644</v>
      </c>
      <c r="L143" s="33">
        <v>0</v>
      </c>
      <c r="M143" s="38">
        <f t="shared" si="35"/>
        <v>0</v>
      </c>
      <c r="N143" s="33">
        <f t="shared" si="36"/>
        <v>41590853</v>
      </c>
      <c r="O143" s="38">
        <f t="shared" si="37"/>
        <v>0.89681430448776378</v>
      </c>
      <c r="P143" s="33">
        <v>8114063</v>
      </c>
      <c r="Q143" s="33">
        <v>36873109</v>
      </c>
      <c r="R143" s="33">
        <v>41333409</v>
      </c>
      <c r="S143" s="33">
        <v>33004470</v>
      </c>
      <c r="T143" s="38">
        <f t="shared" si="38"/>
        <v>0.79849378017670891</v>
      </c>
      <c r="U143" s="38">
        <f t="shared" si="39"/>
        <v>0.42829800557377973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185951693</v>
      </c>
      <c r="E144" s="34">
        <f>SUM(E138:E143)</f>
        <v>200625870</v>
      </c>
      <c r="F144" s="34">
        <f>SUM(F138:F143)</f>
        <v>43422224</v>
      </c>
      <c r="G144" s="39">
        <f t="shared" si="32"/>
        <v>0.2335134641662015</v>
      </c>
      <c r="H144" s="34">
        <f>SUM(H138:H143)</f>
        <v>53588592</v>
      </c>
      <c r="I144" s="39">
        <f t="shared" si="33"/>
        <v>0.28818555580453897</v>
      </c>
      <c r="J144" s="34">
        <f>SUM(J138:J143)</f>
        <v>37387628</v>
      </c>
      <c r="K144" s="39">
        <f t="shared" si="34"/>
        <v>0.18635497007439769</v>
      </c>
      <c r="L144" s="34">
        <f>SUM(L138:L143)</f>
        <v>0</v>
      </c>
      <c r="M144" s="39">
        <f t="shared" si="35"/>
        <v>0</v>
      </c>
      <c r="N144" s="34">
        <f t="shared" si="36"/>
        <v>134398444</v>
      </c>
      <c r="O144" s="39">
        <f t="shared" si="37"/>
        <v>0.66989588132377942</v>
      </c>
      <c r="P144" s="34">
        <f>SUM(P138:P143)</f>
        <v>37910271</v>
      </c>
      <c r="Q144" s="34">
        <f>SUM(Q138:Q143)</f>
        <v>178231475</v>
      </c>
      <c r="R144" s="34">
        <f>SUM(R138:R143)</f>
        <v>179735027</v>
      </c>
      <c r="S144" s="34">
        <f>SUM(S138:S143)</f>
        <v>117820887</v>
      </c>
      <c r="T144" s="39">
        <f t="shared" si="38"/>
        <v>0.65552546416008273</v>
      </c>
      <c r="U144" s="39">
        <f t="shared" si="39"/>
        <v>-1.3786316642263041E-2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39900756</v>
      </c>
      <c r="E145" s="33">
        <v>43858034</v>
      </c>
      <c r="F145" s="33">
        <v>10276713</v>
      </c>
      <c r="G145" s="38">
        <f t="shared" si="32"/>
        <v>0.25755684929879524</v>
      </c>
      <c r="H145" s="33">
        <v>17504479</v>
      </c>
      <c r="I145" s="38">
        <f t="shared" si="33"/>
        <v>0.43870043464840613</v>
      </c>
      <c r="J145" s="33">
        <v>8063197</v>
      </c>
      <c r="K145" s="38">
        <f t="shared" si="34"/>
        <v>0.18384766175337452</v>
      </c>
      <c r="L145" s="33">
        <v>0</v>
      </c>
      <c r="M145" s="38">
        <f t="shared" si="35"/>
        <v>0</v>
      </c>
      <c r="N145" s="33">
        <f t="shared" si="36"/>
        <v>35844389</v>
      </c>
      <c r="O145" s="38">
        <f t="shared" si="37"/>
        <v>0.81728216545228638</v>
      </c>
      <c r="P145" s="33">
        <v>8230183</v>
      </c>
      <c r="Q145" s="33">
        <v>34056326</v>
      </c>
      <c r="R145" s="33">
        <v>39062616</v>
      </c>
      <c r="S145" s="33">
        <v>27287399</v>
      </c>
      <c r="T145" s="38">
        <f t="shared" si="38"/>
        <v>0.69855533997006247</v>
      </c>
      <c r="U145" s="38">
        <f t="shared" si="39"/>
        <v>-2.0289463794425977E-2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41908094</v>
      </c>
      <c r="E146" s="33">
        <v>43128154</v>
      </c>
      <c r="F146" s="33">
        <v>11662326</v>
      </c>
      <c r="G146" s="38">
        <f t="shared" si="32"/>
        <v>0.27828337886232668</v>
      </c>
      <c r="H146" s="33">
        <v>13954377</v>
      </c>
      <c r="I146" s="38">
        <f t="shared" si="33"/>
        <v>0.3329757015434775</v>
      </c>
      <c r="J146" s="33">
        <v>11363740</v>
      </c>
      <c r="K146" s="38">
        <f t="shared" si="34"/>
        <v>0.26348774399201041</v>
      </c>
      <c r="L146" s="33">
        <v>0</v>
      </c>
      <c r="M146" s="38">
        <f t="shared" si="35"/>
        <v>0</v>
      </c>
      <c r="N146" s="33">
        <f t="shared" si="36"/>
        <v>36980443</v>
      </c>
      <c r="O146" s="38">
        <f t="shared" si="37"/>
        <v>0.8574548078269244</v>
      </c>
      <c r="P146" s="33">
        <v>8669186</v>
      </c>
      <c r="Q146" s="33">
        <v>37569312</v>
      </c>
      <c r="R146" s="33">
        <v>40367506</v>
      </c>
      <c r="S146" s="33">
        <v>29214298</v>
      </c>
      <c r="T146" s="38">
        <f t="shared" si="38"/>
        <v>0.72370827169753815</v>
      </c>
      <c r="U146" s="38">
        <f t="shared" si="39"/>
        <v>0.31081972402022529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56131296</v>
      </c>
      <c r="E147" s="33">
        <v>60640878</v>
      </c>
      <c r="F147" s="33">
        <v>12576783</v>
      </c>
      <c r="G147" s="38">
        <f t="shared" si="32"/>
        <v>0.22406008583874493</v>
      </c>
      <c r="H147" s="33">
        <v>14484902</v>
      </c>
      <c r="I147" s="38">
        <f t="shared" si="33"/>
        <v>0.25805393839472368</v>
      </c>
      <c r="J147" s="33">
        <v>12624206</v>
      </c>
      <c r="K147" s="38">
        <f t="shared" si="34"/>
        <v>0.20817980240985298</v>
      </c>
      <c r="L147" s="33">
        <v>0</v>
      </c>
      <c r="M147" s="38">
        <f t="shared" si="35"/>
        <v>0</v>
      </c>
      <c r="N147" s="33">
        <f t="shared" si="36"/>
        <v>39685891</v>
      </c>
      <c r="O147" s="38">
        <f t="shared" si="37"/>
        <v>0.65444123351907935</v>
      </c>
      <c r="P147" s="33">
        <v>17777837</v>
      </c>
      <c r="Q147" s="33">
        <v>54362344</v>
      </c>
      <c r="R147" s="33">
        <v>59949934</v>
      </c>
      <c r="S147" s="33">
        <v>27782017</v>
      </c>
      <c r="T147" s="38">
        <f t="shared" si="38"/>
        <v>0.46342031002069162</v>
      </c>
      <c r="U147" s="38">
        <f t="shared" si="39"/>
        <v>-0.28989077805134567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34605156</v>
      </c>
      <c r="E148" s="33">
        <v>35685156</v>
      </c>
      <c r="F148" s="33">
        <v>6742514</v>
      </c>
      <c r="G148" s="38">
        <f t="shared" si="32"/>
        <v>0.19484131208655728</v>
      </c>
      <c r="H148" s="33">
        <v>8503931</v>
      </c>
      <c r="I148" s="38">
        <f t="shared" si="33"/>
        <v>0.24574173282154832</v>
      </c>
      <c r="J148" s="33">
        <v>6049150</v>
      </c>
      <c r="K148" s="38">
        <f t="shared" si="34"/>
        <v>0.16951446141919627</v>
      </c>
      <c r="L148" s="33">
        <v>0</v>
      </c>
      <c r="M148" s="38">
        <f t="shared" si="35"/>
        <v>0</v>
      </c>
      <c r="N148" s="33">
        <f t="shared" si="36"/>
        <v>21295595</v>
      </c>
      <c r="O148" s="38">
        <f t="shared" si="37"/>
        <v>0.59676339932491818</v>
      </c>
      <c r="P148" s="33">
        <v>8068981</v>
      </c>
      <c r="Q148" s="33">
        <v>20659135</v>
      </c>
      <c r="R148" s="33">
        <v>28277932</v>
      </c>
      <c r="S148" s="33">
        <v>22698669</v>
      </c>
      <c r="T148" s="38">
        <f t="shared" si="38"/>
        <v>0.80269904461189034</v>
      </c>
      <c r="U148" s="38">
        <f t="shared" si="39"/>
        <v>-0.25032045558168992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41604171</v>
      </c>
      <c r="E149" s="33">
        <v>43252367</v>
      </c>
      <c r="F149" s="33">
        <v>3512213</v>
      </c>
      <c r="G149" s="38">
        <f t="shared" si="32"/>
        <v>8.4419732819577153E-2</v>
      </c>
      <c r="H149" s="33">
        <v>5459149</v>
      </c>
      <c r="I149" s="38">
        <f t="shared" si="33"/>
        <v>0.13121638693389662</v>
      </c>
      <c r="J149" s="33">
        <v>21284908</v>
      </c>
      <c r="K149" s="38">
        <f t="shared" si="34"/>
        <v>0.49210966881881862</v>
      </c>
      <c r="L149" s="33">
        <v>0</v>
      </c>
      <c r="M149" s="38">
        <f t="shared" si="35"/>
        <v>0</v>
      </c>
      <c r="N149" s="33">
        <f t="shared" si="36"/>
        <v>30256270</v>
      </c>
      <c r="O149" s="38">
        <f t="shared" si="37"/>
        <v>0.6995286523856602</v>
      </c>
      <c r="P149" s="33">
        <v>3468375</v>
      </c>
      <c r="Q149" s="33">
        <v>51137420</v>
      </c>
      <c r="R149" s="33">
        <v>41189426</v>
      </c>
      <c r="S149" s="33">
        <v>25467261</v>
      </c>
      <c r="T149" s="38">
        <f t="shared" si="38"/>
        <v>0.61829608890398224</v>
      </c>
      <c r="U149" s="38">
        <f t="shared" si="39"/>
        <v>5.1368531372761019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214149473</v>
      </c>
      <c r="E150" s="34">
        <f>SUM(E145:E149)</f>
        <v>226564589</v>
      </c>
      <c r="F150" s="34">
        <f>SUM(F145:F149)</f>
        <v>44770549</v>
      </c>
      <c r="G150" s="39">
        <f t="shared" si="32"/>
        <v>0.20906214884778165</v>
      </c>
      <c r="H150" s="34">
        <f>SUM(H145:H149)</f>
        <v>59906838</v>
      </c>
      <c r="I150" s="39">
        <f t="shared" si="33"/>
        <v>0.27974310261319207</v>
      </c>
      <c r="J150" s="34">
        <f>SUM(J145:J149)</f>
        <v>59385201</v>
      </c>
      <c r="K150" s="39">
        <f t="shared" si="34"/>
        <v>0.26211157384351885</v>
      </c>
      <c r="L150" s="34">
        <f>SUM(L145:L149)</f>
        <v>0</v>
      </c>
      <c r="M150" s="39">
        <f t="shared" si="35"/>
        <v>0</v>
      </c>
      <c r="N150" s="34">
        <f t="shared" si="36"/>
        <v>164062588</v>
      </c>
      <c r="O150" s="39">
        <f t="shared" si="37"/>
        <v>0.72413164265488994</v>
      </c>
      <c r="P150" s="34">
        <f>SUM(P145:P149)</f>
        <v>46214562</v>
      </c>
      <c r="Q150" s="34">
        <f>SUM(Q145:Q149)</f>
        <v>197784537</v>
      </c>
      <c r="R150" s="34">
        <f>SUM(R145:R149)</f>
        <v>208847414</v>
      </c>
      <c r="S150" s="34">
        <f>SUM(S145:S149)</f>
        <v>132449644</v>
      </c>
      <c r="T150" s="39">
        <f t="shared" si="38"/>
        <v>0.63419336377322821</v>
      </c>
      <c r="U150" s="39">
        <f t="shared" si="39"/>
        <v>0.28498893920059221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39330594</v>
      </c>
      <c r="E151" s="33">
        <v>42974628</v>
      </c>
      <c r="F151" s="33">
        <v>8287270</v>
      </c>
      <c r="G151" s="38">
        <f t="shared" si="32"/>
        <v>0.21070797964556548</v>
      </c>
      <c r="H151" s="33">
        <v>13681344</v>
      </c>
      <c r="I151" s="38">
        <f t="shared" si="33"/>
        <v>0.34785500569861721</v>
      </c>
      <c r="J151" s="33">
        <v>10529125</v>
      </c>
      <c r="K151" s="38">
        <f t="shared" si="34"/>
        <v>0.24500793817226293</v>
      </c>
      <c r="L151" s="33">
        <v>0</v>
      </c>
      <c r="M151" s="38">
        <f t="shared" si="35"/>
        <v>0</v>
      </c>
      <c r="N151" s="33">
        <f t="shared" si="36"/>
        <v>32497739</v>
      </c>
      <c r="O151" s="38">
        <f t="shared" si="37"/>
        <v>0.75620756973160996</v>
      </c>
      <c r="P151" s="33">
        <v>7216399</v>
      </c>
      <c r="Q151" s="33">
        <v>36628238</v>
      </c>
      <c r="R151" s="33">
        <v>34430202</v>
      </c>
      <c r="S151" s="33">
        <v>23847225</v>
      </c>
      <c r="T151" s="38">
        <f t="shared" si="38"/>
        <v>0.69262518413339547</v>
      </c>
      <c r="U151" s="38">
        <f t="shared" si="39"/>
        <v>0.45905527119550893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131568300</v>
      </c>
      <c r="E152" s="33">
        <v>133198202</v>
      </c>
      <c r="F152" s="33">
        <v>22537753</v>
      </c>
      <c r="G152" s="38">
        <f t="shared" si="32"/>
        <v>0.17130078445947847</v>
      </c>
      <c r="H152" s="33">
        <v>36788136</v>
      </c>
      <c r="I152" s="38">
        <f t="shared" si="33"/>
        <v>0.27961245984025029</v>
      </c>
      <c r="J152" s="33">
        <v>23876584</v>
      </c>
      <c r="K152" s="38">
        <f t="shared" si="34"/>
        <v>0.17925605332120023</v>
      </c>
      <c r="L152" s="33">
        <v>0</v>
      </c>
      <c r="M152" s="38">
        <f t="shared" si="35"/>
        <v>0</v>
      </c>
      <c r="N152" s="33">
        <f t="shared" si="36"/>
        <v>83202473</v>
      </c>
      <c r="O152" s="38">
        <f t="shared" si="37"/>
        <v>0.62465162254967976</v>
      </c>
      <c r="P152" s="33">
        <v>28065482</v>
      </c>
      <c r="Q152" s="33">
        <v>137800300</v>
      </c>
      <c r="R152" s="33">
        <v>136107206</v>
      </c>
      <c r="S152" s="33">
        <v>82804534</v>
      </c>
      <c r="T152" s="38">
        <f t="shared" si="38"/>
        <v>0.60837729634976123</v>
      </c>
      <c r="U152" s="38">
        <f t="shared" si="39"/>
        <v>-0.14925444715326819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86925300</v>
      </c>
      <c r="E153" s="33">
        <v>86748770</v>
      </c>
      <c r="F153" s="33">
        <v>17052354</v>
      </c>
      <c r="G153" s="38">
        <f t="shared" si="32"/>
        <v>0.19617250673854447</v>
      </c>
      <c r="H153" s="33">
        <v>16776944</v>
      </c>
      <c r="I153" s="38">
        <f t="shared" si="33"/>
        <v>0.19300415414154451</v>
      </c>
      <c r="J153" s="33">
        <v>22009424</v>
      </c>
      <c r="K153" s="38">
        <f t="shared" si="34"/>
        <v>0.2537145368170638</v>
      </c>
      <c r="L153" s="33">
        <v>0</v>
      </c>
      <c r="M153" s="38">
        <f t="shared" si="35"/>
        <v>0</v>
      </c>
      <c r="N153" s="33">
        <f t="shared" si="36"/>
        <v>55838722</v>
      </c>
      <c r="O153" s="38">
        <f t="shared" si="37"/>
        <v>0.64368315539228971</v>
      </c>
      <c r="P153" s="33">
        <v>19234460</v>
      </c>
      <c r="Q153" s="33">
        <v>84773900</v>
      </c>
      <c r="R153" s="33">
        <v>92305020</v>
      </c>
      <c r="S153" s="33">
        <v>48939403</v>
      </c>
      <c r="T153" s="38">
        <f t="shared" si="38"/>
        <v>0.53019221489795465</v>
      </c>
      <c r="U153" s="38">
        <f t="shared" si="39"/>
        <v>0.14427043961722874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17529796</v>
      </c>
      <c r="E154" s="33">
        <v>18877828</v>
      </c>
      <c r="F154" s="33">
        <v>4033908</v>
      </c>
      <c r="G154" s="38">
        <f t="shared" si="32"/>
        <v>0.23011722441036964</v>
      </c>
      <c r="H154" s="33">
        <v>4697147</v>
      </c>
      <c r="I154" s="38">
        <f t="shared" si="33"/>
        <v>0.26795217696771828</v>
      </c>
      <c r="J154" s="33">
        <v>7383899</v>
      </c>
      <c r="K154" s="38">
        <f t="shared" si="34"/>
        <v>0.39114134316723304</v>
      </c>
      <c r="L154" s="33">
        <v>0</v>
      </c>
      <c r="M154" s="38">
        <f t="shared" si="35"/>
        <v>0</v>
      </c>
      <c r="N154" s="33">
        <f t="shared" si="36"/>
        <v>16114954</v>
      </c>
      <c r="O154" s="38">
        <f t="shared" si="37"/>
        <v>0.85364449766148942</v>
      </c>
      <c r="P154" s="33">
        <v>3892435</v>
      </c>
      <c r="Q154" s="33">
        <v>16677192</v>
      </c>
      <c r="R154" s="33">
        <v>17397989</v>
      </c>
      <c r="S154" s="33">
        <v>12904657</v>
      </c>
      <c r="T154" s="38">
        <f t="shared" si="38"/>
        <v>0.74173267956428757</v>
      </c>
      <c r="U154" s="38">
        <f t="shared" si="39"/>
        <v>0.89698710447316388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13201109</v>
      </c>
      <c r="E155" s="33">
        <v>13201109</v>
      </c>
      <c r="F155" s="33">
        <v>2862293</v>
      </c>
      <c r="G155" s="38">
        <f t="shared" si="32"/>
        <v>0.21682216244104946</v>
      </c>
      <c r="H155" s="33">
        <v>4682727</v>
      </c>
      <c r="I155" s="38">
        <f t="shared" si="33"/>
        <v>0.35472224341151942</v>
      </c>
      <c r="J155" s="33">
        <v>2935535</v>
      </c>
      <c r="K155" s="38">
        <f t="shared" si="34"/>
        <v>0.22237033267432305</v>
      </c>
      <c r="L155" s="33">
        <v>0</v>
      </c>
      <c r="M155" s="38">
        <f t="shared" si="35"/>
        <v>0</v>
      </c>
      <c r="N155" s="33">
        <f t="shared" si="36"/>
        <v>10480555</v>
      </c>
      <c r="O155" s="38">
        <f t="shared" si="37"/>
        <v>0.79391473852689198</v>
      </c>
      <c r="P155" s="33">
        <v>2685275</v>
      </c>
      <c r="Q155" s="33">
        <v>11802655</v>
      </c>
      <c r="R155" s="33">
        <v>11802956</v>
      </c>
      <c r="S155" s="33">
        <v>7162743</v>
      </c>
      <c r="T155" s="38">
        <f t="shared" si="38"/>
        <v>0.60686009504737626</v>
      </c>
      <c r="U155" s="38">
        <f t="shared" si="39"/>
        <v>9.3197158577799311E-2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41536239</v>
      </c>
      <c r="E156" s="33">
        <v>38897916</v>
      </c>
      <c r="F156" s="33">
        <v>9392126</v>
      </c>
      <c r="G156" s="38">
        <f t="shared" si="32"/>
        <v>0.22611883565096011</v>
      </c>
      <c r="H156" s="33">
        <v>7168142</v>
      </c>
      <c r="I156" s="38">
        <f t="shared" si="33"/>
        <v>0.17257561523565002</v>
      </c>
      <c r="J156" s="33">
        <v>7968158</v>
      </c>
      <c r="K156" s="38">
        <f t="shared" si="34"/>
        <v>0.20484794095395753</v>
      </c>
      <c r="L156" s="33">
        <v>0</v>
      </c>
      <c r="M156" s="38">
        <f t="shared" si="35"/>
        <v>0</v>
      </c>
      <c r="N156" s="33">
        <f t="shared" si="36"/>
        <v>24528426</v>
      </c>
      <c r="O156" s="38">
        <f t="shared" si="37"/>
        <v>0.63058457938980583</v>
      </c>
      <c r="P156" s="33">
        <v>7671190</v>
      </c>
      <c r="Q156" s="33">
        <v>42586913</v>
      </c>
      <c r="R156" s="33">
        <v>37169673</v>
      </c>
      <c r="S156" s="33">
        <v>25138838</v>
      </c>
      <c r="T156" s="38">
        <f t="shared" si="38"/>
        <v>0.67632658484781394</v>
      </c>
      <c r="U156" s="38">
        <f t="shared" si="39"/>
        <v>3.8712116373079031E-2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330091338</v>
      </c>
      <c r="E157" s="34">
        <f>SUM(E151:E156)</f>
        <v>333898453</v>
      </c>
      <c r="F157" s="34">
        <f>SUM(F151:F156)</f>
        <v>64165704</v>
      </c>
      <c r="G157" s="39">
        <f t="shared" si="32"/>
        <v>0.19438772428496745</v>
      </c>
      <c r="H157" s="34">
        <f>SUM(H151:H156)</f>
        <v>83794440</v>
      </c>
      <c r="I157" s="39">
        <f t="shared" si="33"/>
        <v>0.25385228375789731</v>
      </c>
      <c r="J157" s="34">
        <f>SUM(J151:J156)</f>
        <v>74702725</v>
      </c>
      <c r="K157" s="39">
        <f t="shared" si="34"/>
        <v>0.22372887423949819</v>
      </c>
      <c r="L157" s="34">
        <f>SUM(L151:L156)</f>
        <v>0</v>
      </c>
      <c r="M157" s="39">
        <f t="shared" si="35"/>
        <v>0</v>
      </c>
      <c r="N157" s="34">
        <f t="shared" si="36"/>
        <v>222662869</v>
      </c>
      <c r="O157" s="39">
        <f t="shared" si="37"/>
        <v>0.66685804321471354</v>
      </c>
      <c r="P157" s="34">
        <f>SUM(P151:P156)</f>
        <v>68765241</v>
      </c>
      <c r="Q157" s="34">
        <f>SUM(Q151:Q156)</f>
        <v>330269198</v>
      </c>
      <c r="R157" s="34">
        <f>SUM(R151:R156)</f>
        <v>329213046</v>
      </c>
      <c r="S157" s="34">
        <f>SUM(S151:S156)</f>
        <v>200797400</v>
      </c>
      <c r="T157" s="39">
        <f t="shared" si="38"/>
        <v>0.60993147883938958</v>
      </c>
      <c r="U157" s="39">
        <f t="shared" si="39"/>
        <v>8.6344262212358025E-2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47938967</v>
      </c>
      <c r="E158" s="33">
        <v>48437112</v>
      </c>
      <c r="F158" s="33">
        <v>11000143</v>
      </c>
      <c r="G158" s="38">
        <f t="shared" si="32"/>
        <v>0.22946141079760854</v>
      </c>
      <c r="H158" s="33">
        <v>10389070</v>
      </c>
      <c r="I158" s="38">
        <f t="shared" si="33"/>
        <v>0.21671451535449229</v>
      </c>
      <c r="J158" s="33">
        <v>10387632</v>
      </c>
      <c r="K158" s="38">
        <f t="shared" si="34"/>
        <v>0.21445605592670347</v>
      </c>
      <c r="L158" s="33">
        <v>0</v>
      </c>
      <c r="M158" s="38">
        <f t="shared" si="35"/>
        <v>0</v>
      </c>
      <c r="N158" s="33">
        <f t="shared" si="36"/>
        <v>31776845</v>
      </c>
      <c r="O158" s="38">
        <f t="shared" si="37"/>
        <v>0.65604334544140452</v>
      </c>
      <c r="P158" s="33">
        <v>9965457</v>
      </c>
      <c r="Q158" s="33">
        <v>44637559</v>
      </c>
      <c r="R158" s="33">
        <v>47444136</v>
      </c>
      <c r="S158" s="33">
        <v>30345420</v>
      </c>
      <c r="T158" s="38">
        <f t="shared" si="38"/>
        <v>0.63960317456302718</v>
      </c>
      <c r="U158" s="38">
        <f t="shared" si="39"/>
        <v>4.2363837403543103E-2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91255074</v>
      </c>
      <c r="E159" s="33">
        <v>88818497</v>
      </c>
      <c r="F159" s="33">
        <v>17343464</v>
      </c>
      <c r="G159" s="38">
        <f t="shared" si="32"/>
        <v>0.19005479081634408</v>
      </c>
      <c r="H159" s="33">
        <v>19999847</v>
      </c>
      <c r="I159" s="38">
        <f t="shared" si="33"/>
        <v>0.21916421874798983</v>
      </c>
      <c r="J159" s="33">
        <v>18590758</v>
      </c>
      <c r="K159" s="38">
        <f t="shared" si="34"/>
        <v>0.20931178333269926</v>
      </c>
      <c r="L159" s="33">
        <v>0</v>
      </c>
      <c r="M159" s="38">
        <f t="shared" si="35"/>
        <v>0</v>
      </c>
      <c r="N159" s="33">
        <f t="shared" si="36"/>
        <v>55934069</v>
      </c>
      <c r="O159" s="38">
        <f t="shared" si="37"/>
        <v>0.62975698631783872</v>
      </c>
      <c r="P159" s="33">
        <v>15712969</v>
      </c>
      <c r="Q159" s="33">
        <v>91218468</v>
      </c>
      <c r="R159" s="33">
        <v>92545219</v>
      </c>
      <c r="S159" s="33">
        <v>48047820</v>
      </c>
      <c r="T159" s="38">
        <f t="shared" si="38"/>
        <v>0.51918208762356488</v>
      </c>
      <c r="U159" s="38">
        <f t="shared" si="39"/>
        <v>0.18314737335763853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49438414</v>
      </c>
      <c r="E160" s="33">
        <v>47556479</v>
      </c>
      <c r="F160" s="33">
        <v>10194896</v>
      </c>
      <c r="G160" s="38">
        <f t="shared" si="32"/>
        <v>0.20621405856587552</v>
      </c>
      <c r="H160" s="33">
        <v>12721727</v>
      </c>
      <c r="I160" s="38">
        <f t="shared" si="33"/>
        <v>0.2573247394222638</v>
      </c>
      <c r="J160" s="33">
        <v>10955745</v>
      </c>
      <c r="K160" s="38">
        <f t="shared" si="34"/>
        <v>0.23037334197933368</v>
      </c>
      <c r="L160" s="33">
        <v>0</v>
      </c>
      <c r="M160" s="38">
        <f t="shared" si="35"/>
        <v>0</v>
      </c>
      <c r="N160" s="33">
        <f t="shared" si="36"/>
        <v>33872368</v>
      </c>
      <c r="O160" s="38">
        <f t="shared" si="37"/>
        <v>0.71225558982194626</v>
      </c>
      <c r="P160" s="33">
        <v>13273148</v>
      </c>
      <c r="Q160" s="33">
        <v>42622342</v>
      </c>
      <c r="R160" s="33">
        <v>51906579</v>
      </c>
      <c r="S160" s="33">
        <v>32839533</v>
      </c>
      <c r="T160" s="38">
        <f t="shared" si="38"/>
        <v>0.63266610192129979</v>
      </c>
      <c r="U160" s="38">
        <f t="shared" si="39"/>
        <v>-0.17459332179525155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28152535</v>
      </c>
      <c r="E161" s="33">
        <v>27365731</v>
      </c>
      <c r="F161" s="33">
        <v>5966420</v>
      </c>
      <c r="G161" s="38">
        <f t="shared" si="32"/>
        <v>0.2119318917461607</v>
      </c>
      <c r="H161" s="33">
        <v>6949100</v>
      </c>
      <c r="I161" s="38">
        <f t="shared" si="33"/>
        <v>0.24683745176056082</v>
      </c>
      <c r="J161" s="33">
        <v>6721297</v>
      </c>
      <c r="K161" s="38">
        <f t="shared" si="34"/>
        <v>0.24560999302375661</v>
      </c>
      <c r="L161" s="33">
        <v>0</v>
      </c>
      <c r="M161" s="38">
        <f t="shared" si="35"/>
        <v>0</v>
      </c>
      <c r="N161" s="33">
        <f t="shared" si="36"/>
        <v>19636817</v>
      </c>
      <c r="O161" s="38">
        <f t="shared" si="37"/>
        <v>0.71756961288554655</v>
      </c>
      <c r="P161" s="33">
        <v>7182465</v>
      </c>
      <c r="Q161" s="33">
        <v>25082338</v>
      </c>
      <c r="R161" s="33">
        <v>26901560</v>
      </c>
      <c r="S161" s="33">
        <v>19772440</v>
      </c>
      <c r="T161" s="38">
        <f t="shared" si="38"/>
        <v>0.73499232014797655</v>
      </c>
      <c r="U161" s="38">
        <f t="shared" si="39"/>
        <v>-6.4207483085542361E-2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19431247</v>
      </c>
      <c r="E162" s="33">
        <v>20243895</v>
      </c>
      <c r="F162" s="33">
        <v>5810849</v>
      </c>
      <c r="G162" s="38">
        <f t="shared" si="32"/>
        <v>0.29904663349706789</v>
      </c>
      <c r="H162" s="33">
        <v>1822444</v>
      </c>
      <c r="I162" s="38">
        <f t="shared" si="33"/>
        <v>9.378934867124071E-2</v>
      </c>
      <c r="J162" s="33">
        <v>3663118</v>
      </c>
      <c r="K162" s="38">
        <f t="shared" si="34"/>
        <v>0.18094926890304461</v>
      </c>
      <c r="L162" s="33">
        <v>0</v>
      </c>
      <c r="M162" s="38">
        <f t="shared" si="35"/>
        <v>0</v>
      </c>
      <c r="N162" s="33">
        <f t="shared" si="36"/>
        <v>11296411</v>
      </c>
      <c r="O162" s="38">
        <f t="shared" si="37"/>
        <v>0.55801568818648783</v>
      </c>
      <c r="P162" s="33">
        <v>4027124</v>
      </c>
      <c r="Q162" s="33">
        <v>19067592</v>
      </c>
      <c r="R162" s="33">
        <v>19048506</v>
      </c>
      <c r="S162" s="33">
        <v>11017392</v>
      </c>
      <c r="T162" s="38">
        <f t="shared" si="38"/>
        <v>0.57838614744904404</v>
      </c>
      <c r="U162" s="38">
        <f t="shared" si="39"/>
        <v>-9.0388575072433808E-2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236216237</v>
      </c>
      <c r="E163" s="34">
        <f>SUM(E158:E162)</f>
        <v>232421714</v>
      </c>
      <c r="F163" s="34">
        <f>SUM(F158:F162)</f>
        <v>50315772</v>
      </c>
      <c r="G163" s="39">
        <f t="shared" si="32"/>
        <v>0.21300725402716494</v>
      </c>
      <c r="H163" s="34">
        <f>SUM(H158:H162)</f>
        <v>51882188</v>
      </c>
      <c r="I163" s="39">
        <f t="shared" si="33"/>
        <v>0.21963853399290245</v>
      </c>
      <c r="J163" s="34">
        <f>SUM(J158:J162)</f>
        <v>50318550</v>
      </c>
      <c r="K163" s="39">
        <f t="shared" si="34"/>
        <v>0.21649676845597998</v>
      </c>
      <c r="L163" s="34">
        <f>SUM(L158:L162)</f>
        <v>0</v>
      </c>
      <c r="M163" s="39">
        <f t="shared" si="35"/>
        <v>0</v>
      </c>
      <c r="N163" s="34">
        <f t="shared" si="36"/>
        <v>152516510</v>
      </c>
      <c r="O163" s="39">
        <f t="shared" si="37"/>
        <v>0.65620594296107804</v>
      </c>
      <c r="P163" s="34">
        <f>SUM(P158:P162)</f>
        <v>50161163</v>
      </c>
      <c r="Q163" s="34">
        <f>SUM(Q158:Q162)</f>
        <v>222628299</v>
      </c>
      <c r="R163" s="34">
        <f>SUM(R158:R162)</f>
        <v>237846000</v>
      </c>
      <c r="S163" s="34">
        <f>SUM(S158:S162)</f>
        <v>142022605</v>
      </c>
      <c r="T163" s="39">
        <f t="shared" si="38"/>
        <v>0.59712000622251371</v>
      </c>
      <c r="U163" s="39">
        <f t="shared" si="39"/>
        <v>3.1376266136413644E-3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19643200</v>
      </c>
      <c r="E164" s="33">
        <v>17895743</v>
      </c>
      <c r="F164" s="33">
        <v>5401940</v>
      </c>
      <c r="G164" s="38">
        <f t="shared" si="32"/>
        <v>0.2750030544921398</v>
      </c>
      <c r="H164" s="33">
        <v>3475270</v>
      </c>
      <c r="I164" s="38">
        <f t="shared" si="33"/>
        <v>0.17691974830984769</v>
      </c>
      <c r="J164" s="33">
        <v>3622140</v>
      </c>
      <c r="K164" s="38">
        <f t="shared" si="34"/>
        <v>0.20240232551395043</v>
      </c>
      <c r="L164" s="33">
        <v>0</v>
      </c>
      <c r="M164" s="38">
        <f t="shared" si="35"/>
        <v>0</v>
      </c>
      <c r="N164" s="33">
        <f t="shared" si="36"/>
        <v>12499350</v>
      </c>
      <c r="O164" s="38">
        <f t="shared" si="37"/>
        <v>0.69845381664231543</v>
      </c>
      <c r="P164" s="33">
        <v>3065490</v>
      </c>
      <c r="Q164" s="33">
        <v>19625200</v>
      </c>
      <c r="R164" s="33">
        <v>18709629</v>
      </c>
      <c r="S164" s="33">
        <v>11894620</v>
      </c>
      <c r="T164" s="38">
        <f t="shared" si="38"/>
        <v>0.63574857630795356</v>
      </c>
      <c r="U164" s="38">
        <f t="shared" si="39"/>
        <v>0.18158597809811816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26343367</v>
      </c>
      <c r="E165" s="33">
        <v>25410482</v>
      </c>
      <c r="F165" s="33">
        <v>4823747</v>
      </c>
      <c r="G165" s="38">
        <f t="shared" si="32"/>
        <v>0.18311049608806648</v>
      </c>
      <c r="H165" s="33">
        <v>6921921</v>
      </c>
      <c r="I165" s="38">
        <f t="shared" si="33"/>
        <v>0.26275764217990816</v>
      </c>
      <c r="J165" s="33">
        <v>6562099</v>
      </c>
      <c r="K165" s="38">
        <f t="shared" si="34"/>
        <v>0.25824378301836226</v>
      </c>
      <c r="L165" s="33">
        <v>0</v>
      </c>
      <c r="M165" s="38">
        <f t="shared" si="35"/>
        <v>0</v>
      </c>
      <c r="N165" s="33">
        <f t="shared" si="36"/>
        <v>18307767</v>
      </c>
      <c r="O165" s="38">
        <f t="shared" si="37"/>
        <v>0.72048090232999118</v>
      </c>
      <c r="P165" s="33">
        <v>4910622</v>
      </c>
      <c r="Q165" s="33">
        <v>26508675</v>
      </c>
      <c r="R165" s="33">
        <v>24899960</v>
      </c>
      <c r="S165" s="33">
        <v>14716998</v>
      </c>
      <c r="T165" s="38">
        <f t="shared" si="38"/>
        <v>0.59104504585549533</v>
      </c>
      <c r="U165" s="38">
        <f t="shared" si="39"/>
        <v>0.33630709103653267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46990654</v>
      </c>
      <c r="E166" s="33">
        <v>47919346</v>
      </c>
      <c r="F166" s="33">
        <v>9521214</v>
      </c>
      <c r="G166" s="38">
        <f t="shared" si="32"/>
        <v>0.20261931234240749</v>
      </c>
      <c r="H166" s="33">
        <v>11489768</v>
      </c>
      <c r="I166" s="38">
        <f t="shared" si="33"/>
        <v>0.24451177036182556</v>
      </c>
      <c r="J166" s="33">
        <v>8520591</v>
      </c>
      <c r="K166" s="38">
        <f t="shared" si="34"/>
        <v>0.1778110869877064</v>
      </c>
      <c r="L166" s="33">
        <v>0</v>
      </c>
      <c r="M166" s="38">
        <f t="shared" si="35"/>
        <v>0</v>
      </c>
      <c r="N166" s="33">
        <f t="shared" si="36"/>
        <v>29531573</v>
      </c>
      <c r="O166" s="38">
        <f t="shared" si="37"/>
        <v>0.61627662865014898</v>
      </c>
      <c r="P166" s="33">
        <v>8770740</v>
      </c>
      <c r="Q166" s="33">
        <v>43776378</v>
      </c>
      <c r="R166" s="33">
        <v>43472127</v>
      </c>
      <c r="S166" s="33">
        <v>28754905</v>
      </c>
      <c r="T166" s="38">
        <f t="shared" si="38"/>
        <v>0.6614561325697268</v>
      </c>
      <c r="U166" s="38">
        <f t="shared" si="39"/>
        <v>-2.8520854568713672E-2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23512599</v>
      </c>
      <c r="E167" s="33">
        <v>24801599</v>
      </c>
      <c r="F167" s="33">
        <v>4631515</v>
      </c>
      <c r="G167" s="38">
        <f t="shared" si="32"/>
        <v>0.19698013818038576</v>
      </c>
      <c r="H167" s="33">
        <v>5483170</v>
      </c>
      <c r="I167" s="38">
        <f t="shared" si="33"/>
        <v>0.23320135728083485</v>
      </c>
      <c r="J167" s="33">
        <v>5519722</v>
      </c>
      <c r="K167" s="38">
        <f t="shared" si="34"/>
        <v>0.22255508606521701</v>
      </c>
      <c r="L167" s="33">
        <v>0</v>
      </c>
      <c r="M167" s="38">
        <f t="shared" si="35"/>
        <v>0</v>
      </c>
      <c r="N167" s="33">
        <f t="shared" si="36"/>
        <v>15634407</v>
      </c>
      <c r="O167" s="38">
        <f t="shared" si="37"/>
        <v>0.63037899290283661</v>
      </c>
      <c r="P167" s="33">
        <v>4861344</v>
      </c>
      <c r="Q167" s="33">
        <v>22265478</v>
      </c>
      <c r="R167" s="33">
        <v>22468045</v>
      </c>
      <c r="S167" s="33">
        <v>14545070</v>
      </c>
      <c r="T167" s="38">
        <f t="shared" si="38"/>
        <v>0.64736696049878839</v>
      </c>
      <c r="U167" s="38">
        <f t="shared" si="39"/>
        <v>0.13543127168124691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24744791</v>
      </c>
      <c r="E168" s="33">
        <v>35223455</v>
      </c>
      <c r="F168" s="33">
        <v>10532282</v>
      </c>
      <c r="G168" s="38">
        <f t="shared" si="32"/>
        <v>0.42563632887422648</v>
      </c>
      <c r="H168" s="33">
        <v>6156255</v>
      </c>
      <c r="I168" s="38">
        <f t="shared" si="33"/>
        <v>0.24878993724376172</v>
      </c>
      <c r="J168" s="33">
        <v>11113235</v>
      </c>
      <c r="K168" s="38">
        <f t="shared" si="34"/>
        <v>0.31550667020029693</v>
      </c>
      <c r="L168" s="33">
        <v>0</v>
      </c>
      <c r="M168" s="38">
        <f t="shared" si="35"/>
        <v>0</v>
      </c>
      <c r="N168" s="33">
        <f t="shared" si="36"/>
        <v>27801772</v>
      </c>
      <c r="O168" s="38">
        <f t="shared" si="37"/>
        <v>0.78929713169818239</v>
      </c>
      <c r="P168" s="33">
        <v>12164118</v>
      </c>
      <c r="Q168" s="33">
        <v>24234445</v>
      </c>
      <c r="R168" s="33">
        <v>26529213</v>
      </c>
      <c r="S168" s="33">
        <v>21410083</v>
      </c>
      <c r="T168" s="38">
        <f t="shared" si="38"/>
        <v>0.80703799995876246</v>
      </c>
      <c r="U168" s="38">
        <f t="shared" si="39"/>
        <v>-8.639204256321753E-2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141234611</v>
      </c>
      <c r="E169" s="34">
        <f>SUM(E164:E168)</f>
        <v>151250625</v>
      </c>
      <c r="F169" s="34">
        <f>SUM(F164:F168)</f>
        <v>34910698</v>
      </c>
      <c r="G169" s="39">
        <f t="shared" si="32"/>
        <v>0.24718231425581652</v>
      </c>
      <c r="H169" s="34">
        <f>SUM(H164:H168)</f>
        <v>33526384</v>
      </c>
      <c r="I169" s="39">
        <f t="shared" si="33"/>
        <v>0.23738079329577366</v>
      </c>
      <c r="J169" s="34">
        <f>SUM(J164:J168)</f>
        <v>35337787</v>
      </c>
      <c r="K169" s="39">
        <f t="shared" si="34"/>
        <v>0.23363729571365408</v>
      </c>
      <c r="L169" s="34">
        <f>SUM(L164:L168)</f>
        <v>0</v>
      </c>
      <c r="M169" s="39">
        <f t="shared" si="35"/>
        <v>0</v>
      </c>
      <c r="N169" s="34">
        <f t="shared" si="36"/>
        <v>103774869</v>
      </c>
      <c r="O169" s="39">
        <f t="shared" si="37"/>
        <v>0.68611200119007776</v>
      </c>
      <c r="P169" s="34">
        <f>SUM(P164:P168)</f>
        <v>33772314</v>
      </c>
      <c r="Q169" s="34">
        <f>SUM(Q164:Q168)</f>
        <v>136410176</v>
      </c>
      <c r="R169" s="34">
        <f>SUM(R164:R168)</f>
        <v>136078974</v>
      </c>
      <c r="S169" s="34">
        <f>SUM(S164:S168)</f>
        <v>91321676</v>
      </c>
      <c r="T169" s="39">
        <f t="shared" si="38"/>
        <v>0.67109321385682996</v>
      </c>
      <c r="U169" s="39">
        <f t="shared" si="39"/>
        <v>4.6353738153684043E-2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3121449768</v>
      </c>
      <c r="E170" s="34">
        <f>SUM(E105,E107:E111,E113:E120,E122:E125,E127:E131,E133:E136,E138:E143,E145:E149,E151:E156,E158:E162,E164:E168)</f>
        <v>5040796928</v>
      </c>
      <c r="F170" s="34">
        <f>SUM(F105,F107:F111,F113:F120,F122:F125,F127:F131,F133:F136,F138:F143,F145:F149,F151:F156,F158:F162,F164:F168)</f>
        <v>678338154</v>
      </c>
      <c r="G170" s="39">
        <f t="shared" si="32"/>
        <v>0.21731509536180368</v>
      </c>
      <c r="H170" s="34">
        <f>SUM(H105,H107:H111,H113:H120,H122:H125,H127:H131,H133:H136,H138:H143,H145:H149,H151:H156,H158:H162,H164:H168)</f>
        <v>865903164</v>
      </c>
      <c r="I170" s="39">
        <f t="shared" si="33"/>
        <v>0.27740416420502206</v>
      </c>
      <c r="J170" s="34">
        <f>SUM(J105,J107:J111,J113:J120,J122:J125,J127:J131,J133:J136,J138:J143,J145:J149,J151:J156,J158:J162,J164:J168)</f>
        <v>1069118064</v>
      </c>
      <c r="K170" s="39">
        <f t="shared" si="34"/>
        <v>0.21209306371010389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2613359382</v>
      </c>
      <c r="O170" s="39">
        <f t="shared" si="37"/>
        <v>0.51844171057231692</v>
      </c>
      <c r="P170" s="34">
        <f>SUM(P105,P107:P111,P113:P120,P122:P125,P127:P131,P133:P136,P138:P143,P145:P149,P151:P156,P158:P162,P164:P168)</f>
        <v>778485725</v>
      </c>
      <c r="Q170" s="34">
        <f>SUM(Q105,Q107:Q111,Q113:Q120,Q122:Q125,Q127:Q131,Q133:Q136,Q138:Q143,Q145:Q149,Q151:Q156,Q158:Q162,Q164:Q168)</f>
        <v>3200419710</v>
      </c>
      <c r="R170" s="34">
        <f>SUM(R105,R107:R111,R113:R120,R122:R125,R127:R131,R133:R136,R138:R143,R145:R149,R151:R156,R158:R162,R164:R168)</f>
        <v>3412553589</v>
      </c>
      <c r="S170" s="34">
        <f>SUM(S105,S107:S111,S113:S120,S122:S125,S127:S131,S133:S136,S138:S143,S145:S149,S151:S156,S158:S162,S164:S168)</f>
        <v>2230521276</v>
      </c>
      <c r="T170" s="39">
        <f t="shared" si="38"/>
        <v>0.65362234403874153</v>
      </c>
      <c r="U170" s="39">
        <f t="shared" si="39"/>
        <v>0.37333033820241202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42664962</v>
      </c>
      <c r="E173" s="33">
        <v>37951915</v>
      </c>
      <c r="F173" s="33">
        <v>8015487</v>
      </c>
      <c r="G173" s="38">
        <f t="shared" ref="G173:G205" si="40">IF(($D173     =0),0,($F173     /$D173     ))</f>
        <v>0.18787048257537414</v>
      </c>
      <c r="H173" s="33">
        <v>7507893</v>
      </c>
      <c r="I173" s="38">
        <f t="shared" ref="I173:I205" si="41">IF(($D173     =0),0,($H173     /$D173     ))</f>
        <v>0.17597327286966763</v>
      </c>
      <c r="J173" s="33">
        <v>8641399</v>
      </c>
      <c r="K173" s="38">
        <f t="shared" ref="K173:K205" si="42">IF(($E173     =0),0,($J173     /$E173     ))</f>
        <v>0.22769335881996997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24164779</v>
      </c>
      <c r="O173" s="38">
        <f t="shared" ref="O173:O205" si="45">IF(($E173     =0),0,($N173     /$E173     ))</f>
        <v>0.63672094016863179</v>
      </c>
      <c r="P173" s="33">
        <v>7997846</v>
      </c>
      <c r="Q173" s="33">
        <v>37376197</v>
      </c>
      <c r="R173" s="33">
        <v>34912021</v>
      </c>
      <c r="S173" s="33">
        <v>24152155</v>
      </c>
      <c r="T173" s="38">
        <f t="shared" ref="T173:T205" si="46">IF(($R173     =0),0,($S173     /$R173     ))</f>
        <v>0.69180054056452356</v>
      </c>
      <c r="U173" s="38">
        <f t="shared" ref="U173:U205" si="47">IF(($P173     =0),0,(($J173     /$P173     )-1))</f>
        <v>8.0465790414069094E-2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61698731</v>
      </c>
      <c r="E174" s="33">
        <v>54785913</v>
      </c>
      <c r="F174" s="33">
        <v>10581244</v>
      </c>
      <c r="G174" s="38">
        <f t="shared" si="40"/>
        <v>0.17149856777443284</v>
      </c>
      <c r="H174" s="33">
        <v>15243683</v>
      </c>
      <c r="I174" s="38">
        <f t="shared" si="41"/>
        <v>0.24706639428289051</v>
      </c>
      <c r="J174" s="33">
        <v>12924370</v>
      </c>
      <c r="K174" s="38">
        <f t="shared" si="42"/>
        <v>0.23590681057008214</v>
      </c>
      <c r="L174" s="33">
        <v>0</v>
      </c>
      <c r="M174" s="38">
        <f t="shared" si="43"/>
        <v>0</v>
      </c>
      <c r="N174" s="33">
        <f t="shared" si="44"/>
        <v>38749297</v>
      </c>
      <c r="O174" s="38">
        <f t="shared" si="45"/>
        <v>0.70728577618118726</v>
      </c>
      <c r="P174" s="33">
        <v>12448452</v>
      </c>
      <c r="Q174" s="33">
        <v>62817203</v>
      </c>
      <c r="R174" s="33">
        <v>59382797</v>
      </c>
      <c r="S174" s="33">
        <v>34367799</v>
      </c>
      <c r="T174" s="38">
        <f t="shared" si="46"/>
        <v>0.57875008817789431</v>
      </c>
      <c r="U174" s="38">
        <f t="shared" si="47"/>
        <v>3.8231098935032293E-2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47525794</v>
      </c>
      <c r="E175" s="33">
        <v>47500469</v>
      </c>
      <c r="F175" s="33">
        <v>9515133</v>
      </c>
      <c r="G175" s="38">
        <f t="shared" si="40"/>
        <v>0.20020986919229586</v>
      </c>
      <c r="H175" s="33">
        <v>7113546</v>
      </c>
      <c r="I175" s="38">
        <f t="shared" si="41"/>
        <v>0.14967758350339186</v>
      </c>
      <c r="J175" s="33">
        <v>9868653</v>
      </c>
      <c r="K175" s="38">
        <f t="shared" si="42"/>
        <v>0.20775906444207951</v>
      </c>
      <c r="L175" s="33">
        <v>0</v>
      </c>
      <c r="M175" s="38">
        <f t="shared" si="43"/>
        <v>0</v>
      </c>
      <c r="N175" s="33">
        <f t="shared" si="44"/>
        <v>26497332</v>
      </c>
      <c r="O175" s="38">
        <f t="shared" si="45"/>
        <v>0.55783306055357051</v>
      </c>
      <c r="P175" s="33">
        <v>4272389</v>
      </c>
      <c r="Q175" s="33">
        <v>44674724</v>
      </c>
      <c r="R175" s="33">
        <v>44774387</v>
      </c>
      <c r="S175" s="33">
        <v>23050283</v>
      </c>
      <c r="T175" s="38">
        <f t="shared" si="46"/>
        <v>0.51480957182060361</v>
      </c>
      <c r="U175" s="38">
        <f t="shared" si="47"/>
        <v>1.3098676173915811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41245369</v>
      </c>
      <c r="E176" s="33">
        <v>42753379</v>
      </c>
      <c r="F176" s="33">
        <v>5193031</v>
      </c>
      <c r="G176" s="38">
        <f t="shared" si="40"/>
        <v>0.12590579563005</v>
      </c>
      <c r="H176" s="33">
        <v>8143223</v>
      </c>
      <c r="I176" s="38">
        <f t="shared" si="41"/>
        <v>0.19743363188240601</v>
      </c>
      <c r="J176" s="33">
        <v>7899863</v>
      </c>
      <c r="K176" s="38">
        <f t="shared" si="42"/>
        <v>0.18477751197162684</v>
      </c>
      <c r="L176" s="33">
        <v>0</v>
      </c>
      <c r="M176" s="38">
        <f t="shared" si="43"/>
        <v>0</v>
      </c>
      <c r="N176" s="33">
        <f t="shared" si="44"/>
        <v>21236117</v>
      </c>
      <c r="O176" s="38">
        <f t="shared" si="45"/>
        <v>0.49671201427143336</v>
      </c>
      <c r="P176" s="33">
        <v>3034073</v>
      </c>
      <c r="Q176" s="33">
        <v>38470166</v>
      </c>
      <c r="R176" s="33">
        <v>35933666</v>
      </c>
      <c r="S176" s="33">
        <v>16839319</v>
      </c>
      <c r="T176" s="38">
        <f t="shared" si="46"/>
        <v>0.46862234985987794</v>
      </c>
      <c r="U176" s="38">
        <f t="shared" si="47"/>
        <v>1.6037155335418758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45350848</v>
      </c>
      <c r="E177" s="33">
        <v>44579874</v>
      </c>
      <c r="F177" s="33">
        <v>249708</v>
      </c>
      <c r="G177" s="38">
        <f t="shared" si="40"/>
        <v>5.5061373935058498E-3</v>
      </c>
      <c r="H177" s="33">
        <v>10139988</v>
      </c>
      <c r="I177" s="38">
        <f t="shared" si="41"/>
        <v>0.22358982129727761</v>
      </c>
      <c r="J177" s="33">
        <v>12295006</v>
      </c>
      <c r="K177" s="38">
        <f t="shared" si="42"/>
        <v>0.27579723531744393</v>
      </c>
      <c r="L177" s="33">
        <v>0</v>
      </c>
      <c r="M177" s="38">
        <f t="shared" si="43"/>
        <v>0</v>
      </c>
      <c r="N177" s="33">
        <f t="shared" si="44"/>
        <v>22684702</v>
      </c>
      <c r="O177" s="38">
        <f t="shared" si="45"/>
        <v>0.50885522915564996</v>
      </c>
      <c r="P177" s="33">
        <v>2291777</v>
      </c>
      <c r="Q177" s="33">
        <v>41942083</v>
      </c>
      <c r="R177" s="33">
        <v>37249224</v>
      </c>
      <c r="S177" s="33">
        <v>7331950</v>
      </c>
      <c r="T177" s="38">
        <f t="shared" si="46"/>
        <v>0.19683497299165212</v>
      </c>
      <c r="U177" s="38">
        <f t="shared" si="47"/>
        <v>4.3648352348417845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94389024</v>
      </c>
      <c r="E178" s="33">
        <v>94681714</v>
      </c>
      <c r="F178" s="33">
        <v>26464158</v>
      </c>
      <c r="G178" s="38">
        <f t="shared" si="40"/>
        <v>0.28037325611079528</v>
      </c>
      <c r="H178" s="33">
        <v>24253762</v>
      </c>
      <c r="I178" s="38">
        <f t="shared" si="41"/>
        <v>0.25695532141533745</v>
      </c>
      <c r="J178" s="33">
        <v>25271421</v>
      </c>
      <c r="K178" s="38">
        <f t="shared" si="42"/>
        <v>0.26690920487561093</v>
      </c>
      <c r="L178" s="33">
        <v>0</v>
      </c>
      <c r="M178" s="38">
        <f t="shared" si="43"/>
        <v>0</v>
      </c>
      <c r="N178" s="33">
        <f t="shared" si="44"/>
        <v>75989341</v>
      </c>
      <c r="O178" s="38">
        <f t="shared" si="45"/>
        <v>0.8025767362006142</v>
      </c>
      <c r="P178" s="33">
        <v>25270227</v>
      </c>
      <c r="Q178" s="33">
        <v>89028624</v>
      </c>
      <c r="R178" s="33">
        <v>87386530</v>
      </c>
      <c r="S178" s="33">
        <v>87205227</v>
      </c>
      <c r="T178" s="38">
        <f t="shared" si="46"/>
        <v>0.99792527521117957</v>
      </c>
      <c r="U178" s="38">
        <f t="shared" si="47"/>
        <v>4.7249278765981728E-5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332874728</v>
      </c>
      <c r="E179" s="34">
        <f>SUM(E173:E178)</f>
        <v>322253264</v>
      </c>
      <c r="F179" s="34">
        <f>SUM(F173:F178)</f>
        <v>60018761</v>
      </c>
      <c r="G179" s="39">
        <f t="shared" si="40"/>
        <v>0.18030434860768402</v>
      </c>
      <c r="H179" s="34">
        <f>SUM(H173:H178)</f>
        <v>72402095</v>
      </c>
      <c r="I179" s="39">
        <f t="shared" si="41"/>
        <v>0.21750553259182837</v>
      </c>
      <c r="J179" s="34">
        <f>SUM(J173:J178)</f>
        <v>76900712</v>
      </c>
      <c r="K179" s="39">
        <f t="shared" si="42"/>
        <v>0.23863439285443513</v>
      </c>
      <c r="L179" s="34">
        <f>SUM(L173:L178)</f>
        <v>0</v>
      </c>
      <c r="M179" s="39">
        <f t="shared" si="43"/>
        <v>0</v>
      </c>
      <c r="N179" s="34">
        <f t="shared" si="44"/>
        <v>209321568</v>
      </c>
      <c r="O179" s="39">
        <f t="shared" si="45"/>
        <v>0.64955608331712666</v>
      </c>
      <c r="P179" s="34">
        <f>SUM(P173:P178)</f>
        <v>55314764</v>
      </c>
      <c r="Q179" s="34">
        <f>SUM(Q173:Q178)</f>
        <v>314308997</v>
      </c>
      <c r="R179" s="34">
        <f>SUM(R173:R178)</f>
        <v>299638625</v>
      </c>
      <c r="S179" s="34">
        <f>SUM(S173:S178)</f>
        <v>192946733</v>
      </c>
      <c r="T179" s="39">
        <f t="shared" si="46"/>
        <v>0.64393144575403116</v>
      </c>
      <c r="U179" s="39">
        <f t="shared" si="47"/>
        <v>0.39023845423981207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152095404</v>
      </c>
      <c r="E180" s="33">
        <v>51871493</v>
      </c>
      <c r="F180" s="33">
        <v>7550457</v>
      </c>
      <c r="G180" s="38">
        <f t="shared" si="40"/>
        <v>4.9642900452139892E-2</v>
      </c>
      <c r="H180" s="33">
        <v>8335472</v>
      </c>
      <c r="I180" s="38">
        <f t="shared" si="41"/>
        <v>5.4804233269270912E-2</v>
      </c>
      <c r="J180" s="33">
        <v>11698465</v>
      </c>
      <c r="K180" s="38">
        <f t="shared" si="42"/>
        <v>0.22552782508110958</v>
      </c>
      <c r="L180" s="33">
        <v>0</v>
      </c>
      <c r="M180" s="38">
        <f t="shared" si="43"/>
        <v>0</v>
      </c>
      <c r="N180" s="33">
        <f t="shared" si="44"/>
        <v>27584394</v>
      </c>
      <c r="O180" s="38">
        <f t="shared" si="45"/>
        <v>0.53178330533111895</v>
      </c>
      <c r="P180" s="33">
        <v>7939426</v>
      </c>
      <c r="Q180" s="33">
        <v>88028971</v>
      </c>
      <c r="R180" s="33">
        <v>90839023</v>
      </c>
      <c r="S180" s="33">
        <v>28622116</v>
      </c>
      <c r="T180" s="38">
        <f t="shared" si="46"/>
        <v>0.31508612768765687</v>
      </c>
      <c r="U180" s="38">
        <f t="shared" si="47"/>
        <v>0.47346483234430292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210077832</v>
      </c>
      <c r="E181" s="33">
        <v>129897177</v>
      </c>
      <c r="F181" s="33">
        <v>18869497</v>
      </c>
      <c r="G181" s="38">
        <f t="shared" si="40"/>
        <v>8.9821457220674292E-2</v>
      </c>
      <c r="H181" s="33">
        <v>36694841</v>
      </c>
      <c r="I181" s="38">
        <f t="shared" si="41"/>
        <v>0.17467259943924021</v>
      </c>
      <c r="J181" s="33">
        <v>31647915</v>
      </c>
      <c r="K181" s="38">
        <f t="shared" si="42"/>
        <v>0.24363820470093819</v>
      </c>
      <c r="L181" s="33">
        <v>0</v>
      </c>
      <c r="M181" s="38">
        <f t="shared" si="43"/>
        <v>0</v>
      </c>
      <c r="N181" s="33">
        <f t="shared" si="44"/>
        <v>87212253</v>
      </c>
      <c r="O181" s="38">
        <f t="shared" si="45"/>
        <v>0.67139452152990209</v>
      </c>
      <c r="P181" s="33">
        <v>17956087</v>
      </c>
      <c r="Q181" s="33">
        <v>168514896</v>
      </c>
      <c r="R181" s="33">
        <v>207698592</v>
      </c>
      <c r="S181" s="33">
        <v>84962702</v>
      </c>
      <c r="T181" s="38">
        <f t="shared" si="46"/>
        <v>0.40906729882887216</v>
      </c>
      <c r="U181" s="38">
        <f t="shared" si="47"/>
        <v>0.76251735692748657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91734610</v>
      </c>
      <c r="E182" s="33">
        <v>106562058</v>
      </c>
      <c r="F182" s="33">
        <v>23877694</v>
      </c>
      <c r="G182" s="38">
        <f t="shared" si="40"/>
        <v>0.26029100685117645</v>
      </c>
      <c r="H182" s="33">
        <v>23531958</v>
      </c>
      <c r="I182" s="38">
        <f t="shared" si="41"/>
        <v>0.25652213488453268</v>
      </c>
      <c r="J182" s="33">
        <v>23134957</v>
      </c>
      <c r="K182" s="38">
        <f t="shared" si="42"/>
        <v>0.21710313627764208</v>
      </c>
      <c r="L182" s="33">
        <v>0</v>
      </c>
      <c r="M182" s="38">
        <f t="shared" si="43"/>
        <v>0</v>
      </c>
      <c r="N182" s="33">
        <f t="shared" si="44"/>
        <v>70544609</v>
      </c>
      <c r="O182" s="38">
        <f t="shared" si="45"/>
        <v>0.66200494175891389</v>
      </c>
      <c r="P182" s="33">
        <v>19450967</v>
      </c>
      <c r="Q182" s="33">
        <v>88012476</v>
      </c>
      <c r="R182" s="33">
        <v>96335211</v>
      </c>
      <c r="S182" s="33">
        <v>64283226</v>
      </c>
      <c r="T182" s="38">
        <f t="shared" si="46"/>
        <v>0.66728691755291847</v>
      </c>
      <c r="U182" s="38">
        <f t="shared" si="47"/>
        <v>0.18939880983809187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55056216</v>
      </c>
      <c r="E183" s="33">
        <v>54798445</v>
      </c>
      <c r="F183" s="33">
        <v>8660974</v>
      </c>
      <c r="G183" s="38">
        <f t="shared" si="40"/>
        <v>0.15731146506690544</v>
      </c>
      <c r="H183" s="33">
        <v>8968789</v>
      </c>
      <c r="I183" s="38">
        <f t="shared" si="41"/>
        <v>0.16290238689851116</v>
      </c>
      <c r="J183" s="33">
        <v>9840686</v>
      </c>
      <c r="K183" s="38">
        <f t="shared" si="42"/>
        <v>0.17957965778043519</v>
      </c>
      <c r="L183" s="33">
        <v>0</v>
      </c>
      <c r="M183" s="38">
        <f t="shared" si="43"/>
        <v>0</v>
      </c>
      <c r="N183" s="33">
        <f t="shared" si="44"/>
        <v>27470449</v>
      </c>
      <c r="O183" s="38">
        <f t="shared" si="45"/>
        <v>0.50129979053237739</v>
      </c>
      <c r="P183" s="33">
        <v>11566122</v>
      </c>
      <c r="Q183" s="33">
        <v>54464376</v>
      </c>
      <c r="R183" s="33">
        <v>49333260</v>
      </c>
      <c r="S183" s="33">
        <v>28041919</v>
      </c>
      <c r="T183" s="38">
        <f t="shared" si="46"/>
        <v>0.56841812197288399</v>
      </c>
      <c r="U183" s="38">
        <f t="shared" si="47"/>
        <v>-0.14918016600551165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126966683</v>
      </c>
      <c r="E184" s="33">
        <v>129511329</v>
      </c>
      <c r="F184" s="33">
        <v>28609526</v>
      </c>
      <c r="G184" s="38">
        <f t="shared" si="40"/>
        <v>0.22533097127535417</v>
      </c>
      <c r="H184" s="33">
        <v>29531188</v>
      </c>
      <c r="I184" s="38">
        <f t="shared" si="41"/>
        <v>0.23259005671590238</v>
      </c>
      <c r="J184" s="33">
        <v>31703511</v>
      </c>
      <c r="K184" s="38">
        <f t="shared" si="42"/>
        <v>0.24479334159253358</v>
      </c>
      <c r="L184" s="33">
        <v>0</v>
      </c>
      <c r="M184" s="38">
        <f t="shared" si="43"/>
        <v>0</v>
      </c>
      <c r="N184" s="33">
        <f t="shared" si="44"/>
        <v>89844225</v>
      </c>
      <c r="O184" s="38">
        <f t="shared" si="45"/>
        <v>0.6937171110335838</v>
      </c>
      <c r="P184" s="33">
        <v>27915948</v>
      </c>
      <c r="Q184" s="33">
        <v>87563664</v>
      </c>
      <c r="R184" s="33">
        <v>117708898</v>
      </c>
      <c r="S184" s="33">
        <v>83722572</v>
      </c>
      <c r="T184" s="38">
        <f t="shared" si="46"/>
        <v>0.71126799606942204</v>
      </c>
      <c r="U184" s="38">
        <f t="shared" si="47"/>
        <v>0.13567739128902234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635930745</v>
      </c>
      <c r="E185" s="34">
        <f>SUM(E180:E184)</f>
        <v>472640502</v>
      </c>
      <c r="F185" s="34">
        <f>SUM(F180:F184)</f>
        <v>87568148</v>
      </c>
      <c r="G185" s="39">
        <f t="shared" si="40"/>
        <v>0.1377007617393935</v>
      </c>
      <c r="H185" s="34">
        <f>SUM(H180:H184)</f>
        <v>107062248</v>
      </c>
      <c r="I185" s="39">
        <f t="shared" si="41"/>
        <v>0.16835520037641835</v>
      </c>
      <c r="J185" s="34">
        <f>SUM(J180:J184)</f>
        <v>108025534</v>
      </c>
      <c r="K185" s="39">
        <f t="shared" si="42"/>
        <v>0.22855750521355023</v>
      </c>
      <c r="L185" s="34">
        <f>SUM(L180:L184)</f>
        <v>0</v>
      </c>
      <c r="M185" s="39">
        <f t="shared" si="43"/>
        <v>0</v>
      </c>
      <c r="N185" s="34">
        <f t="shared" si="44"/>
        <v>302655930</v>
      </c>
      <c r="O185" s="39">
        <f t="shared" si="45"/>
        <v>0.64035123676303141</v>
      </c>
      <c r="P185" s="34">
        <f>SUM(P180:P184)</f>
        <v>84828550</v>
      </c>
      <c r="Q185" s="34">
        <f>SUM(Q180:Q184)</f>
        <v>486584383</v>
      </c>
      <c r="R185" s="34">
        <f>SUM(R180:R184)</f>
        <v>561914984</v>
      </c>
      <c r="S185" s="34">
        <f>SUM(S180:S184)</f>
        <v>289632535</v>
      </c>
      <c r="T185" s="39">
        <f t="shared" si="46"/>
        <v>0.51543835499499691</v>
      </c>
      <c r="U185" s="39">
        <f t="shared" si="47"/>
        <v>0.27345727352406701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59563774</v>
      </c>
      <c r="E186" s="33">
        <v>60875774</v>
      </c>
      <c r="F186" s="33">
        <v>15067673</v>
      </c>
      <c r="G186" s="38">
        <f t="shared" si="40"/>
        <v>0.25296706350406878</v>
      </c>
      <c r="H186" s="33">
        <v>17190193</v>
      </c>
      <c r="I186" s="38">
        <f t="shared" si="41"/>
        <v>0.28860147444653189</v>
      </c>
      <c r="J186" s="33">
        <v>14573785</v>
      </c>
      <c r="K186" s="38">
        <f t="shared" si="42"/>
        <v>0.23940204850619229</v>
      </c>
      <c r="L186" s="33">
        <v>0</v>
      </c>
      <c r="M186" s="38">
        <f t="shared" si="43"/>
        <v>0</v>
      </c>
      <c r="N186" s="33">
        <f t="shared" si="44"/>
        <v>46831651</v>
      </c>
      <c r="O186" s="38">
        <f t="shared" si="45"/>
        <v>0.76929865400972153</v>
      </c>
      <c r="P186" s="33">
        <v>15851590</v>
      </c>
      <c r="Q186" s="33">
        <v>60634395</v>
      </c>
      <c r="R186" s="33">
        <v>63034990</v>
      </c>
      <c r="S186" s="33">
        <v>46219286</v>
      </c>
      <c r="T186" s="38">
        <f t="shared" si="46"/>
        <v>0.73323222546715716</v>
      </c>
      <c r="U186" s="38">
        <f t="shared" si="47"/>
        <v>-8.0610525505643293E-2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38116518</v>
      </c>
      <c r="E187" s="33">
        <v>33562986</v>
      </c>
      <c r="F187" s="33">
        <v>6448783</v>
      </c>
      <c r="G187" s="38">
        <f t="shared" si="40"/>
        <v>0.16918604684719626</v>
      </c>
      <c r="H187" s="33">
        <v>7007469</v>
      </c>
      <c r="I187" s="38">
        <f t="shared" si="41"/>
        <v>0.1838433668049112</v>
      </c>
      <c r="J187" s="33">
        <v>8010274</v>
      </c>
      <c r="K187" s="38">
        <f t="shared" si="42"/>
        <v>0.23866392579015466</v>
      </c>
      <c r="L187" s="33">
        <v>0</v>
      </c>
      <c r="M187" s="38">
        <f t="shared" si="43"/>
        <v>0</v>
      </c>
      <c r="N187" s="33">
        <f t="shared" si="44"/>
        <v>21466526</v>
      </c>
      <c r="O187" s="38">
        <f t="shared" si="45"/>
        <v>0.63958927849864133</v>
      </c>
      <c r="P187" s="33">
        <v>6842957</v>
      </c>
      <c r="Q187" s="33">
        <v>37012361</v>
      </c>
      <c r="R187" s="33">
        <v>37024354</v>
      </c>
      <c r="S187" s="33">
        <v>21343992</v>
      </c>
      <c r="T187" s="38">
        <f t="shared" si="46"/>
        <v>0.57648519674374332</v>
      </c>
      <c r="U187" s="38">
        <f t="shared" si="47"/>
        <v>0.17058663381926853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406067082</v>
      </c>
      <c r="E188" s="33">
        <v>414193042</v>
      </c>
      <c r="F188" s="33">
        <v>42981700</v>
      </c>
      <c r="G188" s="38">
        <f t="shared" si="40"/>
        <v>0.10584876712562483</v>
      </c>
      <c r="H188" s="33">
        <v>60142122</v>
      </c>
      <c r="I188" s="38">
        <f t="shared" si="41"/>
        <v>0.14810883389951812</v>
      </c>
      <c r="J188" s="33">
        <v>43551410</v>
      </c>
      <c r="K188" s="38">
        <f t="shared" si="42"/>
        <v>0.105147613754458</v>
      </c>
      <c r="L188" s="33">
        <v>0</v>
      </c>
      <c r="M188" s="38">
        <f t="shared" si="43"/>
        <v>0</v>
      </c>
      <c r="N188" s="33">
        <f t="shared" si="44"/>
        <v>146675232</v>
      </c>
      <c r="O188" s="38">
        <f t="shared" si="45"/>
        <v>0.35412287780536883</v>
      </c>
      <c r="P188" s="33">
        <v>36583815</v>
      </c>
      <c r="Q188" s="33">
        <v>383191111</v>
      </c>
      <c r="R188" s="33">
        <v>403428111</v>
      </c>
      <c r="S188" s="33">
        <v>86524675</v>
      </c>
      <c r="T188" s="38">
        <f t="shared" si="46"/>
        <v>0.21447358932308017</v>
      </c>
      <c r="U188" s="38">
        <f t="shared" si="47"/>
        <v>0.19045567008252151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34003717</v>
      </c>
      <c r="E189" s="33">
        <v>31332199</v>
      </c>
      <c r="F189" s="33">
        <v>7035581</v>
      </c>
      <c r="G189" s="38">
        <f t="shared" si="40"/>
        <v>0.20690623322150339</v>
      </c>
      <c r="H189" s="33">
        <v>6786423</v>
      </c>
      <c r="I189" s="38">
        <f t="shared" si="41"/>
        <v>0.19957885780545698</v>
      </c>
      <c r="J189" s="33">
        <v>6004847</v>
      </c>
      <c r="K189" s="38">
        <f t="shared" si="42"/>
        <v>0.19165099136514485</v>
      </c>
      <c r="L189" s="33">
        <v>0</v>
      </c>
      <c r="M189" s="38">
        <f t="shared" si="43"/>
        <v>0</v>
      </c>
      <c r="N189" s="33">
        <f t="shared" si="44"/>
        <v>19826851</v>
      </c>
      <c r="O189" s="38">
        <f t="shared" si="45"/>
        <v>0.63279474894181542</v>
      </c>
      <c r="P189" s="33">
        <v>11051914</v>
      </c>
      <c r="Q189" s="33">
        <v>33064912</v>
      </c>
      <c r="R189" s="33">
        <v>31765334</v>
      </c>
      <c r="S189" s="33">
        <v>20522279</v>
      </c>
      <c r="T189" s="38">
        <f t="shared" si="46"/>
        <v>0.64605897107834598</v>
      </c>
      <c r="U189" s="38">
        <f t="shared" si="47"/>
        <v>-0.45666904393211893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56417000</v>
      </c>
      <c r="E190" s="33">
        <v>56401000</v>
      </c>
      <c r="F190" s="33">
        <v>10422978</v>
      </c>
      <c r="G190" s="38">
        <f t="shared" si="40"/>
        <v>0.1847488877466012</v>
      </c>
      <c r="H190" s="33">
        <v>11425193</v>
      </c>
      <c r="I190" s="38">
        <f t="shared" si="41"/>
        <v>0.20251330272790116</v>
      </c>
      <c r="J190" s="33">
        <v>11749704</v>
      </c>
      <c r="K190" s="38">
        <f t="shared" si="42"/>
        <v>0.2083243914114998</v>
      </c>
      <c r="L190" s="33">
        <v>0</v>
      </c>
      <c r="M190" s="38">
        <f t="shared" si="43"/>
        <v>0</v>
      </c>
      <c r="N190" s="33">
        <f t="shared" si="44"/>
        <v>33597875</v>
      </c>
      <c r="O190" s="38">
        <f t="shared" si="45"/>
        <v>0.59569644155245471</v>
      </c>
      <c r="P190" s="33">
        <v>10923176</v>
      </c>
      <c r="Q190" s="33">
        <v>54816000</v>
      </c>
      <c r="R190" s="33">
        <v>51091000</v>
      </c>
      <c r="S190" s="33">
        <v>34150385</v>
      </c>
      <c r="T190" s="38">
        <f t="shared" si="46"/>
        <v>0.6684227163296862</v>
      </c>
      <c r="U190" s="38">
        <f t="shared" si="47"/>
        <v>7.5667370003010159E-2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594168091</v>
      </c>
      <c r="E191" s="34">
        <f>SUM(E186:E190)</f>
        <v>596365001</v>
      </c>
      <c r="F191" s="34">
        <f>SUM(F186:F190)</f>
        <v>81956715</v>
      </c>
      <c r="G191" s="39">
        <f t="shared" si="40"/>
        <v>0.13793523455974346</v>
      </c>
      <c r="H191" s="34">
        <f>SUM(H186:H190)</f>
        <v>102551400</v>
      </c>
      <c r="I191" s="39">
        <f t="shared" si="41"/>
        <v>0.17259661290023734</v>
      </c>
      <c r="J191" s="34">
        <f>SUM(J186:J190)</f>
        <v>83890020</v>
      </c>
      <c r="K191" s="39">
        <f t="shared" si="42"/>
        <v>0.14066891896628925</v>
      </c>
      <c r="L191" s="34">
        <f>SUM(L186:L190)</f>
        <v>0</v>
      </c>
      <c r="M191" s="39">
        <f t="shared" si="43"/>
        <v>0</v>
      </c>
      <c r="N191" s="34">
        <f t="shared" si="44"/>
        <v>268398135</v>
      </c>
      <c r="O191" s="39">
        <f t="shared" si="45"/>
        <v>0.45005681847516738</v>
      </c>
      <c r="P191" s="34">
        <f>SUM(P186:P190)</f>
        <v>81253452</v>
      </c>
      <c r="Q191" s="34">
        <f>SUM(Q186:Q190)</f>
        <v>568718779</v>
      </c>
      <c r="R191" s="34">
        <f>SUM(R186:R190)</f>
        <v>586343789</v>
      </c>
      <c r="S191" s="34">
        <f>SUM(S186:S190)</f>
        <v>208760617</v>
      </c>
      <c r="T191" s="39">
        <f t="shared" si="46"/>
        <v>0.35603790969805943</v>
      </c>
      <c r="U191" s="39">
        <f t="shared" si="47"/>
        <v>3.2448689072311687E-2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24936760</v>
      </c>
      <c r="E192" s="33">
        <v>25532260</v>
      </c>
      <c r="F192" s="33">
        <v>5537161</v>
      </c>
      <c r="G192" s="38">
        <f t="shared" si="40"/>
        <v>0.22204813295712836</v>
      </c>
      <c r="H192" s="33">
        <v>5630470</v>
      </c>
      <c r="I192" s="38">
        <f t="shared" si="41"/>
        <v>0.22578995827846118</v>
      </c>
      <c r="J192" s="33">
        <v>5676872</v>
      </c>
      <c r="K192" s="38">
        <f t="shared" si="42"/>
        <v>0.22234114802214924</v>
      </c>
      <c r="L192" s="33">
        <v>0</v>
      </c>
      <c r="M192" s="38">
        <f t="shared" si="43"/>
        <v>0</v>
      </c>
      <c r="N192" s="33">
        <f t="shared" si="44"/>
        <v>16844503</v>
      </c>
      <c r="O192" s="38">
        <f t="shared" si="45"/>
        <v>0.65973411676052174</v>
      </c>
      <c r="P192" s="33">
        <v>6935953</v>
      </c>
      <c r="Q192" s="33">
        <v>39777468</v>
      </c>
      <c r="R192" s="33">
        <v>39718788</v>
      </c>
      <c r="S192" s="33">
        <v>20788584</v>
      </c>
      <c r="T192" s="38">
        <f t="shared" si="46"/>
        <v>0.5233942183734307</v>
      </c>
      <c r="U192" s="38">
        <f t="shared" si="47"/>
        <v>-0.18152963262582666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77031757</v>
      </c>
      <c r="E193" s="33">
        <v>162433130</v>
      </c>
      <c r="F193" s="33">
        <v>19158046</v>
      </c>
      <c r="G193" s="38">
        <f t="shared" si="40"/>
        <v>0.2487032198941016</v>
      </c>
      <c r="H193" s="33">
        <v>24407372</v>
      </c>
      <c r="I193" s="38">
        <f t="shared" si="41"/>
        <v>0.316848179900661</v>
      </c>
      <c r="J193" s="33">
        <v>14505310</v>
      </c>
      <c r="K193" s="38">
        <f t="shared" si="42"/>
        <v>8.9300193870548453E-2</v>
      </c>
      <c r="L193" s="33">
        <v>0</v>
      </c>
      <c r="M193" s="38">
        <f t="shared" si="43"/>
        <v>0</v>
      </c>
      <c r="N193" s="33">
        <f t="shared" si="44"/>
        <v>58070728</v>
      </c>
      <c r="O193" s="38">
        <f t="shared" si="45"/>
        <v>0.3575054423934329</v>
      </c>
      <c r="P193" s="33">
        <v>15206662</v>
      </c>
      <c r="Q193" s="33">
        <v>73014646</v>
      </c>
      <c r="R193" s="33">
        <v>80920036</v>
      </c>
      <c r="S193" s="33">
        <v>75629380</v>
      </c>
      <c r="T193" s="38">
        <f t="shared" si="46"/>
        <v>0.93461871420818443</v>
      </c>
      <c r="U193" s="38">
        <f t="shared" si="47"/>
        <v>-4.6121364438822976E-2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26215999</v>
      </c>
      <c r="E194" s="33">
        <v>27382799</v>
      </c>
      <c r="F194" s="33">
        <v>3493469</v>
      </c>
      <c r="G194" s="38">
        <f t="shared" si="40"/>
        <v>0.13325713813156614</v>
      </c>
      <c r="H194" s="33">
        <v>4217652</v>
      </c>
      <c r="I194" s="38">
        <f t="shared" si="41"/>
        <v>0.16088084226734981</v>
      </c>
      <c r="J194" s="33">
        <v>3373348</v>
      </c>
      <c r="K194" s="38">
        <f t="shared" si="42"/>
        <v>0.1231922273541138</v>
      </c>
      <c r="L194" s="33">
        <v>0</v>
      </c>
      <c r="M194" s="38">
        <f t="shared" si="43"/>
        <v>0</v>
      </c>
      <c r="N194" s="33">
        <f t="shared" si="44"/>
        <v>11084469</v>
      </c>
      <c r="O194" s="38">
        <f t="shared" si="45"/>
        <v>0.40479678501821525</v>
      </c>
      <c r="P194" s="33">
        <v>2982492</v>
      </c>
      <c r="Q194" s="33">
        <v>10870908</v>
      </c>
      <c r="R194" s="33">
        <v>10592567</v>
      </c>
      <c r="S194" s="33">
        <v>8489425</v>
      </c>
      <c r="T194" s="38">
        <f t="shared" si="46"/>
        <v>0.80145114965994546</v>
      </c>
      <c r="U194" s="38">
        <f t="shared" si="47"/>
        <v>0.13105014196182263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190275158</v>
      </c>
      <c r="E195" s="33">
        <v>182982692</v>
      </c>
      <c r="F195" s="33">
        <v>18454669</v>
      </c>
      <c r="G195" s="38">
        <f t="shared" si="40"/>
        <v>9.6989376826584997E-2</v>
      </c>
      <c r="H195" s="33">
        <v>9758458</v>
      </c>
      <c r="I195" s="38">
        <f t="shared" si="41"/>
        <v>5.1286032830412893E-2</v>
      </c>
      <c r="J195" s="33">
        <v>9333233</v>
      </c>
      <c r="K195" s="38">
        <f t="shared" si="42"/>
        <v>5.1006097341709238E-2</v>
      </c>
      <c r="L195" s="33">
        <v>0</v>
      </c>
      <c r="M195" s="38">
        <f t="shared" si="43"/>
        <v>0</v>
      </c>
      <c r="N195" s="33">
        <f t="shared" si="44"/>
        <v>37546360</v>
      </c>
      <c r="O195" s="38">
        <f t="shared" si="45"/>
        <v>0.20519077290654353</v>
      </c>
      <c r="P195" s="33">
        <v>18763413</v>
      </c>
      <c r="Q195" s="33">
        <v>118486238</v>
      </c>
      <c r="R195" s="33">
        <v>123101931</v>
      </c>
      <c r="S195" s="33">
        <v>53934356</v>
      </c>
      <c r="T195" s="38">
        <f t="shared" si="46"/>
        <v>0.43812761962279861</v>
      </c>
      <c r="U195" s="38">
        <f t="shared" si="47"/>
        <v>-0.50258340526854051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30897358</v>
      </c>
      <c r="E196" s="33">
        <v>31310294</v>
      </c>
      <c r="F196" s="33">
        <v>4560270</v>
      </c>
      <c r="G196" s="38">
        <f t="shared" si="40"/>
        <v>0.14759417293867003</v>
      </c>
      <c r="H196" s="33">
        <v>6719676</v>
      </c>
      <c r="I196" s="38">
        <f t="shared" si="41"/>
        <v>0.21748383793850595</v>
      </c>
      <c r="J196" s="33">
        <v>4536199</v>
      </c>
      <c r="K196" s="38">
        <f t="shared" si="42"/>
        <v>0.14487883761168133</v>
      </c>
      <c r="L196" s="33">
        <v>0</v>
      </c>
      <c r="M196" s="38">
        <f t="shared" si="43"/>
        <v>0</v>
      </c>
      <c r="N196" s="33">
        <f t="shared" si="44"/>
        <v>15816145</v>
      </c>
      <c r="O196" s="38">
        <f t="shared" si="45"/>
        <v>0.50514201495520927</v>
      </c>
      <c r="P196" s="33">
        <v>1738740</v>
      </c>
      <c r="Q196" s="33">
        <v>33581604</v>
      </c>
      <c r="R196" s="33">
        <v>35211440</v>
      </c>
      <c r="S196" s="33">
        <v>21561301</v>
      </c>
      <c r="T196" s="38">
        <f t="shared" si="46"/>
        <v>0.61233795039339489</v>
      </c>
      <c r="U196" s="38">
        <f t="shared" si="47"/>
        <v>1.608900123077631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40090689</v>
      </c>
      <c r="E197" s="33">
        <v>39289670</v>
      </c>
      <c r="F197" s="33">
        <v>7813073</v>
      </c>
      <c r="G197" s="38">
        <f t="shared" si="40"/>
        <v>0.19488497690822923</v>
      </c>
      <c r="H197" s="33">
        <v>9085840</v>
      </c>
      <c r="I197" s="38">
        <f t="shared" si="41"/>
        <v>0.2266321738695985</v>
      </c>
      <c r="J197" s="33">
        <v>8640735</v>
      </c>
      <c r="K197" s="38">
        <f t="shared" si="42"/>
        <v>0.21992383748705449</v>
      </c>
      <c r="L197" s="33">
        <v>0</v>
      </c>
      <c r="M197" s="38">
        <f t="shared" si="43"/>
        <v>0</v>
      </c>
      <c r="N197" s="33">
        <f t="shared" si="44"/>
        <v>25539648</v>
      </c>
      <c r="O197" s="38">
        <f t="shared" si="45"/>
        <v>0.65003467832638961</v>
      </c>
      <c r="P197" s="33">
        <v>5876481</v>
      </c>
      <c r="Q197" s="33">
        <v>44388447</v>
      </c>
      <c r="R197" s="33">
        <v>43493217</v>
      </c>
      <c r="S197" s="33">
        <v>21843731</v>
      </c>
      <c r="T197" s="38">
        <f t="shared" si="46"/>
        <v>0.50223304935112068</v>
      </c>
      <c r="U197" s="38">
        <f t="shared" si="47"/>
        <v>0.47039274014499499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389447721</v>
      </c>
      <c r="E198" s="34">
        <f>SUM(E192:E197)</f>
        <v>468930845</v>
      </c>
      <c r="F198" s="34">
        <f>SUM(F192:F197)</f>
        <v>59016688</v>
      </c>
      <c r="G198" s="39">
        <f t="shared" si="40"/>
        <v>0.15153943602099035</v>
      </c>
      <c r="H198" s="34">
        <f>SUM(H192:H197)</f>
        <v>59819468</v>
      </c>
      <c r="I198" s="39">
        <f t="shared" si="41"/>
        <v>0.1536007653258292</v>
      </c>
      <c r="J198" s="34">
        <f>SUM(J192:J197)</f>
        <v>46065697</v>
      </c>
      <c r="K198" s="39">
        <f t="shared" si="42"/>
        <v>9.8235587381759887E-2</v>
      </c>
      <c r="L198" s="34">
        <f>SUM(L192:L197)</f>
        <v>0</v>
      </c>
      <c r="M198" s="39">
        <f t="shared" si="43"/>
        <v>0</v>
      </c>
      <c r="N198" s="34">
        <f t="shared" si="44"/>
        <v>164901853</v>
      </c>
      <c r="O198" s="39">
        <f t="shared" si="45"/>
        <v>0.351654950315755</v>
      </c>
      <c r="P198" s="34">
        <f>SUM(P192:P197)</f>
        <v>51503741</v>
      </c>
      <c r="Q198" s="34">
        <f>SUM(Q192:Q197)</f>
        <v>320119311</v>
      </c>
      <c r="R198" s="34">
        <f>SUM(R192:R197)</f>
        <v>333037979</v>
      </c>
      <c r="S198" s="34">
        <f>SUM(S192:S197)</f>
        <v>202246777</v>
      </c>
      <c r="T198" s="39">
        <f t="shared" si="46"/>
        <v>0.60727841793683235</v>
      </c>
      <c r="U198" s="39">
        <f t="shared" si="47"/>
        <v>-0.10558541757190021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44331417</v>
      </c>
      <c r="E199" s="33">
        <v>45564288</v>
      </c>
      <c r="F199" s="33">
        <v>8089447</v>
      </c>
      <c r="G199" s="38">
        <f t="shared" si="40"/>
        <v>0.18247661697797748</v>
      </c>
      <c r="H199" s="33">
        <v>10795413</v>
      </c>
      <c r="I199" s="38">
        <f t="shared" si="41"/>
        <v>0.24351608251096507</v>
      </c>
      <c r="J199" s="33">
        <v>8216424</v>
      </c>
      <c r="K199" s="38">
        <f t="shared" si="42"/>
        <v>0.18032596054172953</v>
      </c>
      <c r="L199" s="33">
        <v>0</v>
      </c>
      <c r="M199" s="38">
        <f t="shared" si="43"/>
        <v>0</v>
      </c>
      <c r="N199" s="33">
        <f t="shared" si="44"/>
        <v>27101284</v>
      </c>
      <c r="O199" s="38">
        <f t="shared" si="45"/>
        <v>0.59479221973138263</v>
      </c>
      <c r="P199" s="33">
        <v>8814491</v>
      </c>
      <c r="Q199" s="33">
        <v>41137735</v>
      </c>
      <c r="R199" s="33">
        <v>41768125</v>
      </c>
      <c r="S199" s="33">
        <v>23812789</v>
      </c>
      <c r="T199" s="38">
        <f t="shared" si="46"/>
        <v>0.5701186969728711</v>
      </c>
      <c r="U199" s="38">
        <f t="shared" si="47"/>
        <v>-6.7850429480272867E-2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42576549</v>
      </c>
      <c r="E200" s="33">
        <v>38500440</v>
      </c>
      <c r="F200" s="33">
        <v>8598759</v>
      </c>
      <c r="G200" s="38">
        <f t="shared" si="40"/>
        <v>0.20195998036383833</v>
      </c>
      <c r="H200" s="33">
        <v>8904369</v>
      </c>
      <c r="I200" s="38">
        <f t="shared" si="41"/>
        <v>0.20913787540648257</v>
      </c>
      <c r="J200" s="33">
        <v>9869402</v>
      </c>
      <c r="K200" s="38">
        <f t="shared" si="42"/>
        <v>0.25634517423696979</v>
      </c>
      <c r="L200" s="33">
        <v>0</v>
      </c>
      <c r="M200" s="38">
        <f t="shared" si="43"/>
        <v>0</v>
      </c>
      <c r="N200" s="33">
        <f t="shared" si="44"/>
        <v>27372530</v>
      </c>
      <c r="O200" s="38">
        <f t="shared" si="45"/>
        <v>0.71096667986132112</v>
      </c>
      <c r="P200" s="33">
        <v>10062968</v>
      </c>
      <c r="Q200" s="33">
        <v>49314166</v>
      </c>
      <c r="R200" s="33">
        <v>45134326</v>
      </c>
      <c r="S200" s="33">
        <v>30316130</v>
      </c>
      <c r="T200" s="38">
        <f t="shared" si="46"/>
        <v>0.67168677781961339</v>
      </c>
      <c r="U200" s="38">
        <f t="shared" si="47"/>
        <v>-1.9235478041865983E-2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59933193</v>
      </c>
      <c r="E201" s="33">
        <v>65827477</v>
      </c>
      <c r="F201" s="33">
        <v>14909972</v>
      </c>
      <c r="G201" s="38">
        <f t="shared" si="40"/>
        <v>0.24877653356463086</v>
      </c>
      <c r="H201" s="33">
        <v>14785469</v>
      </c>
      <c r="I201" s="38">
        <f t="shared" si="41"/>
        <v>0.24669917052475412</v>
      </c>
      <c r="J201" s="33">
        <v>14782781</v>
      </c>
      <c r="K201" s="38">
        <f t="shared" si="42"/>
        <v>0.22456854908779203</v>
      </c>
      <c r="L201" s="33">
        <v>0</v>
      </c>
      <c r="M201" s="38">
        <f t="shared" si="43"/>
        <v>0</v>
      </c>
      <c r="N201" s="33">
        <f t="shared" si="44"/>
        <v>44478222</v>
      </c>
      <c r="O201" s="38">
        <f t="shared" si="45"/>
        <v>0.67567866834695789</v>
      </c>
      <c r="P201" s="33">
        <v>39846927</v>
      </c>
      <c r="Q201" s="33">
        <v>55223367</v>
      </c>
      <c r="R201" s="33">
        <v>53474029</v>
      </c>
      <c r="S201" s="33">
        <v>123433872</v>
      </c>
      <c r="T201" s="38">
        <f t="shared" si="46"/>
        <v>2.3082957149161136</v>
      </c>
      <c r="U201" s="38">
        <f t="shared" si="47"/>
        <v>-0.62901076411739354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130373828</v>
      </c>
      <c r="E202" s="33">
        <v>135054117</v>
      </c>
      <c r="F202" s="33">
        <v>25302529</v>
      </c>
      <c r="G202" s="38">
        <f t="shared" si="40"/>
        <v>0.19407675135534105</v>
      </c>
      <c r="H202" s="33">
        <v>33180057</v>
      </c>
      <c r="I202" s="38">
        <f t="shared" si="41"/>
        <v>0.25449936930593153</v>
      </c>
      <c r="J202" s="33">
        <v>35932336</v>
      </c>
      <c r="K202" s="38">
        <f t="shared" si="42"/>
        <v>0.26605879774846108</v>
      </c>
      <c r="L202" s="33">
        <v>0</v>
      </c>
      <c r="M202" s="38">
        <f t="shared" si="43"/>
        <v>0</v>
      </c>
      <c r="N202" s="33">
        <f t="shared" si="44"/>
        <v>94414922</v>
      </c>
      <c r="O202" s="38">
        <f t="shared" si="45"/>
        <v>0.69908955089462399</v>
      </c>
      <c r="P202" s="33">
        <v>23491396</v>
      </c>
      <c r="Q202" s="33">
        <v>100541904</v>
      </c>
      <c r="R202" s="33">
        <v>112086651</v>
      </c>
      <c r="S202" s="33">
        <v>69981216</v>
      </c>
      <c r="T202" s="38">
        <f t="shared" si="46"/>
        <v>0.62434924565638061</v>
      </c>
      <c r="U202" s="38">
        <f t="shared" si="47"/>
        <v>0.5295956017258403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154805971</v>
      </c>
      <c r="E203" s="33">
        <v>163349608</v>
      </c>
      <c r="F203" s="33">
        <v>26568439</v>
      </c>
      <c r="G203" s="38">
        <f t="shared" si="40"/>
        <v>0.17162412294807414</v>
      </c>
      <c r="H203" s="33">
        <v>37871478</v>
      </c>
      <c r="I203" s="38">
        <f t="shared" si="41"/>
        <v>0.24463835442109658</v>
      </c>
      <c r="J203" s="33">
        <v>38215101</v>
      </c>
      <c r="K203" s="38">
        <f t="shared" si="42"/>
        <v>0.2339466954827342</v>
      </c>
      <c r="L203" s="33">
        <v>0</v>
      </c>
      <c r="M203" s="38">
        <f t="shared" si="43"/>
        <v>0</v>
      </c>
      <c r="N203" s="33">
        <f t="shared" si="44"/>
        <v>102655018</v>
      </c>
      <c r="O203" s="38">
        <f t="shared" si="45"/>
        <v>0.62843749217935063</v>
      </c>
      <c r="P203" s="33">
        <v>36525850</v>
      </c>
      <c r="Q203" s="33">
        <v>135483888</v>
      </c>
      <c r="R203" s="33">
        <v>158415868</v>
      </c>
      <c r="S203" s="33">
        <v>102519222</v>
      </c>
      <c r="T203" s="38">
        <f t="shared" si="46"/>
        <v>0.64715248096232381</v>
      </c>
      <c r="U203" s="38">
        <f t="shared" si="47"/>
        <v>4.6248095526866484E-2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432020958</v>
      </c>
      <c r="E204" s="34">
        <f>SUM(E199:E203)</f>
        <v>448295930</v>
      </c>
      <c r="F204" s="34">
        <f>SUM(F199:F203)</f>
        <v>83469146</v>
      </c>
      <c r="G204" s="39">
        <f t="shared" si="40"/>
        <v>0.19320624255455682</v>
      </c>
      <c r="H204" s="34">
        <f>SUM(H199:H203)</f>
        <v>105536786</v>
      </c>
      <c r="I204" s="39">
        <f t="shared" si="41"/>
        <v>0.24428626446404944</v>
      </c>
      <c r="J204" s="34">
        <f>SUM(J199:J203)</f>
        <v>107016044</v>
      </c>
      <c r="K204" s="39">
        <f t="shared" si="42"/>
        <v>0.23871741150984796</v>
      </c>
      <c r="L204" s="34">
        <f>SUM(L199:L203)</f>
        <v>0</v>
      </c>
      <c r="M204" s="39">
        <f t="shared" si="43"/>
        <v>0</v>
      </c>
      <c r="N204" s="34">
        <f t="shared" si="44"/>
        <v>296021976</v>
      </c>
      <c r="O204" s="39">
        <f t="shared" si="45"/>
        <v>0.66032715487735971</v>
      </c>
      <c r="P204" s="34">
        <f>SUM(P199:P203)</f>
        <v>118741632</v>
      </c>
      <c r="Q204" s="34">
        <f>SUM(Q199:Q203)</f>
        <v>381701060</v>
      </c>
      <c r="R204" s="34">
        <f>SUM(R199:R203)</f>
        <v>410878999</v>
      </c>
      <c r="S204" s="34">
        <f>SUM(S199:S203)</f>
        <v>350063229</v>
      </c>
      <c r="T204" s="39">
        <f t="shared" si="46"/>
        <v>0.85198618048619223</v>
      </c>
      <c r="U204" s="39">
        <f t="shared" si="47"/>
        <v>-9.8748752248916327E-2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2384442243</v>
      </c>
      <c r="E205" s="34">
        <f>SUM(E173:E178,E180:E184,E186:E190,E192:E197,E199:E203)</f>
        <v>2308485542</v>
      </c>
      <c r="F205" s="34">
        <f>SUM(F173:F178,F180:F184,F186:F190,F192:F197,F199:F203)</f>
        <v>372029458</v>
      </c>
      <c r="G205" s="39">
        <f t="shared" si="40"/>
        <v>0.15602368188710203</v>
      </c>
      <c r="H205" s="34">
        <f>SUM(H173:H178,H180:H184,H186:H190,H192:H197,H199:H203)</f>
        <v>447371997</v>
      </c>
      <c r="I205" s="39">
        <f t="shared" si="41"/>
        <v>0.18762123440538292</v>
      </c>
      <c r="J205" s="34">
        <f>SUM(J173:J178,J180:J184,J186:J190,J192:J197,J199:J203)</f>
        <v>421898007</v>
      </c>
      <c r="K205" s="39">
        <f t="shared" si="42"/>
        <v>0.18275964883647514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1241299462</v>
      </c>
      <c r="O205" s="39">
        <f t="shared" si="45"/>
        <v>0.53771160330706547</v>
      </c>
      <c r="P205" s="34">
        <f>SUM(P173:P178,P180:P184,P186:P190,P192:P197,P199:P203)</f>
        <v>391642139</v>
      </c>
      <c r="Q205" s="34">
        <f>SUM(Q173:Q178,Q180:Q184,Q186:Q190,Q192:Q197,Q199:Q203)</f>
        <v>2071432530</v>
      </c>
      <c r="R205" s="34">
        <f>SUM(R173:R178,R180:R184,R186:R190,R192:R197,R199:R203)</f>
        <v>2191814376</v>
      </c>
      <c r="S205" s="34">
        <f>SUM(S173:S178,S180:S184,S186:S190,S192:S197,S199:S203)</f>
        <v>1243649891</v>
      </c>
      <c r="T205" s="39">
        <f t="shared" si="46"/>
        <v>0.56740657631310287</v>
      </c>
      <c r="U205" s="39">
        <f t="shared" si="47"/>
        <v>7.7253862613593682E-2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52064735</v>
      </c>
      <c r="E208" s="33">
        <v>58842648</v>
      </c>
      <c r="F208" s="33">
        <v>11398580</v>
      </c>
      <c r="G208" s="38">
        <f t="shared" ref="G208:G231" si="48">IF(($D208     =0),0,($F208     /$D208     ))</f>
        <v>0.21893091360207634</v>
      </c>
      <c r="H208" s="33">
        <v>13559884</v>
      </c>
      <c r="I208" s="38">
        <f t="shared" ref="I208:I231" si="49">IF(($D208     =0),0,($H208     /$D208     ))</f>
        <v>0.26044277378920683</v>
      </c>
      <c r="J208" s="33">
        <v>16765454</v>
      </c>
      <c r="K208" s="38">
        <f t="shared" ref="K208:K231" si="50">IF(($E208     =0),0,($J208     /$E208     ))</f>
        <v>0.28492011440409681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41723918</v>
      </c>
      <c r="O208" s="38">
        <f t="shared" ref="O208:O231" si="53">IF(($E208     =0),0,($N208     /$E208     ))</f>
        <v>0.70907614490768667</v>
      </c>
      <c r="P208" s="33">
        <v>10381886</v>
      </c>
      <c r="Q208" s="33">
        <v>46026544</v>
      </c>
      <c r="R208" s="33">
        <v>52148053</v>
      </c>
      <c r="S208" s="33">
        <v>30162045</v>
      </c>
      <c r="T208" s="38">
        <f t="shared" ref="T208:T231" si="54">IF(($R208     =0),0,($S208     /$R208     ))</f>
        <v>0.57839254324605371</v>
      </c>
      <c r="U208" s="38">
        <f t="shared" ref="U208:U231" si="55">IF(($P208     =0),0,(($J208     /$P208     )-1))</f>
        <v>0.61487556307206614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74961757</v>
      </c>
      <c r="E209" s="33">
        <v>57587879</v>
      </c>
      <c r="F209" s="33">
        <v>9763983</v>
      </c>
      <c r="G209" s="38">
        <f t="shared" si="48"/>
        <v>0.13025285680003471</v>
      </c>
      <c r="H209" s="33">
        <v>14494056</v>
      </c>
      <c r="I209" s="38">
        <f t="shared" si="49"/>
        <v>0.19335267181637697</v>
      </c>
      <c r="J209" s="33">
        <v>9552312</v>
      </c>
      <c r="K209" s="38">
        <f t="shared" si="50"/>
        <v>0.16587365546142097</v>
      </c>
      <c r="L209" s="33">
        <v>0</v>
      </c>
      <c r="M209" s="38">
        <f t="shared" si="51"/>
        <v>0</v>
      </c>
      <c r="N209" s="33">
        <f t="shared" si="52"/>
        <v>33810351</v>
      </c>
      <c r="O209" s="38">
        <f t="shared" si="53"/>
        <v>0.58710880808789645</v>
      </c>
      <c r="P209" s="33">
        <v>18093019</v>
      </c>
      <c r="Q209" s="33">
        <v>68506597</v>
      </c>
      <c r="R209" s="33">
        <v>67459200</v>
      </c>
      <c r="S209" s="33">
        <v>44667864</v>
      </c>
      <c r="T209" s="38">
        <f t="shared" si="54"/>
        <v>0.66214636402447702</v>
      </c>
      <c r="U209" s="38">
        <f t="shared" si="55"/>
        <v>-0.47204432825721343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59484570</v>
      </c>
      <c r="E210" s="33">
        <v>52793211</v>
      </c>
      <c r="F210" s="33">
        <v>11085486</v>
      </c>
      <c r="G210" s="38">
        <f t="shared" si="48"/>
        <v>0.18635901713671293</v>
      </c>
      <c r="H210" s="33">
        <v>13313079</v>
      </c>
      <c r="I210" s="38">
        <f t="shared" si="49"/>
        <v>0.22380726632133341</v>
      </c>
      <c r="J210" s="33">
        <v>9556349</v>
      </c>
      <c r="K210" s="38">
        <f t="shared" si="50"/>
        <v>0.18101473312543917</v>
      </c>
      <c r="L210" s="33">
        <v>0</v>
      </c>
      <c r="M210" s="38">
        <f t="shared" si="51"/>
        <v>0</v>
      </c>
      <c r="N210" s="33">
        <f t="shared" si="52"/>
        <v>33954914</v>
      </c>
      <c r="O210" s="38">
        <f t="shared" si="53"/>
        <v>0.64316819069785314</v>
      </c>
      <c r="P210" s="33">
        <v>10573704</v>
      </c>
      <c r="Q210" s="33">
        <v>193992924</v>
      </c>
      <c r="R210" s="33">
        <v>55636253</v>
      </c>
      <c r="S210" s="33">
        <v>30824963</v>
      </c>
      <c r="T210" s="38">
        <f t="shared" si="54"/>
        <v>0.5540445543663769</v>
      </c>
      <c r="U210" s="38">
        <f t="shared" si="55"/>
        <v>-9.6215574031578766E-2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27842181</v>
      </c>
      <c r="E211" s="33">
        <v>26842181</v>
      </c>
      <c r="F211" s="33">
        <v>4024443</v>
      </c>
      <c r="G211" s="38">
        <f t="shared" si="48"/>
        <v>0.14454481852553147</v>
      </c>
      <c r="H211" s="33">
        <v>5542374</v>
      </c>
      <c r="I211" s="38">
        <f t="shared" si="49"/>
        <v>0.19906393109074322</v>
      </c>
      <c r="J211" s="33">
        <v>4765258</v>
      </c>
      <c r="K211" s="38">
        <f t="shared" si="50"/>
        <v>0.17752871869837999</v>
      </c>
      <c r="L211" s="33">
        <v>0</v>
      </c>
      <c r="M211" s="38">
        <f t="shared" si="51"/>
        <v>0</v>
      </c>
      <c r="N211" s="33">
        <f t="shared" si="52"/>
        <v>14332075</v>
      </c>
      <c r="O211" s="38">
        <f t="shared" si="53"/>
        <v>0.53393854247536743</v>
      </c>
      <c r="P211" s="33">
        <v>621457</v>
      </c>
      <c r="Q211" s="33">
        <v>28356965</v>
      </c>
      <c r="R211" s="33">
        <v>28356965</v>
      </c>
      <c r="S211" s="33">
        <v>3005137</v>
      </c>
      <c r="T211" s="38">
        <f t="shared" si="54"/>
        <v>0.10597526921516461</v>
      </c>
      <c r="U211" s="38">
        <f t="shared" si="55"/>
        <v>6.6678804808699557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57872430</v>
      </c>
      <c r="E212" s="33">
        <v>54489261</v>
      </c>
      <c r="F212" s="33">
        <v>20580891</v>
      </c>
      <c r="G212" s="38">
        <f t="shared" si="48"/>
        <v>0.3556251396390302</v>
      </c>
      <c r="H212" s="33">
        <v>12565430</v>
      </c>
      <c r="I212" s="38">
        <f t="shared" si="49"/>
        <v>0.2171229029090363</v>
      </c>
      <c r="J212" s="33">
        <v>11026521</v>
      </c>
      <c r="K212" s="38">
        <f t="shared" si="50"/>
        <v>0.20236136070922306</v>
      </c>
      <c r="L212" s="33">
        <v>0</v>
      </c>
      <c r="M212" s="38">
        <f t="shared" si="51"/>
        <v>0</v>
      </c>
      <c r="N212" s="33">
        <f t="shared" si="52"/>
        <v>44172842</v>
      </c>
      <c r="O212" s="38">
        <f t="shared" si="53"/>
        <v>0.81067060168057703</v>
      </c>
      <c r="P212" s="33">
        <v>7898438</v>
      </c>
      <c r="Q212" s="33">
        <v>151123692</v>
      </c>
      <c r="R212" s="33">
        <v>65667580</v>
      </c>
      <c r="S212" s="33">
        <v>30687899</v>
      </c>
      <c r="T212" s="38">
        <f t="shared" si="54"/>
        <v>0.46732191136021761</v>
      </c>
      <c r="U212" s="38">
        <f t="shared" si="55"/>
        <v>0.39603817868798874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15841968</v>
      </c>
      <c r="E213" s="33">
        <v>15921960</v>
      </c>
      <c r="F213" s="33">
        <v>157535</v>
      </c>
      <c r="G213" s="38">
        <f t="shared" si="48"/>
        <v>9.9441559281018624E-3</v>
      </c>
      <c r="H213" s="33">
        <v>532324</v>
      </c>
      <c r="I213" s="38">
        <f t="shared" si="49"/>
        <v>3.3602138320188504E-2</v>
      </c>
      <c r="J213" s="33">
        <v>1254248</v>
      </c>
      <c r="K213" s="38">
        <f t="shared" si="50"/>
        <v>7.8774723714919517E-2</v>
      </c>
      <c r="L213" s="33">
        <v>0</v>
      </c>
      <c r="M213" s="38">
        <f t="shared" si="51"/>
        <v>0</v>
      </c>
      <c r="N213" s="33">
        <f t="shared" si="52"/>
        <v>1944107</v>
      </c>
      <c r="O213" s="38">
        <f t="shared" si="53"/>
        <v>0.12210224118136209</v>
      </c>
      <c r="P213" s="33">
        <v>103463</v>
      </c>
      <c r="Q213" s="33">
        <v>15677280</v>
      </c>
      <c r="R213" s="33">
        <v>14967267</v>
      </c>
      <c r="S213" s="33">
        <v>383096</v>
      </c>
      <c r="T213" s="38">
        <f t="shared" si="54"/>
        <v>2.5595588025522628E-2</v>
      </c>
      <c r="U213" s="38">
        <f t="shared" si="55"/>
        <v>11.122671873036738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65281198</v>
      </c>
      <c r="E214" s="33">
        <v>64973315</v>
      </c>
      <c r="F214" s="33">
        <v>7357275</v>
      </c>
      <c r="G214" s="38">
        <f t="shared" si="48"/>
        <v>0.11270128651744411</v>
      </c>
      <c r="H214" s="33">
        <v>11679984</v>
      </c>
      <c r="I214" s="38">
        <f t="shared" si="49"/>
        <v>0.17891804007640913</v>
      </c>
      <c r="J214" s="33">
        <v>11698352</v>
      </c>
      <c r="K214" s="38">
        <f t="shared" si="50"/>
        <v>0.18004856301390809</v>
      </c>
      <c r="L214" s="33">
        <v>0</v>
      </c>
      <c r="M214" s="38">
        <f t="shared" si="51"/>
        <v>0</v>
      </c>
      <c r="N214" s="33">
        <f t="shared" si="52"/>
        <v>30735611</v>
      </c>
      <c r="O214" s="38">
        <f t="shared" si="53"/>
        <v>0.47304975896643109</v>
      </c>
      <c r="P214" s="33">
        <v>12620817</v>
      </c>
      <c r="Q214" s="33">
        <v>56605788</v>
      </c>
      <c r="R214" s="33">
        <v>58969272</v>
      </c>
      <c r="S214" s="33">
        <v>43567284</v>
      </c>
      <c r="T214" s="38">
        <f t="shared" si="54"/>
        <v>0.73881332637106323</v>
      </c>
      <c r="U214" s="38">
        <f t="shared" si="55"/>
        <v>-7.3090751573372748E-2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56153180</v>
      </c>
      <c r="E215" s="33">
        <v>56509680</v>
      </c>
      <c r="F215" s="33">
        <v>11152158</v>
      </c>
      <c r="G215" s="38">
        <f t="shared" si="48"/>
        <v>0.19860242999595037</v>
      </c>
      <c r="H215" s="33">
        <v>13759669</v>
      </c>
      <c r="I215" s="38">
        <f t="shared" si="49"/>
        <v>0.24503810826029798</v>
      </c>
      <c r="J215" s="33">
        <v>10749819</v>
      </c>
      <c r="K215" s="38">
        <f t="shared" si="50"/>
        <v>0.19022969162097539</v>
      </c>
      <c r="L215" s="33">
        <v>0</v>
      </c>
      <c r="M215" s="38">
        <f t="shared" si="51"/>
        <v>0</v>
      </c>
      <c r="N215" s="33">
        <f t="shared" si="52"/>
        <v>35661646</v>
      </c>
      <c r="O215" s="38">
        <f t="shared" si="53"/>
        <v>0.63107145536835463</v>
      </c>
      <c r="P215" s="33">
        <v>11644811</v>
      </c>
      <c r="Q215" s="33">
        <v>59219882</v>
      </c>
      <c r="R215" s="33">
        <v>55135732</v>
      </c>
      <c r="S215" s="33">
        <v>33788164</v>
      </c>
      <c r="T215" s="38">
        <f t="shared" si="54"/>
        <v>0.61281790908298817</v>
      </c>
      <c r="U215" s="38">
        <f t="shared" si="55"/>
        <v>-7.6857580599633657E-2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409502019</v>
      </c>
      <c r="E216" s="34">
        <f>SUM(E208:E215)</f>
        <v>387960135</v>
      </c>
      <c r="F216" s="34">
        <f>SUM(F208:F215)</f>
        <v>75520351</v>
      </c>
      <c r="G216" s="39">
        <f t="shared" si="48"/>
        <v>0.18441997229810972</v>
      </c>
      <c r="H216" s="34">
        <f>SUM(H208:H215)</f>
        <v>85446800</v>
      </c>
      <c r="I216" s="39">
        <f t="shared" si="49"/>
        <v>0.20866026548210986</v>
      </c>
      <c r="J216" s="34">
        <f>SUM(J208:J215)</f>
        <v>75368313</v>
      </c>
      <c r="K216" s="39">
        <f t="shared" si="50"/>
        <v>0.19426818943652549</v>
      </c>
      <c r="L216" s="34">
        <f>SUM(L208:L215)</f>
        <v>0</v>
      </c>
      <c r="M216" s="39">
        <f t="shared" si="51"/>
        <v>0</v>
      </c>
      <c r="N216" s="34">
        <f t="shared" si="52"/>
        <v>236335464</v>
      </c>
      <c r="O216" s="39">
        <f t="shared" si="53"/>
        <v>0.60917461016967633</v>
      </c>
      <c r="P216" s="34">
        <f>SUM(P208:P215)</f>
        <v>71937595</v>
      </c>
      <c r="Q216" s="34">
        <f>SUM(Q208:Q215)</f>
        <v>619509672</v>
      </c>
      <c r="R216" s="34">
        <f>SUM(R208:R215)</f>
        <v>398340322</v>
      </c>
      <c r="S216" s="34">
        <f>SUM(S208:S215)</f>
        <v>217086452</v>
      </c>
      <c r="T216" s="39">
        <f t="shared" si="54"/>
        <v>0.54497734728446601</v>
      </c>
      <c r="U216" s="39">
        <f t="shared" si="55"/>
        <v>4.769019592606627E-2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37156656</v>
      </c>
      <c r="E217" s="33">
        <v>35749339</v>
      </c>
      <c r="F217" s="33">
        <v>5645357</v>
      </c>
      <c r="G217" s="38">
        <f t="shared" si="48"/>
        <v>0.15193393614323097</v>
      </c>
      <c r="H217" s="33">
        <v>6707332</v>
      </c>
      <c r="I217" s="38">
        <f t="shared" si="49"/>
        <v>0.18051495269111409</v>
      </c>
      <c r="J217" s="33">
        <v>3631201</v>
      </c>
      <c r="K217" s="38">
        <f t="shared" si="50"/>
        <v>0.10157393399637403</v>
      </c>
      <c r="L217" s="33">
        <v>0</v>
      </c>
      <c r="M217" s="38">
        <f t="shared" si="51"/>
        <v>0</v>
      </c>
      <c r="N217" s="33">
        <f t="shared" si="52"/>
        <v>15983890</v>
      </c>
      <c r="O217" s="38">
        <f t="shared" si="53"/>
        <v>0.44711008502842531</v>
      </c>
      <c r="P217" s="33">
        <v>9610320</v>
      </c>
      <c r="Q217" s="33">
        <v>35485416</v>
      </c>
      <c r="R217" s="33">
        <v>37367543</v>
      </c>
      <c r="S217" s="33">
        <v>21448348</v>
      </c>
      <c r="T217" s="38">
        <f t="shared" si="54"/>
        <v>0.57398336304851516</v>
      </c>
      <c r="U217" s="38">
        <f t="shared" si="55"/>
        <v>-0.62215607804943018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126067567</v>
      </c>
      <c r="E218" s="33">
        <v>148483475</v>
      </c>
      <c r="F218" s="33">
        <v>22615420</v>
      </c>
      <c r="G218" s="38">
        <f t="shared" si="48"/>
        <v>0.17939126246483364</v>
      </c>
      <c r="H218" s="33">
        <v>27959220</v>
      </c>
      <c r="I218" s="38">
        <f t="shared" si="49"/>
        <v>0.22177964297510397</v>
      </c>
      <c r="J218" s="33">
        <v>33386132</v>
      </c>
      <c r="K218" s="38">
        <f t="shared" si="50"/>
        <v>0.22484745861450239</v>
      </c>
      <c r="L218" s="33">
        <v>0</v>
      </c>
      <c r="M218" s="38">
        <f t="shared" si="51"/>
        <v>0</v>
      </c>
      <c r="N218" s="33">
        <f t="shared" si="52"/>
        <v>83960772</v>
      </c>
      <c r="O218" s="38">
        <f t="shared" si="53"/>
        <v>0.56545532760463746</v>
      </c>
      <c r="P218" s="33">
        <v>21551226</v>
      </c>
      <c r="Q218" s="33">
        <v>174146332</v>
      </c>
      <c r="R218" s="33">
        <v>174146332</v>
      </c>
      <c r="S218" s="33">
        <v>85306063</v>
      </c>
      <c r="T218" s="38">
        <f t="shared" si="54"/>
        <v>0.48985276933653704</v>
      </c>
      <c r="U218" s="38">
        <f t="shared" si="55"/>
        <v>0.54915233128732455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172285378</v>
      </c>
      <c r="E219" s="33">
        <v>174276786</v>
      </c>
      <c r="F219" s="33">
        <v>24567317</v>
      </c>
      <c r="G219" s="38">
        <f t="shared" si="48"/>
        <v>0.14259664566542612</v>
      </c>
      <c r="H219" s="33">
        <v>23777384</v>
      </c>
      <c r="I219" s="38">
        <f t="shared" si="49"/>
        <v>0.13801161930294514</v>
      </c>
      <c r="J219" s="33">
        <v>16848519</v>
      </c>
      <c r="K219" s="38">
        <f t="shared" si="50"/>
        <v>9.6676782873422976E-2</v>
      </c>
      <c r="L219" s="33">
        <v>0</v>
      </c>
      <c r="M219" s="38">
        <f t="shared" si="51"/>
        <v>0</v>
      </c>
      <c r="N219" s="33">
        <f t="shared" si="52"/>
        <v>65193220</v>
      </c>
      <c r="O219" s="38">
        <f t="shared" si="53"/>
        <v>0.37407862226699545</v>
      </c>
      <c r="P219" s="33">
        <v>15419793</v>
      </c>
      <c r="Q219" s="33">
        <v>79548164</v>
      </c>
      <c r="R219" s="33">
        <v>76716003</v>
      </c>
      <c r="S219" s="33">
        <v>47763459</v>
      </c>
      <c r="T219" s="38">
        <f t="shared" si="54"/>
        <v>0.62260098456902135</v>
      </c>
      <c r="U219" s="38">
        <f t="shared" si="55"/>
        <v>9.2655329419791821E-2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156238188</v>
      </c>
      <c r="E220" s="33">
        <v>154480792</v>
      </c>
      <c r="F220" s="33">
        <v>3957032</v>
      </c>
      <c r="G220" s="38">
        <f t="shared" si="48"/>
        <v>2.5326919434063073E-2</v>
      </c>
      <c r="H220" s="33">
        <v>6168833</v>
      </c>
      <c r="I220" s="38">
        <f t="shared" si="49"/>
        <v>3.9483516027464423E-2</v>
      </c>
      <c r="J220" s="33">
        <v>17667203</v>
      </c>
      <c r="K220" s="38">
        <f t="shared" si="50"/>
        <v>0.11436504675610415</v>
      </c>
      <c r="L220" s="33">
        <v>0</v>
      </c>
      <c r="M220" s="38">
        <f t="shared" si="51"/>
        <v>0</v>
      </c>
      <c r="N220" s="33">
        <f t="shared" si="52"/>
        <v>27793068</v>
      </c>
      <c r="O220" s="38">
        <f t="shared" si="53"/>
        <v>0.17991277517531112</v>
      </c>
      <c r="P220" s="33">
        <v>3602903</v>
      </c>
      <c r="Q220" s="33">
        <v>147109092</v>
      </c>
      <c r="R220" s="33">
        <v>146257492</v>
      </c>
      <c r="S220" s="33">
        <v>30403642</v>
      </c>
      <c r="T220" s="38">
        <f t="shared" si="54"/>
        <v>0.20787750141373953</v>
      </c>
      <c r="U220" s="38">
        <f t="shared" si="55"/>
        <v>3.9036021785765538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51393552</v>
      </c>
      <c r="E221" s="33">
        <v>51596131</v>
      </c>
      <c r="F221" s="33">
        <v>9020996</v>
      </c>
      <c r="G221" s="38">
        <f t="shared" si="48"/>
        <v>0.17552777827070601</v>
      </c>
      <c r="H221" s="33">
        <v>4841840</v>
      </c>
      <c r="I221" s="38">
        <f t="shared" si="49"/>
        <v>9.4211040326615286E-2</v>
      </c>
      <c r="J221" s="33">
        <v>20401842</v>
      </c>
      <c r="K221" s="38">
        <f t="shared" si="50"/>
        <v>0.3954141832844017</v>
      </c>
      <c r="L221" s="33">
        <v>0</v>
      </c>
      <c r="M221" s="38">
        <f t="shared" si="51"/>
        <v>0</v>
      </c>
      <c r="N221" s="33">
        <f t="shared" si="52"/>
        <v>34264678</v>
      </c>
      <c r="O221" s="38">
        <f t="shared" si="53"/>
        <v>0.66409394146239376</v>
      </c>
      <c r="P221" s="33">
        <v>15832956</v>
      </c>
      <c r="Q221" s="33">
        <v>51210126</v>
      </c>
      <c r="R221" s="33">
        <v>52141998</v>
      </c>
      <c r="S221" s="33">
        <v>33547936</v>
      </c>
      <c r="T221" s="38">
        <f t="shared" si="54"/>
        <v>0.64339567501805361</v>
      </c>
      <c r="U221" s="38">
        <f t="shared" si="55"/>
        <v>0.28856809808604278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53515002</v>
      </c>
      <c r="E222" s="33">
        <v>46666402</v>
      </c>
      <c r="F222" s="33">
        <v>1083656</v>
      </c>
      <c r="G222" s="38">
        <f t="shared" si="48"/>
        <v>2.0249574128764866E-2</v>
      </c>
      <c r="H222" s="33">
        <v>14731502</v>
      </c>
      <c r="I222" s="38">
        <f t="shared" si="49"/>
        <v>0.27527798653543917</v>
      </c>
      <c r="J222" s="33">
        <v>12639337</v>
      </c>
      <c r="K222" s="38">
        <f t="shared" si="50"/>
        <v>0.27084447178936144</v>
      </c>
      <c r="L222" s="33">
        <v>0</v>
      </c>
      <c r="M222" s="38">
        <f t="shared" si="51"/>
        <v>0</v>
      </c>
      <c r="N222" s="33">
        <f t="shared" si="52"/>
        <v>28454495</v>
      </c>
      <c r="O222" s="38">
        <f t="shared" si="53"/>
        <v>0.60974263668323947</v>
      </c>
      <c r="P222" s="33">
        <v>4059571</v>
      </c>
      <c r="Q222" s="33">
        <v>56244704</v>
      </c>
      <c r="R222" s="33">
        <v>60594436</v>
      </c>
      <c r="S222" s="33">
        <v>13197084</v>
      </c>
      <c r="T222" s="38">
        <f t="shared" si="54"/>
        <v>0.21779366013077503</v>
      </c>
      <c r="U222" s="38">
        <f t="shared" si="55"/>
        <v>2.1134661765984633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37304030</v>
      </c>
      <c r="E223" s="33">
        <v>36194345</v>
      </c>
      <c r="F223" s="33">
        <v>8789274</v>
      </c>
      <c r="G223" s="38">
        <f t="shared" si="48"/>
        <v>0.23561191646050039</v>
      </c>
      <c r="H223" s="33">
        <v>6834993</v>
      </c>
      <c r="I223" s="38">
        <f t="shared" si="49"/>
        <v>0.18322398411110005</v>
      </c>
      <c r="J223" s="33">
        <v>7643513</v>
      </c>
      <c r="K223" s="38">
        <f t="shared" si="50"/>
        <v>0.2111797575007919</v>
      </c>
      <c r="L223" s="33">
        <v>0</v>
      </c>
      <c r="M223" s="38">
        <f t="shared" si="51"/>
        <v>0</v>
      </c>
      <c r="N223" s="33">
        <f t="shared" si="52"/>
        <v>23267780</v>
      </c>
      <c r="O223" s="38">
        <f t="shared" si="53"/>
        <v>0.64285677776459282</v>
      </c>
      <c r="P223" s="33">
        <v>6562701</v>
      </c>
      <c r="Q223" s="33">
        <v>36842106</v>
      </c>
      <c r="R223" s="33">
        <v>34753476</v>
      </c>
      <c r="S223" s="33">
        <v>20045714</v>
      </c>
      <c r="T223" s="38">
        <f t="shared" si="54"/>
        <v>0.57679738279992487</v>
      </c>
      <c r="U223" s="38">
        <f t="shared" si="55"/>
        <v>0.16469011768172881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633960373</v>
      </c>
      <c r="E224" s="34">
        <f>SUM(E217:E223)</f>
        <v>647447270</v>
      </c>
      <c r="F224" s="34">
        <f>SUM(F217:F223)</f>
        <v>75679052</v>
      </c>
      <c r="G224" s="39">
        <f t="shared" si="48"/>
        <v>0.11937505122264164</v>
      </c>
      <c r="H224" s="34">
        <f>SUM(H217:H223)</f>
        <v>91021104</v>
      </c>
      <c r="I224" s="39">
        <f t="shared" si="49"/>
        <v>0.14357538400905698</v>
      </c>
      <c r="J224" s="34">
        <f>SUM(J217:J223)</f>
        <v>112217747</v>
      </c>
      <c r="K224" s="39">
        <f t="shared" si="50"/>
        <v>0.17332337658941707</v>
      </c>
      <c r="L224" s="34">
        <f>SUM(L217:L223)</f>
        <v>0</v>
      </c>
      <c r="M224" s="39">
        <f t="shared" si="51"/>
        <v>0</v>
      </c>
      <c r="N224" s="34">
        <f t="shared" si="52"/>
        <v>278917903</v>
      </c>
      <c r="O224" s="39">
        <f t="shared" si="53"/>
        <v>0.43079632261017953</v>
      </c>
      <c r="P224" s="34">
        <f>SUM(P217:P223)</f>
        <v>76639470</v>
      </c>
      <c r="Q224" s="34">
        <f>SUM(Q217:Q223)</f>
        <v>580585940</v>
      </c>
      <c r="R224" s="34">
        <f>SUM(R217:R223)</f>
        <v>581977280</v>
      </c>
      <c r="S224" s="34">
        <f>SUM(S217:S223)</f>
        <v>251712246</v>
      </c>
      <c r="T224" s="39">
        <f t="shared" si="54"/>
        <v>0.43251215236443596</v>
      </c>
      <c r="U224" s="39">
        <f t="shared" si="55"/>
        <v>0.46422916285825044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145433014</v>
      </c>
      <c r="E225" s="33">
        <v>104203282</v>
      </c>
      <c r="F225" s="33">
        <v>27967164</v>
      </c>
      <c r="G225" s="38">
        <f t="shared" si="48"/>
        <v>0.19230271883109018</v>
      </c>
      <c r="H225" s="33">
        <v>30984348</v>
      </c>
      <c r="I225" s="38">
        <f t="shared" si="49"/>
        <v>0.21304892986677701</v>
      </c>
      <c r="J225" s="33">
        <v>20001616</v>
      </c>
      <c r="K225" s="38">
        <f t="shared" si="50"/>
        <v>0.191948042481042</v>
      </c>
      <c r="L225" s="33">
        <v>0</v>
      </c>
      <c r="M225" s="38">
        <f t="shared" si="51"/>
        <v>0</v>
      </c>
      <c r="N225" s="33">
        <f t="shared" si="52"/>
        <v>78953128</v>
      </c>
      <c r="O225" s="38">
        <f t="shared" si="53"/>
        <v>0.75768369752499731</v>
      </c>
      <c r="P225" s="33">
        <v>29811455</v>
      </c>
      <c r="Q225" s="33">
        <v>113263992</v>
      </c>
      <c r="R225" s="33">
        <v>112834245</v>
      </c>
      <c r="S225" s="33">
        <v>95977759</v>
      </c>
      <c r="T225" s="38">
        <f t="shared" si="54"/>
        <v>0.85060842122885649</v>
      </c>
      <c r="U225" s="38">
        <f t="shared" si="55"/>
        <v>-0.32906273779659534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87659342</v>
      </c>
      <c r="E226" s="33">
        <v>70601632</v>
      </c>
      <c r="F226" s="33">
        <v>20181095</v>
      </c>
      <c r="G226" s="38">
        <f t="shared" si="48"/>
        <v>0.23022183990384049</v>
      </c>
      <c r="H226" s="33">
        <v>18259787</v>
      </c>
      <c r="I226" s="38">
        <f t="shared" si="49"/>
        <v>0.20830394779828487</v>
      </c>
      <c r="J226" s="33">
        <v>18166547</v>
      </c>
      <c r="K226" s="38">
        <f t="shared" si="50"/>
        <v>0.25731058171573146</v>
      </c>
      <c r="L226" s="33">
        <v>0</v>
      </c>
      <c r="M226" s="38">
        <f t="shared" si="51"/>
        <v>0</v>
      </c>
      <c r="N226" s="33">
        <f t="shared" si="52"/>
        <v>56607429</v>
      </c>
      <c r="O226" s="38">
        <f t="shared" si="53"/>
        <v>0.80178640913003263</v>
      </c>
      <c r="P226" s="33">
        <v>18702741</v>
      </c>
      <c r="Q226" s="33">
        <v>96669439</v>
      </c>
      <c r="R226" s="33">
        <v>111830465</v>
      </c>
      <c r="S226" s="33">
        <v>86512343</v>
      </c>
      <c r="T226" s="38">
        <f t="shared" si="54"/>
        <v>0.77360264038962911</v>
      </c>
      <c r="U226" s="38">
        <f t="shared" si="55"/>
        <v>-2.8669273664218564E-2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96420042</v>
      </c>
      <c r="E227" s="33">
        <v>60385109</v>
      </c>
      <c r="F227" s="33">
        <v>8719574</v>
      </c>
      <c r="G227" s="38">
        <f t="shared" si="48"/>
        <v>9.0433210970806255E-2</v>
      </c>
      <c r="H227" s="33">
        <v>13928600</v>
      </c>
      <c r="I227" s="38">
        <f t="shared" si="49"/>
        <v>0.14445751848977623</v>
      </c>
      <c r="J227" s="33">
        <v>9600239</v>
      </c>
      <c r="K227" s="38">
        <f t="shared" si="50"/>
        <v>0.15898355006695442</v>
      </c>
      <c r="L227" s="33">
        <v>0</v>
      </c>
      <c r="M227" s="38">
        <f t="shared" si="51"/>
        <v>0</v>
      </c>
      <c r="N227" s="33">
        <f t="shared" si="52"/>
        <v>32248413</v>
      </c>
      <c r="O227" s="38">
        <f t="shared" si="53"/>
        <v>0.53404578602317332</v>
      </c>
      <c r="P227" s="33">
        <v>4251550</v>
      </c>
      <c r="Q227" s="33">
        <v>95350181</v>
      </c>
      <c r="R227" s="33">
        <v>100221765</v>
      </c>
      <c r="S227" s="33">
        <v>33400856</v>
      </c>
      <c r="T227" s="38">
        <f t="shared" si="54"/>
        <v>0.33326948492675218</v>
      </c>
      <c r="U227" s="38">
        <f t="shared" si="55"/>
        <v>1.258056238313086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143960247</v>
      </c>
      <c r="E228" s="33">
        <v>141800777</v>
      </c>
      <c r="F228" s="33">
        <v>31458959</v>
      </c>
      <c r="G228" s="38">
        <f t="shared" si="48"/>
        <v>0.2185253197016257</v>
      </c>
      <c r="H228" s="33">
        <v>32867815</v>
      </c>
      <c r="I228" s="38">
        <f t="shared" si="49"/>
        <v>0.22831174358849218</v>
      </c>
      <c r="J228" s="33">
        <v>35393718</v>
      </c>
      <c r="K228" s="38">
        <f t="shared" si="50"/>
        <v>0.24960172115276913</v>
      </c>
      <c r="L228" s="33">
        <v>0</v>
      </c>
      <c r="M228" s="38">
        <f t="shared" si="51"/>
        <v>0</v>
      </c>
      <c r="N228" s="33">
        <f t="shared" si="52"/>
        <v>99720492</v>
      </c>
      <c r="O228" s="38">
        <f t="shared" si="53"/>
        <v>0.70324362185970246</v>
      </c>
      <c r="P228" s="33">
        <v>33106359</v>
      </c>
      <c r="Q228" s="33">
        <v>138603136</v>
      </c>
      <c r="R228" s="33">
        <v>147301478</v>
      </c>
      <c r="S228" s="33">
        <v>105870664</v>
      </c>
      <c r="T228" s="38">
        <f t="shared" si="54"/>
        <v>0.71873456694032634</v>
      </c>
      <c r="U228" s="38">
        <f t="shared" si="55"/>
        <v>6.9091228062862386E-2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42510206</v>
      </c>
      <c r="E229" s="33">
        <v>45390985</v>
      </c>
      <c r="F229" s="33">
        <v>9371591</v>
      </c>
      <c r="G229" s="38">
        <f t="shared" si="48"/>
        <v>0.22045508318637647</v>
      </c>
      <c r="H229" s="33">
        <v>10607241</v>
      </c>
      <c r="I229" s="38">
        <f t="shared" si="49"/>
        <v>0.24952222061685611</v>
      </c>
      <c r="J229" s="33">
        <v>10504972</v>
      </c>
      <c r="K229" s="38">
        <f t="shared" si="50"/>
        <v>0.23143300371208073</v>
      </c>
      <c r="L229" s="33">
        <v>0</v>
      </c>
      <c r="M229" s="38">
        <f t="shared" si="51"/>
        <v>0</v>
      </c>
      <c r="N229" s="33">
        <f t="shared" si="52"/>
        <v>30483804</v>
      </c>
      <c r="O229" s="38">
        <f t="shared" si="53"/>
        <v>0.67158278235204638</v>
      </c>
      <c r="P229" s="33">
        <v>9667942</v>
      </c>
      <c r="Q229" s="33">
        <v>46831328</v>
      </c>
      <c r="R229" s="33">
        <v>45387444</v>
      </c>
      <c r="S229" s="33">
        <v>28655652</v>
      </c>
      <c r="T229" s="38">
        <f t="shared" si="54"/>
        <v>0.63135637248045962</v>
      </c>
      <c r="U229" s="38">
        <f t="shared" si="55"/>
        <v>8.6577888034495842E-2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515982851</v>
      </c>
      <c r="E230" s="34">
        <f>SUM(E225:E229)</f>
        <v>422381785</v>
      </c>
      <c r="F230" s="34">
        <f>SUM(F225:F229)</f>
        <v>97698383</v>
      </c>
      <c r="G230" s="39">
        <f t="shared" si="48"/>
        <v>0.18934424431094127</v>
      </c>
      <c r="H230" s="34">
        <f>SUM(H225:H229)</f>
        <v>106647791</v>
      </c>
      <c r="I230" s="39">
        <f t="shared" si="49"/>
        <v>0.20668863469650467</v>
      </c>
      <c r="J230" s="34">
        <f>SUM(J225:J229)</f>
        <v>93667092</v>
      </c>
      <c r="K230" s="39">
        <f t="shared" si="50"/>
        <v>0.22175930716330489</v>
      </c>
      <c r="L230" s="34">
        <f>SUM(L225:L229)</f>
        <v>0</v>
      </c>
      <c r="M230" s="39">
        <f t="shared" si="51"/>
        <v>0</v>
      </c>
      <c r="N230" s="34">
        <f t="shared" si="52"/>
        <v>298013266</v>
      </c>
      <c r="O230" s="39">
        <f t="shared" si="53"/>
        <v>0.70555425584936149</v>
      </c>
      <c r="P230" s="34">
        <f>SUM(P225:P229)</f>
        <v>95540047</v>
      </c>
      <c r="Q230" s="34">
        <f>SUM(Q225:Q229)</f>
        <v>490718076</v>
      </c>
      <c r="R230" s="34">
        <f>SUM(R225:R229)</f>
        <v>517575397</v>
      </c>
      <c r="S230" s="34">
        <f>SUM(S225:S229)</f>
        <v>350417274</v>
      </c>
      <c r="T230" s="39">
        <f t="shared" si="54"/>
        <v>0.67703618841063262</v>
      </c>
      <c r="U230" s="39">
        <f t="shared" si="55"/>
        <v>-1.9603873546346517E-2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1559445243</v>
      </c>
      <c r="E231" s="34">
        <f>SUM(E208:E215,E217:E223,E225:E229)</f>
        <v>1457789190</v>
      </c>
      <c r="F231" s="34">
        <f>SUM(F208:F215,F217:F223,F225:F229)</f>
        <v>248897786</v>
      </c>
      <c r="G231" s="39">
        <f t="shared" si="48"/>
        <v>0.15960662108352078</v>
      </c>
      <c r="H231" s="34">
        <f>SUM(H208:H215,H217:H223,H225:H229)</f>
        <v>283115695</v>
      </c>
      <c r="I231" s="39">
        <f t="shared" si="49"/>
        <v>0.1815489811334145</v>
      </c>
      <c r="J231" s="34">
        <f>SUM(J208:J215,J217:J223,J225:J229)</f>
        <v>281253152</v>
      </c>
      <c r="K231" s="39">
        <f t="shared" si="50"/>
        <v>0.19293129207522797</v>
      </c>
      <c r="L231" s="34">
        <f>SUM(L208:L215,L217:L223,L225:L229)</f>
        <v>0</v>
      </c>
      <c r="M231" s="39">
        <f t="shared" si="51"/>
        <v>0</v>
      </c>
      <c r="N231" s="34">
        <f t="shared" si="52"/>
        <v>813266633</v>
      </c>
      <c r="O231" s="39">
        <f t="shared" si="53"/>
        <v>0.55787670712526005</v>
      </c>
      <c r="P231" s="34">
        <f>SUM(P208:P215,P217:P223,P225:P229)</f>
        <v>244117112</v>
      </c>
      <c r="Q231" s="34">
        <f>SUM(Q208:Q215,Q217:Q223,Q225:Q229)</f>
        <v>1690813688</v>
      </c>
      <c r="R231" s="34">
        <f>SUM(R208:R215,R217:R223,R225:R229)</f>
        <v>1497892999</v>
      </c>
      <c r="S231" s="34">
        <f>SUM(S208:S215,S217:S223,S225:S229)</f>
        <v>819215972</v>
      </c>
      <c r="T231" s="39">
        <f t="shared" si="54"/>
        <v>0.54691221105039689</v>
      </c>
      <c r="U231" s="39">
        <f t="shared" si="55"/>
        <v>0.15212387077559719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65637321</v>
      </c>
      <c r="E234" s="33">
        <v>60826408</v>
      </c>
      <c r="F234" s="33">
        <v>3313140</v>
      </c>
      <c r="G234" s="38">
        <f t="shared" ref="G234:G260" si="56">IF(($D234     =0),0,($F234     /$D234     ))</f>
        <v>5.0476465972765706E-2</v>
      </c>
      <c r="H234" s="33">
        <v>18089305</v>
      </c>
      <c r="I234" s="38">
        <f t="shared" ref="I234:I260" si="57">IF(($D234     =0),0,($H234     /$D234     ))</f>
        <v>0.27559480984911006</v>
      </c>
      <c r="J234" s="33">
        <v>23228691</v>
      </c>
      <c r="K234" s="38">
        <f t="shared" ref="K234:K260" si="58">IF(($E234     =0),0,($J234     /$E234     ))</f>
        <v>0.38188497009391054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44631136</v>
      </c>
      <c r="O234" s="38">
        <f t="shared" ref="O234:O260" si="61">IF(($E234     =0),0,($N234     /$E234     ))</f>
        <v>0.73374604004234478</v>
      </c>
      <c r="P234" s="33">
        <v>13567693</v>
      </c>
      <c r="Q234" s="33">
        <v>61484940</v>
      </c>
      <c r="R234" s="33">
        <v>61852079</v>
      </c>
      <c r="S234" s="33">
        <v>41103126</v>
      </c>
      <c r="T234" s="38">
        <f t="shared" ref="T234:T260" si="62">IF(($R234     =0),0,($S234     /$R234     ))</f>
        <v>0.66453911759376749</v>
      </c>
      <c r="U234" s="38">
        <f t="shared" ref="U234:U260" si="63">IF(($P234     =0),0,(($J234     /$P234     )-1))</f>
        <v>0.71205900664173338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93461355</v>
      </c>
      <c r="E235" s="33">
        <v>96644101</v>
      </c>
      <c r="F235" s="33">
        <v>21291989</v>
      </c>
      <c r="G235" s="38">
        <f t="shared" si="56"/>
        <v>0.22781596735891535</v>
      </c>
      <c r="H235" s="33">
        <v>24281182</v>
      </c>
      <c r="I235" s="38">
        <f t="shared" si="57"/>
        <v>0.25979916512017187</v>
      </c>
      <c r="J235" s="33">
        <v>20688014</v>
      </c>
      <c r="K235" s="38">
        <f t="shared" si="58"/>
        <v>0.2140639085669595</v>
      </c>
      <c r="L235" s="33">
        <v>0</v>
      </c>
      <c r="M235" s="38">
        <f t="shared" si="59"/>
        <v>0</v>
      </c>
      <c r="N235" s="33">
        <f t="shared" si="60"/>
        <v>66261185</v>
      </c>
      <c r="O235" s="38">
        <f t="shared" si="61"/>
        <v>0.68562058433344009</v>
      </c>
      <c r="P235" s="33">
        <v>19820437</v>
      </c>
      <c r="Q235" s="33">
        <v>90854522</v>
      </c>
      <c r="R235" s="33">
        <v>89138472</v>
      </c>
      <c r="S235" s="33">
        <v>61332898</v>
      </c>
      <c r="T235" s="38">
        <f t="shared" si="62"/>
        <v>0.68806315190145961</v>
      </c>
      <c r="U235" s="38">
        <f t="shared" si="63"/>
        <v>4.3771840146612284E-2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295801620</v>
      </c>
      <c r="E236" s="33">
        <v>292363982</v>
      </c>
      <c r="F236" s="33">
        <v>47658717</v>
      </c>
      <c r="G236" s="38">
        <f t="shared" si="56"/>
        <v>0.16111716021027878</v>
      </c>
      <c r="H236" s="33">
        <v>54414853</v>
      </c>
      <c r="I236" s="38">
        <f t="shared" si="57"/>
        <v>0.18395725148496483</v>
      </c>
      <c r="J236" s="33">
        <v>56951279</v>
      </c>
      <c r="K236" s="38">
        <f t="shared" si="58"/>
        <v>0.19479581106539998</v>
      </c>
      <c r="L236" s="33">
        <v>0</v>
      </c>
      <c r="M236" s="38">
        <f t="shared" si="59"/>
        <v>0</v>
      </c>
      <c r="N236" s="33">
        <f t="shared" si="60"/>
        <v>159024849</v>
      </c>
      <c r="O236" s="38">
        <f t="shared" si="61"/>
        <v>0.54392763401341282</v>
      </c>
      <c r="P236" s="33">
        <v>38660902</v>
      </c>
      <c r="Q236" s="33">
        <v>266460175</v>
      </c>
      <c r="R236" s="33">
        <v>268633969</v>
      </c>
      <c r="S236" s="33">
        <v>146575126</v>
      </c>
      <c r="T236" s="38">
        <f t="shared" si="62"/>
        <v>0.54563139034736152</v>
      </c>
      <c r="U236" s="38">
        <f t="shared" si="63"/>
        <v>0.47309752369461022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74720848</v>
      </c>
      <c r="E237" s="33">
        <v>74720848</v>
      </c>
      <c r="F237" s="33">
        <v>6303977</v>
      </c>
      <c r="G237" s="38">
        <f t="shared" si="56"/>
        <v>8.436704305068915E-2</v>
      </c>
      <c r="H237" s="33">
        <v>504875</v>
      </c>
      <c r="I237" s="38">
        <f t="shared" si="57"/>
        <v>6.7568157149394239E-3</v>
      </c>
      <c r="J237" s="33">
        <v>1962970</v>
      </c>
      <c r="K237" s="38">
        <f t="shared" si="58"/>
        <v>2.627071363001662E-2</v>
      </c>
      <c r="L237" s="33">
        <v>0</v>
      </c>
      <c r="M237" s="38">
        <f t="shared" si="59"/>
        <v>0</v>
      </c>
      <c r="N237" s="33">
        <f t="shared" si="60"/>
        <v>8771822</v>
      </c>
      <c r="O237" s="38">
        <f t="shared" si="61"/>
        <v>0.11739457239564519</v>
      </c>
      <c r="P237" s="33">
        <v>7706550</v>
      </c>
      <c r="Q237" s="33">
        <v>75670031</v>
      </c>
      <c r="R237" s="33">
        <v>75670031</v>
      </c>
      <c r="S237" s="33">
        <v>13730338</v>
      </c>
      <c r="T237" s="38">
        <f t="shared" si="62"/>
        <v>0.18145014371673773</v>
      </c>
      <c r="U237" s="38">
        <f t="shared" si="63"/>
        <v>-0.74528550388954851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72228023</v>
      </c>
      <c r="E238" s="33">
        <v>72823023</v>
      </c>
      <c r="F238" s="33">
        <v>19287760</v>
      </c>
      <c r="G238" s="38">
        <f t="shared" si="56"/>
        <v>0.26703984407824649</v>
      </c>
      <c r="H238" s="33">
        <v>19719419</v>
      </c>
      <c r="I238" s="38">
        <f t="shared" si="57"/>
        <v>0.27301618099113689</v>
      </c>
      <c r="J238" s="33">
        <v>16519694</v>
      </c>
      <c r="K238" s="38">
        <f t="shared" si="58"/>
        <v>0.22684713322049266</v>
      </c>
      <c r="L238" s="33">
        <v>0</v>
      </c>
      <c r="M238" s="38">
        <f t="shared" si="59"/>
        <v>0</v>
      </c>
      <c r="N238" s="33">
        <f t="shared" si="60"/>
        <v>55526873</v>
      </c>
      <c r="O238" s="38">
        <f t="shared" si="61"/>
        <v>0.76249063431491992</v>
      </c>
      <c r="P238" s="33">
        <v>18844905</v>
      </c>
      <c r="Q238" s="33">
        <v>75047222</v>
      </c>
      <c r="R238" s="33">
        <v>85905603</v>
      </c>
      <c r="S238" s="33">
        <v>58109318</v>
      </c>
      <c r="T238" s="38">
        <f t="shared" si="62"/>
        <v>0.67643222293661098</v>
      </c>
      <c r="U238" s="38">
        <f t="shared" si="63"/>
        <v>-0.12338671911585652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67890520</v>
      </c>
      <c r="E239" s="33">
        <v>72589210</v>
      </c>
      <c r="F239" s="33">
        <v>14071997</v>
      </c>
      <c r="G239" s="38">
        <f t="shared" si="56"/>
        <v>0.20727484485315475</v>
      </c>
      <c r="H239" s="33">
        <v>12284213</v>
      </c>
      <c r="I239" s="38">
        <f t="shared" si="57"/>
        <v>0.180941507002745</v>
      </c>
      <c r="J239" s="33">
        <v>15783138</v>
      </c>
      <c r="K239" s="38">
        <f t="shared" si="58"/>
        <v>0.21743091018623842</v>
      </c>
      <c r="L239" s="33">
        <v>0</v>
      </c>
      <c r="M239" s="38">
        <f t="shared" si="59"/>
        <v>0</v>
      </c>
      <c r="N239" s="33">
        <f t="shared" si="60"/>
        <v>42139348</v>
      </c>
      <c r="O239" s="38">
        <f t="shared" si="61"/>
        <v>0.58051806873225376</v>
      </c>
      <c r="P239" s="33">
        <v>9323182</v>
      </c>
      <c r="Q239" s="33">
        <v>48233127</v>
      </c>
      <c r="R239" s="33">
        <v>51928131</v>
      </c>
      <c r="S239" s="33">
        <v>36281845</v>
      </c>
      <c r="T239" s="38">
        <f t="shared" si="62"/>
        <v>0.69869344999148919</v>
      </c>
      <c r="U239" s="38">
        <f t="shared" si="63"/>
        <v>0.69289176163245547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669739687</v>
      </c>
      <c r="E240" s="34">
        <f>SUM(E234:E239)</f>
        <v>669967572</v>
      </c>
      <c r="F240" s="34">
        <f>SUM(F234:F239)</f>
        <v>111927580</v>
      </c>
      <c r="G240" s="39">
        <f t="shared" si="56"/>
        <v>0.16712102055854428</v>
      </c>
      <c r="H240" s="34">
        <f>SUM(H234:H239)</f>
        <v>129293847</v>
      </c>
      <c r="I240" s="39">
        <f t="shared" si="57"/>
        <v>0.19305089650451013</v>
      </c>
      <c r="J240" s="34">
        <f>SUM(J234:J239)</f>
        <v>135133786</v>
      </c>
      <c r="K240" s="39">
        <f t="shared" si="58"/>
        <v>0.20170198028629363</v>
      </c>
      <c r="L240" s="34">
        <f>SUM(L234:L239)</f>
        <v>0</v>
      </c>
      <c r="M240" s="39">
        <f t="shared" si="59"/>
        <v>0</v>
      </c>
      <c r="N240" s="34">
        <f t="shared" si="60"/>
        <v>376355213</v>
      </c>
      <c r="O240" s="39">
        <f t="shared" si="61"/>
        <v>0.56175138727460683</v>
      </c>
      <c r="P240" s="34">
        <f>SUM(P234:P239)</f>
        <v>107923669</v>
      </c>
      <c r="Q240" s="34">
        <f>SUM(Q234:Q239)</f>
        <v>617750017</v>
      </c>
      <c r="R240" s="34">
        <f>SUM(R234:R239)</f>
        <v>633128285</v>
      </c>
      <c r="S240" s="34">
        <f>SUM(S234:S239)</f>
        <v>357132651</v>
      </c>
      <c r="T240" s="39">
        <f t="shared" si="62"/>
        <v>0.56407628510863328</v>
      </c>
      <c r="U240" s="39">
        <f t="shared" si="63"/>
        <v>0.25212372088647217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52654936</v>
      </c>
      <c r="E241" s="33">
        <v>54693439</v>
      </c>
      <c r="F241" s="33">
        <v>9691864</v>
      </c>
      <c r="G241" s="38">
        <f t="shared" si="56"/>
        <v>0.1840637314609973</v>
      </c>
      <c r="H241" s="33">
        <v>12695506</v>
      </c>
      <c r="I241" s="38">
        <f t="shared" si="57"/>
        <v>0.24110761429849614</v>
      </c>
      <c r="J241" s="33">
        <v>9642707</v>
      </c>
      <c r="K241" s="38">
        <f t="shared" si="58"/>
        <v>0.17630463866058962</v>
      </c>
      <c r="L241" s="33">
        <v>0</v>
      </c>
      <c r="M241" s="38">
        <f t="shared" si="59"/>
        <v>0</v>
      </c>
      <c r="N241" s="33">
        <f t="shared" si="60"/>
        <v>32030077</v>
      </c>
      <c r="O241" s="38">
        <f t="shared" si="61"/>
        <v>0.5856292379054826</v>
      </c>
      <c r="P241" s="33">
        <v>9327946</v>
      </c>
      <c r="Q241" s="33">
        <v>51298835</v>
      </c>
      <c r="R241" s="33">
        <v>52098835</v>
      </c>
      <c r="S241" s="33">
        <v>31600387</v>
      </c>
      <c r="T241" s="38">
        <f t="shared" si="62"/>
        <v>0.60654690263227573</v>
      </c>
      <c r="U241" s="38">
        <f t="shared" si="63"/>
        <v>3.3743870301135903E-2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24332714</v>
      </c>
      <c r="E242" s="33">
        <v>28636749</v>
      </c>
      <c r="F242" s="33">
        <v>1744410</v>
      </c>
      <c r="G242" s="38">
        <f t="shared" si="56"/>
        <v>7.1689906847218113E-2</v>
      </c>
      <c r="H242" s="33">
        <v>2061540</v>
      </c>
      <c r="I242" s="38">
        <f t="shared" si="57"/>
        <v>8.4722978291694048E-2</v>
      </c>
      <c r="J242" s="33">
        <v>14694026</v>
      </c>
      <c r="K242" s="38">
        <f t="shared" si="58"/>
        <v>0.51311781236061393</v>
      </c>
      <c r="L242" s="33">
        <v>0</v>
      </c>
      <c r="M242" s="38">
        <f t="shared" si="59"/>
        <v>0</v>
      </c>
      <c r="N242" s="33">
        <f t="shared" si="60"/>
        <v>18499976</v>
      </c>
      <c r="O242" s="38">
        <f t="shared" si="61"/>
        <v>0.64602221432328089</v>
      </c>
      <c r="P242" s="33">
        <v>7075135</v>
      </c>
      <c r="Q242" s="33">
        <v>28917188</v>
      </c>
      <c r="R242" s="33">
        <v>28917188</v>
      </c>
      <c r="S242" s="33">
        <v>19608167</v>
      </c>
      <c r="T242" s="38">
        <f t="shared" si="62"/>
        <v>0.67808000556623971</v>
      </c>
      <c r="U242" s="38">
        <f t="shared" si="63"/>
        <v>1.0768545052497234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76732452</v>
      </c>
      <c r="E243" s="33">
        <v>66238737</v>
      </c>
      <c r="F243" s="33">
        <v>12382691</v>
      </c>
      <c r="G243" s="38">
        <f t="shared" si="56"/>
        <v>0.16137488998787633</v>
      </c>
      <c r="H243" s="33">
        <v>15412230</v>
      </c>
      <c r="I243" s="38">
        <f t="shared" si="57"/>
        <v>0.20085673790275854</v>
      </c>
      <c r="J243" s="33">
        <v>11836634</v>
      </c>
      <c r="K243" s="38">
        <f t="shared" si="58"/>
        <v>0.17869655334762799</v>
      </c>
      <c r="L243" s="33">
        <v>0</v>
      </c>
      <c r="M243" s="38">
        <f t="shared" si="59"/>
        <v>0</v>
      </c>
      <c r="N243" s="33">
        <f t="shared" si="60"/>
        <v>39631555</v>
      </c>
      <c r="O243" s="38">
        <f t="shared" si="61"/>
        <v>0.59831386881667148</v>
      </c>
      <c r="P243" s="33">
        <v>13865488</v>
      </c>
      <c r="Q243" s="33">
        <v>57912648</v>
      </c>
      <c r="R243" s="33">
        <v>57536632</v>
      </c>
      <c r="S243" s="33">
        <v>41714253</v>
      </c>
      <c r="T243" s="38">
        <f t="shared" si="62"/>
        <v>0.72500338566915079</v>
      </c>
      <c r="U243" s="38">
        <f t="shared" si="63"/>
        <v>-0.14632402408050837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36614412</v>
      </c>
      <c r="E244" s="33">
        <v>34670037</v>
      </c>
      <c r="F244" s="33">
        <v>12006325</v>
      </c>
      <c r="G244" s="38">
        <f t="shared" si="56"/>
        <v>0.3279125443827966</v>
      </c>
      <c r="H244" s="33">
        <v>12238300</v>
      </c>
      <c r="I244" s="38">
        <f t="shared" si="57"/>
        <v>0.33424816435670196</v>
      </c>
      <c r="J244" s="33">
        <v>6685133</v>
      </c>
      <c r="K244" s="38">
        <f t="shared" si="58"/>
        <v>0.19282162865877531</v>
      </c>
      <c r="L244" s="33">
        <v>0</v>
      </c>
      <c r="M244" s="38">
        <f t="shared" si="59"/>
        <v>0</v>
      </c>
      <c r="N244" s="33">
        <f t="shared" si="60"/>
        <v>30929758</v>
      </c>
      <c r="O244" s="38">
        <f t="shared" si="61"/>
        <v>0.89211782496799763</v>
      </c>
      <c r="P244" s="33">
        <v>6092114</v>
      </c>
      <c r="Q244" s="33">
        <v>44676785</v>
      </c>
      <c r="R244" s="33">
        <v>41442506</v>
      </c>
      <c r="S244" s="33">
        <v>16672716</v>
      </c>
      <c r="T244" s="38">
        <f t="shared" si="62"/>
        <v>0.40230955145424846</v>
      </c>
      <c r="U244" s="38">
        <f t="shared" si="63"/>
        <v>9.7342072062341467E-2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36238470</v>
      </c>
      <c r="E245" s="33">
        <v>45156590</v>
      </c>
      <c r="F245" s="33">
        <v>9505955</v>
      </c>
      <c r="G245" s="38">
        <f t="shared" si="56"/>
        <v>0.26231667617313864</v>
      </c>
      <c r="H245" s="33">
        <v>7833542</v>
      </c>
      <c r="I245" s="38">
        <f t="shared" si="57"/>
        <v>0.21616646618910787</v>
      </c>
      <c r="J245" s="33">
        <v>9097584</v>
      </c>
      <c r="K245" s="38">
        <f t="shared" si="58"/>
        <v>0.20146747130374548</v>
      </c>
      <c r="L245" s="33">
        <v>0</v>
      </c>
      <c r="M245" s="38">
        <f t="shared" si="59"/>
        <v>0</v>
      </c>
      <c r="N245" s="33">
        <f t="shared" si="60"/>
        <v>26437081</v>
      </c>
      <c r="O245" s="38">
        <f t="shared" si="61"/>
        <v>0.58545344101492158</v>
      </c>
      <c r="P245" s="33">
        <v>9468179</v>
      </c>
      <c r="Q245" s="33">
        <v>38404143</v>
      </c>
      <c r="R245" s="33">
        <v>37276443</v>
      </c>
      <c r="S245" s="33">
        <v>28006291</v>
      </c>
      <c r="T245" s="38">
        <f t="shared" si="62"/>
        <v>0.75131339650620632</v>
      </c>
      <c r="U245" s="38">
        <f t="shared" si="63"/>
        <v>-3.9141106225389244E-2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51548020</v>
      </c>
      <c r="E246" s="33">
        <v>53504193</v>
      </c>
      <c r="F246" s="33">
        <v>3531758</v>
      </c>
      <c r="G246" s="38">
        <f t="shared" si="56"/>
        <v>6.8513940981632271E-2</v>
      </c>
      <c r="H246" s="33">
        <v>12865567</v>
      </c>
      <c r="I246" s="38">
        <f t="shared" si="57"/>
        <v>0.24958411593694579</v>
      </c>
      <c r="J246" s="33">
        <v>5700037</v>
      </c>
      <c r="K246" s="38">
        <f t="shared" si="58"/>
        <v>0.10653439815455211</v>
      </c>
      <c r="L246" s="33">
        <v>0</v>
      </c>
      <c r="M246" s="38">
        <f t="shared" si="59"/>
        <v>0</v>
      </c>
      <c r="N246" s="33">
        <f t="shared" si="60"/>
        <v>22097362</v>
      </c>
      <c r="O246" s="38">
        <f t="shared" si="61"/>
        <v>0.41300243515494195</v>
      </c>
      <c r="P246" s="33">
        <v>10784816</v>
      </c>
      <c r="Q246" s="33">
        <v>46670940</v>
      </c>
      <c r="R246" s="33">
        <v>49730940</v>
      </c>
      <c r="S246" s="33">
        <v>33600804</v>
      </c>
      <c r="T246" s="38">
        <f t="shared" si="62"/>
        <v>0.67565189799348258</v>
      </c>
      <c r="U246" s="38">
        <f t="shared" si="63"/>
        <v>-0.47147573032307644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278121004</v>
      </c>
      <c r="E247" s="34">
        <f>SUM(E241:E246)</f>
        <v>282899745</v>
      </c>
      <c r="F247" s="34">
        <f>SUM(F241:F246)</f>
        <v>48863003</v>
      </c>
      <c r="G247" s="39">
        <f t="shared" si="56"/>
        <v>0.17568972604456728</v>
      </c>
      <c r="H247" s="34">
        <f>SUM(H241:H246)</f>
        <v>63106685</v>
      </c>
      <c r="I247" s="39">
        <f t="shared" si="57"/>
        <v>0.22690370052022393</v>
      </c>
      <c r="J247" s="34">
        <f>SUM(J241:J246)</f>
        <v>57656121</v>
      </c>
      <c r="K247" s="39">
        <f t="shared" si="58"/>
        <v>0.20380407553919852</v>
      </c>
      <c r="L247" s="34">
        <f>SUM(L241:L246)</f>
        <v>0</v>
      </c>
      <c r="M247" s="39">
        <f t="shared" si="59"/>
        <v>0</v>
      </c>
      <c r="N247" s="34">
        <f t="shared" si="60"/>
        <v>169625809</v>
      </c>
      <c r="O247" s="39">
        <f t="shared" si="61"/>
        <v>0.59959689606648459</v>
      </c>
      <c r="P247" s="34">
        <f>SUM(P241:P246)</f>
        <v>56613678</v>
      </c>
      <c r="Q247" s="34">
        <f>SUM(Q241:Q246)</f>
        <v>267880539</v>
      </c>
      <c r="R247" s="34">
        <f>SUM(R241:R246)</f>
        <v>267002544</v>
      </c>
      <c r="S247" s="34">
        <f>SUM(S241:S246)</f>
        <v>171202618</v>
      </c>
      <c r="T247" s="39">
        <f t="shared" si="62"/>
        <v>0.64120219768392916</v>
      </c>
      <c r="U247" s="39">
        <f t="shared" si="63"/>
        <v>1.841327108265256E-2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46808044</v>
      </c>
      <c r="E248" s="33">
        <v>49218785</v>
      </c>
      <c r="F248" s="33">
        <v>6908417</v>
      </c>
      <c r="G248" s="38">
        <f t="shared" si="56"/>
        <v>0.14759037997827895</v>
      </c>
      <c r="H248" s="33">
        <v>2368786</v>
      </c>
      <c r="I248" s="38">
        <f t="shared" si="57"/>
        <v>5.0606387226947575E-2</v>
      </c>
      <c r="J248" s="33">
        <v>5800421</v>
      </c>
      <c r="K248" s="38">
        <f t="shared" si="58"/>
        <v>0.11784973968780416</v>
      </c>
      <c r="L248" s="33">
        <v>0</v>
      </c>
      <c r="M248" s="38">
        <f t="shared" si="59"/>
        <v>0</v>
      </c>
      <c r="N248" s="33">
        <f t="shared" si="60"/>
        <v>15077624</v>
      </c>
      <c r="O248" s="38">
        <f t="shared" si="61"/>
        <v>0.30633880946065611</v>
      </c>
      <c r="P248" s="33">
        <v>4934381</v>
      </c>
      <c r="Q248" s="33">
        <v>33610270</v>
      </c>
      <c r="R248" s="33">
        <v>35172570</v>
      </c>
      <c r="S248" s="33">
        <v>16409715</v>
      </c>
      <c r="T248" s="38">
        <f t="shared" si="62"/>
        <v>0.46654864856335493</v>
      </c>
      <c r="U248" s="38">
        <f t="shared" si="63"/>
        <v>0.17551137619895996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13211694</v>
      </c>
      <c r="E249" s="33">
        <v>13211694</v>
      </c>
      <c r="F249" s="33">
        <v>2262335</v>
      </c>
      <c r="G249" s="38">
        <f t="shared" si="56"/>
        <v>0.171237314457934</v>
      </c>
      <c r="H249" s="33">
        <v>2239526</v>
      </c>
      <c r="I249" s="38">
        <f t="shared" si="57"/>
        <v>0.16951088936816128</v>
      </c>
      <c r="J249" s="33">
        <v>1870470</v>
      </c>
      <c r="K249" s="38">
        <f t="shared" si="58"/>
        <v>0.14157684851011534</v>
      </c>
      <c r="L249" s="33">
        <v>0</v>
      </c>
      <c r="M249" s="38">
        <f t="shared" si="59"/>
        <v>0</v>
      </c>
      <c r="N249" s="33">
        <f t="shared" si="60"/>
        <v>6372331</v>
      </c>
      <c r="O249" s="38">
        <f t="shared" si="61"/>
        <v>0.48232505233621065</v>
      </c>
      <c r="P249" s="33">
        <v>0</v>
      </c>
      <c r="Q249" s="33">
        <v>12521622</v>
      </c>
      <c r="R249" s="33">
        <v>12042861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114359295</v>
      </c>
      <c r="E250" s="33">
        <v>122966695</v>
      </c>
      <c r="F250" s="33">
        <v>17071489</v>
      </c>
      <c r="G250" s="38">
        <f t="shared" si="56"/>
        <v>0.14927941799571254</v>
      </c>
      <c r="H250" s="33">
        <v>29218425</v>
      </c>
      <c r="I250" s="38">
        <f t="shared" si="57"/>
        <v>0.25549672197611922</v>
      </c>
      <c r="J250" s="33">
        <v>24053737</v>
      </c>
      <c r="K250" s="38">
        <f t="shared" si="58"/>
        <v>0.19561180366765163</v>
      </c>
      <c r="L250" s="33">
        <v>0</v>
      </c>
      <c r="M250" s="38">
        <f t="shared" si="59"/>
        <v>0</v>
      </c>
      <c r="N250" s="33">
        <f t="shared" si="60"/>
        <v>70343651</v>
      </c>
      <c r="O250" s="38">
        <f t="shared" si="61"/>
        <v>0.57205449817123244</v>
      </c>
      <c r="P250" s="33">
        <v>19044150</v>
      </c>
      <c r="Q250" s="33">
        <v>97379141</v>
      </c>
      <c r="R250" s="33">
        <v>101440657</v>
      </c>
      <c r="S250" s="33">
        <v>61372604</v>
      </c>
      <c r="T250" s="38">
        <f t="shared" si="62"/>
        <v>0.60500992220505823</v>
      </c>
      <c r="U250" s="38">
        <f t="shared" si="63"/>
        <v>0.26305122570448147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26924075</v>
      </c>
      <c r="E251" s="33">
        <v>28980741</v>
      </c>
      <c r="F251" s="33">
        <v>7751699</v>
      </c>
      <c r="G251" s="38">
        <f t="shared" si="56"/>
        <v>0.28790957535217088</v>
      </c>
      <c r="H251" s="33">
        <v>8910815</v>
      </c>
      <c r="I251" s="38">
        <f t="shared" si="57"/>
        <v>0.33096085937957015</v>
      </c>
      <c r="J251" s="33">
        <v>8595846</v>
      </c>
      <c r="K251" s="38">
        <f t="shared" si="58"/>
        <v>0.29660545946703021</v>
      </c>
      <c r="L251" s="33">
        <v>0</v>
      </c>
      <c r="M251" s="38">
        <f t="shared" si="59"/>
        <v>0</v>
      </c>
      <c r="N251" s="33">
        <f t="shared" si="60"/>
        <v>25258360</v>
      </c>
      <c r="O251" s="38">
        <f t="shared" si="61"/>
        <v>0.87155673486747631</v>
      </c>
      <c r="P251" s="33">
        <v>10317696</v>
      </c>
      <c r="Q251" s="33">
        <v>24078593</v>
      </c>
      <c r="R251" s="33">
        <v>22677650</v>
      </c>
      <c r="S251" s="33">
        <v>20511360</v>
      </c>
      <c r="T251" s="38">
        <f t="shared" si="62"/>
        <v>0.90447466999446591</v>
      </c>
      <c r="U251" s="38">
        <f t="shared" si="63"/>
        <v>-0.16688318787450218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39850914</v>
      </c>
      <c r="E252" s="33">
        <v>57048595</v>
      </c>
      <c r="F252" s="33">
        <v>10027199</v>
      </c>
      <c r="G252" s="38">
        <f t="shared" si="56"/>
        <v>0.25161779225440101</v>
      </c>
      <c r="H252" s="33">
        <v>8407841</v>
      </c>
      <c r="I252" s="38">
        <f t="shared" si="57"/>
        <v>0.21098238800746202</v>
      </c>
      <c r="J252" s="33">
        <v>8998386</v>
      </c>
      <c r="K252" s="38">
        <f t="shared" si="58"/>
        <v>0.15773194764919277</v>
      </c>
      <c r="L252" s="33">
        <v>0</v>
      </c>
      <c r="M252" s="38">
        <f t="shared" si="59"/>
        <v>0</v>
      </c>
      <c r="N252" s="33">
        <f t="shared" si="60"/>
        <v>27433426</v>
      </c>
      <c r="O252" s="38">
        <f t="shared" si="61"/>
        <v>0.48087820567710737</v>
      </c>
      <c r="P252" s="33">
        <v>8889790</v>
      </c>
      <c r="Q252" s="33">
        <v>50214337</v>
      </c>
      <c r="R252" s="33">
        <v>46314073</v>
      </c>
      <c r="S252" s="33">
        <v>25745764</v>
      </c>
      <c r="T252" s="38">
        <f t="shared" si="62"/>
        <v>0.55589505159695196</v>
      </c>
      <c r="U252" s="38">
        <f t="shared" si="63"/>
        <v>1.2215811622096728E-2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38794760</v>
      </c>
      <c r="E253" s="33">
        <v>50296538</v>
      </c>
      <c r="F253" s="33">
        <v>1305348</v>
      </c>
      <c r="G253" s="38">
        <f t="shared" si="56"/>
        <v>3.3647533842199311E-2</v>
      </c>
      <c r="H253" s="33">
        <v>7536775</v>
      </c>
      <c r="I253" s="38">
        <f t="shared" si="57"/>
        <v>0.19427301522164334</v>
      </c>
      <c r="J253" s="33">
        <v>8317358</v>
      </c>
      <c r="K253" s="38">
        <f t="shared" si="58"/>
        <v>0.16536641150132442</v>
      </c>
      <c r="L253" s="33">
        <v>0</v>
      </c>
      <c r="M253" s="38">
        <f t="shared" si="59"/>
        <v>0</v>
      </c>
      <c r="N253" s="33">
        <f t="shared" si="60"/>
        <v>17159481</v>
      </c>
      <c r="O253" s="38">
        <f t="shared" si="61"/>
        <v>0.34116624488150654</v>
      </c>
      <c r="P253" s="33">
        <v>3326363</v>
      </c>
      <c r="Q253" s="33">
        <v>46850490</v>
      </c>
      <c r="R253" s="33">
        <v>45487797</v>
      </c>
      <c r="S253" s="33">
        <v>22892581</v>
      </c>
      <c r="T253" s="38">
        <f t="shared" si="62"/>
        <v>0.50326862389049087</v>
      </c>
      <c r="U253" s="38">
        <f t="shared" si="63"/>
        <v>1.5004360618489323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279948782</v>
      </c>
      <c r="E254" s="34">
        <f>SUM(E248:E253)</f>
        <v>321723048</v>
      </c>
      <c r="F254" s="34">
        <f>SUM(F248:F253)</f>
        <v>45326487</v>
      </c>
      <c r="G254" s="39">
        <f t="shared" si="56"/>
        <v>0.16190992750952565</v>
      </c>
      <c r="H254" s="34">
        <f>SUM(H248:H253)</f>
        <v>58682168</v>
      </c>
      <c r="I254" s="39">
        <f t="shared" si="57"/>
        <v>0.20961751496386222</v>
      </c>
      <c r="J254" s="34">
        <f>SUM(J248:J253)</f>
        <v>57636218</v>
      </c>
      <c r="K254" s="39">
        <f t="shared" si="58"/>
        <v>0.17914855139629288</v>
      </c>
      <c r="L254" s="34">
        <f>SUM(L248:L253)</f>
        <v>0</v>
      </c>
      <c r="M254" s="39">
        <f t="shared" si="59"/>
        <v>0</v>
      </c>
      <c r="N254" s="34">
        <f t="shared" si="60"/>
        <v>161644873</v>
      </c>
      <c r="O254" s="39">
        <f t="shared" si="61"/>
        <v>0.5024348550869131</v>
      </c>
      <c r="P254" s="34">
        <f>SUM(P248:P253)</f>
        <v>46512380</v>
      </c>
      <c r="Q254" s="34">
        <f>SUM(Q248:Q253)</f>
        <v>264654453</v>
      </c>
      <c r="R254" s="34">
        <f>SUM(R248:R253)</f>
        <v>263135608</v>
      </c>
      <c r="S254" s="34">
        <f>SUM(S248:S253)</f>
        <v>146932024</v>
      </c>
      <c r="T254" s="39">
        <f t="shared" si="62"/>
        <v>0.55838898093944012</v>
      </c>
      <c r="U254" s="39">
        <f t="shared" si="63"/>
        <v>0.23915864980463275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325590010</v>
      </c>
      <c r="E255" s="33">
        <v>387213057</v>
      </c>
      <c r="F255" s="33">
        <v>43360678</v>
      </c>
      <c r="G255" s="38">
        <f t="shared" si="56"/>
        <v>0.13317570155177672</v>
      </c>
      <c r="H255" s="33">
        <v>84056786</v>
      </c>
      <c r="I255" s="38">
        <f t="shared" si="57"/>
        <v>0.25816758321301075</v>
      </c>
      <c r="J255" s="33">
        <v>89892841</v>
      </c>
      <c r="K255" s="38">
        <f t="shared" si="58"/>
        <v>0.23215343433008251</v>
      </c>
      <c r="L255" s="33">
        <v>0</v>
      </c>
      <c r="M255" s="38">
        <f t="shared" si="59"/>
        <v>0</v>
      </c>
      <c r="N255" s="33">
        <f t="shared" si="60"/>
        <v>217310305</v>
      </c>
      <c r="O255" s="38">
        <f t="shared" si="61"/>
        <v>0.56121636673011266</v>
      </c>
      <c r="P255" s="33">
        <v>76277763</v>
      </c>
      <c r="Q255" s="33">
        <v>258876100</v>
      </c>
      <c r="R255" s="33">
        <v>303370170</v>
      </c>
      <c r="S255" s="33">
        <v>198283266</v>
      </c>
      <c r="T255" s="38">
        <f t="shared" si="62"/>
        <v>0.65360172359728053</v>
      </c>
      <c r="U255" s="38">
        <f t="shared" si="63"/>
        <v>0.17849340967170213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214264987</v>
      </c>
      <c r="E256" s="33">
        <v>213870748</v>
      </c>
      <c r="F256" s="33">
        <v>6871735</v>
      </c>
      <c r="G256" s="38">
        <f t="shared" si="56"/>
        <v>3.2071198828206124E-2</v>
      </c>
      <c r="H256" s="33">
        <v>3827478</v>
      </c>
      <c r="I256" s="38">
        <f t="shared" si="57"/>
        <v>1.7863291868587004E-2</v>
      </c>
      <c r="J256" s="33">
        <v>3605595</v>
      </c>
      <c r="K256" s="38">
        <f t="shared" si="58"/>
        <v>1.6858757140551076E-2</v>
      </c>
      <c r="L256" s="33">
        <v>0</v>
      </c>
      <c r="M256" s="38">
        <f t="shared" si="59"/>
        <v>0</v>
      </c>
      <c r="N256" s="33">
        <f t="shared" si="60"/>
        <v>14304808</v>
      </c>
      <c r="O256" s="38">
        <f t="shared" si="61"/>
        <v>6.6885294664046344E-2</v>
      </c>
      <c r="P256" s="33">
        <v>4978409</v>
      </c>
      <c r="Q256" s="33">
        <v>27275920</v>
      </c>
      <c r="R256" s="33">
        <v>204243988</v>
      </c>
      <c r="S256" s="33">
        <v>16656859</v>
      </c>
      <c r="T256" s="38">
        <f t="shared" si="62"/>
        <v>8.1553729747971829E-2</v>
      </c>
      <c r="U256" s="38">
        <f t="shared" si="63"/>
        <v>-0.27575355901855392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96778121</v>
      </c>
      <c r="E257" s="33">
        <v>96778121</v>
      </c>
      <c r="F257" s="33">
        <v>23926797</v>
      </c>
      <c r="G257" s="38">
        <f t="shared" si="56"/>
        <v>0.24723353535661227</v>
      </c>
      <c r="H257" s="33">
        <v>23401764</v>
      </c>
      <c r="I257" s="38">
        <f t="shared" si="57"/>
        <v>0.24180841452790761</v>
      </c>
      <c r="J257" s="33">
        <v>15787164</v>
      </c>
      <c r="K257" s="38">
        <f t="shared" si="58"/>
        <v>0.16312740769166204</v>
      </c>
      <c r="L257" s="33">
        <v>0</v>
      </c>
      <c r="M257" s="38">
        <f t="shared" si="59"/>
        <v>0</v>
      </c>
      <c r="N257" s="33">
        <f t="shared" si="60"/>
        <v>63115725</v>
      </c>
      <c r="O257" s="38">
        <f t="shared" si="61"/>
        <v>0.65216935757618189</v>
      </c>
      <c r="P257" s="33">
        <v>35580264</v>
      </c>
      <c r="Q257" s="33">
        <v>89665031</v>
      </c>
      <c r="R257" s="33">
        <v>92743034</v>
      </c>
      <c r="S257" s="33">
        <v>58129494</v>
      </c>
      <c r="T257" s="38">
        <f t="shared" si="62"/>
        <v>0.6267801633489799</v>
      </c>
      <c r="U257" s="38">
        <f t="shared" si="63"/>
        <v>-0.55629435464559784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61600972</v>
      </c>
      <c r="E258" s="33">
        <v>61502511</v>
      </c>
      <c r="F258" s="33">
        <v>10978324</v>
      </c>
      <c r="G258" s="38">
        <f t="shared" si="56"/>
        <v>0.17821673333336363</v>
      </c>
      <c r="H258" s="33">
        <v>15821897</v>
      </c>
      <c r="I258" s="38">
        <f t="shared" si="57"/>
        <v>0.25684492445995821</v>
      </c>
      <c r="J258" s="33">
        <v>11359387</v>
      </c>
      <c r="K258" s="38">
        <f t="shared" si="58"/>
        <v>0.18469793859310882</v>
      </c>
      <c r="L258" s="33">
        <v>0</v>
      </c>
      <c r="M258" s="38">
        <f t="shared" si="59"/>
        <v>0</v>
      </c>
      <c r="N258" s="33">
        <f t="shared" si="60"/>
        <v>38159608</v>
      </c>
      <c r="O258" s="38">
        <f t="shared" si="61"/>
        <v>0.6204560981258147</v>
      </c>
      <c r="P258" s="33">
        <v>11892843</v>
      </c>
      <c r="Q258" s="33">
        <v>60927317</v>
      </c>
      <c r="R258" s="33">
        <v>61948249</v>
      </c>
      <c r="S258" s="33">
        <v>36604031</v>
      </c>
      <c r="T258" s="38">
        <f t="shared" si="62"/>
        <v>0.59088080116679331</v>
      </c>
      <c r="U258" s="38">
        <f t="shared" si="63"/>
        <v>-4.4855212500492958E-2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698234090</v>
      </c>
      <c r="E259" s="34">
        <f>SUM(E255:E258)</f>
        <v>759364437</v>
      </c>
      <c r="F259" s="34">
        <f>SUM(F255:F258)</f>
        <v>85137534</v>
      </c>
      <c r="G259" s="39">
        <f t="shared" si="56"/>
        <v>0.12193265155529716</v>
      </c>
      <c r="H259" s="34">
        <f>SUM(H255:H258)</f>
        <v>127107925</v>
      </c>
      <c r="I259" s="39">
        <f t="shared" si="57"/>
        <v>0.18204199253576978</v>
      </c>
      <c r="J259" s="34">
        <f>SUM(J255:J258)</f>
        <v>120644987</v>
      </c>
      <c r="K259" s="39">
        <f t="shared" si="58"/>
        <v>0.15887626694322005</v>
      </c>
      <c r="L259" s="34">
        <f>SUM(L255:L258)</f>
        <v>0</v>
      </c>
      <c r="M259" s="39">
        <f t="shared" si="59"/>
        <v>0</v>
      </c>
      <c r="N259" s="34">
        <f t="shared" si="60"/>
        <v>332890446</v>
      </c>
      <c r="O259" s="39">
        <f t="shared" si="61"/>
        <v>0.43838034780130214</v>
      </c>
      <c r="P259" s="34">
        <f>SUM(P255:P258)</f>
        <v>128729279</v>
      </c>
      <c r="Q259" s="34">
        <f>SUM(Q255:Q258)</f>
        <v>436744368</v>
      </c>
      <c r="R259" s="34">
        <f>SUM(R255:R258)</f>
        <v>662305441</v>
      </c>
      <c r="S259" s="34">
        <f>SUM(S255:S258)</f>
        <v>309673650</v>
      </c>
      <c r="T259" s="39">
        <f t="shared" si="62"/>
        <v>0.46756923743889339</v>
      </c>
      <c r="U259" s="39">
        <f t="shared" si="63"/>
        <v>-6.2800724612152914E-2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1926043563</v>
      </c>
      <c r="E260" s="34">
        <f>SUM(E234:E239,E241:E246,E248:E253,E255:E258)</f>
        <v>2033954802</v>
      </c>
      <c r="F260" s="34">
        <f>SUM(F234:F239,F241:F246,F248:F253,F255:F258)</f>
        <v>291254604</v>
      </c>
      <c r="G260" s="39">
        <f t="shared" si="56"/>
        <v>0.15121911549411823</v>
      </c>
      <c r="H260" s="34">
        <f>SUM(H234:H239,H241:H246,H248:H253,H255:H258)</f>
        <v>378190625</v>
      </c>
      <c r="I260" s="39">
        <f t="shared" si="57"/>
        <v>0.19635621554215074</v>
      </c>
      <c r="J260" s="34">
        <f>SUM(J234:J239,J241:J246,J248:J253,J255:J258)</f>
        <v>371071112</v>
      </c>
      <c r="K260" s="39">
        <f t="shared" si="58"/>
        <v>0.18243822902806078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1040516341</v>
      </c>
      <c r="O260" s="39">
        <f t="shared" si="61"/>
        <v>0.51157299069618167</v>
      </c>
      <c r="P260" s="34">
        <f>SUM(P234:P239,P241:P246,P248:P253,P255:P258)</f>
        <v>339779006</v>
      </c>
      <c r="Q260" s="34">
        <f>SUM(Q234:Q239,Q241:Q246,Q248:Q253,Q255:Q258)</f>
        <v>1587029377</v>
      </c>
      <c r="R260" s="34">
        <f>SUM(R234:R239,R241:R246,R248:R253,R255:R258)</f>
        <v>1825571878</v>
      </c>
      <c r="S260" s="34">
        <f>SUM(S234:S239,S241:S246,S248:S253,S255:S258)</f>
        <v>984940943</v>
      </c>
      <c r="T260" s="39">
        <f t="shared" si="62"/>
        <v>0.53952460315013684</v>
      </c>
      <c r="U260" s="39">
        <f t="shared" si="63"/>
        <v>9.2095466310240459E-2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26107408</v>
      </c>
      <c r="E263" s="33">
        <v>30394742</v>
      </c>
      <c r="F263" s="33">
        <v>5352226</v>
      </c>
      <c r="G263" s="38">
        <f t="shared" ref="G263:G299" si="64">IF(($D263     =0),0,($F263     /$D263     ))</f>
        <v>0.20500794257323438</v>
      </c>
      <c r="H263" s="33">
        <v>5073100</v>
      </c>
      <c r="I263" s="38">
        <f t="shared" ref="I263:I299" si="65">IF(($D263     =0),0,($H263     /$D263     ))</f>
        <v>0.19431649438350984</v>
      </c>
      <c r="J263" s="33">
        <v>5729893</v>
      </c>
      <c r="K263" s="38">
        <f t="shared" ref="K263:K299" si="66">IF(($E263     =0),0,($J263     /$E263     ))</f>
        <v>0.18851592818257842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16155219</v>
      </c>
      <c r="O263" s="38">
        <f t="shared" ref="O263:O299" si="69">IF(($E263     =0),0,($N263     /$E263     ))</f>
        <v>0.53151360850505003</v>
      </c>
      <c r="P263" s="33">
        <v>3984377</v>
      </c>
      <c r="Q263" s="33">
        <v>30226779</v>
      </c>
      <c r="R263" s="33">
        <v>25184491</v>
      </c>
      <c r="S263" s="33">
        <v>16340522</v>
      </c>
      <c r="T263" s="38">
        <f t="shared" ref="T263:T299" si="70">IF(($R263     =0),0,($S263     /$R263     ))</f>
        <v>0.6488327280467967</v>
      </c>
      <c r="U263" s="38">
        <f t="shared" ref="U263:U299" si="71">IF(($P263     =0),0,(($J263     /$P263     )-1))</f>
        <v>0.43809007029204317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17573998</v>
      </c>
      <c r="E264" s="33">
        <v>17704998</v>
      </c>
      <c r="F264" s="33">
        <v>3850504</v>
      </c>
      <c r="G264" s="38">
        <f t="shared" si="64"/>
        <v>0.21910233516585129</v>
      </c>
      <c r="H264" s="33">
        <v>4806510</v>
      </c>
      <c r="I264" s="38">
        <f t="shared" si="65"/>
        <v>0.27350122607274679</v>
      </c>
      <c r="J264" s="33">
        <v>3867257</v>
      </c>
      <c r="K264" s="38">
        <f t="shared" si="66"/>
        <v>0.21842741806579136</v>
      </c>
      <c r="L264" s="33">
        <v>0</v>
      </c>
      <c r="M264" s="38">
        <f t="shared" si="67"/>
        <v>0</v>
      </c>
      <c r="N264" s="33">
        <f t="shared" si="68"/>
        <v>12524271</v>
      </c>
      <c r="O264" s="38">
        <f t="shared" si="69"/>
        <v>0.70738618552795096</v>
      </c>
      <c r="P264" s="33">
        <v>3683385</v>
      </c>
      <c r="Q264" s="33">
        <v>17583156</v>
      </c>
      <c r="R264" s="33">
        <v>16268156</v>
      </c>
      <c r="S264" s="33">
        <v>10482023</v>
      </c>
      <c r="T264" s="38">
        <f t="shared" si="70"/>
        <v>0.64432766688492538</v>
      </c>
      <c r="U264" s="38">
        <f t="shared" si="71"/>
        <v>4.9919299774528136E-2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22841178</v>
      </c>
      <c r="E265" s="33">
        <v>18893489</v>
      </c>
      <c r="F265" s="33">
        <v>5207177</v>
      </c>
      <c r="G265" s="38">
        <f t="shared" si="64"/>
        <v>0.22797322449831617</v>
      </c>
      <c r="H265" s="33">
        <v>4203276</v>
      </c>
      <c r="I265" s="38">
        <f t="shared" si="65"/>
        <v>0.18402185736655088</v>
      </c>
      <c r="J265" s="33">
        <v>3612319</v>
      </c>
      <c r="K265" s="38">
        <f t="shared" si="66"/>
        <v>0.19119385519530036</v>
      </c>
      <c r="L265" s="33">
        <v>0</v>
      </c>
      <c r="M265" s="38">
        <f t="shared" si="67"/>
        <v>0</v>
      </c>
      <c r="N265" s="33">
        <f t="shared" si="68"/>
        <v>13022772</v>
      </c>
      <c r="O265" s="38">
        <f t="shared" si="69"/>
        <v>0.68927300828343563</v>
      </c>
      <c r="P265" s="33">
        <v>5647999</v>
      </c>
      <c r="Q265" s="33">
        <v>56293135</v>
      </c>
      <c r="R265" s="33">
        <v>41989726</v>
      </c>
      <c r="S265" s="33">
        <v>14151107</v>
      </c>
      <c r="T265" s="38">
        <f t="shared" si="70"/>
        <v>0.33701355898345231</v>
      </c>
      <c r="U265" s="38">
        <f t="shared" si="71"/>
        <v>-0.36042499299309361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14176747</v>
      </c>
      <c r="E266" s="33">
        <v>14530471</v>
      </c>
      <c r="F266" s="33">
        <v>3359421</v>
      </c>
      <c r="G266" s="38">
        <f t="shared" si="64"/>
        <v>0.23696698544454523</v>
      </c>
      <c r="H266" s="33">
        <v>3850000</v>
      </c>
      <c r="I266" s="38">
        <f t="shared" si="65"/>
        <v>0.27157146840526958</v>
      </c>
      <c r="J266" s="33">
        <v>3828176</v>
      </c>
      <c r="K266" s="38">
        <f t="shared" si="66"/>
        <v>0.26345849353403616</v>
      </c>
      <c r="L266" s="33">
        <v>0</v>
      </c>
      <c r="M266" s="38">
        <f t="shared" si="67"/>
        <v>0</v>
      </c>
      <c r="N266" s="33">
        <f t="shared" si="68"/>
        <v>11037597</v>
      </c>
      <c r="O266" s="38">
        <f t="shared" si="69"/>
        <v>0.75961728976300902</v>
      </c>
      <c r="P266" s="33">
        <v>3102892</v>
      </c>
      <c r="Q266" s="33">
        <v>15391911</v>
      </c>
      <c r="R266" s="33">
        <v>15529136</v>
      </c>
      <c r="S266" s="33">
        <v>10247733</v>
      </c>
      <c r="T266" s="38">
        <f t="shared" si="70"/>
        <v>0.65990361601572678</v>
      </c>
      <c r="U266" s="38">
        <f t="shared" si="71"/>
        <v>0.23374451962878506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80699331</v>
      </c>
      <c r="E267" s="34">
        <f>SUM(E263:E266)</f>
        <v>81523700</v>
      </c>
      <c r="F267" s="34">
        <f>SUM(F263:F266)</f>
        <v>17769328</v>
      </c>
      <c r="G267" s="39">
        <f t="shared" si="64"/>
        <v>0.22019176342366456</v>
      </c>
      <c r="H267" s="34">
        <f>SUM(H263:H266)</f>
        <v>17932886</v>
      </c>
      <c r="I267" s="39">
        <f t="shared" si="65"/>
        <v>0.22221852124152058</v>
      </c>
      <c r="J267" s="34">
        <f>SUM(J263:J266)</f>
        <v>17037645</v>
      </c>
      <c r="K267" s="39">
        <f t="shared" si="66"/>
        <v>0.20899008509181993</v>
      </c>
      <c r="L267" s="34">
        <f>SUM(L263:L266)</f>
        <v>0</v>
      </c>
      <c r="M267" s="39">
        <f t="shared" si="67"/>
        <v>0</v>
      </c>
      <c r="N267" s="34">
        <f t="shared" si="68"/>
        <v>52739859</v>
      </c>
      <c r="O267" s="39">
        <f t="shared" si="69"/>
        <v>0.64692670965621035</v>
      </c>
      <c r="P267" s="34">
        <f>SUM(P263:P266)</f>
        <v>16418653</v>
      </c>
      <c r="Q267" s="34">
        <f>SUM(Q263:Q266)</f>
        <v>119494981</v>
      </c>
      <c r="R267" s="34">
        <f>SUM(R263:R266)</f>
        <v>98971509</v>
      </c>
      <c r="S267" s="34">
        <f>SUM(S263:S266)</f>
        <v>51221385</v>
      </c>
      <c r="T267" s="39">
        <f t="shared" si="70"/>
        <v>0.51753666805262111</v>
      </c>
      <c r="U267" s="39">
        <f t="shared" si="71"/>
        <v>3.7700534873354119E-2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7402897</v>
      </c>
      <c r="E268" s="33">
        <v>7681674</v>
      </c>
      <c r="F268" s="33">
        <v>559721</v>
      </c>
      <c r="G268" s="38">
        <f t="shared" si="64"/>
        <v>7.5608373316554317E-2</v>
      </c>
      <c r="H268" s="33">
        <v>1364301</v>
      </c>
      <c r="I268" s="38">
        <f t="shared" si="65"/>
        <v>0.184292851838949</v>
      </c>
      <c r="J268" s="33">
        <v>1845781</v>
      </c>
      <c r="K268" s="38">
        <f t="shared" si="66"/>
        <v>0.24028369337204364</v>
      </c>
      <c r="L268" s="33">
        <v>0</v>
      </c>
      <c r="M268" s="38">
        <f t="shared" si="67"/>
        <v>0</v>
      </c>
      <c r="N268" s="33">
        <f t="shared" si="68"/>
        <v>3769803</v>
      </c>
      <c r="O268" s="38">
        <f t="shared" si="69"/>
        <v>0.49075279685131129</v>
      </c>
      <c r="P268" s="33">
        <v>593130</v>
      </c>
      <c r="Q268" s="33">
        <v>6093198</v>
      </c>
      <c r="R268" s="33">
        <v>5655546</v>
      </c>
      <c r="S268" s="33">
        <v>2788266</v>
      </c>
      <c r="T268" s="38">
        <f t="shared" si="70"/>
        <v>0.49301446756864853</v>
      </c>
      <c r="U268" s="38">
        <f t="shared" si="71"/>
        <v>2.1119333029858547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21501371</v>
      </c>
      <c r="E269" s="33">
        <v>22011370</v>
      </c>
      <c r="F269" s="33">
        <v>4443061</v>
      </c>
      <c r="G269" s="38">
        <f t="shared" si="64"/>
        <v>0.20664082304333059</v>
      </c>
      <c r="H269" s="33">
        <v>5139400</v>
      </c>
      <c r="I269" s="38">
        <f t="shared" si="65"/>
        <v>0.23902661834912758</v>
      </c>
      <c r="J269" s="33">
        <v>4956577</v>
      </c>
      <c r="K269" s="38">
        <f t="shared" si="66"/>
        <v>0.22518257609589953</v>
      </c>
      <c r="L269" s="33">
        <v>0</v>
      </c>
      <c r="M269" s="38">
        <f t="shared" si="67"/>
        <v>0</v>
      </c>
      <c r="N269" s="33">
        <f t="shared" si="68"/>
        <v>14539038</v>
      </c>
      <c r="O269" s="38">
        <f t="shared" si="69"/>
        <v>0.66052399282734331</v>
      </c>
      <c r="P269" s="33">
        <v>4533125</v>
      </c>
      <c r="Q269" s="33">
        <v>19937704</v>
      </c>
      <c r="R269" s="33">
        <v>19922833</v>
      </c>
      <c r="S269" s="33">
        <v>14292408</v>
      </c>
      <c r="T269" s="38">
        <f t="shared" si="70"/>
        <v>0.71738833528344081</v>
      </c>
      <c r="U269" s="38">
        <f t="shared" si="71"/>
        <v>9.3412822280435792E-2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8839652</v>
      </c>
      <c r="E270" s="33">
        <v>8879901</v>
      </c>
      <c r="F270" s="33">
        <v>1488272</v>
      </c>
      <c r="G270" s="38">
        <f t="shared" si="64"/>
        <v>0.16836318895811736</v>
      </c>
      <c r="H270" s="33">
        <v>1700296</v>
      </c>
      <c r="I270" s="38">
        <f t="shared" si="65"/>
        <v>0.1923487485706451</v>
      </c>
      <c r="J270" s="33">
        <v>2083330</v>
      </c>
      <c r="K270" s="38">
        <f t="shared" si="66"/>
        <v>0.2346118498393169</v>
      </c>
      <c r="L270" s="33">
        <v>0</v>
      </c>
      <c r="M270" s="38">
        <f t="shared" si="67"/>
        <v>0</v>
      </c>
      <c r="N270" s="33">
        <f t="shared" si="68"/>
        <v>5271898</v>
      </c>
      <c r="O270" s="38">
        <f t="shared" si="69"/>
        <v>0.59368882603533535</v>
      </c>
      <c r="P270" s="33">
        <v>1235238</v>
      </c>
      <c r="Q270" s="33">
        <v>7335402</v>
      </c>
      <c r="R270" s="33">
        <v>7335402</v>
      </c>
      <c r="S270" s="33">
        <v>4357868</v>
      </c>
      <c r="T270" s="38">
        <f t="shared" si="70"/>
        <v>0.59408714069113044</v>
      </c>
      <c r="U270" s="38">
        <f t="shared" si="71"/>
        <v>0.6865818570996034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13005572</v>
      </c>
      <c r="E271" s="33">
        <v>13329657</v>
      </c>
      <c r="F271" s="33">
        <v>2373270</v>
      </c>
      <c r="G271" s="38">
        <f t="shared" si="64"/>
        <v>0.18248101659811655</v>
      </c>
      <c r="H271" s="33">
        <v>3269974</v>
      </c>
      <c r="I271" s="38">
        <f t="shared" si="65"/>
        <v>0.25142869533150869</v>
      </c>
      <c r="J271" s="33">
        <v>1744790</v>
      </c>
      <c r="K271" s="38">
        <f t="shared" si="66"/>
        <v>0.13089534111792975</v>
      </c>
      <c r="L271" s="33">
        <v>0</v>
      </c>
      <c r="M271" s="38">
        <f t="shared" si="67"/>
        <v>0</v>
      </c>
      <c r="N271" s="33">
        <f t="shared" si="68"/>
        <v>7388034</v>
      </c>
      <c r="O271" s="38">
        <f t="shared" si="69"/>
        <v>0.55425537206246189</v>
      </c>
      <c r="P271" s="33">
        <v>3300407</v>
      </c>
      <c r="Q271" s="33">
        <v>13213780</v>
      </c>
      <c r="R271" s="33">
        <v>13044622</v>
      </c>
      <c r="S271" s="33">
        <v>7250373</v>
      </c>
      <c r="T271" s="38">
        <f t="shared" si="70"/>
        <v>0.55581319259385209</v>
      </c>
      <c r="U271" s="38">
        <f t="shared" si="71"/>
        <v>-0.47134095885749849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13150500</v>
      </c>
      <c r="E272" s="33">
        <v>11997779</v>
      </c>
      <c r="F272" s="33">
        <v>2267216</v>
      </c>
      <c r="G272" s="38">
        <f t="shared" si="64"/>
        <v>0.17240530778297403</v>
      </c>
      <c r="H272" s="33">
        <v>2947792</v>
      </c>
      <c r="I272" s="38">
        <f t="shared" si="65"/>
        <v>0.22415816889091669</v>
      </c>
      <c r="J272" s="33">
        <v>2829212</v>
      </c>
      <c r="K272" s="38">
        <f t="shared" si="66"/>
        <v>0.23581131141022019</v>
      </c>
      <c r="L272" s="33">
        <v>0</v>
      </c>
      <c r="M272" s="38">
        <f t="shared" si="67"/>
        <v>0</v>
      </c>
      <c r="N272" s="33">
        <f t="shared" si="68"/>
        <v>8044220</v>
      </c>
      <c r="O272" s="38">
        <f t="shared" si="69"/>
        <v>0.67047576055534941</v>
      </c>
      <c r="P272" s="33">
        <v>2243499</v>
      </c>
      <c r="Q272" s="33">
        <v>13446206</v>
      </c>
      <c r="R272" s="33">
        <v>13179713</v>
      </c>
      <c r="S272" s="33">
        <v>7622161</v>
      </c>
      <c r="T272" s="38">
        <f t="shared" si="70"/>
        <v>0.57832526398715967</v>
      </c>
      <c r="U272" s="38">
        <f t="shared" si="71"/>
        <v>0.26107121064016514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10211304</v>
      </c>
      <c r="E273" s="33">
        <v>9571864</v>
      </c>
      <c r="F273" s="33">
        <v>1775996</v>
      </c>
      <c r="G273" s="38">
        <f t="shared" si="64"/>
        <v>0.17392450562631373</v>
      </c>
      <c r="H273" s="33">
        <v>2005198</v>
      </c>
      <c r="I273" s="38">
        <f t="shared" si="65"/>
        <v>0.19637041459151544</v>
      </c>
      <c r="J273" s="33">
        <v>2383744</v>
      </c>
      <c r="K273" s="38">
        <f t="shared" si="66"/>
        <v>0.24903655129241284</v>
      </c>
      <c r="L273" s="33">
        <v>0</v>
      </c>
      <c r="M273" s="38">
        <f t="shared" si="67"/>
        <v>0</v>
      </c>
      <c r="N273" s="33">
        <f t="shared" si="68"/>
        <v>6164938</v>
      </c>
      <c r="O273" s="38">
        <f t="shared" si="69"/>
        <v>0.64406869968064739</v>
      </c>
      <c r="P273" s="33">
        <v>1815376</v>
      </c>
      <c r="Q273" s="33">
        <v>8826450</v>
      </c>
      <c r="R273" s="33">
        <v>7991230</v>
      </c>
      <c r="S273" s="33">
        <v>5093342</v>
      </c>
      <c r="T273" s="38">
        <f t="shared" si="70"/>
        <v>0.6373664629850474</v>
      </c>
      <c r="U273" s="38">
        <f t="shared" si="71"/>
        <v>0.31308555362635615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17330897</v>
      </c>
      <c r="E274" s="33">
        <v>17937817</v>
      </c>
      <c r="F274" s="33">
        <v>4229014</v>
      </c>
      <c r="G274" s="38">
        <f t="shared" si="64"/>
        <v>0.24401587523138588</v>
      </c>
      <c r="H274" s="33">
        <v>5477180</v>
      </c>
      <c r="I274" s="38">
        <f t="shared" si="65"/>
        <v>0.31603557507727387</v>
      </c>
      <c r="J274" s="33">
        <v>3845942</v>
      </c>
      <c r="K274" s="38">
        <f t="shared" si="66"/>
        <v>0.21440412732496936</v>
      </c>
      <c r="L274" s="33">
        <v>0</v>
      </c>
      <c r="M274" s="38">
        <f t="shared" si="67"/>
        <v>0</v>
      </c>
      <c r="N274" s="33">
        <f t="shared" si="68"/>
        <v>13552136</v>
      </c>
      <c r="O274" s="38">
        <f t="shared" si="69"/>
        <v>0.75550642533592582</v>
      </c>
      <c r="P274" s="33">
        <v>4933135</v>
      </c>
      <c r="Q274" s="33">
        <v>20300518</v>
      </c>
      <c r="R274" s="33">
        <v>20655069</v>
      </c>
      <c r="S274" s="33">
        <v>14041513</v>
      </c>
      <c r="T274" s="38">
        <f t="shared" si="70"/>
        <v>0.67980954215161427</v>
      </c>
      <c r="U274" s="38">
        <f t="shared" si="71"/>
        <v>-0.22038581956504333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91442193</v>
      </c>
      <c r="E275" s="34">
        <f>SUM(E268:E274)</f>
        <v>91410062</v>
      </c>
      <c r="F275" s="34">
        <f>SUM(F268:F274)</f>
        <v>17136550</v>
      </c>
      <c r="G275" s="39">
        <f t="shared" si="64"/>
        <v>0.18740309519917134</v>
      </c>
      <c r="H275" s="34">
        <f>SUM(H268:H274)</f>
        <v>21904141</v>
      </c>
      <c r="I275" s="39">
        <f t="shared" si="65"/>
        <v>0.2395408539688019</v>
      </c>
      <c r="J275" s="34">
        <f>SUM(J268:J274)</f>
        <v>19689376</v>
      </c>
      <c r="K275" s="39">
        <f t="shared" si="66"/>
        <v>0.21539615627872563</v>
      </c>
      <c r="L275" s="34">
        <f>SUM(L268:L274)</f>
        <v>0</v>
      </c>
      <c r="M275" s="39">
        <f t="shared" si="67"/>
        <v>0</v>
      </c>
      <c r="N275" s="34">
        <f t="shared" si="68"/>
        <v>58730067</v>
      </c>
      <c r="O275" s="39">
        <f t="shared" si="69"/>
        <v>0.64249017794124241</v>
      </c>
      <c r="P275" s="34">
        <f>SUM(P268:P274)</f>
        <v>18653910</v>
      </c>
      <c r="Q275" s="34">
        <f>SUM(Q268:Q274)</f>
        <v>89153258</v>
      </c>
      <c r="R275" s="34">
        <f>SUM(R268:R274)</f>
        <v>87784415</v>
      </c>
      <c r="S275" s="34">
        <f>SUM(S268:S274)</f>
        <v>55445931</v>
      </c>
      <c r="T275" s="39">
        <f t="shared" si="70"/>
        <v>0.63161474619384317</v>
      </c>
      <c r="U275" s="39">
        <f t="shared" si="71"/>
        <v>5.5509327535085085E-2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5408905</v>
      </c>
      <c r="E276" s="33">
        <v>5458905</v>
      </c>
      <c r="F276" s="33">
        <v>955649</v>
      </c>
      <c r="G276" s="38">
        <f t="shared" si="64"/>
        <v>0.17668067751236155</v>
      </c>
      <c r="H276" s="33">
        <v>1124510</v>
      </c>
      <c r="I276" s="38">
        <f t="shared" si="65"/>
        <v>0.20789975050402992</v>
      </c>
      <c r="J276" s="33">
        <v>1357224</v>
      </c>
      <c r="K276" s="38">
        <f t="shared" si="66"/>
        <v>0.24862568592052803</v>
      </c>
      <c r="L276" s="33">
        <v>0</v>
      </c>
      <c r="M276" s="38">
        <f t="shared" si="67"/>
        <v>0</v>
      </c>
      <c r="N276" s="33">
        <f t="shared" si="68"/>
        <v>3437383</v>
      </c>
      <c r="O276" s="38">
        <f t="shared" si="69"/>
        <v>0.62968360870907258</v>
      </c>
      <c r="P276" s="33">
        <v>1125620</v>
      </c>
      <c r="Q276" s="33">
        <v>5314613</v>
      </c>
      <c r="R276" s="33">
        <v>5394365</v>
      </c>
      <c r="S276" s="33">
        <v>3465525</v>
      </c>
      <c r="T276" s="38">
        <f t="shared" si="70"/>
        <v>0.6424342809579997</v>
      </c>
      <c r="U276" s="38">
        <f t="shared" si="71"/>
        <v>0.20575682734848355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21492864</v>
      </c>
      <c r="E277" s="33">
        <v>22468220</v>
      </c>
      <c r="F277" s="33">
        <v>4867983</v>
      </c>
      <c r="G277" s="38">
        <f t="shared" si="64"/>
        <v>0.22649298855657393</v>
      </c>
      <c r="H277" s="33">
        <v>3489558</v>
      </c>
      <c r="I277" s="38">
        <f t="shared" si="65"/>
        <v>0.16235891131121474</v>
      </c>
      <c r="J277" s="33">
        <v>498647</v>
      </c>
      <c r="K277" s="38">
        <f t="shared" si="66"/>
        <v>2.2193435884106529E-2</v>
      </c>
      <c r="L277" s="33">
        <v>0</v>
      </c>
      <c r="M277" s="38">
        <f t="shared" si="67"/>
        <v>0</v>
      </c>
      <c r="N277" s="33">
        <f t="shared" si="68"/>
        <v>8856188</v>
      </c>
      <c r="O277" s="38">
        <f t="shared" si="69"/>
        <v>0.39416509184973264</v>
      </c>
      <c r="P277" s="33">
        <v>4566006</v>
      </c>
      <c r="Q277" s="33">
        <v>29850184</v>
      </c>
      <c r="R277" s="33">
        <v>29347783</v>
      </c>
      <c r="S277" s="33">
        <v>11700618</v>
      </c>
      <c r="T277" s="38">
        <f t="shared" si="70"/>
        <v>0.39868830977794811</v>
      </c>
      <c r="U277" s="38">
        <f t="shared" si="71"/>
        <v>-0.89079142690570268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17383233</v>
      </c>
      <c r="E278" s="33">
        <v>17390733</v>
      </c>
      <c r="F278" s="33">
        <v>5407151</v>
      </c>
      <c r="G278" s="38">
        <f t="shared" si="64"/>
        <v>0.31105554415568148</v>
      </c>
      <c r="H278" s="33">
        <v>6371474</v>
      </c>
      <c r="I278" s="38">
        <f t="shared" si="65"/>
        <v>0.3665298624254763</v>
      </c>
      <c r="J278" s="33">
        <v>3828654</v>
      </c>
      <c r="K278" s="38">
        <f t="shared" si="66"/>
        <v>0.22015483763680346</v>
      </c>
      <c r="L278" s="33">
        <v>0</v>
      </c>
      <c r="M278" s="38">
        <f t="shared" si="67"/>
        <v>0</v>
      </c>
      <c r="N278" s="33">
        <f t="shared" si="68"/>
        <v>15607279</v>
      </c>
      <c r="O278" s="38">
        <f t="shared" si="69"/>
        <v>0.89744802591127126</v>
      </c>
      <c r="P278" s="33">
        <v>3067067</v>
      </c>
      <c r="Q278" s="33">
        <v>18243656</v>
      </c>
      <c r="R278" s="33">
        <v>25128656</v>
      </c>
      <c r="S278" s="33">
        <v>9727817</v>
      </c>
      <c r="T278" s="38">
        <f t="shared" si="70"/>
        <v>0.38712046517728604</v>
      </c>
      <c r="U278" s="38">
        <f t="shared" si="71"/>
        <v>0.24831117155249616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13701982</v>
      </c>
      <c r="E279" s="33">
        <v>11721643</v>
      </c>
      <c r="F279" s="33">
        <v>1478407</v>
      </c>
      <c r="G279" s="38">
        <f t="shared" si="64"/>
        <v>0.10789731003879585</v>
      </c>
      <c r="H279" s="33">
        <v>1663664</v>
      </c>
      <c r="I279" s="38">
        <f t="shared" si="65"/>
        <v>0.12141776277329805</v>
      </c>
      <c r="J279" s="33">
        <v>3865033</v>
      </c>
      <c r="K279" s="38">
        <f t="shared" si="66"/>
        <v>0.32973474793593355</v>
      </c>
      <c r="L279" s="33">
        <v>0</v>
      </c>
      <c r="M279" s="38">
        <f t="shared" si="67"/>
        <v>0</v>
      </c>
      <c r="N279" s="33">
        <f t="shared" si="68"/>
        <v>7007104</v>
      </c>
      <c r="O279" s="38">
        <f t="shared" si="69"/>
        <v>0.59779196482950381</v>
      </c>
      <c r="P279" s="33">
        <v>2114221</v>
      </c>
      <c r="Q279" s="33">
        <v>12102445</v>
      </c>
      <c r="R279" s="33">
        <v>11782445</v>
      </c>
      <c r="S279" s="33">
        <v>6904919</v>
      </c>
      <c r="T279" s="38">
        <f t="shared" si="70"/>
        <v>0.58603447756386728</v>
      </c>
      <c r="U279" s="38">
        <f t="shared" si="71"/>
        <v>0.82811210370155242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5711337</v>
      </c>
      <c r="E280" s="33">
        <v>5711337</v>
      </c>
      <c r="F280" s="33">
        <v>471797</v>
      </c>
      <c r="G280" s="38">
        <f t="shared" si="64"/>
        <v>8.2607102329979823E-2</v>
      </c>
      <c r="H280" s="33">
        <v>462891</v>
      </c>
      <c r="I280" s="38">
        <f t="shared" si="65"/>
        <v>8.1047747663988312E-2</v>
      </c>
      <c r="J280" s="33">
        <v>462891</v>
      </c>
      <c r="K280" s="38">
        <f t="shared" si="66"/>
        <v>8.1047747663988312E-2</v>
      </c>
      <c r="L280" s="33">
        <v>0</v>
      </c>
      <c r="M280" s="38">
        <f t="shared" si="67"/>
        <v>0</v>
      </c>
      <c r="N280" s="33">
        <f t="shared" si="68"/>
        <v>1397579</v>
      </c>
      <c r="O280" s="38">
        <f t="shared" si="69"/>
        <v>0.24470259765795643</v>
      </c>
      <c r="P280" s="33">
        <v>790695</v>
      </c>
      <c r="Q280" s="33">
        <v>6368689</v>
      </c>
      <c r="R280" s="33">
        <v>5376555</v>
      </c>
      <c r="S280" s="33">
        <v>3816750</v>
      </c>
      <c r="T280" s="38">
        <f t="shared" si="70"/>
        <v>0.709887651107447</v>
      </c>
      <c r="U280" s="38">
        <f t="shared" si="71"/>
        <v>-0.41457704930472561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7616749</v>
      </c>
      <c r="E281" s="33">
        <v>7606749</v>
      </c>
      <c r="F281" s="33">
        <v>1752040</v>
      </c>
      <c r="G281" s="38">
        <f t="shared" si="64"/>
        <v>0.23002464699834535</v>
      </c>
      <c r="H281" s="33">
        <v>1691569</v>
      </c>
      <c r="I281" s="38">
        <f t="shared" si="65"/>
        <v>0.22208543303711334</v>
      </c>
      <c r="J281" s="33">
        <v>3596469</v>
      </c>
      <c r="K281" s="38">
        <f t="shared" si="66"/>
        <v>0.47279974664603763</v>
      </c>
      <c r="L281" s="33">
        <v>0</v>
      </c>
      <c r="M281" s="38">
        <f t="shared" si="67"/>
        <v>0</v>
      </c>
      <c r="N281" s="33">
        <f t="shared" si="68"/>
        <v>7040078</v>
      </c>
      <c r="O281" s="38">
        <f t="shared" si="69"/>
        <v>0.92550418056386508</v>
      </c>
      <c r="P281" s="33">
        <v>1746187</v>
      </c>
      <c r="Q281" s="33">
        <v>6877815</v>
      </c>
      <c r="R281" s="33">
        <v>6888262</v>
      </c>
      <c r="S281" s="33">
        <v>4103381</v>
      </c>
      <c r="T281" s="38">
        <f t="shared" si="70"/>
        <v>0.59570628991754382</v>
      </c>
      <c r="U281" s="38">
        <f t="shared" si="71"/>
        <v>1.0596127447976649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17389262</v>
      </c>
      <c r="E282" s="33">
        <v>17389262</v>
      </c>
      <c r="F282" s="33">
        <v>3306567</v>
      </c>
      <c r="G282" s="38">
        <f t="shared" si="64"/>
        <v>0.19014993275735337</v>
      </c>
      <c r="H282" s="33">
        <v>3096513</v>
      </c>
      <c r="I282" s="38">
        <f t="shared" si="65"/>
        <v>0.17807040919850423</v>
      </c>
      <c r="J282" s="33">
        <v>2194800</v>
      </c>
      <c r="K282" s="38">
        <f t="shared" si="66"/>
        <v>0.12621582215507479</v>
      </c>
      <c r="L282" s="33">
        <v>0</v>
      </c>
      <c r="M282" s="38">
        <f t="shared" si="67"/>
        <v>0</v>
      </c>
      <c r="N282" s="33">
        <f t="shared" si="68"/>
        <v>8597880</v>
      </c>
      <c r="O282" s="38">
        <f t="shared" si="69"/>
        <v>0.49443616411093239</v>
      </c>
      <c r="P282" s="33">
        <v>2908797</v>
      </c>
      <c r="Q282" s="33">
        <v>18733400</v>
      </c>
      <c r="R282" s="33">
        <v>18733300</v>
      </c>
      <c r="S282" s="33">
        <v>13331151</v>
      </c>
      <c r="T282" s="38">
        <f t="shared" si="70"/>
        <v>0.71162854382303176</v>
      </c>
      <c r="U282" s="38">
        <f t="shared" si="71"/>
        <v>-0.24546126800873347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12866414</v>
      </c>
      <c r="E283" s="33">
        <v>8206098</v>
      </c>
      <c r="F283" s="33">
        <v>1493066</v>
      </c>
      <c r="G283" s="38">
        <f t="shared" si="64"/>
        <v>0.11604367774890502</v>
      </c>
      <c r="H283" s="33">
        <v>2343930</v>
      </c>
      <c r="I283" s="38">
        <f t="shared" si="65"/>
        <v>0.18217430280107574</v>
      </c>
      <c r="J283" s="33">
        <v>595474</v>
      </c>
      <c r="K283" s="38">
        <f t="shared" si="66"/>
        <v>7.2564817042155727E-2</v>
      </c>
      <c r="L283" s="33">
        <v>0</v>
      </c>
      <c r="M283" s="38">
        <f t="shared" si="67"/>
        <v>0</v>
      </c>
      <c r="N283" s="33">
        <f t="shared" si="68"/>
        <v>4432470</v>
      </c>
      <c r="O283" s="38">
        <f t="shared" si="69"/>
        <v>0.54014343967132739</v>
      </c>
      <c r="P283" s="33">
        <v>1918459</v>
      </c>
      <c r="Q283" s="33">
        <v>12418425</v>
      </c>
      <c r="R283" s="33">
        <v>12673227</v>
      </c>
      <c r="S283" s="33">
        <v>6326047</v>
      </c>
      <c r="T283" s="38">
        <f t="shared" si="70"/>
        <v>0.49916623445630698</v>
      </c>
      <c r="U283" s="38">
        <f t="shared" si="71"/>
        <v>-0.68960816989052143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12367484</v>
      </c>
      <c r="E284" s="33">
        <v>12347659</v>
      </c>
      <c r="F284" s="33">
        <v>3082365</v>
      </c>
      <c r="G284" s="38">
        <f t="shared" si="64"/>
        <v>0.24923137155463471</v>
      </c>
      <c r="H284" s="33">
        <v>2737779</v>
      </c>
      <c r="I284" s="38">
        <f t="shared" si="65"/>
        <v>0.22136911598187634</v>
      </c>
      <c r="J284" s="33">
        <v>3378116</v>
      </c>
      <c r="K284" s="38">
        <f t="shared" si="66"/>
        <v>0.2735835189488145</v>
      </c>
      <c r="L284" s="33">
        <v>0</v>
      </c>
      <c r="M284" s="38">
        <f t="shared" si="67"/>
        <v>0</v>
      </c>
      <c r="N284" s="33">
        <f t="shared" si="68"/>
        <v>9198260</v>
      </c>
      <c r="O284" s="38">
        <f t="shared" si="69"/>
        <v>0.74493958733392296</v>
      </c>
      <c r="P284" s="33">
        <v>3017113</v>
      </c>
      <c r="Q284" s="33">
        <v>12366245</v>
      </c>
      <c r="R284" s="33">
        <v>11143960</v>
      </c>
      <c r="S284" s="33">
        <v>8445696</v>
      </c>
      <c r="T284" s="38">
        <f t="shared" si="70"/>
        <v>0.75787206702105891</v>
      </c>
      <c r="U284" s="38">
        <f t="shared" si="71"/>
        <v>0.11965179958456984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113938230</v>
      </c>
      <c r="E285" s="34">
        <f>SUM(E276:E284)</f>
        <v>108300606</v>
      </c>
      <c r="F285" s="34">
        <f>SUM(F276:F284)</f>
        <v>22815025</v>
      </c>
      <c r="G285" s="39">
        <f t="shared" si="64"/>
        <v>0.20024029686962838</v>
      </c>
      <c r="H285" s="34">
        <f>SUM(H276:H284)</f>
        <v>22981888</v>
      </c>
      <c r="I285" s="39">
        <f t="shared" si="65"/>
        <v>0.2017048009259052</v>
      </c>
      <c r="J285" s="34">
        <f>SUM(J276:J284)</f>
        <v>19777308</v>
      </c>
      <c r="K285" s="39">
        <f t="shared" si="66"/>
        <v>0.18261493384441449</v>
      </c>
      <c r="L285" s="34">
        <f>SUM(L276:L284)</f>
        <v>0</v>
      </c>
      <c r="M285" s="39">
        <f t="shared" si="67"/>
        <v>0</v>
      </c>
      <c r="N285" s="34">
        <f t="shared" si="68"/>
        <v>65574221</v>
      </c>
      <c r="O285" s="39">
        <f t="shared" si="69"/>
        <v>0.60548341714726883</v>
      </c>
      <c r="P285" s="34">
        <f>SUM(P276:P284)</f>
        <v>21254165</v>
      </c>
      <c r="Q285" s="34">
        <f>SUM(Q276:Q284)</f>
        <v>122275472</v>
      </c>
      <c r="R285" s="34">
        <f>SUM(R276:R284)</f>
        <v>126468553</v>
      </c>
      <c r="S285" s="34">
        <f>SUM(S276:S284)</f>
        <v>67821904</v>
      </c>
      <c r="T285" s="39">
        <f t="shared" si="70"/>
        <v>0.53627484770858413</v>
      </c>
      <c r="U285" s="39">
        <f t="shared" si="71"/>
        <v>-6.9485533776556307E-2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17646244</v>
      </c>
      <c r="E286" s="33">
        <v>21654671</v>
      </c>
      <c r="F286" s="33">
        <v>6052080</v>
      </c>
      <c r="G286" s="38">
        <f t="shared" si="64"/>
        <v>0.34296703593127242</v>
      </c>
      <c r="H286" s="33">
        <v>4367961</v>
      </c>
      <c r="I286" s="38">
        <f t="shared" si="65"/>
        <v>0.24752921924915014</v>
      </c>
      <c r="J286" s="33">
        <v>5012015</v>
      </c>
      <c r="K286" s="38">
        <f t="shared" si="66"/>
        <v>0.23145191169147755</v>
      </c>
      <c r="L286" s="33">
        <v>0</v>
      </c>
      <c r="M286" s="38">
        <f t="shared" si="67"/>
        <v>0</v>
      </c>
      <c r="N286" s="33">
        <f t="shared" si="68"/>
        <v>15432056</v>
      </c>
      <c r="O286" s="38">
        <f t="shared" si="69"/>
        <v>0.71264329067848686</v>
      </c>
      <c r="P286" s="33">
        <v>4225050</v>
      </c>
      <c r="Q286" s="33">
        <v>19348356</v>
      </c>
      <c r="R286" s="33">
        <v>19830356</v>
      </c>
      <c r="S286" s="33">
        <v>9764497</v>
      </c>
      <c r="T286" s="38">
        <f t="shared" si="70"/>
        <v>0.49240149798621868</v>
      </c>
      <c r="U286" s="38">
        <f t="shared" si="71"/>
        <v>0.18626170104495809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7740895</v>
      </c>
      <c r="E287" s="33">
        <v>9946569</v>
      </c>
      <c r="F287" s="33">
        <v>1445760</v>
      </c>
      <c r="G287" s="38">
        <f t="shared" si="64"/>
        <v>0.18676910098896832</v>
      </c>
      <c r="H287" s="33">
        <v>1377436</v>
      </c>
      <c r="I287" s="38">
        <f t="shared" si="65"/>
        <v>0.17794273142834258</v>
      </c>
      <c r="J287" s="33">
        <v>1389476</v>
      </c>
      <c r="K287" s="38">
        <f t="shared" si="66"/>
        <v>0.13969399900608945</v>
      </c>
      <c r="L287" s="33">
        <v>0</v>
      </c>
      <c r="M287" s="38">
        <f t="shared" si="67"/>
        <v>0</v>
      </c>
      <c r="N287" s="33">
        <f t="shared" si="68"/>
        <v>4212672</v>
      </c>
      <c r="O287" s="38">
        <f t="shared" si="69"/>
        <v>0.42353016401937188</v>
      </c>
      <c r="P287" s="33">
        <v>1408230</v>
      </c>
      <c r="Q287" s="33">
        <v>8584950</v>
      </c>
      <c r="R287" s="33">
        <v>8539327</v>
      </c>
      <c r="S287" s="33">
        <v>3777433</v>
      </c>
      <c r="T287" s="38">
        <f t="shared" si="70"/>
        <v>0.44235722557527074</v>
      </c>
      <c r="U287" s="38">
        <f t="shared" si="71"/>
        <v>-1.3317426840785962E-2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14315421</v>
      </c>
      <c r="E288" s="33">
        <v>15427265</v>
      </c>
      <c r="F288" s="33">
        <v>4950224</v>
      </c>
      <c r="G288" s="38">
        <f t="shared" si="64"/>
        <v>0.34579660633103282</v>
      </c>
      <c r="H288" s="33">
        <v>2861477</v>
      </c>
      <c r="I288" s="38">
        <f t="shared" si="65"/>
        <v>0.19988772946321312</v>
      </c>
      <c r="J288" s="33">
        <v>3893754</v>
      </c>
      <c r="K288" s="38">
        <f t="shared" si="66"/>
        <v>0.25239431616686431</v>
      </c>
      <c r="L288" s="33">
        <v>0</v>
      </c>
      <c r="M288" s="38">
        <f t="shared" si="67"/>
        <v>0</v>
      </c>
      <c r="N288" s="33">
        <f t="shared" si="68"/>
        <v>11705455</v>
      </c>
      <c r="O288" s="38">
        <f t="shared" si="69"/>
        <v>0.75875114610399186</v>
      </c>
      <c r="P288" s="33">
        <v>3660762</v>
      </c>
      <c r="Q288" s="33">
        <v>17542290</v>
      </c>
      <c r="R288" s="33">
        <v>13942182</v>
      </c>
      <c r="S288" s="33">
        <v>10935255</v>
      </c>
      <c r="T288" s="38">
        <f t="shared" si="70"/>
        <v>0.78432880879047484</v>
      </c>
      <c r="U288" s="38">
        <f t="shared" si="71"/>
        <v>6.3645765553729028E-2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7343724</v>
      </c>
      <c r="E289" s="33">
        <v>9720731</v>
      </c>
      <c r="F289" s="33">
        <v>1537668</v>
      </c>
      <c r="G289" s="38">
        <f t="shared" si="64"/>
        <v>0.20938532003653731</v>
      </c>
      <c r="H289" s="33">
        <v>383554</v>
      </c>
      <c r="I289" s="38">
        <f t="shared" si="65"/>
        <v>5.2228814699463104E-2</v>
      </c>
      <c r="J289" s="33">
        <v>1863813</v>
      </c>
      <c r="K289" s="38">
        <f t="shared" si="66"/>
        <v>0.19173588899847141</v>
      </c>
      <c r="L289" s="33">
        <v>0</v>
      </c>
      <c r="M289" s="38">
        <f t="shared" si="67"/>
        <v>0</v>
      </c>
      <c r="N289" s="33">
        <f t="shared" si="68"/>
        <v>3785035</v>
      </c>
      <c r="O289" s="38">
        <f t="shared" si="69"/>
        <v>0.3893776095645482</v>
      </c>
      <c r="P289" s="33">
        <v>1590452</v>
      </c>
      <c r="Q289" s="33">
        <v>8961543</v>
      </c>
      <c r="R289" s="33">
        <v>8303912</v>
      </c>
      <c r="S289" s="33">
        <v>6597445</v>
      </c>
      <c r="T289" s="38">
        <f t="shared" si="70"/>
        <v>0.79449842435709817</v>
      </c>
      <c r="U289" s="38">
        <f t="shared" si="71"/>
        <v>0.1718762968011609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55025411</v>
      </c>
      <c r="E290" s="33">
        <v>55025411</v>
      </c>
      <c r="F290" s="33">
        <v>8384589</v>
      </c>
      <c r="G290" s="38">
        <f t="shared" si="64"/>
        <v>0.15237667193435411</v>
      </c>
      <c r="H290" s="33">
        <v>8085015</v>
      </c>
      <c r="I290" s="38">
        <f t="shared" si="65"/>
        <v>0.1469323872928455</v>
      </c>
      <c r="J290" s="33">
        <v>8028906</v>
      </c>
      <c r="K290" s="38">
        <f t="shared" si="66"/>
        <v>0.1459126947729659</v>
      </c>
      <c r="L290" s="33">
        <v>0</v>
      </c>
      <c r="M290" s="38">
        <f t="shared" si="67"/>
        <v>0</v>
      </c>
      <c r="N290" s="33">
        <f t="shared" si="68"/>
        <v>24498510</v>
      </c>
      <c r="O290" s="38">
        <f t="shared" si="69"/>
        <v>0.4452217540001655</v>
      </c>
      <c r="P290" s="33">
        <v>8326178</v>
      </c>
      <c r="Q290" s="33">
        <v>41661531</v>
      </c>
      <c r="R290" s="33">
        <v>29013648</v>
      </c>
      <c r="S290" s="33">
        <v>11548446</v>
      </c>
      <c r="T290" s="38">
        <f t="shared" si="70"/>
        <v>0.39803495237827385</v>
      </c>
      <c r="U290" s="38">
        <f t="shared" si="71"/>
        <v>-3.5703296278316365E-2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17118293</v>
      </c>
      <c r="E291" s="33">
        <v>15628443</v>
      </c>
      <c r="F291" s="33">
        <v>4146019</v>
      </c>
      <c r="G291" s="38">
        <f t="shared" si="64"/>
        <v>0.24219815608951195</v>
      </c>
      <c r="H291" s="33">
        <v>3824080</v>
      </c>
      <c r="I291" s="38">
        <f t="shared" si="65"/>
        <v>0.22339143277895757</v>
      </c>
      <c r="J291" s="33">
        <v>3817938</v>
      </c>
      <c r="K291" s="38">
        <f t="shared" si="66"/>
        <v>0.24429420128415863</v>
      </c>
      <c r="L291" s="33">
        <v>0</v>
      </c>
      <c r="M291" s="38">
        <f t="shared" si="67"/>
        <v>0</v>
      </c>
      <c r="N291" s="33">
        <f t="shared" si="68"/>
        <v>11788037</v>
      </c>
      <c r="O291" s="38">
        <f t="shared" si="69"/>
        <v>0.75426816350163606</v>
      </c>
      <c r="P291" s="33">
        <v>3729999</v>
      </c>
      <c r="Q291" s="33">
        <v>15282836</v>
      </c>
      <c r="R291" s="33">
        <v>14630200</v>
      </c>
      <c r="S291" s="33">
        <v>11084013</v>
      </c>
      <c r="T291" s="38">
        <f t="shared" si="70"/>
        <v>0.75761185766428352</v>
      </c>
      <c r="U291" s="38">
        <f t="shared" si="71"/>
        <v>2.3576145730870079E-2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119189988</v>
      </c>
      <c r="E292" s="34">
        <f>SUM(E286:E291)</f>
        <v>127403090</v>
      </c>
      <c r="F292" s="34">
        <f>SUM(F286:F291)</f>
        <v>26516340</v>
      </c>
      <c r="G292" s="39">
        <f t="shared" si="64"/>
        <v>0.22247120286646896</v>
      </c>
      <c r="H292" s="34">
        <f>SUM(H286:H291)</f>
        <v>20899523</v>
      </c>
      <c r="I292" s="39">
        <f t="shared" si="65"/>
        <v>0.17534629670404867</v>
      </c>
      <c r="J292" s="34">
        <f>SUM(J286:J291)</f>
        <v>24005902</v>
      </c>
      <c r="K292" s="39">
        <f t="shared" si="66"/>
        <v>0.18842480194161695</v>
      </c>
      <c r="L292" s="34">
        <f>SUM(L286:L291)</f>
        <v>0</v>
      </c>
      <c r="M292" s="39">
        <f t="shared" si="67"/>
        <v>0</v>
      </c>
      <c r="N292" s="34">
        <f t="shared" si="68"/>
        <v>71421765</v>
      </c>
      <c r="O292" s="39">
        <f t="shared" si="69"/>
        <v>0.56059680342132989</v>
      </c>
      <c r="P292" s="34">
        <f>SUM(P286:P291)</f>
        <v>22940671</v>
      </c>
      <c r="Q292" s="34">
        <f>SUM(Q286:Q291)</f>
        <v>111381506</v>
      </c>
      <c r="R292" s="34">
        <f>SUM(R286:R291)</f>
        <v>94259625</v>
      </c>
      <c r="S292" s="34">
        <f>SUM(S286:S291)</f>
        <v>53707089</v>
      </c>
      <c r="T292" s="39">
        <f t="shared" si="70"/>
        <v>0.5697783011549219</v>
      </c>
      <c r="U292" s="39">
        <f t="shared" si="71"/>
        <v>4.6434169253375401E-2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405548572</v>
      </c>
      <c r="E293" s="33">
        <v>408748572</v>
      </c>
      <c r="F293" s="33">
        <v>88702751</v>
      </c>
      <c r="G293" s="38">
        <f t="shared" si="64"/>
        <v>0.21872287840283655</v>
      </c>
      <c r="H293" s="33">
        <v>87943962</v>
      </c>
      <c r="I293" s="38">
        <f t="shared" si="65"/>
        <v>0.21685185960906306</v>
      </c>
      <c r="J293" s="33">
        <v>44889373</v>
      </c>
      <c r="K293" s="38">
        <f t="shared" si="66"/>
        <v>0.1098214796943682</v>
      </c>
      <c r="L293" s="33">
        <v>0</v>
      </c>
      <c r="M293" s="38">
        <f t="shared" si="67"/>
        <v>0</v>
      </c>
      <c r="N293" s="33">
        <f t="shared" si="68"/>
        <v>221536086</v>
      </c>
      <c r="O293" s="38">
        <f t="shared" si="69"/>
        <v>0.54198620172794143</v>
      </c>
      <c r="P293" s="33">
        <v>49823776</v>
      </c>
      <c r="Q293" s="33">
        <v>396128409</v>
      </c>
      <c r="R293" s="33">
        <v>408128409</v>
      </c>
      <c r="S293" s="33">
        <v>201280839</v>
      </c>
      <c r="T293" s="38">
        <f t="shared" si="70"/>
        <v>0.49318017212568016</v>
      </c>
      <c r="U293" s="38">
        <f t="shared" si="71"/>
        <v>-9.9037114328709208E-2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5984286</v>
      </c>
      <c r="E294" s="33">
        <v>9714934</v>
      </c>
      <c r="F294" s="33">
        <v>1451905</v>
      </c>
      <c r="G294" s="38">
        <f t="shared" si="64"/>
        <v>0.24261958736597816</v>
      </c>
      <c r="H294" s="33">
        <v>30606</v>
      </c>
      <c r="I294" s="38">
        <f t="shared" si="65"/>
        <v>5.1143945994559748E-3</v>
      </c>
      <c r="J294" s="33">
        <v>1108544</v>
      </c>
      <c r="K294" s="38">
        <f t="shared" si="66"/>
        <v>0.11410720855128816</v>
      </c>
      <c r="L294" s="33">
        <v>0</v>
      </c>
      <c r="M294" s="38">
        <f t="shared" si="67"/>
        <v>0</v>
      </c>
      <c r="N294" s="33">
        <f t="shared" si="68"/>
        <v>2591055</v>
      </c>
      <c r="O294" s="38">
        <f t="shared" si="69"/>
        <v>0.26670845113306996</v>
      </c>
      <c r="P294" s="33">
        <v>2131912</v>
      </c>
      <c r="Q294" s="33">
        <v>10478410</v>
      </c>
      <c r="R294" s="33">
        <v>9405887</v>
      </c>
      <c r="S294" s="33">
        <v>5113138</v>
      </c>
      <c r="T294" s="38">
        <f t="shared" si="70"/>
        <v>0.54361040059273513</v>
      </c>
      <c r="U294" s="38">
        <f t="shared" si="71"/>
        <v>-0.48002356570064808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12750955</v>
      </c>
      <c r="E295" s="33">
        <v>13579793</v>
      </c>
      <c r="F295" s="33">
        <v>3071917</v>
      </c>
      <c r="G295" s="38">
        <f t="shared" si="64"/>
        <v>0.24091662153932783</v>
      </c>
      <c r="H295" s="33">
        <v>2856204</v>
      </c>
      <c r="I295" s="38">
        <f t="shared" si="65"/>
        <v>0.22399922201905662</v>
      </c>
      <c r="J295" s="33">
        <v>2504721</v>
      </c>
      <c r="K295" s="38">
        <f t="shared" si="66"/>
        <v>0.18444471134427454</v>
      </c>
      <c r="L295" s="33">
        <v>0</v>
      </c>
      <c r="M295" s="38">
        <f t="shared" si="67"/>
        <v>0</v>
      </c>
      <c r="N295" s="33">
        <f t="shared" si="68"/>
        <v>8432842</v>
      </c>
      <c r="O295" s="38">
        <f t="shared" si="69"/>
        <v>0.62098457612719138</v>
      </c>
      <c r="P295" s="33">
        <v>2437594</v>
      </c>
      <c r="Q295" s="33">
        <v>12001104</v>
      </c>
      <c r="R295" s="33">
        <v>12299587</v>
      </c>
      <c r="S295" s="33">
        <v>6610632</v>
      </c>
      <c r="T295" s="38">
        <f t="shared" si="70"/>
        <v>0.53746780278069495</v>
      </c>
      <c r="U295" s="38">
        <f t="shared" si="71"/>
        <v>2.7538220064539098E-2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16173760</v>
      </c>
      <c r="E296" s="33">
        <v>22230696</v>
      </c>
      <c r="F296" s="33">
        <v>4551734</v>
      </c>
      <c r="G296" s="38">
        <f t="shared" si="64"/>
        <v>0.28142707694438401</v>
      </c>
      <c r="H296" s="33">
        <v>2600748</v>
      </c>
      <c r="I296" s="38">
        <f t="shared" si="65"/>
        <v>0.16080045703658272</v>
      </c>
      <c r="J296" s="33">
        <v>10331659</v>
      </c>
      <c r="K296" s="38">
        <f t="shared" si="66"/>
        <v>0.46474743750712977</v>
      </c>
      <c r="L296" s="33">
        <v>0</v>
      </c>
      <c r="M296" s="38">
        <f t="shared" si="67"/>
        <v>0</v>
      </c>
      <c r="N296" s="33">
        <f t="shared" si="68"/>
        <v>17484141</v>
      </c>
      <c r="O296" s="38">
        <f t="shared" si="69"/>
        <v>0.78648644198994044</v>
      </c>
      <c r="P296" s="33">
        <v>3832317</v>
      </c>
      <c r="Q296" s="33">
        <v>16869861</v>
      </c>
      <c r="R296" s="33">
        <v>13890213</v>
      </c>
      <c r="S296" s="33">
        <v>8716291</v>
      </c>
      <c r="T296" s="38">
        <f t="shared" si="70"/>
        <v>0.62751312740848542</v>
      </c>
      <c r="U296" s="38">
        <f t="shared" si="71"/>
        <v>1.6959301644409894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22016430</v>
      </c>
      <c r="E297" s="33">
        <v>21527440</v>
      </c>
      <c r="F297" s="33">
        <v>4092583</v>
      </c>
      <c r="G297" s="38">
        <f t="shared" si="64"/>
        <v>0.18588767570400833</v>
      </c>
      <c r="H297" s="33">
        <v>4985045</v>
      </c>
      <c r="I297" s="38">
        <f t="shared" si="65"/>
        <v>0.22642385709218071</v>
      </c>
      <c r="J297" s="33">
        <v>5793216</v>
      </c>
      <c r="K297" s="38">
        <f t="shared" si="66"/>
        <v>0.26910844949515594</v>
      </c>
      <c r="L297" s="33">
        <v>0</v>
      </c>
      <c r="M297" s="38">
        <f t="shared" si="67"/>
        <v>0</v>
      </c>
      <c r="N297" s="33">
        <f t="shared" si="68"/>
        <v>14870844</v>
      </c>
      <c r="O297" s="38">
        <f t="shared" si="69"/>
        <v>0.69078552768002144</v>
      </c>
      <c r="P297" s="33">
        <v>4568365</v>
      </c>
      <c r="Q297" s="33">
        <v>22259960</v>
      </c>
      <c r="R297" s="33">
        <v>24153940</v>
      </c>
      <c r="S297" s="33">
        <v>13516550</v>
      </c>
      <c r="T297" s="38">
        <f t="shared" si="70"/>
        <v>0.559600214292161</v>
      </c>
      <c r="U297" s="38">
        <f t="shared" si="71"/>
        <v>0.26811583575305398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462474003</v>
      </c>
      <c r="E298" s="34">
        <f>SUM(E293:E297)</f>
        <v>475801435</v>
      </c>
      <c r="F298" s="34">
        <f>SUM(F293:F297)</f>
        <v>101870890</v>
      </c>
      <c r="G298" s="39">
        <f t="shared" si="64"/>
        <v>0.22027376531259857</v>
      </c>
      <c r="H298" s="34">
        <f>SUM(H293:H297)</f>
        <v>98416565</v>
      </c>
      <c r="I298" s="39">
        <f t="shared" si="65"/>
        <v>0.21280453465835139</v>
      </c>
      <c r="J298" s="34">
        <f>SUM(J293:J297)</f>
        <v>64627513</v>
      </c>
      <c r="K298" s="39">
        <f t="shared" si="66"/>
        <v>0.13582874755306276</v>
      </c>
      <c r="L298" s="34">
        <f>SUM(L293:L297)</f>
        <v>0</v>
      </c>
      <c r="M298" s="39">
        <f t="shared" si="67"/>
        <v>0</v>
      </c>
      <c r="N298" s="34">
        <f t="shared" si="68"/>
        <v>264914968</v>
      </c>
      <c r="O298" s="39">
        <f t="shared" si="69"/>
        <v>0.55677631153003981</v>
      </c>
      <c r="P298" s="34">
        <f>SUM(P293:P297)</f>
        <v>62793964</v>
      </c>
      <c r="Q298" s="34">
        <f>SUM(Q293:Q297)</f>
        <v>457737744</v>
      </c>
      <c r="R298" s="34">
        <f>SUM(R293:R297)</f>
        <v>467878036</v>
      </c>
      <c r="S298" s="34">
        <f>SUM(S293:S297)</f>
        <v>235237450</v>
      </c>
      <c r="T298" s="39">
        <f t="shared" si="70"/>
        <v>0.50277515057364219</v>
      </c>
      <c r="U298" s="39">
        <f t="shared" si="71"/>
        <v>2.9199446621971603E-2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867743745</v>
      </c>
      <c r="E299" s="34">
        <f>SUM(E263:E266,E268:E274,E276:E284,E286:E291,E293:E297)</f>
        <v>884438893</v>
      </c>
      <c r="F299" s="34">
        <f>SUM(F263:F266,F268:F274,F276:F284,F286:F291,F293:F297)</f>
        <v>186108133</v>
      </c>
      <c r="G299" s="39">
        <f t="shared" si="64"/>
        <v>0.21447360937185436</v>
      </c>
      <c r="H299" s="34">
        <f>SUM(H263:H266,H268:H274,H276:H284,H286:H291,H293:H297)</f>
        <v>182135003</v>
      </c>
      <c r="I299" s="39">
        <f t="shared" si="65"/>
        <v>0.20989491891987075</v>
      </c>
      <c r="J299" s="34">
        <f>SUM(J263:J266,J268:J274,J276:J284,J286:J291,J293:J297)</f>
        <v>145137744</v>
      </c>
      <c r="K299" s="39">
        <f t="shared" si="66"/>
        <v>0.16410149434710578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513380880</v>
      </c>
      <c r="O299" s="39">
        <f t="shared" si="69"/>
        <v>0.58045941224794151</v>
      </c>
      <c r="P299" s="34">
        <f>SUM(P263:P266,P268:P274,P276:P284,P286:P291,P293:P297)</f>
        <v>142061363</v>
      </c>
      <c r="Q299" s="34">
        <f>SUM(Q263:Q266,Q268:Q274,Q276:Q284,Q286:Q291,Q293:Q297)</f>
        <v>900042961</v>
      </c>
      <c r="R299" s="34">
        <f>SUM(R263:R266,R268:R274,R276:R284,R286:R291,R293:R297)</f>
        <v>875362138</v>
      </c>
      <c r="S299" s="34">
        <f>SUM(S263:S266,S268:S274,S276:S284,S286:S291,S293:S297)</f>
        <v>463433759</v>
      </c>
      <c r="T299" s="39">
        <f t="shared" si="70"/>
        <v>0.52941946981947263</v>
      </c>
      <c r="U299" s="39">
        <f t="shared" si="71"/>
        <v>2.1655296943758007E-2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664032327</v>
      </c>
      <c r="E302" s="33">
        <v>662820133</v>
      </c>
      <c r="F302" s="33">
        <v>147769825</v>
      </c>
      <c r="G302" s="38">
        <f t="shared" ref="G302:G339" si="72">IF(($D302     =0),0,($F302     /$D302     ))</f>
        <v>0.22253408304321906</v>
      </c>
      <c r="H302" s="33">
        <v>192647390</v>
      </c>
      <c r="I302" s="38">
        <f t="shared" ref="I302:I339" si="73">IF(($D302     =0),0,($H302     /$D302     ))</f>
        <v>0.29011748700602041</v>
      </c>
      <c r="J302" s="33">
        <v>118153812</v>
      </c>
      <c r="K302" s="38">
        <f t="shared" ref="K302:K339" si="74">IF(($E302     =0),0,($J302     /$E302     ))</f>
        <v>0.17825923824193796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458571027</v>
      </c>
      <c r="O302" s="38">
        <f t="shared" ref="O302:O339" si="77">IF(($E302     =0),0,($N302     /$E302     ))</f>
        <v>0.69184836755705492</v>
      </c>
      <c r="P302" s="33">
        <v>128906815</v>
      </c>
      <c r="Q302" s="33">
        <v>616259803</v>
      </c>
      <c r="R302" s="33">
        <v>617575367</v>
      </c>
      <c r="S302" s="33">
        <v>401634221</v>
      </c>
      <c r="T302" s="38">
        <f t="shared" ref="T302:T339" si="78">IF(($R302     =0),0,($S302     /$R302     ))</f>
        <v>0.65034041586053093</v>
      </c>
      <c r="U302" s="38">
        <f t="shared" ref="U302:U339" si="79">IF(($P302     =0),0,(($J302     /$P302     )-1))</f>
        <v>-8.3416869775271407E-2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664032327</v>
      </c>
      <c r="E303" s="34">
        <f>E302</f>
        <v>662820133</v>
      </c>
      <c r="F303" s="34">
        <f>F302</f>
        <v>147769825</v>
      </c>
      <c r="G303" s="39">
        <f t="shared" si="72"/>
        <v>0.22253408304321906</v>
      </c>
      <c r="H303" s="34">
        <f>H302</f>
        <v>192647390</v>
      </c>
      <c r="I303" s="39">
        <f t="shared" si="73"/>
        <v>0.29011748700602041</v>
      </c>
      <c r="J303" s="34">
        <f>J302</f>
        <v>118153812</v>
      </c>
      <c r="K303" s="39">
        <f t="shared" si="74"/>
        <v>0.17825923824193796</v>
      </c>
      <c r="L303" s="34">
        <f>L302</f>
        <v>0</v>
      </c>
      <c r="M303" s="39">
        <f t="shared" si="75"/>
        <v>0</v>
      </c>
      <c r="N303" s="34">
        <f t="shared" si="76"/>
        <v>458571027</v>
      </c>
      <c r="O303" s="39">
        <f t="shared" si="77"/>
        <v>0.69184836755705492</v>
      </c>
      <c r="P303" s="34">
        <f>P302</f>
        <v>128906815</v>
      </c>
      <c r="Q303" s="34">
        <f>Q302</f>
        <v>616259803</v>
      </c>
      <c r="R303" s="34">
        <f>R302</f>
        <v>617575367</v>
      </c>
      <c r="S303" s="34">
        <f>S302</f>
        <v>401634221</v>
      </c>
      <c r="T303" s="39">
        <f t="shared" si="78"/>
        <v>0.65034041586053093</v>
      </c>
      <c r="U303" s="39">
        <f t="shared" si="79"/>
        <v>-8.3416869775271407E-2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21231735</v>
      </c>
      <c r="E304" s="33">
        <v>20187720</v>
      </c>
      <c r="F304" s="33">
        <v>5409394</v>
      </c>
      <c r="G304" s="38">
        <f t="shared" si="72"/>
        <v>0.25477870743959458</v>
      </c>
      <c r="H304" s="33">
        <v>3965192</v>
      </c>
      <c r="I304" s="38">
        <f t="shared" si="73"/>
        <v>0.18675779440540305</v>
      </c>
      <c r="J304" s="33">
        <v>4648753</v>
      </c>
      <c r="K304" s="38">
        <f t="shared" si="74"/>
        <v>0.23027627686534191</v>
      </c>
      <c r="L304" s="33">
        <v>0</v>
      </c>
      <c r="M304" s="38">
        <f t="shared" si="75"/>
        <v>0</v>
      </c>
      <c r="N304" s="33">
        <f t="shared" si="76"/>
        <v>14023339</v>
      </c>
      <c r="O304" s="38">
        <f t="shared" si="77"/>
        <v>0.69464699332069202</v>
      </c>
      <c r="P304" s="33">
        <v>5961394</v>
      </c>
      <c r="Q304" s="33">
        <v>23134785</v>
      </c>
      <c r="R304" s="33">
        <v>20854739</v>
      </c>
      <c r="S304" s="33">
        <v>14783298</v>
      </c>
      <c r="T304" s="38">
        <f t="shared" si="78"/>
        <v>0.70886995996449531</v>
      </c>
      <c r="U304" s="38">
        <f t="shared" si="79"/>
        <v>-0.22019027764311505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13932954</v>
      </c>
      <c r="E305" s="33">
        <v>12251050</v>
      </c>
      <c r="F305" s="33">
        <v>2743172</v>
      </c>
      <c r="G305" s="38">
        <f t="shared" si="72"/>
        <v>0.19688373334183118</v>
      </c>
      <c r="H305" s="33">
        <v>3164280</v>
      </c>
      <c r="I305" s="38">
        <f t="shared" si="73"/>
        <v>0.2271076183844431</v>
      </c>
      <c r="J305" s="33">
        <v>2777514</v>
      </c>
      <c r="K305" s="38">
        <f t="shared" si="74"/>
        <v>0.22671640390007386</v>
      </c>
      <c r="L305" s="33">
        <v>0</v>
      </c>
      <c r="M305" s="38">
        <f t="shared" si="75"/>
        <v>0</v>
      </c>
      <c r="N305" s="33">
        <f t="shared" si="76"/>
        <v>8684966</v>
      </c>
      <c r="O305" s="38">
        <f t="shared" si="77"/>
        <v>0.70891605209349406</v>
      </c>
      <c r="P305" s="33">
        <v>3330253</v>
      </c>
      <c r="Q305" s="33">
        <v>12752643</v>
      </c>
      <c r="R305" s="33">
        <v>13930097</v>
      </c>
      <c r="S305" s="33">
        <v>10025369</v>
      </c>
      <c r="T305" s="38">
        <f t="shared" si="78"/>
        <v>0.71969125555981417</v>
      </c>
      <c r="U305" s="38">
        <f t="shared" si="79"/>
        <v>-0.16597507756918173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26110360</v>
      </c>
      <c r="E306" s="33">
        <v>24259560</v>
      </c>
      <c r="F306" s="33">
        <v>9063918</v>
      </c>
      <c r="G306" s="38">
        <f t="shared" si="72"/>
        <v>0.3471387602468905</v>
      </c>
      <c r="H306" s="33">
        <v>4394840</v>
      </c>
      <c r="I306" s="38">
        <f t="shared" si="73"/>
        <v>0.16831786310108324</v>
      </c>
      <c r="J306" s="33">
        <v>4011926</v>
      </c>
      <c r="K306" s="38">
        <f t="shared" si="74"/>
        <v>0.16537505214439174</v>
      </c>
      <c r="L306" s="33">
        <v>0</v>
      </c>
      <c r="M306" s="38">
        <f t="shared" si="75"/>
        <v>0</v>
      </c>
      <c r="N306" s="33">
        <f t="shared" si="76"/>
        <v>17470684</v>
      </c>
      <c r="O306" s="38">
        <f t="shared" si="77"/>
        <v>0.72015667225621571</v>
      </c>
      <c r="P306" s="33">
        <v>4062213</v>
      </c>
      <c r="Q306" s="33">
        <v>20875950</v>
      </c>
      <c r="R306" s="33">
        <v>22346930</v>
      </c>
      <c r="S306" s="33">
        <v>13902300</v>
      </c>
      <c r="T306" s="38">
        <f t="shared" si="78"/>
        <v>0.62211229909432753</v>
      </c>
      <c r="U306" s="38">
        <f t="shared" si="79"/>
        <v>-1.2379213005324963E-2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27586946</v>
      </c>
      <c r="E307" s="33">
        <v>27429826</v>
      </c>
      <c r="F307" s="33">
        <v>5823360</v>
      </c>
      <c r="G307" s="38">
        <f t="shared" si="72"/>
        <v>0.21109114434051526</v>
      </c>
      <c r="H307" s="33">
        <v>5657355</v>
      </c>
      <c r="I307" s="38">
        <f t="shared" si="73"/>
        <v>0.20507362431492054</v>
      </c>
      <c r="J307" s="33">
        <v>5779737</v>
      </c>
      <c r="K307" s="38">
        <f t="shared" si="74"/>
        <v>0.21070994034012466</v>
      </c>
      <c r="L307" s="33">
        <v>0</v>
      </c>
      <c r="M307" s="38">
        <f t="shared" si="75"/>
        <v>0</v>
      </c>
      <c r="N307" s="33">
        <f t="shared" si="76"/>
        <v>17260452</v>
      </c>
      <c r="O307" s="38">
        <f t="shared" si="77"/>
        <v>0.62925853047700708</v>
      </c>
      <c r="P307" s="33">
        <v>5759920</v>
      </c>
      <c r="Q307" s="33">
        <v>18171404</v>
      </c>
      <c r="R307" s="33">
        <v>24131855</v>
      </c>
      <c r="S307" s="33">
        <v>17144896</v>
      </c>
      <c r="T307" s="38">
        <f t="shared" si="78"/>
        <v>0.71046738843739943</v>
      </c>
      <c r="U307" s="38">
        <f t="shared" si="79"/>
        <v>3.4404991735996759E-3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21676874</v>
      </c>
      <c r="E308" s="33">
        <v>22331393</v>
      </c>
      <c r="F308" s="33">
        <v>6871884</v>
      </c>
      <c r="G308" s="38">
        <f t="shared" si="72"/>
        <v>0.31701452893992005</v>
      </c>
      <c r="H308" s="33">
        <v>4309389</v>
      </c>
      <c r="I308" s="38">
        <f t="shared" si="73"/>
        <v>0.19880122013902926</v>
      </c>
      <c r="J308" s="33">
        <v>3930915</v>
      </c>
      <c r="K308" s="38">
        <f t="shared" si="74"/>
        <v>0.17602641268280936</v>
      </c>
      <c r="L308" s="33">
        <v>0</v>
      </c>
      <c r="M308" s="38">
        <f t="shared" si="75"/>
        <v>0</v>
      </c>
      <c r="N308" s="33">
        <f t="shared" si="76"/>
        <v>15112188</v>
      </c>
      <c r="O308" s="38">
        <f t="shared" si="77"/>
        <v>0.67672392850728125</v>
      </c>
      <c r="P308" s="33">
        <v>4105561</v>
      </c>
      <c r="Q308" s="33">
        <v>22026103</v>
      </c>
      <c r="R308" s="33">
        <v>22015862</v>
      </c>
      <c r="S308" s="33">
        <v>15126547</v>
      </c>
      <c r="T308" s="38">
        <f t="shared" si="78"/>
        <v>0.68707493715213153</v>
      </c>
      <c r="U308" s="38">
        <f t="shared" si="79"/>
        <v>-4.2538888108105133E-2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14539059</v>
      </c>
      <c r="E309" s="33">
        <v>17144160</v>
      </c>
      <c r="F309" s="33">
        <v>2689529</v>
      </c>
      <c r="G309" s="38">
        <f t="shared" si="72"/>
        <v>0.18498645613859879</v>
      </c>
      <c r="H309" s="33">
        <v>2714396</v>
      </c>
      <c r="I309" s="38">
        <f t="shared" si="73"/>
        <v>0.18669681442244646</v>
      </c>
      <c r="J309" s="33">
        <v>3414605</v>
      </c>
      <c r="K309" s="38">
        <f t="shared" si="74"/>
        <v>0.19917015473490682</v>
      </c>
      <c r="L309" s="33">
        <v>0</v>
      </c>
      <c r="M309" s="38">
        <f t="shared" si="75"/>
        <v>0</v>
      </c>
      <c r="N309" s="33">
        <f t="shared" si="76"/>
        <v>8818530</v>
      </c>
      <c r="O309" s="38">
        <f t="shared" si="77"/>
        <v>0.51437515748803087</v>
      </c>
      <c r="P309" s="33">
        <v>2816604</v>
      </c>
      <c r="Q309" s="33">
        <v>14664417</v>
      </c>
      <c r="R309" s="33">
        <v>13758000</v>
      </c>
      <c r="S309" s="33">
        <v>8346997</v>
      </c>
      <c r="T309" s="38">
        <f t="shared" si="78"/>
        <v>0.60670133740369236</v>
      </c>
      <c r="U309" s="38">
        <f t="shared" si="79"/>
        <v>0.21231277098236023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125077928</v>
      </c>
      <c r="E310" s="34">
        <f>SUM(E304:E309)</f>
        <v>123603709</v>
      </c>
      <c r="F310" s="34">
        <f>SUM(F304:F309)</f>
        <v>32601257</v>
      </c>
      <c r="G310" s="39">
        <f t="shared" si="72"/>
        <v>0.26064756205427386</v>
      </c>
      <c r="H310" s="34">
        <f>SUM(H304:H309)</f>
        <v>24205452</v>
      </c>
      <c r="I310" s="39">
        <f t="shared" si="73"/>
        <v>0.19352296913648906</v>
      </c>
      <c r="J310" s="34">
        <f>SUM(J304:J309)</f>
        <v>24563450</v>
      </c>
      <c r="K310" s="39">
        <f t="shared" si="74"/>
        <v>0.19872745080813067</v>
      </c>
      <c r="L310" s="34">
        <f>SUM(L304:L309)</f>
        <v>0</v>
      </c>
      <c r="M310" s="39">
        <f t="shared" si="75"/>
        <v>0</v>
      </c>
      <c r="N310" s="34">
        <f t="shared" si="76"/>
        <v>81370159</v>
      </c>
      <c r="O310" s="39">
        <f t="shared" si="77"/>
        <v>0.65831486496897917</v>
      </c>
      <c r="P310" s="34">
        <f>SUM(P304:P309)</f>
        <v>26035945</v>
      </c>
      <c r="Q310" s="34">
        <f>SUM(Q304:Q309)</f>
        <v>111625302</v>
      </c>
      <c r="R310" s="34">
        <f>SUM(R304:R309)</f>
        <v>117037483</v>
      </c>
      <c r="S310" s="34">
        <f>SUM(S304:S309)</f>
        <v>79329407</v>
      </c>
      <c r="T310" s="39">
        <f t="shared" si="78"/>
        <v>0.67781197071710775</v>
      </c>
      <c r="U310" s="39">
        <f t="shared" si="79"/>
        <v>-5.6556234083302903E-2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29620821</v>
      </c>
      <c r="E311" s="33">
        <v>30094041</v>
      </c>
      <c r="F311" s="33">
        <v>5545147</v>
      </c>
      <c r="G311" s="38">
        <f t="shared" si="72"/>
        <v>0.18720436546981598</v>
      </c>
      <c r="H311" s="33">
        <v>5305331</v>
      </c>
      <c r="I311" s="38">
        <f t="shared" si="73"/>
        <v>0.17910816854131087</v>
      </c>
      <c r="J311" s="33">
        <v>5001362</v>
      </c>
      <c r="K311" s="38">
        <f t="shared" si="74"/>
        <v>0.1661911074022927</v>
      </c>
      <c r="L311" s="33">
        <v>0</v>
      </c>
      <c r="M311" s="38">
        <f t="shared" si="75"/>
        <v>0</v>
      </c>
      <c r="N311" s="33">
        <f t="shared" si="76"/>
        <v>15851840</v>
      </c>
      <c r="O311" s="38">
        <f t="shared" si="77"/>
        <v>0.52674348386778636</v>
      </c>
      <c r="P311" s="33">
        <v>5569257</v>
      </c>
      <c r="Q311" s="33">
        <v>30612330</v>
      </c>
      <c r="R311" s="33">
        <v>30092165</v>
      </c>
      <c r="S311" s="33">
        <v>16285581</v>
      </c>
      <c r="T311" s="38">
        <f t="shared" si="78"/>
        <v>0.54119007389465001</v>
      </c>
      <c r="U311" s="38">
        <f t="shared" si="79"/>
        <v>-0.10196961641382329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142072286</v>
      </c>
      <c r="E312" s="33">
        <v>148835564</v>
      </c>
      <c r="F312" s="33">
        <v>24326927</v>
      </c>
      <c r="G312" s="38">
        <f t="shared" si="72"/>
        <v>0.17122922200322729</v>
      </c>
      <c r="H312" s="33">
        <v>47180971</v>
      </c>
      <c r="I312" s="38">
        <f t="shared" si="73"/>
        <v>0.33209130597082109</v>
      </c>
      <c r="J312" s="33">
        <v>24216504</v>
      </c>
      <c r="K312" s="38">
        <f t="shared" si="74"/>
        <v>0.16270643486794595</v>
      </c>
      <c r="L312" s="33">
        <v>0</v>
      </c>
      <c r="M312" s="38">
        <f t="shared" si="75"/>
        <v>0</v>
      </c>
      <c r="N312" s="33">
        <f t="shared" si="76"/>
        <v>95724402</v>
      </c>
      <c r="O312" s="38">
        <f t="shared" si="77"/>
        <v>0.64315543561886857</v>
      </c>
      <c r="P312" s="33">
        <v>19491231</v>
      </c>
      <c r="Q312" s="33">
        <v>101045844</v>
      </c>
      <c r="R312" s="33">
        <v>102179885</v>
      </c>
      <c r="S312" s="33">
        <v>67293817</v>
      </c>
      <c r="T312" s="38">
        <f t="shared" si="78"/>
        <v>0.65858184318762936</v>
      </c>
      <c r="U312" s="38">
        <f t="shared" si="79"/>
        <v>0.24243071153381734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55383722</v>
      </c>
      <c r="E313" s="33">
        <v>31544256</v>
      </c>
      <c r="F313" s="33">
        <v>10424126</v>
      </c>
      <c r="G313" s="38">
        <f t="shared" si="72"/>
        <v>0.188216422146565</v>
      </c>
      <c r="H313" s="33">
        <v>8562098</v>
      </c>
      <c r="I313" s="38">
        <f t="shared" si="73"/>
        <v>0.15459592982934589</v>
      </c>
      <c r="J313" s="33">
        <v>4572553</v>
      </c>
      <c r="K313" s="38">
        <f t="shared" si="74"/>
        <v>0.14495675535983477</v>
      </c>
      <c r="L313" s="33">
        <v>0</v>
      </c>
      <c r="M313" s="38">
        <f t="shared" si="75"/>
        <v>0</v>
      </c>
      <c r="N313" s="33">
        <f t="shared" si="76"/>
        <v>23558777</v>
      </c>
      <c r="O313" s="38">
        <f t="shared" si="77"/>
        <v>0.74684839610736109</v>
      </c>
      <c r="P313" s="33">
        <v>10312358</v>
      </c>
      <c r="Q313" s="33">
        <v>56161600</v>
      </c>
      <c r="R313" s="33">
        <v>52121600</v>
      </c>
      <c r="S313" s="33">
        <v>31485477</v>
      </c>
      <c r="T313" s="38">
        <f t="shared" si="78"/>
        <v>0.60407733070358549</v>
      </c>
      <c r="U313" s="38">
        <f t="shared" si="79"/>
        <v>-0.55659481565709801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40098179</v>
      </c>
      <c r="E314" s="33">
        <v>37845690</v>
      </c>
      <c r="F314" s="33">
        <v>11395398</v>
      </c>
      <c r="G314" s="38">
        <f t="shared" si="72"/>
        <v>0.28418741908454248</v>
      </c>
      <c r="H314" s="33">
        <v>7929532</v>
      </c>
      <c r="I314" s="38">
        <f t="shared" si="73"/>
        <v>0.1977529204006995</v>
      </c>
      <c r="J314" s="33">
        <v>7905412</v>
      </c>
      <c r="K314" s="38">
        <f t="shared" si="74"/>
        <v>0.20888539751818502</v>
      </c>
      <c r="L314" s="33">
        <v>0</v>
      </c>
      <c r="M314" s="38">
        <f t="shared" si="75"/>
        <v>0</v>
      </c>
      <c r="N314" s="33">
        <f t="shared" si="76"/>
        <v>27230342</v>
      </c>
      <c r="O314" s="38">
        <f t="shared" si="77"/>
        <v>0.71950972488544929</v>
      </c>
      <c r="P314" s="33">
        <v>13925813</v>
      </c>
      <c r="Q314" s="33">
        <v>34373105</v>
      </c>
      <c r="R314" s="33">
        <v>38677105</v>
      </c>
      <c r="S314" s="33">
        <v>26245876</v>
      </c>
      <c r="T314" s="38">
        <f t="shared" si="78"/>
        <v>0.67858946526633779</v>
      </c>
      <c r="U314" s="38">
        <f t="shared" si="79"/>
        <v>-0.4323195349528246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26259128</v>
      </c>
      <c r="E315" s="33">
        <v>25268804</v>
      </c>
      <c r="F315" s="33">
        <v>5043583</v>
      </c>
      <c r="G315" s="38">
        <f t="shared" si="72"/>
        <v>0.19206970619892633</v>
      </c>
      <c r="H315" s="33">
        <v>4860075</v>
      </c>
      <c r="I315" s="38">
        <f t="shared" si="73"/>
        <v>0.18508135532908784</v>
      </c>
      <c r="J315" s="33">
        <v>4928560</v>
      </c>
      <c r="K315" s="38">
        <f t="shared" si="74"/>
        <v>0.19504524234704579</v>
      </c>
      <c r="L315" s="33">
        <v>0</v>
      </c>
      <c r="M315" s="38">
        <f t="shared" si="75"/>
        <v>0</v>
      </c>
      <c r="N315" s="33">
        <f t="shared" si="76"/>
        <v>14832218</v>
      </c>
      <c r="O315" s="38">
        <f t="shared" si="77"/>
        <v>0.58697744459927748</v>
      </c>
      <c r="P315" s="33">
        <v>5096623</v>
      </c>
      <c r="Q315" s="33">
        <v>24898243</v>
      </c>
      <c r="R315" s="33">
        <v>23212228</v>
      </c>
      <c r="S315" s="33">
        <v>14565598</v>
      </c>
      <c r="T315" s="38">
        <f t="shared" si="78"/>
        <v>0.6274967659287165</v>
      </c>
      <c r="U315" s="38">
        <f t="shared" si="79"/>
        <v>-3.2975364275521279E-2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41233602</v>
      </c>
      <c r="E316" s="33">
        <v>46244432</v>
      </c>
      <c r="F316" s="33">
        <v>14833626</v>
      </c>
      <c r="G316" s="38">
        <f t="shared" si="72"/>
        <v>0.35974606341691906</v>
      </c>
      <c r="H316" s="33">
        <v>7564914</v>
      </c>
      <c r="I316" s="38">
        <f t="shared" si="73"/>
        <v>0.18346478680179334</v>
      </c>
      <c r="J316" s="33">
        <v>5749116</v>
      </c>
      <c r="K316" s="38">
        <f t="shared" si="74"/>
        <v>0.12432017761619388</v>
      </c>
      <c r="L316" s="33">
        <v>0</v>
      </c>
      <c r="M316" s="38">
        <f t="shared" si="75"/>
        <v>0</v>
      </c>
      <c r="N316" s="33">
        <f t="shared" si="76"/>
        <v>28147656</v>
      </c>
      <c r="O316" s="38">
        <f t="shared" si="77"/>
        <v>0.60867124500523651</v>
      </c>
      <c r="P316" s="33">
        <v>7021464</v>
      </c>
      <c r="Q316" s="33">
        <v>45751391</v>
      </c>
      <c r="R316" s="33">
        <v>36983004</v>
      </c>
      <c r="S316" s="33">
        <v>22034428</v>
      </c>
      <c r="T316" s="38">
        <f t="shared" si="78"/>
        <v>0.5957987620475611</v>
      </c>
      <c r="U316" s="38">
        <f t="shared" si="79"/>
        <v>-0.18120836338404644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334667738</v>
      </c>
      <c r="E317" s="34">
        <f>SUM(E311:E316)</f>
        <v>319832787</v>
      </c>
      <c r="F317" s="34">
        <f>SUM(F311:F316)</f>
        <v>71568807</v>
      </c>
      <c r="G317" s="39">
        <f t="shared" si="72"/>
        <v>0.21385033235560938</v>
      </c>
      <c r="H317" s="34">
        <f>SUM(H311:H316)</f>
        <v>81402921</v>
      </c>
      <c r="I317" s="39">
        <f t="shared" si="73"/>
        <v>0.24323504107826491</v>
      </c>
      <c r="J317" s="34">
        <f>SUM(J311:J316)</f>
        <v>52373507</v>
      </c>
      <c r="K317" s="39">
        <f t="shared" si="74"/>
        <v>0.16375277685336245</v>
      </c>
      <c r="L317" s="34">
        <f>SUM(L311:L316)</f>
        <v>0</v>
      </c>
      <c r="M317" s="39">
        <f t="shared" si="75"/>
        <v>0</v>
      </c>
      <c r="N317" s="34">
        <f t="shared" si="76"/>
        <v>205345235</v>
      </c>
      <c r="O317" s="39">
        <f t="shared" si="77"/>
        <v>0.64203935101875598</v>
      </c>
      <c r="P317" s="34">
        <f>SUM(P311:P316)</f>
        <v>61416746</v>
      </c>
      <c r="Q317" s="34">
        <f>SUM(Q311:Q316)</f>
        <v>292842513</v>
      </c>
      <c r="R317" s="34">
        <f>SUM(R311:R316)</f>
        <v>283265987</v>
      </c>
      <c r="S317" s="34">
        <f>SUM(S311:S316)</f>
        <v>177910777</v>
      </c>
      <c r="T317" s="39">
        <f t="shared" si="78"/>
        <v>0.62806967714058803</v>
      </c>
      <c r="U317" s="39">
        <f t="shared" si="79"/>
        <v>-0.1472438640757685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21641358</v>
      </c>
      <c r="E318" s="33">
        <v>19499500</v>
      </c>
      <c r="F318" s="33">
        <v>4435554</v>
      </c>
      <c r="G318" s="38">
        <f t="shared" si="72"/>
        <v>0.20495728595220319</v>
      </c>
      <c r="H318" s="33">
        <v>4437595</v>
      </c>
      <c r="I318" s="38">
        <f t="shared" si="73"/>
        <v>0.20505159611517909</v>
      </c>
      <c r="J318" s="33">
        <v>4827897</v>
      </c>
      <c r="K318" s="38">
        <f t="shared" si="74"/>
        <v>0.24759081002076977</v>
      </c>
      <c r="L318" s="33">
        <v>0</v>
      </c>
      <c r="M318" s="38">
        <f t="shared" si="75"/>
        <v>0</v>
      </c>
      <c r="N318" s="33">
        <f t="shared" si="76"/>
        <v>13701046</v>
      </c>
      <c r="O318" s="38">
        <f t="shared" si="77"/>
        <v>0.70263575989127924</v>
      </c>
      <c r="P318" s="33">
        <v>4225644</v>
      </c>
      <c r="Q318" s="33">
        <v>21130864</v>
      </c>
      <c r="R318" s="33">
        <v>20984139</v>
      </c>
      <c r="S318" s="33">
        <v>12994715</v>
      </c>
      <c r="T318" s="38">
        <f t="shared" si="78"/>
        <v>0.61926367338683752</v>
      </c>
      <c r="U318" s="38">
        <f t="shared" si="79"/>
        <v>0.14252336448598135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66556945</v>
      </c>
      <c r="E319" s="33">
        <v>71395592</v>
      </c>
      <c r="F319" s="33">
        <v>17042134</v>
      </c>
      <c r="G319" s="38">
        <f t="shared" si="72"/>
        <v>0.25605342913500612</v>
      </c>
      <c r="H319" s="33">
        <v>13859860</v>
      </c>
      <c r="I319" s="38">
        <f t="shared" si="73"/>
        <v>0.20824062763097073</v>
      </c>
      <c r="J319" s="33">
        <v>17666353</v>
      </c>
      <c r="K319" s="38">
        <f t="shared" si="74"/>
        <v>0.24744318948990576</v>
      </c>
      <c r="L319" s="33">
        <v>0</v>
      </c>
      <c r="M319" s="38">
        <f t="shared" si="75"/>
        <v>0</v>
      </c>
      <c r="N319" s="33">
        <f t="shared" si="76"/>
        <v>48568347</v>
      </c>
      <c r="O319" s="38">
        <f t="shared" si="77"/>
        <v>0.68027094725960113</v>
      </c>
      <c r="P319" s="33">
        <v>13370181</v>
      </c>
      <c r="Q319" s="33">
        <v>62706619</v>
      </c>
      <c r="R319" s="33">
        <v>61408419</v>
      </c>
      <c r="S319" s="33">
        <v>42896011</v>
      </c>
      <c r="T319" s="38">
        <f t="shared" si="78"/>
        <v>0.69853631958836138</v>
      </c>
      <c r="U319" s="38">
        <f t="shared" si="79"/>
        <v>0.3213248945545315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15032240</v>
      </c>
      <c r="E320" s="33">
        <v>14825240</v>
      </c>
      <c r="F320" s="33">
        <v>4564342</v>
      </c>
      <c r="G320" s="38">
        <f t="shared" si="72"/>
        <v>0.30363684986402562</v>
      </c>
      <c r="H320" s="33">
        <v>3138143</v>
      </c>
      <c r="I320" s="38">
        <f t="shared" si="73"/>
        <v>0.20876083670830162</v>
      </c>
      <c r="J320" s="33">
        <v>3287074</v>
      </c>
      <c r="K320" s="38">
        <f t="shared" si="74"/>
        <v>0.22172146960184119</v>
      </c>
      <c r="L320" s="33">
        <v>0</v>
      </c>
      <c r="M320" s="38">
        <f t="shared" si="75"/>
        <v>0</v>
      </c>
      <c r="N320" s="33">
        <f t="shared" si="76"/>
        <v>10989559</v>
      </c>
      <c r="O320" s="38">
        <f t="shared" si="77"/>
        <v>0.74127359826889816</v>
      </c>
      <c r="P320" s="33">
        <v>3715202</v>
      </c>
      <c r="Q320" s="33">
        <v>16954800</v>
      </c>
      <c r="R320" s="33">
        <v>16254100</v>
      </c>
      <c r="S320" s="33">
        <v>11612749</v>
      </c>
      <c r="T320" s="38">
        <f t="shared" si="78"/>
        <v>0.71445044634892119</v>
      </c>
      <c r="U320" s="38">
        <f t="shared" si="79"/>
        <v>-0.11523680273643266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32367520</v>
      </c>
      <c r="E321" s="33">
        <v>32453690</v>
      </c>
      <c r="F321" s="33">
        <v>4733247</v>
      </c>
      <c r="G321" s="38">
        <f t="shared" si="72"/>
        <v>0.14623446590903474</v>
      </c>
      <c r="H321" s="33">
        <v>4488178</v>
      </c>
      <c r="I321" s="38">
        <f t="shared" si="73"/>
        <v>0.13866301774124185</v>
      </c>
      <c r="J321" s="33">
        <v>5416187</v>
      </c>
      <c r="K321" s="38">
        <f t="shared" si="74"/>
        <v>0.16688971269522818</v>
      </c>
      <c r="L321" s="33">
        <v>0</v>
      </c>
      <c r="M321" s="38">
        <f t="shared" si="75"/>
        <v>0</v>
      </c>
      <c r="N321" s="33">
        <f t="shared" si="76"/>
        <v>14637612</v>
      </c>
      <c r="O321" s="38">
        <f t="shared" si="77"/>
        <v>0.4510307456563491</v>
      </c>
      <c r="P321" s="33">
        <v>4447070</v>
      </c>
      <c r="Q321" s="33">
        <v>29907543</v>
      </c>
      <c r="R321" s="33">
        <v>25849707</v>
      </c>
      <c r="S321" s="33">
        <v>13416158</v>
      </c>
      <c r="T321" s="38">
        <f t="shared" si="78"/>
        <v>0.51900619221718836</v>
      </c>
      <c r="U321" s="38">
        <f t="shared" si="79"/>
        <v>0.21792258723159286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10721516</v>
      </c>
      <c r="E322" s="33">
        <v>12734564</v>
      </c>
      <c r="F322" s="33">
        <v>2237451</v>
      </c>
      <c r="G322" s="38">
        <f t="shared" si="72"/>
        <v>0.20868793181859729</v>
      </c>
      <c r="H322" s="33">
        <v>2236444</v>
      </c>
      <c r="I322" s="38">
        <f t="shared" si="73"/>
        <v>0.20859400853386778</v>
      </c>
      <c r="J322" s="33">
        <v>2881379</v>
      </c>
      <c r="K322" s="38">
        <f t="shared" si="74"/>
        <v>0.22626444062003223</v>
      </c>
      <c r="L322" s="33">
        <v>0</v>
      </c>
      <c r="M322" s="38">
        <f t="shared" si="75"/>
        <v>0</v>
      </c>
      <c r="N322" s="33">
        <f t="shared" si="76"/>
        <v>7355274</v>
      </c>
      <c r="O322" s="38">
        <f t="shared" si="77"/>
        <v>0.57758349638040218</v>
      </c>
      <c r="P322" s="33">
        <v>2408744</v>
      </c>
      <c r="Q322" s="33">
        <v>11325849</v>
      </c>
      <c r="R322" s="33">
        <v>11192647</v>
      </c>
      <c r="S322" s="33">
        <v>6600804</v>
      </c>
      <c r="T322" s="38">
        <f t="shared" si="78"/>
        <v>0.58974467791220431</v>
      </c>
      <c r="U322" s="38">
        <f t="shared" si="79"/>
        <v>0.19621636836459166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146319579</v>
      </c>
      <c r="E323" s="34">
        <f>SUM(E318:E322)</f>
        <v>150908586</v>
      </c>
      <c r="F323" s="34">
        <f>SUM(F318:F322)</f>
        <v>33012728</v>
      </c>
      <c r="G323" s="39">
        <f t="shared" si="72"/>
        <v>0.22562071477802709</v>
      </c>
      <c r="H323" s="34">
        <f>SUM(H318:H322)</f>
        <v>28160220</v>
      </c>
      <c r="I323" s="39">
        <f t="shared" si="73"/>
        <v>0.19245695068600491</v>
      </c>
      <c r="J323" s="34">
        <f>SUM(J318:J322)</f>
        <v>34078890</v>
      </c>
      <c r="K323" s="39">
        <f t="shared" si="74"/>
        <v>0.22582472544007537</v>
      </c>
      <c r="L323" s="34">
        <f>SUM(L318:L322)</f>
        <v>0</v>
      </c>
      <c r="M323" s="39">
        <f t="shared" si="75"/>
        <v>0</v>
      </c>
      <c r="N323" s="34">
        <f t="shared" si="76"/>
        <v>95251838</v>
      </c>
      <c r="O323" s="39">
        <f t="shared" si="77"/>
        <v>0.63118899013472962</v>
      </c>
      <c r="P323" s="34">
        <f>SUM(P318:P322)</f>
        <v>28166841</v>
      </c>
      <c r="Q323" s="34">
        <f>SUM(Q318:Q322)</f>
        <v>142025675</v>
      </c>
      <c r="R323" s="34">
        <f>SUM(R318:R322)</f>
        <v>135689012</v>
      </c>
      <c r="S323" s="34">
        <f>SUM(S318:S322)</f>
        <v>87520437</v>
      </c>
      <c r="T323" s="39">
        <f t="shared" si="78"/>
        <v>0.64500754858470044</v>
      </c>
      <c r="U323" s="39">
        <f t="shared" si="79"/>
        <v>0.2098939316624111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17061990</v>
      </c>
      <c r="E324" s="33">
        <v>23700414</v>
      </c>
      <c r="F324" s="33">
        <v>4616830</v>
      </c>
      <c r="G324" s="38">
        <f t="shared" si="72"/>
        <v>0.27059153123404717</v>
      </c>
      <c r="H324" s="33">
        <v>5748794</v>
      </c>
      <c r="I324" s="38">
        <f t="shared" si="73"/>
        <v>0.33693572672355337</v>
      </c>
      <c r="J324" s="33">
        <v>4706915</v>
      </c>
      <c r="K324" s="38">
        <f t="shared" si="74"/>
        <v>0.1986005392142095</v>
      </c>
      <c r="L324" s="33">
        <v>0</v>
      </c>
      <c r="M324" s="38">
        <f t="shared" si="75"/>
        <v>0</v>
      </c>
      <c r="N324" s="33">
        <f t="shared" si="76"/>
        <v>15072539</v>
      </c>
      <c r="O324" s="38">
        <f t="shared" si="77"/>
        <v>0.6359610005124805</v>
      </c>
      <c r="P324" s="33">
        <v>6137845</v>
      </c>
      <c r="Q324" s="33">
        <v>12074247</v>
      </c>
      <c r="R324" s="33">
        <v>20425992</v>
      </c>
      <c r="S324" s="33">
        <v>11648695</v>
      </c>
      <c r="T324" s="38">
        <f t="shared" si="78"/>
        <v>0.57028784697458024</v>
      </c>
      <c r="U324" s="38">
        <f t="shared" si="79"/>
        <v>-0.2331323127253947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30828979</v>
      </c>
      <c r="E325" s="33">
        <v>32978979</v>
      </c>
      <c r="F325" s="33">
        <v>4917708</v>
      </c>
      <c r="G325" s="38">
        <f t="shared" si="72"/>
        <v>0.15951575950666416</v>
      </c>
      <c r="H325" s="33">
        <v>7824400</v>
      </c>
      <c r="I325" s="38">
        <f t="shared" si="73"/>
        <v>0.25380016639539049</v>
      </c>
      <c r="J325" s="33">
        <v>5000092</v>
      </c>
      <c r="K325" s="38">
        <f t="shared" si="74"/>
        <v>0.15161451784180463</v>
      </c>
      <c r="L325" s="33">
        <v>0</v>
      </c>
      <c r="M325" s="38">
        <f t="shared" si="75"/>
        <v>0</v>
      </c>
      <c r="N325" s="33">
        <f t="shared" si="76"/>
        <v>17742200</v>
      </c>
      <c r="O325" s="38">
        <f t="shared" si="77"/>
        <v>0.53798512076435112</v>
      </c>
      <c r="P325" s="33">
        <v>4742221</v>
      </c>
      <c r="Q325" s="33">
        <v>30359897</v>
      </c>
      <c r="R325" s="33">
        <v>30904897</v>
      </c>
      <c r="S325" s="33">
        <v>14575124</v>
      </c>
      <c r="T325" s="38">
        <f t="shared" si="78"/>
        <v>0.47161212024100907</v>
      </c>
      <c r="U325" s="38">
        <f t="shared" si="79"/>
        <v>5.4377685055167158E-2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52145219</v>
      </c>
      <c r="E326" s="33">
        <v>53878825</v>
      </c>
      <c r="F326" s="33">
        <v>13060720</v>
      </c>
      <c r="G326" s="38">
        <f t="shared" si="72"/>
        <v>0.25046821646295131</v>
      </c>
      <c r="H326" s="33">
        <v>9084909</v>
      </c>
      <c r="I326" s="38">
        <f t="shared" si="73"/>
        <v>0.1742232399100673</v>
      </c>
      <c r="J326" s="33">
        <v>10088862</v>
      </c>
      <c r="K326" s="38">
        <f t="shared" si="74"/>
        <v>0.18725096547669701</v>
      </c>
      <c r="L326" s="33">
        <v>0</v>
      </c>
      <c r="M326" s="38">
        <f t="shared" si="75"/>
        <v>0</v>
      </c>
      <c r="N326" s="33">
        <f t="shared" si="76"/>
        <v>32234491</v>
      </c>
      <c r="O326" s="38">
        <f t="shared" si="77"/>
        <v>0.59827754224410057</v>
      </c>
      <c r="P326" s="33">
        <v>10021383</v>
      </c>
      <c r="Q326" s="33">
        <v>51166663</v>
      </c>
      <c r="R326" s="33">
        <v>51855571</v>
      </c>
      <c r="S326" s="33">
        <v>30696807</v>
      </c>
      <c r="T326" s="38">
        <f t="shared" si="78"/>
        <v>0.59196738957902906</v>
      </c>
      <c r="U326" s="38">
        <f t="shared" si="79"/>
        <v>6.7335017532010877E-3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78265160</v>
      </c>
      <c r="E327" s="33">
        <v>74179805</v>
      </c>
      <c r="F327" s="33">
        <v>13246141</v>
      </c>
      <c r="G327" s="38">
        <f t="shared" si="72"/>
        <v>0.16924696761624203</v>
      </c>
      <c r="H327" s="33">
        <v>8594991</v>
      </c>
      <c r="I327" s="38">
        <f t="shared" si="73"/>
        <v>0.10981886448580697</v>
      </c>
      <c r="J327" s="33">
        <v>14404991</v>
      </c>
      <c r="K327" s="38">
        <f t="shared" si="74"/>
        <v>0.19419019772295168</v>
      </c>
      <c r="L327" s="33">
        <v>0</v>
      </c>
      <c r="M327" s="38">
        <f t="shared" si="75"/>
        <v>0</v>
      </c>
      <c r="N327" s="33">
        <f t="shared" si="76"/>
        <v>36246123</v>
      </c>
      <c r="O327" s="38">
        <f t="shared" si="77"/>
        <v>0.48862521275163773</v>
      </c>
      <c r="P327" s="33">
        <v>15001130</v>
      </c>
      <c r="Q327" s="33">
        <v>80234344</v>
      </c>
      <c r="R327" s="33">
        <v>76686937</v>
      </c>
      <c r="S327" s="33">
        <v>36301841</v>
      </c>
      <c r="T327" s="38">
        <f t="shared" si="78"/>
        <v>0.47337711506198243</v>
      </c>
      <c r="U327" s="38">
        <f t="shared" si="79"/>
        <v>-3.9739606282993334E-2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69508000</v>
      </c>
      <c r="E328" s="33">
        <v>68618400</v>
      </c>
      <c r="F328" s="33">
        <v>16198297</v>
      </c>
      <c r="G328" s="38">
        <f t="shared" si="72"/>
        <v>0.23304219658168843</v>
      </c>
      <c r="H328" s="33">
        <v>18919642</v>
      </c>
      <c r="I328" s="38">
        <f t="shared" si="73"/>
        <v>0.27219373309547101</v>
      </c>
      <c r="J328" s="33">
        <v>15020820</v>
      </c>
      <c r="K328" s="38">
        <f t="shared" si="74"/>
        <v>0.21890367598195237</v>
      </c>
      <c r="L328" s="33">
        <v>0</v>
      </c>
      <c r="M328" s="38">
        <f t="shared" si="75"/>
        <v>0</v>
      </c>
      <c r="N328" s="33">
        <f t="shared" si="76"/>
        <v>50138759</v>
      </c>
      <c r="O328" s="38">
        <f t="shared" si="77"/>
        <v>0.73068971296328677</v>
      </c>
      <c r="P328" s="33">
        <v>16351095</v>
      </c>
      <c r="Q328" s="33">
        <v>79305050</v>
      </c>
      <c r="R328" s="33">
        <v>70180024</v>
      </c>
      <c r="S328" s="33">
        <v>55036442</v>
      </c>
      <c r="T328" s="38">
        <f t="shared" si="78"/>
        <v>0.78421805612377671</v>
      </c>
      <c r="U328" s="38">
        <f t="shared" si="79"/>
        <v>-8.1356936645527456E-2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30554258</v>
      </c>
      <c r="E329" s="33">
        <v>29285804</v>
      </c>
      <c r="F329" s="33">
        <v>6827457</v>
      </c>
      <c r="G329" s="38">
        <f t="shared" si="72"/>
        <v>0.22345353632871726</v>
      </c>
      <c r="H329" s="33">
        <v>6497401</v>
      </c>
      <c r="I329" s="38">
        <f t="shared" si="73"/>
        <v>0.21265124487722792</v>
      </c>
      <c r="J329" s="33">
        <v>6028217</v>
      </c>
      <c r="K329" s="38">
        <f t="shared" si="74"/>
        <v>0.20584092552145744</v>
      </c>
      <c r="L329" s="33">
        <v>0</v>
      </c>
      <c r="M329" s="38">
        <f t="shared" si="75"/>
        <v>0</v>
      </c>
      <c r="N329" s="33">
        <f t="shared" si="76"/>
        <v>19353075</v>
      </c>
      <c r="O329" s="38">
        <f t="shared" si="77"/>
        <v>0.66083468290643477</v>
      </c>
      <c r="P329" s="33">
        <v>9655182</v>
      </c>
      <c r="Q329" s="33">
        <v>34068907</v>
      </c>
      <c r="R329" s="33">
        <v>38983744</v>
      </c>
      <c r="S329" s="33">
        <v>27276624</v>
      </c>
      <c r="T329" s="38">
        <f t="shared" si="78"/>
        <v>0.69969226147185859</v>
      </c>
      <c r="U329" s="38">
        <f t="shared" si="79"/>
        <v>-0.37564957346220917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36345602</v>
      </c>
      <c r="E330" s="33">
        <v>31448591</v>
      </c>
      <c r="F330" s="33">
        <v>6067528</v>
      </c>
      <c r="G330" s="38">
        <f t="shared" si="72"/>
        <v>0.1669398129655412</v>
      </c>
      <c r="H330" s="33">
        <v>2959539</v>
      </c>
      <c r="I330" s="38">
        <f t="shared" si="73"/>
        <v>8.1427706163733377E-2</v>
      </c>
      <c r="J330" s="33">
        <v>3351035</v>
      </c>
      <c r="K330" s="38">
        <f t="shared" si="74"/>
        <v>0.10655596621164999</v>
      </c>
      <c r="L330" s="33">
        <v>0</v>
      </c>
      <c r="M330" s="38">
        <f t="shared" si="75"/>
        <v>0</v>
      </c>
      <c r="N330" s="33">
        <f t="shared" si="76"/>
        <v>12378102</v>
      </c>
      <c r="O330" s="38">
        <f t="shared" si="77"/>
        <v>0.39359798345178643</v>
      </c>
      <c r="P330" s="33">
        <v>4767114</v>
      </c>
      <c r="Q330" s="33">
        <v>25687625</v>
      </c>
      <c r="R330" s="33">
        <v>34850415</v>
      </c>
      <c r="S330" s="33">
        <v>14095871</v>
      </c>
      <c r="T330" s="38">
        <f t="shared" si="78"/>
        <v>0.4044678090633928</v>
      </c>
      <c r="U330" s="38">
        <f t="shared" si="79"/>
        <v>-0.29705163333622819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50582042</v>
      </c>
      <c r="E331" s="33">
        <v>51399041</v>
      </c>
      <c r="F331" s="33">
        <v>8049586</v>
      </c>
      <c r="G331" s="38">
        <f t="shared" si="72"/>
        <v>0.15913920596562708</v>
      </c>
      <c r="H331" s="33">
        <v>11589841</v>
      </c>
      <c r="I331" s="38">
        <f t="shared" si="73"/>
        <v>0.22912955945906652</v>
      </c>
      <c r="J331" s="33">
        <v>11761427</v>
      </c>
      <c r="K331" s="38">
        <f t="shared" si="74"/>
        <v>0.22882580630249502</v>
      </c>
      <c r="L331" s="33">
        <v>0</v>
      </c>
      <c r="M331" s="38">
        <f t="shared" si="75"/>
        <v>0</v>
      </c>
      <c r="N331" s="33">
        <f t="shared" si="76"/>
        <v>31400854</v>
      </c>
      <c r="O331" s="38">
        <f t="shared" si="77"/>
        <v>0.61092295476874758</v>
      </c>
      <c r="P331" s="33">
        <v>9244360</v>
      </c>
      <c r="Q331" s="33">
        <v>49164603</v>
      </c>
      <c r="R331" s="33">
        <v>50734733</v>
      </c>
      <c r="S331" s="33">
        <v>27413477</v>
      </c>
      <c r="T331" s="38">
        <f t="shared" si="78"/>
        <v>0.54032958052622448</v>
      </c>
      <c r="U331" s="38">
        <f t="shared" si="79"/>
        <v>0.27228136939712422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365291250</v>
      </c>
      <c r="E332" s="34">
        <f>SUM(E324:E331)</f>
        <v>365489859</v>
      </c>
      <c r="F332" s="34">
        <f>SUM(F324:F331)</f>
        <v>72984267</v>
      </c>
      <c r="G332" s="39">
        <f t="shared" si="72"/>
        <v>0.19979746845838767</v>
      </c>
      <c r="H332" s="34">
        <f>SUM(H324:H331)</f>
        <v>71219517</v>
      </c>
      <c r="I332" s="39">
        <f t="shared" si="73"/>
        <v>0.19496639188592665</v>
      </c>
      <c r="J332" s="34">
        <f>SUM(J324:J331)</f>
        <v>70362359</v>
      </c>
      <c r="K332" s="39">
        <f t="shared" si="74"/>
        <v>0.19251521558632356</v>
      </c>
      <c r="L332" s="34">
        <f>SUM(L324:L331)</f>
        <v>0</v>
      </c>
      <c r="M332" s="39">
        <f t="shared" si="75"/>
        <v>0</v>
      </c>
      <c r="N332" s="34">
        <f t="shared" si="76"/>
        <v>214566143</v>
      </c>
      <c r="O332" s="39">
        <f t="shared" si="77"/>
        <v>0.58706455929328538</v>
      </c>
      <c r="P332" s="34">
        <f>SUM(P324:P331)</f>
        <v>75920330</v>
      </c>
      <c r="Q332" s="34">
        <f>SUM(Q324:Q331)</f>
        <v>362061336</v>
      </c>
      <c r="R332" s="34">
        <f>SUM(R324:R331)</f>
        <v>374622313</v>
      </c>
      <c r="S332" s="34">
        <f>SUM(S324:S331)</f>
        <v>217044881</v>
      </c>
      <c r="T332" s="39">
        <f t="shared" si="78"/>
        <v>0.57936987058216149</v>
      </c>
      <c r="U332" s="39">
        <f t="shared" si="79"/>
        <v>-7.3207940481818223E-2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8652708</v>
      </c>
      <c r="E333" s="33">
        <v>8366724</v>
      </c>
      <c r="F333" s="33">
        <v>3127321</v>
      </c>
      <c r="G333" s="38">
        <f t="shared" si="72"/>
        <v>0.36142685041492212</v>
      </c>
      <c r="H333" s="33">
        <v>3272349</v>
      </c>
      <c r="I333" s="38">
        <f t="shared" si="73"/>
        <v>0.37818784593216365</v>
      </c>
      <c r="J333" s="33">
        <v>-487024</v>
      </c>
      <c r="K333" s="38">
        <f t="shared" si="74"/>
        <v>-5.8209640953854822E-2</v>
      </c>
      <c r="L333" s="33">
        <v>0</v>
      </c>
      <c r="M333" s="38">
        <f t="shared" si="75"/>
        <v>0</v>
      </c>
      <c r="N333" s="33">
        <f t="shared" si="76"/>
        <v>5912646</v>
      </c>
      <c r="O333" s="38">
        <f t="shared" si="77"/>
        <v>0.70668591434353523</v>
      </c>
      <c r="P333" s="33">
        <v>3089993</v>
      </c>
      <c r="Q333" s="33">
        <v>8903032</v>
      </c>
      <c r="R333" s="33">
        <v>8356084</v>
      </c>
      <c r="S333" s="33">
        <v>10338929</v>
      </c>
      <c r="T333" s="38">
        <f t="shared" si="78"/>
        <v>1.2372935695715841</v>
      </c>
      <c r="U333" s="38">
        <f t="shared" si="79"/>
        <v>-1.1576133020366066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4296684</v>
      </c>
      <c r="E334" s="33">
        <v>4296684</v>
      </c>
      <c r="F334" s="33">
        <v>993906</v>
      </c>
      <c r="G334" s="38">
        <f t="shared" si="72"/>
        <v>0.23131931508111836</v>
      </c>
      <c r="H334" s="33">
        <v>950726</v>
      </c>
      <c r="I334" s="38">
        <f t="shared" si="73"/>
        <v>0.22126970473043864</v>
      </c>
      <c r="J334" s="33">
        <v>1025835</v>
      </c>
      <c r="K334" s="38">
        <f t="shared" si="74"/>
        <v>0.23875039449026272</v>
      </c>
      <c r="L334" s="33">
        <v>0</v>
      </c>
      <c r="M334" s="38">
        <f t="shared" si="75"/>
        <v>0</v>
      </c>
      <c r="N334" s="33">
        <f t="shared" si="76"/>
        <v>2970467</v>
      </c>
      <c r="O334" s="38">
        <f t="shared" si="77"/>
        <v>0.69133941430181978</v>
      </c>
      <c r="P334" s="33">
        <v>1651044</v>
      </c>
      <c r="Q334" s="33">
        <v>7873592</v>
      </c>
      <c r="R334" s="33">
        <v>7899525</v>
      </c>
      <c r="S334" s="33">
        <v>4948777</v>
      </c>
      <c r="T334" s="38">
        <f t="shared" si="78"/>
        <v>0.62646513556194838</v>
      </c>
      <c r="U334" s="38">
        <f t="shared" si="79"/>
        <v>-0.37867494748777142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15374269</v>
      </c>
      <c r="E335" s="33">
        <v>16013550</v>
      </c>
      <c r="F335" s="33">
        <v>6091801</v>
      </c>
      <c r="G335" s="38">
        <f t="shared" si="72"/>
        <v>0.39623353799780658</v>
      </c>
      <c r="H335" s="33">
        <v>-126136</v>
      </c>
      <c r="I335" s="38">
        <f t="shared" si="73"/>
        <v>-8.2043575535201054E-3</v>
      </c>
      <c r="J335" s="33">
        <v>4521382</v>
      </c>
      <c r="K335" s="38">
        <f t="shared" si="74"/>
        <v>0.28234726216235623</v>
      </c>
      <c r="L335" s="33">
        <v>0</v>
      </c>
      <c r="M335" s="38">
        <f t="shared" si="75"/>
        <v>0</v>
      </c>
      <c r="N335" s="33">
        <f t="shared" si="76"/>
        <v>10487047</v>
      </c>
      <c r="O335" s="38">
        <f t="shared" si="77"/>
        <v>0.65488583106181952</v>
      </c>
      <c r="P335" s="33">
        <v>8047771</v>
      </c>
      <c r="Q335" s="33">
        <v>20028444</v>
      </c>
      <c r="R335" s="33">
        <v>23775342</v>
      </c>
      <c r="S335" s="33">
        <v>21419220</v>
      </c>
      <c r="T335" s="38">
        <f t="shared" si="78"/>
        <v>0.90090060534145</v>
      </c>
      <c r="U335" s="38">
        <f t="shared" si="79"/>
        <v>-0.43818207550885824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14100062</v>
      </c>
      <c r="E336" s="33">
        <v>12655969</v>
      </c>
      <c r="F336" s="33">
        <v>1002660</v>
      </c>
      <c r="G336" s="38">
        <f t="shared" si="72"/>
        <v>7.1110325614171063E-2</v>
      </c>
      <c r="H336" s="33">
        <v>3041067</v>
      </c>
      <c r="I336" s="38">
        <f t="shared" si="73"/>
        <v>0.21567756226887513</v>
      </c>
      <c r="J336" s="33">
        <v>2237041</v>
      </c>
      <c r="K336" s="38">
        <f t="shared" si="74"/>
        <v>0.17675778124930616</v>
      </c>
      <c r="L336" s="33">
        <v>0</v>
      </c>
      <c r="M336" s="38">
        <f t="shared" si="75"/>
        <v>0</v>
      </c>
      <c r="N336" s="33">
        <f t="shared" si="76"/>
        <v>6280768</v>
      </c>
      <c r="O336" s="38">
        <f t="shared" si="77"/>
        <v>0.49626923074795776</v>
      </c>
      <c r="P336" s="33">
        <v>398731</v>
      </c>
      <c r="Q336" s="33">
        <v>12260996</v>
      </c>
      <c r="R336" s="33">
        <v>15543628</v>
      </c>
      <c r="S336" s="33">
        <v>3952702</v>
      </c>
      <c r="T336" s="38">
        <f t="shared" si="78"/>
        <v>0.25429725930136776</v>
      </c>
      <c r="U336" s="38">
        <f t="shared" si="79"/>
        <v>4.6104014987547997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42423723</v>
      </c>
      <c r="E337" s="34">
        <f>SUM(E333:E336)</f>
        <v>41332927</v>
      </c>
      <c r="F337" s="34">
        <f>SUM(F333:F336)</f>
        <v>11215688</v>
      </c>
      <c r="G337" s="39">
        <f t="shared" si="72"/>
        <v>0.26437302544144936</v>
      </c>
      <c r="H337" s="34">
        <f>SUM(H333:H336)</f>
        <v>7138006</v>
      </c>
      <c r="I337" s="39">
        <f t="shared" si="73"/>
        <v>0.16825505861425694</v>
      </c>
      <c r="J337" s="34">
        <f>SUM(J333:J336)</f>
        <v>7297234</v>
      </c>
      <c r="K337" s="39">
        <f t="shared" si="74"/>
        <v>0.17654771944895167</v>
      </c>
      <c r="L337" s="34">
        <f>SUM(L333:L336)</f>
        <v>0</v>
      </c>
      <c r="M337" s="39">
        <f t="shared" si="75"/>
        <v>0</v>
      </c>
      <c r="N337" s="34">
        <f t="shared" si="76"/>
        <v>25650928</v>
      </c>
      <c r="O337" s="39">
        <f t="shared" si="77"/>
        <v>0.62059306857218222</v>
      </c>
      <c r="P337" s="34">
        <f>SUM(P333:P336)</f>
        <v>13187539</v>
      </c>
      <c r="Q337" s="34">
        <f>SUM(Q333:Q336)</f>
        <v>49066064</v>
      </c>
      <c r="R337" s="34">
        <f>SUM(R333:R336)</f>
        <v>55574579</v>
      </c>
      <c r="S337" s="34">
        <f>SUM(S333:S336)</f>
        <v>40659628</v>
      </c>
      <c r="T337" s="39">
        <f t="shared" si="78"/>
        <v>0.73162278026433636</v>
      </c>
      <c r="U337" s="39">
        <f t="shared" si="79"/>
        <v>-0.44665687813321353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1677812545</v>
      </c>
      <c r="E338" s="34">
        <f>SUM(E302,E304:E309,E311:E316,E318:E322,E324:E331,E333:E336)</f>
        <v>1663988001</v>
      </c>
      <c r="F338" s="34">
        <f>SUM(F302,F304:F309,F311:F316,F318:F322,F324:F331,F333:F336)</f>
        <v>369152572</v>
      </c>
      <c r="G338" s="39">
        <f t="shared" si="72"/>
        <v>0.22002015248968115</v>
      </c>
      <c r="H338" s="34">
        <f>SUM(H302,H304:H309,H311:H316,H318:H322,H324:H331,H333:H336)</f>
        <v>404773506</v>
      </c>
      <c r="I338" s="39">
        <f t="shared" si="73"/>
        <v>0.24125073281055959</v>
      </c>
      <c r="J338" s="34">
        <f>SUM(J302,J304:J309,J311:J316,J318:J322,J324:J331,J333:J336)</f>
        <v>306829252</v>
      </c>
      <c r="K338" s="39">
        <f t="shared" si="74"/>
        <v>0.18439390897987612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1080755330</v>
      </c>
      <c r="O338" s="39">
        <f t="shared" si="77"/>
        <v>0.64949706930008089</v>
      </c>
      <c r="P338" s="34">
        <f>SUM(P302,P304:P309,P311:P316,P318:P322,P324:P331,P333:P336)</f>
        <v>333634216</v>
      </c>
      <c r="Q338" s="34">
        <f>SUM(Q302,Q304:Q309,Q311:Q316,Q318:Q322,Q324:Q331,Q333:Q336)</f>
        <v>1573880693</v>
      </c>
      <c r="R338" s="34">
        <f>SUM(R302,R304:R309,R311:R316,R318:R322,R324:R331,R333:R336)</f>
        <v>1583764741</v>
      </c>
      <c r="S338" s="34">
        <f>SUM(S302,S304:S309,S311:S316,S318:S322,S324:S331,S333:S336)</f>
        <v>1004099351</v>
      </c>
      <c r="T338" s="39">
        <f t="shared" si="78"/>
        <v>0.63399526773528547</v>
      </c>
      <c r="U338" s="39">
        <f t="shared" si="79"/>
        <v>-8.0342371119393796E-2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20393010535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22174212520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3970019713</v>
      </c>
      <c r="G339" s="41">
        <f t="shared" si="72"/>
        <v>0.19467550934602604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4877028962</v>
      </c>
      <c r="I339" s="41">
        <f t="shared" si="73"/>
        <v>0.23915198560946557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4263941764</v>
      </c>
      <c r="K339" s="41">
        <f t="shared" si="74"/>
        <v>0.19229281581720856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13110990439</v>
      </c>
      <c r="O339" s="41">
        <f t="shared" si="77"/>
        <v>0.59127197537114617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4019399928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19742555343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19983990081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12149332014</v>
      </c>
      <c r="T339" s="41">
        <f t="shared" si="78"/>
        <v>0.60795326482628276</v>
      </c>
      <c r="U339" s="41">
        <f t="shared" si="79"/>
        <v>6.084038423160365E-2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517456418</v>
      </c>
      <c r="E8" s="33">
        <v>504720498</v>
      </c>
      <c r="F8" s="33">
        <v>196588533</v>
      </c>
      <c r="G8" s="38">
        <f>IF(($D8       =0),0,($F8       /$D8       ))</f>
        <v>0.37991321812149209</v>
      </c>
      <c r="H8" s="33">
        <v>242755666</v>
      </c>
      <c r="I8" s="38">
        <f>IF(($D8       =0),0,($H8       /$D8       ))</f>
        <v>0.46913258306518868</v>
      </c>
      <c r="J8" s="33">
        <v>213036427</v>
      </c>
      <c r="K8" s="38">
        <f>IF(($E8       =0),0,($J8       /$E8       ))</f>
        <v>0.42208792360162872</v>
      </c>
      <c r="L8" s="33">
        <v>0</v>
      </c>
      <c r="M8" s="38">
        <f>IF(($E8       =0),0,($L8       /$E8       ))</f>
        <v>0</v>
      </c>
      <c r="N8" s="33">
        <f>$F8       +$H8       +$J8</f>
        <v>652380626</v>
      </c>
      <c r="O8" s="38">
        <f>IF(($E8       =0),0,($N8       /$E8       ))</f>
        <v>1.292558215061834</v>
      </c>
      <c r="P8" s="33">
        <v>197698479</v>
      </c>
      <c r="Q8" s="33">
        <v>558138138</v>
      </c>
      <c r="R8" s="33">
        <v>572359910</v>
      </c>
      <c r="S8" s="33">
        <v>588553356</v>
      </c>
      <c r="T8" s="38">
        <f>IF(($R8       =0),0,($S8       /$R8       ))</f>
        <v>1.0282924183142037</v>
      </c>
      <c r="U8" s="38">
        <f>IF(($P8       =0),0,(($J8       /$P8       )-1))</f>
        <v>7.7582529099781361E-2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385061480</v>
      </c>
      <c r="E9" s="33">
        <v>439005960</v>
      </c>
      <c r="F9" s="33">
        <v>34077832</v>
      </c>
      <c r="G9" s="38">
        <f>IF(($D9       =0),0,($F9       /$D9       ))</f>
        <v>8.8499716980259879E-2</v>
      </c>
      <c r="H9" s="33">
        <v>70660267</v>
      </c>
      <c r="I9" s="38">
        <f>IF(($D9       =0),0,($H9       /$D9       ))</f>
        <v>0.18350385761774976</v>
      </c>
      <c r="J9" s="33">
        <v>57485225</v>
      </c>
      <c r="K9" s="38">
        <f>IF(($E9       =0),0,($J9       /$E9       ))</f>
        <v>0.13094406508740791</v>
      </c>
      <c r="L9" s="33">
        <v>0</v>
      </c>
      <c r="M9" s="38">
        <f>IF(($E9       =0),0,($L9       /$E9       ))</f>
        <v>0</v>
      </c>
      <c r="N9" s="33">
        <f>$F9       +$H9       +$J9</f>
        <v>162223324</v>
      </c>
      <c r="O9" s="38">
        <f>IF(($E9       =0),0,($N9       /$E9       ))</f>
        <v>0.36952419507015349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902517898</v>
      </c>
      <c r="E10" s="34">
        <f>SUM(E8:E9)</f>
        <v>943726458</v>
      </c>
      <c r="F10" s="34">
        <f>SUM(F8:F9)</f>
        <v>230666365</v>
      </c>
      <c r="G10" s="39">
        <f t="shared" ref="G10:G54" si="0">IF(($D10      =0),0,($F10      /$D10      ))</f>
        <v>0.25558093142658095</v>
      </c>
      <c r="H10" s="34">
        <f>SUM(H8:H9)</f>
        <v>313415933</v>
      </c>
      <c r="I10" s="39">
        <f t="shared" ref="I10:I54" si="1">IF(($D10      =0),0,($H10      /$D10      ))</f>
        <v>0.34726838514176478</v>
      </c>
      <c r="J10" s="34">
        <f>SUM(J8:J9)</f>
        <v>270521652</v>
      </c>
      <c r="K10" s="39">
        <f t="shared" ref="K10:K54" si="2">IF(($E10      =0),0,($J10      /$E10      ))</f>
        <v>0.28665260966965495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814603950</v>
      </c>
      <c r="O10" s="39">
        <f t="shared" ref="O10:O54" si="5">IF(($E10      =0),0,($N10      /$E10      ))</f>
        <v>0.86317803543026239</v>
      </c>
      <c r="P10" s="34">
        <f>SUM(P8:P9)</f>
        <v>197698479</v>
      </c>
      <c r="Q10" s="34">
        <f>SUM(Q8:Q9)</f>
        <v>558138138</v>
      </c>
      <c r="R10" s="34">
        <f>SUM(R8:R9)</f>
        <v>572359910</v>
      </c>
      <c r="S10" s="34">
        <f>SUM(S8:S9)</f>
        <v>588553356</v>
      </c>
      <c r="T10" s="39">
        <f t="shared" ref="T10:T54" si="6">IF(($R10      =0),0,($S10      /$R10      ))</f>
        <v>1.0282924183142037</v>
      </c>
      <c r="U10" s="39">
        <f t="shared" ref="U10:U54" si="7">IF(($P10      =0),0,(($J10      /$P10      )-1))</f>
        <v>0.36835474591587536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30500898</v>
      </c>
      <c r="E11" s="33">
        <v>29916472</v>
      </c>
      <c r="F11" s="33">
        <v>3831001</v>
      </c>
      <c r="G11" s="38">
        <f t="shared" si="0"/>
        <v>0.12560289208534123</v>
      </c>
      <c r="H11" s="33">
        <v>9701364</v>
      </c>
      <c r="I11" s="38">
        <f t="shared" si="1"/>
        <v>0.31806814343630146</v>
      </c>
      <c r="J11" s="33">
        <v>8289730</v>
      </c>
      <c r="K11" s="38">
        <f t="shared" si="2"/>
        <v>0.27709584204982457</v>
      </c>
      <c r="L11" s="33">
        <v>0</v>
      </c>
      <c r="M11" s="38">
        <f t="shared" si="3"/>
        <v>0</v>
      </c>
      <c r="N11" s="33">
        <f t="shared" si="4"/>
        <v>21822095</v>
      </c>
      <c r="O11" s="38">
        <f t="shared" si="5"/>
        <v>0.72943410573278833</v>
      </c>
      <c r="P11" s="33">
        <v>4930740</v>
      </c>
      <c r="Q11" s="33">
        <v>35290175</v>
      </c>
      <c r="R11" s="33">
        <v>36575175</v>
      </c>
      <c r="S11" s="33">
        <v>14112558</v>
      </c>
      <c r="T11" s="38">
        <f t="shared" si="6"/>
        <v>0.38585073072104237</v>
      </c>
      <c r="U11" s="38">
        <f t="shared" si="7"/>
        <v>0.68123445973626673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44948055</v>
      </c>
      <c r="E12" s="33">
        <v>46471649</v>
      </c>
      <c r="F12" s="33">
        <v>10400186</v>
      </c>
      <c r="G12" s="38">
        <f t="shared" si="0"/>
        <v>0.23138233678854403</v>
      </c>
      <c r="H12" s="33">
        <v>11504767</v>
      </c>
      <c r="I12" s="38">
        <f t="shared" si="1"/>
        <v>0.25595694852647127</v>
      </c>
      <c r="J12" s="33">
        <v>11043836</v>
      </c>
      <c r="K12" s="38">
        <f t="shared" si="2"/>
        <v>0.2376467424256884</v>
      </c>
      <c r="L12" s="33">
        <v>0</v>
      </c>
      <c r="M12" s="38">
        <f t="shared" si="3"/>
        <v>0</v>
      </c>
      <c r="N12" s="33">
        <f t="shared" si="4"/>
        <v>32948789</v>
      </c>
      <c r="O12" s="38">
        <f t="shared" si="5"/>
        <v>0.7090083891793898</v>
      </c>
      <c r="P12" s="33">
        <v>20108631</v>
      </c>
      <c r="Q12" s="33">
        <v>20570905</v>
      </c>
      <c r="R12" s="33">
        <v>40326885</v>
      </c>
      <c r="S12" s="33">
        <v>29540100</v>
      </c>
      <c r="T12" s="38">
        <f t="shared" si="6"/>
        <v>0.73251628535157132</v>
      </c>
      <c r="U12" s="38">
        <f t="shared" si="7"/>
        <v>-0.45079125476020721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37868352</v>
      </c>
      <c r="E13" s="33">
        <v>40220352</v>
      </c>
      <c r="F13" s="33">
        <v>3987040</v>
      </c>
      <c r="G13" s="38">
        <f t="shared" si="0"/>
        <v>0.10528686328890151</v>
      </c>
      <c r="H13" s="33">
        <v>875424</v>
      </c>
      <c r="I13" s="38">
        <f t="shared" si="1"/>
        <v>2.3117562654957891E-2</v>
      </c>
      <c r="J13" s="33">
        <v>3300831</v>
      </c>
      <c r="K13" s="38">
        <f t="shared" si="2"/>
        <v>8.2068675082704393E-2</v>
      </c>
      <c r="L13" s="33">
        <v>0</v>
      </c>
      <c r="M13" s="38">
        <f t="shared" si="3"/>
        <v>0</v>
      </c>
      <c r="N13" s="33">
        <f t="shared" si="4"/>
        <v>8163295</v>
      </c>
      <c r="O13" s="38">
        <f t="shared" si="5"/>
        <v>0.20296428534489205</v>
      </c>
      <c r="P13" s="33">
        <v>7928449</v>
      </c>
      <c r="Q13" s="33">
        <v>35803776</v>
      </c>
      <c r="R13" s="33">
        <v>35863776</v>
      </c>
      <c r="S13" s="33">
        <v>18811529</v>
      </c>
      <c r="T13" s="38">
        <f t="shared" si="6"/>
        <v>0.52452728346284561</v>
      </c>
      <c r="U13" s="38">
        <f t="shared" si="7"/>
        <v>-0.58367254427694504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50349671</v>
      </c>
      <c r="E14" s="33">
        <v>52149753</v>
      </c>
      <c r="F14" s="33">
        <v>9392963</v>
      </c>
      <c r="G14" s="38">
        <f t="shared" si="0"/>
        <v>0.18655460529225704</v>
      </c>
      <c r="H14" s="33">
        <v>13916012</v>
      </c>
      <c r="I14" s="38">
        <f t="shared" si="1"/>
        <v>0.27638734719835606</v>
      </c>
      <c r="J14" s="33">
        <v>17077809</v>
      </c>
      <c r="K14" s="38">
        <f t="shared" si="2"/>
        <v>0.32747631613902373</v>
      </c>
      <c r="L14" s="33">
        <v>0</v>
      </c>
      <c r="M14" s="38">
        <f t="shared" si="3"/>
        <v>0</v>
      </c>
      <c r="N14" s="33">
        <f t="shared" si="4"/>
        <v>40386784</v>
      </c>
      <c r="O14" s="38">
        <f t="shared" si="5"/>
        <v>0.77443864403346263</v>
      </c>
      <c r="P14" s="33">
        <v>8881658</v>
      </c>
      <c r="Q14" s="33">
        <v>50952677</v>
      </c>
      <c r="R14" s="33">
        <v>50746419</v>
      </c>
      <c r="S14" s="33">
        <v>28935848</v>
      </c>
      <c r="T14" s="38">
        <f t="shared" si="6"/>
        <v>0.57020472715523041</v>
      </c>
      <c r="U14" s="38">
        <f t="shared" si="7"/>
        <v>0.92281767660948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8800232</v>
      </c>
      <c r="E15" s="33">
        <v>9030797</v>
      </c>
      <c r="F15" s="33">
        <v>431104</v>
      </c>
      <c r="G15" s="38">
        <f t="shared" si="0"/>
        <v>4.8987799412560942E-2</v>
      </c>
      <c r="H15" s="33">
        <v>575681</v>
      </c>
      <c r="I15" s="38">
        <f t="shared" si="1"/>
        <v>6.5416570835859777E-2</v>
      </c>
      <c r="J15" s="33">
        <v>440427</v>
      </c>
      <c r="K15" s="38">
        <f t="shared" si="2"/>
        <v>4.8769449695303745E-2</v>
      </c>
      <c r="L15" s="33">
        <v>0</v>
      </c>
      <c r="M15" s="38">
        <f t="shared" si="3"/>
        <v>0</v>
      </c>
      <c r="N15" s="33">
        <f t="shared" si="4"/>
        <v>1447212</v>
      </c>
      <c r="O15" s="38">
        <f t="shared" si="5"/>
        <v>0.16025296549130713</v>
      </c>
      <c r="P15" s="33">
        <v>1264441</v>
      </c>
      <c r="Q15" s="33">
        <v>6519519</v>
      </c>
      <c r="R15" s="33">
        <v>5814166</v>
      </c>
      <c r="S15" s="33">
        <v>1300655</v>
      </c>
      <c r="T15" s="38">
        <f t="shared" si="6"/>
        <v>0.22370448315373176</v>
      </c>
      <c r="U15" s="38">
        <f t="shared" si="7"/>
        <v>-0.65168244307168144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109559709</v>
      </c>
      <c r="E16" s="33">
        <v>103389304</v>
      </c>
      <c r="F16" s="33">
        <v>23845080</v>
      </c>
      <c r="G16" s="38">
        <f t="shared" si="0"/>
        <v>0.21764460874937155</v>
      </c>
      <c r="H16" s="33">
        <v>21382267</v>
      </c>
      <c r="I16" s="38">
        <f t="shared" si="1"/>
        <v>0.19516542344960044</v>
      </c>
      <c r="J16" s="33">
        <v>16555123</v>
      </c>
      <c r="K16" s="38">
        <f t="shared" si="2"/>
        <v>0.1601241362452735</v>
      </c>
      <c r="L16" s="33">
        <v>0</v>
      </c>
      <c r="M16" s="38">
        <f t="shared" si="3"/>
        <v>0</v>
      </c>
      <c r="N16" s="33">
        <f t="shared" si="4"/>
        <v>61782470</v>
      </c>
      <c r="O16" s="38">
        <f t="shared" si="5"/>
        <v>0.59757119556583915</v>
      </c>
      <c r="P16" s="33">
        <v>30384157</v>
      </c>
      <c r="Q16" s="33">
        <v>81449652</v>
      </c>
      <c r="R16" s="33">
        <v>109439685</v>
      </c>
      <c r="S16" s="33">
        <v>71299062</v>
      </c>
      <c r="T16" s="38">
        <f t="shared" si="6"/>
        <v>0.651491842287375</v>
      </c>
      <c r="U16" s="38">
        <f t="shared" si="7"/>
        <v>-0.45513963082800024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14334682</v>
      </c>
      <c r="E17" s="33">
        <v>11689821</v>
      </c>
      <c r="F17" s="33">
        <v>831333</v>
      </c>
      <c r="G17" s="38">
        <f t="shared" si="0"/>
        <v>5.7994519864479725E-2</v>
      </c>
      <c r="H17" s="33">
        <v>895201</v>
      </c>
      <c r="I17" s="38">
        <f t="shared" si="1"/>
        <v>6.2450007610911774E-2</v>
      </c>
      <c r="J17" s="33">
        <v>809463</v>
      </c>
      <c r="K17" s="38">
        <f t="shared" si="2"/>
        <v>6.9245115044960906E-2</v>
      </c>
      <c r="L17" s="33">
        <v>0</v>
      </c>
      <c r="M17" s="38">
        <f t="shared" si="3"/>
        <v>0</v>
      </c>
      <c r="N17" s="33">
        <f t="shared" si="4"/>
        <v>2535997</v>
      </c>
      <c r="O17" s="38">
        <f t="shared" si="5"/>
        <v>0.21694061868013206</v>
      </c>
      <c r="P17" s="33">
        <v>867261</v>
      </c>
      <c r="Q17" s="33">
        <v>12925760</v>
      </c>
      <c r="R17" s="33">
        <v>12330638</v>
      </c>
      <c r="S17" s="33">
        <v>2385948</v>
      </c>
      <c r="T17" s="38">
        <f t="shared" si="6"/>
        <v>0.19349753029810784</v>
      </c>
      <c r="U17" s="38">
        <f t="shared" si="7"/>
        <v>-6.6644297391442731E-2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2289000</v>
      </c>
      <c r="E18" s="33">
        <v>3850000</v>
      </c>
      <c r="F18" s="33">
        <v>629087</v>
      </c>
      <c r="G18" s="38">
        <f t="shared" si="0"/>
        <v>0.27483049366535606</v>
      </c>
      <c r="H18" s="33">
        <v>580610</v>
      </c>
      <c r="I18" s="38">
        <f t="shared" si="1"/>
        <v>0.253652249890782</v>
      </c>
      <c r="J18" s="33">
        <v>273068</v>
      </c>
      <c r="K18" s="38">
        <f t="shared" si="2"/>
        <v>7.0926753246753252E-2</v>
      </c>
      <c r="L18" s="33">
        <v>0</v>
      </c>
      <c r="M18" s="38">
        <f t="shared" si="3"/>
        <v>0</v>
      </c>
      <c r="N18" s="33">
        <f t="shared" si="4"/>
        <v>1482765</v>
      </c>
      <c r="O18" s="38">
        <f t="shared" si="5"/>
        <v>0.38513376623376622</v>
      </c>
      <c r="P18" s="33">
        <v>89099</v>
      </c>
      <c r="Q18" s="33">
        <v>4921700</v>
      </c>
      <c r="R18" s="33">
        <v>4694700</v>
      </c>
      <c r="S18" s="33">
        <v>1083370</v>
      </c>
      <c r="T18" s="38">
        <f t="shared" si="6"/>
        <v>0.2307644790934458</v>
      </c>
      <c r="U18" s="38">
        <f t="shared" si="7"/>
        <v>2.0647706483798922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298650599</v>
      </c>
      <c r="E19" s="34">
        <f>SUM(E11:E18)</f>
        <v>296718148</v>
      </c>
      <c r="F19" s="34">
        <f>SUM(F11:F18)</f>
        <v>53347794</v>
      </c>
      <c r="G19" s="39">
        <f t="shared" si="0"/>
        <v>0.17862945588801582</v>
      </c>
      <c r="H19" s="34">
        <f>SUM(H11:H18)</f>
        <v>59431326</v>
      </c>
      <c r="I19" s="39">
        <f t="shared" si="1"/>
        <v>0.1989995205065703</v>
      </c>
      <c r="J19" s="34">
        <f>SUM(J11:J18)</f>
        <v>57790287</v>
      </c>
      <c r="K19" s="39">
        <f t="shared" si="2"/>
        <v>0.19476492216445082</v>
      </c>
      <c r="L19" s="34">
        <f>SUM(L11:L18)</f>
        <v>0</v>
      </c>
      <c r="M19" s="39">
        <f t="shared" si="3"/>
        <v>0</v>
      </c>
      <c r="N19" s="34">
        <f t="shared" si="4"/>
        <v>170569407</v>
      </c>
      <c r="O19" s="39">
        <f t="shared" si="5"/>
        <v>0.5748533015243813</v>
      </c>
      <c r="P19" s="34">
        <f>SUM(P11:P18)</f>
        <v>74454436</v>
      </c>
      <c r="Q19" s="34">
        <f>SUM(Q11:Q18)</f>
        <v>248434164</v>
      </c>
      <c r="R19" s="34">
        <f>SUM(R11:R18)</f>
        <v>295791444</v>
      </c>
      <c r="S19" s="34">
        <f>SUM(S11:S18)</f>
        <v>167469070</v>
      </c>
      <c r="T19" s="39">
        <f t="shared" si="6"/>
        <v>0.56617279977848178</v>
      </c>
      <c r="U19" s="39">
        <f t="shared" si="7"/>
        <v>-0.22381673806514357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34946272</v>
      </c>
      <c r="E20" s="33">
        <v>41107948</v>
      </c>
      <c r="F20" s="33">
        <v>5062769</v>
      </c>
      <c r="G20" s="38">
        <f t="shared" si="0"/>
        <v>0.14487293523040168</v>
      </c>
      <c r="H20" s="33">
        <v>6901665</v>
      </c>
      <c r="I20" s="38">
        <f t="shared" si="1"/>
        <v>0.19749359817264628</v>
      </c>
      <c r="J20" s="33">
        <v>8693142</v>
      </c>
      <c r="K20" s="38">
        <f t="shared" si="2"/>
        <v>0.21147107610430957</v>
      </c>
      <c r="L20" s="33">
        <v>0</v>
      </c>
      <c r="M20" s="38">
        <f t="shared" si="3"/>
        <v>0</v>
      </c>
      <c r="N20" s="33">
        <f t="shared" si="4"/>
        <v>20657576</v>
      </c>
      <c r="O20" s="38">
        <f t="shared" si="5"/>
        <v>0.5025202425574733</v>
      </c>
      <c r="P20" s="33">
        <v>12133994</v>
      </c>
      <c r="Q20" s="33">
        <v>39622061</v>
      </c>
      <c r="R20" s="33">
        <v>47092061</v>
      </c>
      <c r="S20" s="33">
        <v>26023067</v>
      </c>
      <c r="T20" s="38">
        <f t="shared" si="6"/>
        <v>0.55259987453086834</v>
      </c>
      <c r="U20" s="38">
        <f t="shared" si="7"/>
        <v>-0.2835712626856417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155391116</v>
      </c>
      <c r="E21" s="33">
        <v>157172779</v>
      </c>
      <c r="F21" s="33">
        <v>8154283</v>
      </c>
      <c r="G21" s="38">
        <f t="shared" si="0"/>
        <v>5.2475863549367903E-2</v>
      </c>
      <c r="H21" s="33">
        <v>7743701</v>
      </c>
      <c r="I21" s="38">
        <f t="shared" si="1"/>
        <v>4.983361468360907E-2</v>
      </c>
      <c r="J21" s="33">
        <v>7623937</v>
      </c>
      <c r="K21" s="38">
        <f t="shared" si="2"/>
        <v>4.85067264732909E-2</v>
      </c>
      <c r="L21" s="33">
        <v>0</v>
      </c>
      <c r="M21" s="38">
        <f t="shared" si="3"/>
        <v>0</v>
      </c>
      <c r="N21" s="33">
        <f t="shared" si="4"/>
        <v>23521921</v>
      </c>
      <c r="O21" s="38">
        <f t="shared" si="5"/>
        <v>0.14965645546039497</v>
      </c>
      <c r="P21" s="33">
        <v>12211534</v>
      </c>
      <c r="Q21" s="33">
        <v>142458189</v>
      </c>
      <c r="R21" s="33">
        <v>158417143</v>
      </c>
      <c r="S21" s="33">
        <v>19789236</v>
      </c>
      <c r="T21" s="38">
        <f t="shared" si="6"/>
        <v>0.12491852602088652</v>
      </c>
      <c r="U21" s="38">
        <f t="shared" si="7"/>
        <v>-0.37567737190102402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7446115</v>
      </c>
      <c r="E22" s="33">
        <v>6893115</v>
      </c>
      <c r="F22" s="33">
        <v>1582187</v>
      </c>
      <c r="G22" s="38">
        <f t="shared" si="0"/>
        <v>0.21248489984374402</v>
      </c>
      <c r="H22" s="33">
        <v>1865911</v>
      </c>
      <c r="I22" s="38">
        <f t="shared" si="1"/>
        <v>0.25058852838023588</v>
      </c>
      <c r="J22" s="33">
        <v>1781259</v>
      </c>
      <c r="K22" s="38">
        <f t="shared" si="2"/>
        <v>0.25841132782493836</v>
      </c>
      <c r="L22" s="33">
        <v>0</v>
      </c>
      <c r="M22" s="38">
        <f t="shared" si="3"/>
        <v>0</v>
      </c>
      <c r="N22" s="33">
        <f t="shared" si="4"/>
        <v>5229357</v>
      </c>
      <c r="O22" s="38">
        <f t="shared" si="5"/>
        <v>0.75863481169253666</v>
      </c>
      <c r="P22" s="33">
        <v>1668885</v>
      </c>
      <c r="Q22" s="33">
        <v>5800280</v>
      </c>
      <c r="R22" s="33">
        <v>7680280</v>
      </c>
      <c r="S22" s="33">
        <v>5083195</v>
      </c>
      <c r="T22" s="38">
        <f t="shared" si="6"/>
        <v>0.66185021900243224</v>
      </c>
      <c r="U22" s="38">
        <f t="shared" si="7"/>
        <v>6.7334777411265589E-2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60196333</v>
      </c>
      <c r="E23" s="33">
        <v>59588346</v>
      </c>
      <c r="F23" s="33">
        <v>9217432</v>
      </c>
      <c r="G23" s="38">
        <f t="shared" si="0"/>
        <v>0.15312281563729138</v>
      </c>
      <c r="H23" s="33">
        <v>10967301</v>
      </c>
      <c r="I23" s="38">
        <f t="shared" si="1"/>
        <v>0.18219217771952986</v>
      </c>
      <c r="J23" s="33">
        <v>6184279</v>
      </c>
      <c r="K23" s="38">
        <f t="shared" si="2"/>
        <v>0.10378336394838011</v>
      </c>
      <c r="L23" s="33">
        <v>0</v>
      </c>
      <c r="M23" s="38">
        <f t="shared" si="3"/>
        <v>0</v>
      </c>
      <c r="N23" s="33">
        <f t="shared" si="4"/>
        <v>26369012</v>
      </c>
      <c r="O23" s="38">
        <f t="shared" si="5"/>
        <v>0.4425196161678997</v>
      </c>
      <c r="P23" s="33">
        <v>9098057</v>
      </c>
      <c r="Q23" s="33">
        <v>51842100</v>
      </c>
      <c r="R23" s="33">
        <v>49242100</v>
      </c>
      <c r="S23" s="33">
        <v>24015215</v>
      </c>
      <c r="T23" s="38">
        <f t="shared" si="6"/>
        <v>0.48769680821898337</v>
      </c>
      <c r="U23" s="38">
        <f t="shared" si="7"/>
        <v>-0.32026376620854324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7860783</v>
      </c>
      <c r="E24" s="33">
        <v>7122074</v>
      </c>
      <c r="F24" s="33">
        <v>1812106</v>
      </c>
      <c r="G24" s="38">
        <f t="shared" si="0"/>
        <v>0.2305248726494549</v>
      </c>
      <c r="H24" s="33">
        <v>1790870</v>
      </c>
      <c r="I24" s="38">
        <f t="shared" si="1"/>
        <v>0.22782336059906499</v>
      </c>
      <c r="J24" s="33">
        <v>1633531</v>
      </c>
      <c r="K24" s="38">
        <f t="shared" si="2"/>
        <v>0.22936169997672026</v>
      </c>
      <c r="L24" s="33">
        <v>0</v>
      </c>
      <c r="M24" s="38">
        <f t="shared" si="3"/>
        <v>0</v>
      </c>
      <c r="N24" s="33">
        <f t="shared" si="4"/>
        <v>5236507</v>
      </c>
      <c r="O24" s="38">
        <f t="shared" si="5"/>
        <v>0.73525029366445782</v>
      </c>
      <c r="P24" s="33">
        <v>1694735</v>
      </c>
      <c r="Q24" s="33">
        <v>6652685</v>
      </c>
      <c r="R24" s="33">
        <v>6445685</v>
      </c>
      <c r="S24" s="33">
        <v>5150906</v>
      </c>
      <c r="T24" s="38">
        <f t="shared" si="6"/>
        <v>0.79912468573937445</v>
      </c>
      <c r="U24" s="38">
        <f t="shared" si="7"/>
        <v>-3.6114200745249292E-2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47693822</v>
      </c>
      <c r="E25" s="33">
        <v>47693822</v>
      </c>
      <c r="F25" s="33">
        <v>4764174</v>
      </c>
      <c r="G25" s="38">
        <f t="shared" si="0"/>
        <v>9.9890799273750802E-2</v>
      </c>
      <c r="H25" s="33">
        <v>9857420</v>
      </c>
      <c r="I25" s="38">
        <f t="shared" si="1"/>
        <v>0.20668127624579971</v>
      </c>
      <c r="J25" s="33">
        <v>7078986</v>
      </c>
      <c r="K25" s="38">
        <f t="shared" si="2"/>
        <v>0.14842563885947324</v>
      </c>
      <c r="L25" s="33">
        <v>0</v>
      </c>
      <c r="M25" s="38">
        <f t="shared" si="3"/>
        <v>0</v>
      </c>
      <c r="N25" s="33">
        <f t="shared" si="4"/>
        <v>21700580</v>
      </c>
      <c r="O25" s="38">
        <f t="shared" si="5"/>
        <v>0.45499771437902375</v>
      </c>
      <c r="P25" s="33">
        <v>4412825</v>
      </c>
      <c r="Q25" s="33">
        <v>39906452</v>
      </c>
      <c r="R25" s="33">
        <v>39906452</v>
      </c>
      <c r="S25" s="33">
        <v>16072177</v>
      </c>
      <c r="T25" s="38">
        <f t="shared" si="6"/>
        <v>0.40274632783691217</v>
      </c>
      <c r="U25" s="38">
        <f t="shared" si="7"/>
        <v>0.60418462096276193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3682872</v>
      </c>
      <c r="E26" s="33">
        <v>4991558</v>
      </c>
      <c r="F26" s="33">
        <v>229414</v>
      </c>
      <c r="G26" s="38">
        <f t="shared" si="0"/>
        <v>6.2292145912211994E-2</v>
      </c>
      <c r="H26" s="33">
        <v>278608</v>
      </c>
      <c r="I26" s="38">
        <f t="shared" si="1"/>
        <v>7.5649656029316253E-2</v>
      </c>
      <c r="J26" s="33">
        <v>256629</v>
      </c>
      <c r="K26" s="38">
        <f t="shared" si="2"/>
        <v>5.141260504235351E-2</v>
      </c>
      <c r="L26" s="33">
        <v>0</v>
      </c>
      <c r="M26" s="38">
        <f t="shared" si="3"/>
        <v>0</v>
      </c>
      <c r="N26" s="33">
        <f t="shared" si="4"/>
        <v>764651</v>
      </c>
      <c r="O26" s="38">
        <f t="shared" si="5"/>
        <v>0.15318884404428437</v>
      </c>
      <c r="P26" s="33">
        <v>27364</v>
      </c>
      <c r="Q26" s="33">
        <v>3582348</v>
      </c>
      <c r="R26" s="33">
        <v>0</v>
      </c>
      <c r="S26" s="33">
        <v>1928053</v>
      </c>
      <c r="T26" s="38">
        <f t="shared" si="6"/>
        <v>0</v>
      </c>
      <c r="U26" s="38">
        <f t="shared" si="7"/>
        <v>8.3783438093845923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317217313</v>
      </c>
      <c r="E27" s="34">
        <f>SUM(E20:E26)</f>
        <v>324569642</v>
      </c>
      <c r="F27" s="34">
        <f>SUM(F20:F26)</f>
        <v>30822365</v>
      </c>
      <c r="G27" s="39">
        <f t="shared" si="0"/>
        <v>9.7164825931174828E-2</v>
      </c>
      <c r="H27" s="34">
        <f>SUM(H20:H26)</f>
        <v>39405476</v>
      </c>
      <c r="I27" s="39">
        <f t="shared" si="1"/>
        <v>0.12422233713328251</v>
      </c>
      <c r="J27" s="34">
        <f>SUM(J20:J26)</f>
        <v>33251763</v>
      </c>
      <c r="K27" s="39">
        <f t="shared" si="2"/>
        <v>0.10244877738750441</v>
      </c>
      <c r="L27" s="34">
        <f>SUM(L20:L26)</f>
        <v>0</v>
      </c>
      <c r="M27" s="39">
        <f t="shared" si="3"/>
        <v>0</v>
      </c>
      <c r="N27" s="34">
        <f t="shared" si="4"/>
        <v>103479604</v>
      </c>
      <c r="O27" s="39">
        <f t="shared" si="5"/>
        <v>0.31882095738331562</v>
      </c>
      <c r="P27" s="34">
        <f>SUM(P20:P26)</f>
        <v>41247394</v>
      </c>
      <c r="Q27" s="34">
        <f>SUM(Q20:Q26)</f>
        <v>289864115</v>
      </c>
      <c r="R27" s="34">
        <f>SUM(R20:R26)</f>
        <v>308783721</v>
      </c>
      <c r="S27" s="34">
        <f>SUM(S20:S26)</f>
        <v>98061849</v>
      </c>
      <c r="T27" s="39">
        <f t="shared" si="6"/>
        <v>0.3175745427330996</v>
      </c>
      <c r="U27" s="39">
        <f t="shared" si="7"/>
        <v>-0.19384572513841725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76584395</v>
      </c>
      <c r="E28" s="33">
        <v>76644943</v>
      </c>
      <c r="F28" s="33">
        <v>5191456</v>
      </c>
      <c r="G28" s="38">
        <f t="shared" si="0"/>
        <v>6.7787386712397479E-2</v>
      </c>
      <c r="H28" s="33">
        <v>6777060</v>
      </c>
      <c r="I28" s="38">
        <f t="shared" si="1"/>
        <v>8.8491395668791273E-2</v>
      </c>
      <c r="J28" s="33">
        <v>5377132</v>
      </c>
      <c r="K28" s="38">
        <f t="shared" si="2"/>
        <v>7.0156383311551287E-2</v>
      </c>
      <c r="L28" s="33">
        <v>0</v>
      </c>
      <c r="M28" s="38">
        <f t="shared" si="3"/>
        <v>0</v>
      </c>
      <c r="N28" s="33">
        <f t="shared" si="4"/>
        <v>17345648</v>
      </c>
      <c r="O28" s="38">
        <f t="shared" si="5"/>
        <v>0.22631170852328769</v>
      </c>
      <c r="P28" s="33">
        <v>4037584</v>
      </c>
      <c r="Q28" s="33">
        <v>91607616</v>
      </c>
      <c r="R28" s="33">
        <v>73549836</v>
      </c>
      <c r="S28" s="33">
        <v>6303962</v>
      </c>
      <c r="T28" s="38">
        <f t="shared" si="6"/>
        <v>8.5710075546599457E-2</v>
      </c>
      <c r="U28" s="38">
        <f t="shared" si="7"/>
        <v>0.33176969197421036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18176568</v>
      </c>
      <c r="E29" s="33">
        <v>21946568</v>
      </c>
      <c r="F29" s="33">
        <v>4188542</v>
      </c>
      <c r="G29" s="38">
        <f t="shared" si="0"/>
        <v>0.23043635080065719</v>
      </c>
      <c r="H29" s="33">
        <v>8085880</v>
      </c>
      <c r="I29" s="38">
        <f t="shared" si="1"/>
        <v>0.44485185542177158</v>
      </c>
      <c r="J29" s="33">
        <v>6646543</v>
      </c>
      <c r="K29" s="38">
        <f t="shared" si="2"/>
        <v>0.30285113371712608</v>
      </c>
      <c r="L29" s="33">
        <v>0</v>
      </c>
      <c r="M29" s="38">
        <f t="shared" si="3"/>
        <v>0</v>
      </c>
      <c r="N29" s="33">
        <f t="shared" si="4"/>
        <v>18920965</v>
      </c>
      <c r="O29" s="38">
        <f t="shared" si="5"/>
        <v>0.86213776112966733</v>
      </c>
      <c r="P29" s="33">
        <v>9450722</v>
      </c>
      <c r="Q29" s="33">
        <v>16558276</v>
      </c>
      <c r="R29" s="33">
        <v>21250568</v>
      </c>
      <c r="S29" s="33">
        <v>29418613</v>
      </c>
      <c r="T29" s="38">
        <f t="shared" si="6"/>
        <v>1.3843683142963519</v>
      </c>
      <c r="U29" s="38">
        <f t="shared" si="7"/>
        <v>-0.29671584879970014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3583826</v>
      </c>
      <c r="E30" s="33">
        <v>3633826</v>
      </c>
      <c r="F30" s="33">
        <v>572325</v>
      </c>
      <c r="G30" s="38">
        <f t="shared" si="0"/>
        <v>0.15969664821897045</v>
      </c>
      <c r="H30" s="33">
        <v>1248911</v>
      </c>
      <c r="I30" s="38">
        <f t="shared" si="1"/>
        <v>0.34848538963666204</v>
      </c>
      <c r="J30" s="33">
        <v>807152</v>
      </c>
      <c r="K30" s="38">
        <f t="shared" si="2"/>
        <v>0.2221218077035059</v>
      </c>
      <c r="L30" s="33">
        <v>0</v>
      </c>
      <c r="M30" s="38">
        <f t="shared" si="3"/>
        <v>0</v>
      </c>
      <c r="N30" s="33">
        <f t="shared" si="4"/>
        <v>2628388</v>
      </c>
      <c r="O30" s="38">
        <f t="shared" si="5"/>
        <v>0.72331146290438786</v>
      </c>
      <c r="P30" s="33">
        <v>1131750</v>
      </c>
      <c r="Q30" s="33">
        <v>2736054</v>
      </c>
      <c r="R30" s="33">
        <v>3633544</v>
      </c>
      <c r="S30" s="33">
        <v>3078318</v>
      </c>
      <c r="T30" s="38">
        <f t="shared" si="6"/>
        <v>0.84719436451024122</v>
      </c>
      <c r="U30" s="38">
        <f t="shared" si="7"/>
        <v>-0.28681069140711291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25539956</v>
      </c>
      <c r="E31" s="33">
        <v>29274956</v>
      </c>
      <c r="F31" s="33">
        <v>8432063</v>
      </c>
      <c r="G31" s="38">
        <f t="shared" si="0"/>
        <v>0.33015182171809537</v>
      </c>
      <c r="H31" s="33">
        <v>7944537</v>
      </c>
      <c r="I31" s="38">
        <f t="shared" si="1"/>
        <v>0.31106306526134969</v>
      </c>
      <c r="J31" s="33">
        <v>6618929</v>
      </c>
      <c r="K31" s="38">
        <f t="shared" si="2"/>
        <v>0.22609526723114459</v>
      </c>
      <c r="L31" s="33">
        <v>0</v>
      </c>
      <c r="M31" s="38">
        <f t="shared" si="3"/>
        <v>0</v>
      </c>
      <c r="N31" s="33">
        <f t="shared" si="4"/>
        <v>22995529</v>
      </c>
      <c r="O31" s="38">
        <f t="shared" si="5"/>
        <v>0.78550174422123809</v>
      </c>
      <c r="P31" s="33">
        <v>-6570981</v>
      </c>
      <c r="Q31" s="33">
        <v>21759742</v>
      </c>
      <c r="R31" s="33">
        <v>26096412</v>
      </c>
      <c r="S31" s="33">
        <v>5003146</v>
      </c>
      <c r="T31" s="38">
        <f t="shared" si="6"/>
        <v>0.19171777330921969</v>
      </c>
      <c r="U31" s="38">
        <f t="shared" si="7"/>
        <v>-2.0072969317671134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6262984</v>
      </c>
      <c r="E32" s="33">
        <v>5322996</v>
      </c>
      <c r="F32" s="33">
        <v>765638</v>
      </c>
      <c r="G32" s="38">
        <f t="shared" si="0"/>
        <v>0.12224811687208526</v>
      </c>
      <c r="H32" s="33">
        <v>295195</v>
      </c>
      <c r="I32" s="38">
        <f t="shared" si="1"/>
        <v>4.7133283431667714E-2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1060833</v>
      </c>
      <c r="O32" s="38">
        <f t="shared" si="5"/>
        <v>0.19929246612246188</v>
      </c>
      <c r="P32" s="33">
        <v>371211</v>
      </c>
      <c r="Q32" s="33">
        <v>3501888</v>
      </c>
      <c r="R32" s="33">
        <v>4909659</v>
      </c>
      <c r="S32" s="33">
        <v>1136456</v>
      </c>
      <c r="T32" s="38">
        <f t="shared" si="6"/>
        <v>0.23147350966737201</v>
      </c>
      <c r="U32" s="38">
        <f t="shared" si="7"/>
        <v>-1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72397434</v>
      </c>
      <c r="E33" s="33">
        <v>68197434</v>
      </c>
      <c r="F33" s="33">
        <v>6663999</v>
      </c>
      <c r="G33" s="38">
        <f t="shared" si="0"/>
        <v>9.204744742748755E-2</v>
      </c>
      <c r="H33" s="33">
        <v>7419489</v>
      </c>
      <c r="I33" s="38">
        <f t="shared" si="1"/>
        <v>0.1024827620271735</v>
      </c>
      <c r="J33" s="33">
        <v>8406257</v>
      </c>
      <c r="K33" s="38">
        <f t="shared" si="2"/>
        <v>0.12326353803868925</v>
      </c>
      <c r="L33" s="33">
        <v>0</v>
      </c>
      <c r="M33" s="38">
        <f t="shared" si="3"/>
        <v>0</v>
      </c>
      <c r="N33" s="33">
        <f t="shared" si="4"/>
        <v>22489745</v>
      </c>
      <c r="O33" s="38">
        <f t="shared" si="5"/>
        <v>0.32977406451978825</v>
      </c>
      <c r="P33" s="33">
        <v>8055095</v>
      </c>
      <c r="Q33" s="33">
        <v>62242447</v>
      </c>
      <c r="R33" s="33">
        <v>61743292</v>
      </c>
      <c r="S33" s="33">
        <v>22997646</v>
      </c>
      <c r="T33" s="38">
        <f t="shared" si="6"/>
        <v>0.37247197638894924</v>
      </c>
      <c r="U33" s="38">
        <f t="shared" si="7"/>
        <v>4.3595016570257661E-2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1712475</v>
      </c>
      <c r="F34" s="33">
        <v>431847</v>
      </c>
      <c r="G34" s="38">
        <f t="shared" si="0"/>
        <v>0</v>
      </c>
      <c r="H34" s="33">
        <v>465436</v>
      </c>
      <c r="I34" s="38">
        <f t="shared" si="1"/>
        <v>0</v>
      </c>
      <c r="J34" s="33">
        <v>376473</v>
      </c>
      <c r="K34" s="38">
        <f t="shared" si="2"/>
        <v>0.21984145753952614</v>
      </c>
      <c r="L34" s="33">
        <v>0</v>
      </c>
      <c r="M34" s="38">
        <f t="shared" si="3"/>
        <v>0</v>
      </c>
      <c r="N34" s="33">
        <f t="shared" si="4"/>
        <v>1273756</v>
      </c>
      <c r="O34" s="38">
        <f t="shared" si="5"/>
        <v>0.74380998262748366</v>
      </c>
      <c r="P34" s="33">
        <v>474409</v>
      </c>
      <c r="Q34" s="33">
        <v>0</v>
      </c>
      <c r="R34" s="33">
        <v>1547565</v>
      </c>
      <c r="S34" s="33">
        <v>1704212</v>
      </c>
      <c r="T34" s="38">
        <f t="shared" si="6"/>
        <v>1.1012215965080627</v>
      </c>
      <c r="U34" s="38">
        <f t="shared" si="7"/>
        <v>-0.2064379048458187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202545163</v>
      </c>
      <c r="E35" s="34">
        <f>SUM(E28:E34)</f>
        <v>206733198</v>
      </c>
      <c r="F35" s="34">
        <f>SUM(F28:F34)</f>
        <v>26245870</v>
      </c>
      <c r="G35" s="39">
        <f t="shared" si="0"/>
        <v>0.12958033463381202</v>
      </c>
      <c r="H35" s="34">
        <f>SUM(H28:H34)</f>
        <v>32236508</v>
      </c>
      <c r="I35" s="39">
        <f t="shared" si="1"/>
        <v>0.15915713573471019</v>
      </c>
      <c r="J35" s="34">
        <f>SUM(J28:J34)</f>
        <v>28232486</v>
      </c>
      <c r="K35" s="39">
        <f t="shared" si="2"/>
        <v>0.136564839479724</v>
      </c>
      <c r="L35" s="34">
        <f>SUM(L28:L34)</f>
        <v>0</v>
      </c>
      <c r="M35" s="39">
        <f t="shared" si="3"/>
        <v>0</v>
      </c>
      <c r="N35" s="34">
        <f t="shared" si="4"/>
        <v>86714864</v>
      </c>
      <c r="O35" s="39">
        <f t="shared" si="5"/>
        <v>0.41945301886153769</v>
      </c>
      <c r="P35" s="34">
        <f>SUM(P28:P34)</f>
        <v>16949790</v>
      </c>
      <c r="Q35" s="34">
        <f>SUM(Q28:Q34)</f>
        <v>198406023</v>
      </c>
      <c r="R35" s="34">
        <f>SUM(R28:R34)</f>
        <v>192730876</v>
      </c>
      <c r="S35" s="34">
        <f>SUM(S28:S34)</f>
        <v>69642353</v>
      </c>
      <c r="T35" s="39">
        <f t="shared" si="6"/>
        <v>0.36134507581442216</v>
      </c>
      <c r="U35" s="39">
        <f t="shared" si="7"/>
        <v>0.66565402875197854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59981398</v>
      </c>
      <c r="E36" s="33">
        <v>60434868</v>
      </c>
      <c r="F36" s="33">
        <v>2841638</v>
      </c>
      <c r="G36" s="38">
        <f t="shared" si="0"/>
        <v>4.7375321262101963E-2</v>
      </c>
      <c r="H36" s="33">
        <v>17492684</v>
      </c>
      <c r="I36" s="38">
        <f t="shared" si="1"/>
        <v>0.29163514995098982</v>
      </c>
      <c r="J36" s="33">
        <v>7014294</v>
      </c>
      <c r="K36" s="38">
        <f t="shared" si="2"/>
        <v>0.11606369356180277</v>
      </c>
      <c r="L36" s="33">
        <v>0</v>
      </c>
      <c r="M36" s="38">
        <f t="shared" si="3"/>
        <v>0</v>
      </c>
      <c r="N36" s="33">
        <f t="shared" si="4"/>
        <v>27348616</v>
      </c>
      <c r="O36" s="38">
        <f t="shared" si="5"/>
        <v>0.45253041671241839</v>
      </c>
      <c r="P36" s="33">
        <v>2143969</v>
      </c>
      <c r="Q36" s="33">
        <v>50429231</v>
      </c>
      <c r="R36" s="33">
        <v>55881732</v>
      </c>
      <c r="S36" s="33">
        <v>12222657</v>
      </c>
      <c r="T36" s="38">
        <f t="shared" si="6"/>
        <v>0.21872366089154144</v>
      </c>
      <c r="U36" s="38">
        <f t="shared" si="7"/>
        <v>2.2716396552375526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25962579</v>
      </c>
      <c r="E37" s="33">
        <v>25674774</v>
      </c>
      <c r="F37" s="33">
        <v>1958983</v>
      </c>
      <c r="G37" s="38">
        <f t="shared" si="0"/>
        <v>7.5454098762684552E-2</v>
      </c>
      <c r="H37" s="33">
        <v>3197675</v>
      </c>
      <c r="I37" s="38">
        <f t="shared" si="1"/>
        <v>0.12316476725983193</v>
      </c>
      <c r="J37" s="33">
        <v>3657822</v>
      </c>
      <c r="K37" s="38">
        <f t="shared" si="2"/>
        <v>0.14246754421285265</v>
      </c>
      <c r="L37" s="33">
        <v>0</v>
      </c>
      <c r="M37" s="38">
        <f t="shared" si="3"/>
        <v>0</v>
      </c>
      <c r="N37" s="33">
        <f t="shared" si="4"/>
        <v>8814480</v>
      </c>
      <c r="O37" s="38">
        <f t="shared" si="5"/>
        <v>0.34331285642475373</v>
      </c>
      <c r="P37" s="33">
        <v>843322</v>
      </c>
      <c r="Q37" s="33">
        <v>24916349</v>
      </c>
      <c r="R37" s="33">
        <v>24625358</v>
      </c>
      <c r="S37" s="33">
        <v>3726839</v>
      </c>
      <c r="T37" s="38">
        <f t="shared" si="6"/>
        <v>0.15134151552233271</v>
      </c>
      <c r="U37" s="38">
        <f t="shared" si="7"/>
        <v>3.3373966290456076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2964710</v>
      </c>
      <c r="E38" s="33">
        <v>1183318</v>
      </c>
      <c r="F38" s="33">
        <v>141600</v>
      </c>
      <c r="G38" s="38">
        <f t="shared" si="0"/>
        <v>4.7761838426018062E-2</v>
      </c>
      <c r="H38" s="33">
        <v>247785</v>
      </c>
      <c r="I38" s="38">
        <f t="shared" si="1"/>
        <v>8.3578157728749186E-2</v>
      </c>
      <c r="J38" s="33">
        <v>274192</v>
      </c>
      <c r="K38" s="38">
        <f t="shared" si="2"/>
        <v>0.23171455179419226</v>
      </c>
      <c r="L38" s="33">
        <v>0</v>
      </c>
      <c r="M38" s="38">
        <f t="shared" si="3"/>
        <v>0</v>
      </c>
      <c r="N38" s="33">
        <f t="shared" si="4"/>
        <v>663577</v>
      </c>
      <c r="O38" s="38">
        <f t="shared" si="5"/>
        <v>0.5607765621751718</v>
      </c>
      <c r="P38" s="33">
        <v>0</v>
      </c>
      <c r="Q38" s="33">
        <v>0</v>
      </c>
      <c r="R38" s="33">
        <v>2595745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22633000</v>
      </c>
      <c r="E39" s="33">
        <v>22633000</v>
      </c>
      <c r="F39" s="33">
        <v>4831852</v>
      </c>
      <c r="G39" s="38">
        <f t="shared" si="0"/>
        <v>0.21348703220960544</v>
      </c>
      <c r="H39" s="33">
        <v>5313641</v>
      </c>
      <c r="I39" s="38">
        <f t="shared" si="1"/>
        <v>0.23477404674590199</v>
      </c>
      <c r="J39" s="33">
        <v>5289004</v>
      </c>
      <c r="K39" s="38">
        <f t="shared" si="2"/>
        <v>0.23368550346838687</v>
      </c>
      <c r="L39" s="33">
        <v>0</v>
      </c>
      <c r="M39" s="38">
        <f t="shared" si="3"/>
        <v>0</v>
      </c>
      <c r="N39" s="33">
        <f t="shared" si="4"/>
        <v>15434497</v>
      </c>
      <c r="O39" s="38">
        <f t="shared" si="5"/>
        <v>0.68194658242389428</v>
      </c>
      <c r="P39" s="33">
        <v>4515972</v>
      </c>
      <c r="Q39" s="33">
        <v>32803000</v>
      </c>
      <c r="R39" s="33">
        <v>34333000</v>
      </c>
      <c r="S39" s="33">
        <v>9996769</v>
      </c>
      <c r="T39" s="38">
        <f t="shared" si="6"/>
        <v>0.29117085602772841</v>
      </c>
      <c r="U39" s="38">
        <f t="shared" si="7"/>
        <v>0.17117732350864889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111541687</v>
      </c>
      <c r="E40" s="34">
        <f>SUM(E36:E39)</f>
        <v>109925960</v>
      </c>
      <c r="F40" s="34">
        <f>SUM(F36:F39)</f>
        <v>9774073</v>
      </c>
      <c r="G40" s="39">
        <f t="shared" si="0"/>
        <v>8.762708600597012E-2</v>
      </c>
      <c r="H40" s="34">
        <f>SUM(H36:H39)</f>
        <v>26251785</v>
      </c>
      <c r="I40" s="39">
        <f t="shared" si="1"/>
        <v>0.23535402508301673</v>
      </c>
      <c r="J40" s="34">
        <f>SUM(J36:J39)</f>
        <v>16235312</v>
      </c>
      <c r="K40" s="39">
        <f t="shared" si="2"/>
        <v>0.1476931563754367</v>
      </c>
      <c r="L40" s="34">
        <f>SUM(L36:L39)</f>
        <v>0</v>
      </c>
      <c r="M40" s="39">
        <f t="shared" si="3"/>
        <v>0</v>
      </c>
      <c r="N40" s="34">
        <f t="shared" si="4"/>
        <v>52261170</v>
      </c>
      <c r="O40" s="39">
        <f t="shared" si="5"/>
        <v>0.47542154737607023</v>
      </c>
      <c r="P40" s="34">
        <f>SUM(P36:P39)</f>
        <v>7503263</v>
      </c>
      <c r="Q40" s="34">
        <f>SUM(Q36:Q39)</f>
        <v>108148580</v>
      </c>
      <c r="R40" s="34">
        <f>SUM(R36:R39)</f>
        <v>117435835</v>
      </c>
      <c r="S40" s="34">
        <f>SUM(S36:S39)</f>
        <v>25946265</v>
      </c>
      <c r="T40" s="39">
        <f t="shared" si="6"/>
        <v>0.22093992860015854</v>
      </c>
      <c r="U40" s="39">
        <f t="shared" si="7"/>
        <v>1.1637668838210788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58682100</v>
      </c>
      <c r="E41" s="33">
        <v>97250542</v>
      </c>
      <c r="F41" s="33">
        <v>9870566</v>
      </c>
      <c r="G41" s="38">
        <f t="shared" si="0"/>
        <v>0.16820403496125735</v>
      </c>
      <c r="H41" s="33">
        <v>11893906</v>
      </c>
      <c r="I41" s="38">
        <f t="shared" si="1"/>
        <v>0.20268371445466335</v>
      </c>
      <c r="J41" s="33">
        <v>6361222</v>
      </c>
      <c r="K41" s="38">
        <f t="shared" si="2"/>
        <v>6.5410658585326964E-2</v>
      </c>
      <c r="L41" s="33">
        <v>0</v>
      </c>
      <c r="M41" s="38">
        <f t="shared" si="3"/>
        <v>0</v>
      </c>
      <c r="N41" s="33">
        <f t="shared" si="4"/>
        <v>28125694</v>
      </c>
      <c r="O41" s="38">
        <f t="shared" si="5"/>
        <v>0.28920860924353514</v>
      </c>
      <c r="P41" s="33">
        <v>12147734</v>
      </c>
      <c r="Q41" s="33">
        <v>62486618</v>
      </c>
      <c r="R41" s="33">
        <v>85984259</v>
      </c>
      <c r="S41" s="33">
        <v>18630866</v>
      </c>
      <c r="T41" s="38">
        <f t="shared" si="6"/>
        <v>0.21667763631015299</v>
      </c>
      <c r="U41" s="38">
        <f t="shared" si="7"/>
        <v>-0.47634497100446882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84091470</v>
      </c>
      <c r="E42" s="33">
        <v>74982858</v>
      </c>
      <c r="F42" s="33">
        <v>7235421</v>
      </c>
      <c r="G42" s="38">
        <f t="shared" si="0"/>
        <v>8.6042270399126097E-2</v>
      </c>
      <c r="H42" s="33">
        <v>5909261</v>
      </c>
      <c r="I42" s="38">
        <f t="shared" si="1"/>
        <v>7.0271824240912897E-2</v>
      </c>
      <c r="J42" s="33">
        <v>11343597</v>
      </c>
      <c r="K42" s="38">
        <f t="shared" si="2"/>
        <v>0.15128253713668796</v>
      </c>
      <c r="L42" s="33">
        <v>0</v>
      </c>
      <c r="M42" s="38">
        <f t="shared" si="3"/>
        <v>0</v>
      </c>
      <c r="N42" s="33">
        <f t="shared" si="4"/>
        <v>24488279</v>
      </c>
      <c r="O42" s="38">
        <f t="shared" si="5"/>
        <v>0.32658503094133862</v>
      </c>
      <c r="P42" s="33">
        <v>6767045</v>
      </c>
      <c r="Q42" s="33">
        <v>62981232</v>
      </c>
      <c r="R42" s="33">
        <v>67823995</v>
      </c>
      <c r="S42" s="33">
        <v>20134917</v>
      </c>
      <c r="T42" s="38">
        <f t="shared" si="6"/>
        <v>0.29687011211887476</v>
      </c>
      <c r="U42" s="38">
        <f t="shared" si="7"/>
        <v>0.67629992116204329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39183461</v>
      </c>
      <c r="E43" s="33">
        <v>46584565</v>
      </c>
      <c r="F43" s="33">
        <v>8279633</v>
      </c>
      <c r="G43" s="38">
        <f t="shared" si="0"/>
        <v>0.2113042796296121</v>
      </c>
      <c r="H43" s="33">
        <v>9764543</v>
      </c>
      <c r="I43" s="38">
        <f t="shared" si="1"/>
        <v>0.24920062574360136</v>
      </c>
      <c r="J43" s="33">
        <v>7250055</v>
      </c>
      <c r="K43" s="38">
        <f t="shared" si="2"/>
        <v>0.15563212836698165</v>
      </c>
      <c r="L43" s="33">
        <v>0</v>
      </c>
      <c r="M43" s="38">
        <f t="shared" si="3"/>
        <v>0</v>
      </c>
      <c r="N43" s="33">
        <f t="shared" si="4"/>
        <v>25294231</v>
      </c>
      <c r="O43" s="38">
        <f t="shared" si="5"/>
        <v>0.54297450239151102</v>
      </c>
      <c r="P43" s="33">
        <v>7983704</v>
      </c>
      <c r="Q43" s="33">
        <v>35202414</v>
      </c>
      <c r="R43" s="33">
        <v>41380300</v>
      </c>
      <c r="S43" s="33">
        <v>21269037</v>
      </c>
      <c r="T43" s="38">
        <f t="shared" si="6"/>
        <v>0.51398943458602286</v>
      </c>
      <c r="U43" s="38">
        <f t="shared" si="7"/>
        <v>-9.1893311675883771E-2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69983069</v>
      </c>
      <c r="E44" s="33">
        <v>98612386</v>
      </c>
      <c r="F44" s="33">
        <v>13039310</v>
      </c>
      <c r="G44" s="38">
        <f t="shared" si="0"/>
        <v>0.18632092285063978</v>
      </c>
      <c r="H44" s="33">
        <v>19384010</v>
      </c>
      <c r="I44" s="38">
        <f t="shared" si="1"/>
        <v>0.27698142246376761</v>
      </c>
      <c r="J44" s="33">
        <v>3772934</v>
      </c>
      <c r="K44" s="38">
        <f t="shared" si="2"/>
        <v>3.8260244509244506E-2</v>
      </c>
      <c r="L44" s="33">
        <v>0</v>
      </c>
      <c r="M44" s="38">
        <f t="shared" si="3"/>
        <v>0</v>
      </c>
      <c r="N44" s="33">
        <f t="shared" si="4"/>
        <v>36196254</v>
      </c>
      <c r="O44" s="38">
        <f t="shared" si="5"/>
        <v>0.36705585848008992</v>
      </c>
      <c r="P44" s="33">
        <v>42984605</v>
      </c>
      <c r="Q44" s="33">
        <v>104259254</v>
      </c>
      <c r="R44" s="33">
        <v>66737040</v>
      </c>
      <c r="S44" s="33">
        <v>51410955</v>
      </c>
      <c r="T44" s="38">
        <f t="shared" si="6"/>
        <v>0.77035114233415203</v>
      </c>
      <c r="U44" s="38">
        <f t="shared" si="7"/>
        <v>-0.91222592367662791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175569421</v>
      </c>
      <c r="E45" s="33">
        <v>166234629</v>
      </c>
      <c r="F45" s="33">
        <v>24583456</v>
      </c>
      <c r="G45" s="38">
        <f t="shared" si="0"/>
        <v>0.14002128536950634</v>
      </c>
      <c r="H45" s="33">
        <v>65320168</v>
      </c>
      <c r="I45" s="38">
        <f t="shared" si="1"/>
        <v>0.37204752187455242</v>
      </c>
      <c r="J45" s="33">
        <v>44248524</v>
      </c>
      <c r="K45" s="38">
        <f t="shared" si="2"/>
        <v>0.26618114568655848</v>
      </c>
      <c r="L45" s="33">
        <v>0</v>
      </c>
      <c r="M45" s="38">
        <f t="shared" si="3"/>
        <v>0</v>
      </c>
      <c r="N45" s="33">
        <f t="shared" si="4"/>
        <v>134152148</v>
      </c>
      <c r="O45" s="38">
        <f t="shared" si="5"/>
        <v>0.80700482689440112</v>
      </c>
      <c r="P45" s="33">
        <v>19246669</v>
      </c>
      <c r="Q45" s="33">
        <v>161006850</v>
      </c>
      <c r="R45" s="33">
        <v>171961411</v>
      </c>
      <c r="S45" s="33">
        <v>54682443</v>
      </c>
      <c r="T45" s="38">
        <f t="shared" si="6"/>
        <v>0.31799252333420314</v>
      </c>
      <c r="U45" s="38">
        <f t="shared" si="7"/>
        <v>1.2990224438317091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14663216</v>
      </c>
      <c r="E46" s="33">
        <v>7477022</v>
      </c>
      <c r="F46" s="33">
        <v>185956</v>
      </c>
      <c r="G46" s="38">
        <f t="shared" si="0"/>
        <v>1.2681801863929441E-2</v>
      </c>
      <c r="H46" s="33">
        <v>340041</v>
      </c>
      <c r="I46" s="38">
        <f t="shared" si="1"/>
        <v>2.3190069627290495E-2</v>
      </c>
      <c r="J46" s="33">
        <v>451085</v>
      </c>
      <c r="K46" s="38">
        <f t="shared" si="2"/>
        <v>6.0329500167312602E-2</v>
      </c>
      <c r="L46" s="33">
        <v>0</v>
      </c>
      <c r="M46" s="38">
        <f t="shared" si="3"/>
        <v>0</v>
      </c>
      <c r="N46" s="33">
        <f t="shared" si="4"/>
        <v>977082</v>
      </c>
      <c r="O46" s="38">
        <f t="shared" si="5"/>
        <v>0.13067796242942711</v>
      </c>
      <c r="P46" s="33">
        <v>336444</v>
      </c>
      <c r="Q46" s="33">
        <v>23000963</v>
      </c>
      <c r="R46" s="33">
        <v>22781807</v>
      </c>
      <c r="S46" s="33">
        <v>5922474</v>
      </c>
      <c r="T46" s="38">
        <f t="shared" si="6"/>
        <v>0.25996506774023675</v>
      </c>
      <c r="U46" s="38">
        <f t="shared" si="7"/>
        <v>0.34074318460130071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442172737</v>
      </c>
      <c r="E47" s="34">
        <f>SUM(E41:E46)</f>
        <v>491142002</v>
      </c>
      <c r="F47" s="34">
        <f>SUM(F41:F46)</f>
        <v>63194342</v>
      </c>
      <c r="G47" s="39">
        <f t="shared" si="0"/>
        <v>0.14291777107008749</v>
      </c>
      <c r="H47" s="34">
        <f>SUM(H41:H46)</f>
        <v>112611929</v>
      </c>
      <c r="I47" s="39">
        <f t="shared" si="1"/>
        <v>0.25467858955763706</v>
      </c>
      <c r="J47" s="34">
        <f>SUM(J41:J46)</f>
        <v>73427417</v>
      </c>
      <c r="K47" s="39">
        <f t="shared" si="2"/>
        <v>0.14950343627910692</v>
      </c>
      <c r="L47" s="34">
        <f>SUM(L41:L46)</f>
        <v>0</v>
      </c>
      <c r="M47" s="39">
        <f t="shared" si="3"/>
        <v>0</v>
      </c>
      <c r="N47" s="34">
        <f t="shared" si="4"/>
        <v>249233688</v>
      </c>
      <c r="O47" s="39">
        <f t="shared" si="5"/>
        <v>0.50745749087857484</v>
      </c>
      <c r="P47" s="34">
        <f>SUM(P41:P46)</f>
        <v>89466201</v>
      </c>
      <c r="Q47" s="34">
        <f>SUM(Q41:Q46)</f>
        <v>448937331</v>
      </c>
      <c r="R47" s="34">
        <f>SUM(R41:R46)</f>
        <v>456668812</v>
      </c>
      <c r="S47" s="34">
        <f>SUM(S41:S46)</f>
        <v>172050692</v>
      </c>
      <c r="T47" s="39">
        <f t="shared" si="6"/>
        <v>0.37675157023860872</v>
      </c>
      <c r="U47" s="39">
        <f t="shared" si="7"/>
        <v>-0.17927199121822557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27062256</v>
      </c>
      <c r="E48" s="33">
        <v>43126514</v>
      </c>
      <c r="F48" s="33">
        <v>5092379</v>
      </c>
      <c r="G48" s="38">
        <f t="shared" si="0"/>
        <v>0.18817274509560475</v>
      </c>
      <c r="H48" s="33">
        <v>5982470</v>
      </c>
      <c r="I48" s="38">
        <f t="shared" si="1"/>
        <v>0.22106324025609692</v>
      </c>
      <c r="J48" s="33">
        <v>5729902</v>
      </c>
      <c r="K48" s="38">
        <f t="shared" si="2"/>
        <v>0.13286262831259674</v>
      </c>
      <c r="L48" s="33">
        <v>0</v>
      </c>
      <c r="M48" s="38">
        <f t="shared" si="3"/>
        <v>0</v>
      </c>
      <c r="N48" s="33">
        <f t="shared" si="4"/>
        <v>16804751</v>
      </c>
      <c r="O48" s="38">
        <f t="shared" si="5"/>
        <v>0.38966170555774576</v>
      </c>
      <c r="P48" s="33">
        <v>4894084</v>
      </c>
      <c r="Q48" s="33">
        <v>53277912</v>
      </c>
      <c r="R48" s="33">
        <v>54377912</v>
      </c>
      <c r="S48" s="33">
        <v>15308021</v>
      </c>
      <c r="T48" s="38">
        <f t="shared" si="6"/>
        <v>0.28151174690194064</v>
      </c>
      <c r="U48" s="38">
        <f t="shared" si="7"/>
        <v>0.17078129431370614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5319228</v>
      </c>
      <c r="E49" s="33">
        <v>5869228</v>
      </c>
      <c r="F49" s="33">
        <v>1579571</v>
      </c>
      <c r="G49" s="38">
        <f t="shared" si="0"/>
        <v>0.29695493406186013</v>
      </c>
      <c r="H49" s="33">
        <v>1085669</v>
      </c>
      <c r="I49" s="38">
        <f t="shared" si="1"/>
        <v>0.20410273821689914</v>
      </c>
      <c r="J49" s="33">
        <v>1133124</v>
      </c>
      <c r="K49" s="38">
        <f t="shared" si="2"/>
        <v>0.19306184731620582</v>
      </c>
      <c r="L49" s="33">
        <v>0</v>
      </c>
      <c r="M49" s="38">
        <f t="shared" si="3"/>
        <v>0</v>
      </c>
      <c r="N49" s="33">
        <f t="shared" si="4"/>
        <v>3798364</v>
      </c>
      <c r="O49" s="38">
        <f t="shared" si="5"/>
        <v>0.6471658623587293</v>
      </c>
      <c r="P49" s="33">
        <v>527632</v>
      </c>
      <c r="Q49" s="33">
        <v>4970200</v>
      </c>
      <c r="R49" s="33">
        <v>4910200</v>
      </c>
      <c r="S49" s="33">
        <v>868056</v>
      </c>
      <c r="T49" s="38">
        <f t="shared" si="6"/>
        <v>0.1767862816178567</v>
      </c>
      <c r="U49" s="38">
        <f t="shared" si="7"/>
        <v>1.1475649695242138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72028553</v>
      </c>
      <c r="E50" s="33">
        <v>82151403</v>
      </c>
      <c r="F50" s="33">
        <v>9982643</v>
      </c>
      <c r="G50" s="38">
        <f t="shared" si="0"/>
        <v>0.13859285775184182</v>
      </c>
      <c r="H50" s="33">
        <v>22745561</v>
      </c>
      <c r="I50" s="38">
        <f t="shared" si="1"/>
        <v>0.31578533862814095</v>
      </c>
      <c r="J50" s="33">
        <v>13977778</v>
      </c>
      <c r="K50" s="38">
        <f t="shared" si="2"/>
        <v>0.1701465524575399</v>
      </c>
      <c r="L50" s="33">
        <v>0</v>
      </c>
      <c r="M50" s="38">
        <f t="shared" si="3"/>
        <v>0</v>
      </c>
      <c r="N50" s="33">
        <f t="shared" si="4"/>
        <v>46705982</v>
      </c>
      <c r="O50" s="38">
        <f t="shared" si="5"/>
        <v>0.56853541503119553</v>
      </c>
      <c r="P50" s="33">
        <v>13931582</v>
      </c>
      <c r="Q50" s="33">
        <v>69641208</v>
      </c>
      <c r="R50" s="33">
        <v>71201686</v>
      </c>
      <c r="S50" s="33">
        <v>34396222</v>
      </c>
      <c r="T50" s="38">
        <f t="shared" si="6"/>
        <v>0.4830815663550439</v>
      </c>
      <c r="U50" s="38">
        <f t="shared" si="7"/>
        <v>3.3159191827605294E-3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390000</v>
      </c>
      <c r="E51" s="33">
        <v>440000</v>
      </c>
      <c r="F51" s="33">
        <v>226</v>
      </c>
      <c r="G51" s="38">
        <f t="shared" si="0"/>
        <v>5.7948717948717952E-4</v>
      </c>
      <c r="H51" s="33">
        <v>44069</v>
      </c>
      <c r="I51" s="38">
        <f t="shared" si="1"/>
        <v>0.1129974358974359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44295</v>
      </c>
      <c r="O51" s="38">
        <f t="shared" si="5"/>
        <v>0.10067045454545455</v>
      </c>
      <c r="P51" s="33">
        <v>43160</v>
      </c>
      <c r="Q51" s="33">
        <v>2956170</v>
      </c>
      <c r="R51" s="33">
        <v>47300</v>
      </c>
      <c r="S51" s="33">
        <v>472007</v>
      </c>
      <c r="T51" s="38">
        <f t="shared" si="6"/>
        <v>9.9790063424947153</v>
      </c>
      <c r="U51" s="38">
        <f t="shared" si="7"/>
        <v>-1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282908</v>
      </c>
      <c r="R52" s="33">
        <v>282908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104800037</v>
      </c>
      <c r="E53" s="34">
        <f>SUM(E48:E52)</f>
        <v>131587145</v>
      </c>
      <c r="F53" s="34">
        <f>SUM(F48:F52)</f>
        <v>16654819</v>
      </c>
      <c r="G53" s="39">
        <f t="shared" si="0"/>
        <v>0.15891997251871198</v>
      </c>
      <c r="H53" s="34">
        <f>SUM(H48:H52)</f>
        <v>29857769</v>
      </c>
      <c r="I53" s="39">
        <f t="shared" si="1"/>
        <v>0.28490227536847146</v>
      </c>
      <c r="J53" s="34">
        <f>SUM(J48:J52)</f>
        <v>20840804</v>
      </c>
      <c r="K53" s="39">
        <f t="shared" si="2"/>
        <v>0.15838024299410097</v>
      </c>
      <c r="L53" s="34">
        <f>SUM(L48:L52)</f>
        <v>0</v>
      </c>
      <c r="M53" s="39">
        <f t="shared" si="3"/>
        <v>0</v>
      </c>
      <c r="N53" s="34">
        <f t="shared" si="4"/>
        <v>67353392</v>
      </c>
      <c r="O53" s="39">
        <f t="shared" si="5"/>
        <v>0.51185388967896517</v>
      </c>
      <c r="P53" s="34">
        <f>SUM(P48:P52)</f>
        <v>19396458</v>
      </c>
      <c r="Q53" s="34">
        <f>SUM(Q48:Q52)</f>
        <v>131128398</v>
      </c>
      <c r="R53" s="34">
        <f>SUM(R48:R52)</f>
        <v>130820006</v>
      </c>
      <c r="S53" s="34">
        <f>SUM(S48:S52)</f>
        <v>51044306</v>
      </c>
      <c r="T53" s="39">
        <f t="shared" si="6"/>
        <v>0.39018730820116304</v>
      </c>
      <c r="U53" s="39">
        <f t="shared" si="7"/>
        <v>7.4464420256523223E-2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2379445434</v>
      </c>
      <c r="E54" s="34">
        <f>SUM(E8:E9,E11:E18,E20:E26,E28:E34,E36:E39,E41:E46,E48:E52)</f>
        <v>2504402553</v>
      </c>
      <c r="F54" s="34">
        <f>SUM(F8:F9,F11:F18,F20:F26,F28:F34,F36:F39,F41:F46,F48:F52)</f>
        <v>430705628</v>
      </c>
      <c r="G54" s="39">
        <f t="shared" si="0"/>
        <v>0.18101092878434127</v>
      </c>
      <c r="H54" s="34">
        <f>SUM(H8:H9,H11:H18,H20:H26,H28:H34,H36:H39,H41:H46,H48:H52)</f>
        <v>613210726</v>
      </c>
      <c r="I54" s="39">
        <f t="shared" si="1"/>
        <v>0.2577116151678896</v>
      </c>
      <c r="J54" s="34">
        <f>SUM(J8:J9,J11:J18,J20:J26,J28:J34,J36:J39,J41:J46,J48:J52)</f>
        <v>500299721</v>
      </c>
      <c r="K54" s="39">
        <f t="shared" si="2"/>
        <v>0.19976809255392897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1544216075</v>
      </c>
      <c r="O54" s="39">
        <f t="shared" si="5"/>
        <v>0.61660058330087475</v>
      </c>
      <c r="P54" s="34">
        <f>SUM(P8:P9,P11:P18,P20:P26,P28:P34,P36:P39,P41:P46,P48:P52)</f>
        <v>446716021</v>
      </c>
      <c r="Q54" s="34">
        <f>SUM(Q8:Q9,Q11:Q18,Q20:Q26,Q28:Q34,Q36:Q39,Q41:Q46,Q48:Q52)</f>
        <v>1983056749</v>
      </c>
      <c r="R54" s="34">
        <f>SUM(R8:R9,R11:R18,R20:R26,R28:R34,R36:R39,R41:R46,R48:R52)</f>
        <v>2074590604</v>
      </c>
      <c r="S54" s="34">
        <f>SUM(S8:S9,S11:S18,S20:S26,S28:S34,S36:S39,S41:S46,S48:S52)</f>
        <v>1172767891</v>
      </c>
      <c r="T54" s="39">
        <f t="shared" si="6"/>
        <v>0.56530087851492072</v>
      </c>
      <c r="U54" s="39">
        <f t="shared" si="7"/>
        <v>0.11995025358627109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259559349</v>
      </c>
      <c r="E57" s="33">
        <v>259139699</v>
      </c>
      <c r="F57" s="33">
        <v>32307326</v>
      </c>
      <c r="G57" s="38">
        <f t="shared" ref="G57:G85" si="8">IF(($D57      =0),0,($F57      /$D57      ))</f>
        <v>0.12446989917515935</v>
      </c>
      <c r="H57" s="33">
        <v>168055777</v>
      </c>
      <c r="I57" s="38">
        <f t="shared" ref="I57:I85" si="9">IF(($D57      =0),0,($H57      /$D57      ))</f>
        <v>0.64746570542523596</v>
      </c>
      <c r="J57" s="33">
        <v>88449827</v>
      </c>
      <c r="K57" s="38">
        <f t="shared" ref="K57:K85" si="10">IF(($E57      =0),0,($J57      /$E57      ))</f>
        <v>0.34132102237256978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288812930</v>
      </c>
      <c r="O57" s="38">
        <f t="shared" ref="O57:O85" si="13">IF(($E57      =0),0,($N57      /$E57      ))</f>
        <v>1.1145066970229058</v>
      </c>
      <c r="P57" s="33">
        <v>261505430</v>
      </c>
      <c r="Q57" s="33">
        <v>295967687</v>
      </c>
      <c r="R57" s="33">
        <v>269133116</v>
      </c>
      <c r="S57" s="33">
        <v>334912549</v>
      </c>
      <c r="T57" s="38">
        <f t="shared" ref="T57:T85" si="14">IF(($R57      =0),0,($S57      /$R57      ))</f>
        <v>1.2444122595451985</v>
      </c>
      <c r="U57" s="38">
        <f t="shared" ref="U57:U85" si="15">IF(($P57      =0),0,(($J57      /$P57      )-1))</f>
        <v>-0.66176676713749316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259559349</v>
      </c>
      <c r="E58" s="34">
        <f>E57</f>
        <v>259139699</v>
      </c>
      <c r="F58" s="34">
        <f>F57</f>
        <v>32307326</v>
      </c>
      <c r="G58" s="39">
        <f t="shared" si="8"/>
        <v>0.12446989917515935</v>
      </c>
      <c r="H58" s="34">
        <f>H57</f>
        <v>168055777</v>
      </c>
      <c r="I58" s="39">
        <f t="shared" si="9"/>
        <v>0.64746570542523596</v>
      </c>
      <c r="J58" s="34">
        <f>J57</f>
        <v>88449827</v>
      </c>
      <c r="K58" s="39">
        <f t="shared" si="10"/>
        <v>0.34132102237256978</v>
      </c>
      <c r="L58" s="34">
        <f>L57</f>
        <v>0</v>
      </c>
      <c r="M58" s="39">
        <f t="shared" si="11"/>
        <v>0</v>
      </c>
      <c r="N58" s="34">
        <f t="shared" si="12"/>
        <v>288812930</v>
      </c>
      <c r="O58" s="39">
        <f t="shared" si="13"/>
        <v>1.1145066970229058</v>
      </c>
      <c r="P58" s="34">
        <f>P57</f>
        <v>261505430</v>
      </c>
      <c r="Q58" s="34">
        <f>Q57</f>
        <v>295967687</v>
      </c>
      <c r="R58" s="34">
        <f>R57</f>
        <v>269133116</v>
      </c>
      <c r="S58" s="34">
        <f>S57</f>
        <v>334912549</v>
      </c>
      <c r="T58" s="39">
        <f t="shared" si="14"/>
        <v>1.2444122595451985</v>
      </c>
      <c r="U58" s="39">
        <f t="shared" si="15"/>
        <v>-0.66176676713749316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8348729</v>
      </c>
      <c r="E59" s="33">
        <v>8348729</v>
      </c>
      <c r="F59" s="33">
        <v>2277060</v>
      </c>
      <c r="G59" s="38">
        <f t="shared" si="8"/>
        <v>0.27274331218560333</v>
      </c>
      <c r="H59" s="33">
        <v>1965925</v>
      </c>
      <c r="I59" s="38">
        <f t="shared" si="9"/>
        <v>0.23547596286812039</v>
      </c>
      <c r="J59" s="33">
        <v>1407934</v>
      </c>
      <c r="K59" s="38">
        <f t="shared" si="10"/>
        <v>0.16864052001208807</v>
      </c>
      <c r="L59" s="33">
        <v>0</v>
      </c>
      <c r="M59" s="38">
        <f t="shared" si="11"/>
        <v>0</v>
      </c>
      <c r="N59" s="33">
        <f t="shared" si="12"/>
        <v>5650919</v>
      </c>
      <c r="O59" s="38">
        <f t="shared" si="13"/>
        <v>0.67685979506581184</v>
      </c>
      <c r="P59" s="33">
        <v>2181927</v>
      </c>
      <c r="Q59" s="33">
        <v>4148424</v>
      </c>
      <c r="R59" s="33">
        <v>9062897</v>
      </c>
      <c r="S59" s="33">
        <v>6378735</v>
      </c>
      <c r="T59" s="38">
        <f t="shared" si="14"/>
        <v>0.70382958120344963</v>
      </c>
      <c r="U59" s="38">
        <f t="shared" si="15"/>
        <v>-0.3547290995528265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1207630</v>
      </c>
      <c r="E60" s="33">
        <v>1207630</v>
      </c>
      <c r="F60" s="33">
        <v>614360</v>
      </c>
      <c r="G60" s="38">
        <f t="shared" si="8"/>
        <v>0.50873197916580415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614360</v>
      </c>
      <c r="O60" s="38">
        <f t="shared" si="13"/>
        <v>0.50873197916580415</v>
      </c>
      <c r="P60" s="33">
        <v>14</v>
      </c>
      <c r="Q60" s="33">
        <v>10525851</v>
      </c>
      <c r="R60" s="33">
        <v>11448141</v>
      </c>
      <c r="S60" s="33">
        <v>1307254</v>
      </c>
      <c r="T60" s="38">
        <f t="shared" si="14"/>
        <v>0.11418919456006002</v>
      </c>
      <c r="U60" s="38">
        <f t="shared" si="15"/>
        <v>-1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5760930</v>
      </c>
      <c r="E61" s="33">
        <v>8094317</v>
      </c>
      <c r="F61" s="33">
        <v>1020619</v>
      </c>
      <c r="G61" s="38">
        <f t="shared" si="8"/>
        <v>0.17716219429849001</v>
      </c>
      <c r="H61" s="33">
        <v>1743452</v>
      </c>
      <c r="I61" s="38">
        <f t="shared" si="9"/>
        <v>0.30263377614378234</v>
      </c>
      <c r="J61" s="33">
        <v>828155</v>
      </c>
      <c r="K61" s="38">
        <f t="shared" si="10"/>
        <v>0.10231314142996871</v>
      </c>
      <c r="L61" s="33">
        <v>0</v>
      </c>
      <c r="M61" s="38">
        <f t="shared" si="11"/>
        <v>0</v>
      </c>
      <c r="N61" s="33">
        <f t="shared" si="12"/>
        <v>3592226</v>
      </c>
      <c r="O61" s="38">
        <f t="shared" si="13"/>
        <v>0.44379606086591372</v>
      </c>
      <c r="P61" s="33">
        <v>921469</v>
      </c>
      <c r="Q61" s="33">
        <v>5068092</v>
      </c>
      <c r="R61" s="33">
        <v>5702016</v>
      </c>
      <c r="S61" s="33">
        <v>2669841</v>
      </c>
      <c r="T61" s="38">
        <f t="shared" si="14"/>
        <v>0.46822755320223586</v>
      </c>
      <c r="U61" s="38">
        <f t="shared" si="15"/>
        <v>-0.10126656458329042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15317289</v>
      </c>
      <c r="E63" s="34">
        <f>SUM(E59:E62)</f>
        <v>17650676</v>
      </c>
      <c r="F63" s="34">
        <f>SUM(F59:F62)</f>
        <v>3912039</v>
      </c>
      <c r="G63" s="39">
        <f t="shared" si="8"/>
        <v>0.25540022127936607</v>
      </c>
      <c r="H63" s="34">
        <f>SUM(H59:H62)</f>
        <v>3709377</v>
      </c>
      <c r="I63" s="39">
        <f t="shared" si="9"/>
        <v>0.24216928987890743</v>
      </c>
      <c r="J63" s="34">
        <f>SUM(J59:J62)</f>
        <v>2236089</v>
      </c>
      <c r="K63" s="39">
        <f t="shared" si="10"/>
        <v>0.12668574280101227</v>
      </c>
      <c r="L63" s="34">
        <f>SUM(L59:L62)</f>
        <v>0</v>
      </c>
      <c r="M63" s="39">
        <f t="shared" si="11"/>
        <v>0</v>
      </c>
      <c r="N63" s="34">
        <f t="shared" si="12"/>
        <v>9857505</v>
      </c>
      <c r="O63" s="39">
        <f t="shared" si="13"/>
        <v>0.55847747700994566</v>
      </c>
      <c r="P63" s="34">
        <f>SUM(P59:P62)</f>
        <v>3103410</v>
      </c>
      <c r="Q63" s="34">
        <f>SUM(Q59:Q62)</f>
        <v>19742367</v>
      </c>
      <c r="R63" s="34">
        <f>SUM(R59:R62)</f>
        <v>26213054</v>
      </c>
      <c r="S63" s="34">
        <f>SUM(S59:S62)</f>
        <v>10355830</v>
      </c>
      <c r="T63" s="39">
        <f t="shared" si="14"/>
        <v>0.39506384872209088</v>
      </c>
      <c r="U63" s="39">
        <f t="shared" si="15"/>
        <v>-0.27947354684041104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5551270</v>
      </c>
      <c r="E64" s="33">
        <v>6626270</v>
      </c>
      <c r="F64" s="33">
        <v>19000</v>
      </c>
      <c r="G64" s="38">
        <f t="shared" si="8"/>
        <v>3.4226402246693099E-3</v>
      </c>
      <c r="H64" s="33">
        <v>179590</v>
      </c>
      <c r="I64" s="38">
        <f t="shared" si="9"/>
        <v>3.2351155681492702E-2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198590</v>
      </c>
      <c r="O64" s="38">
        <f t="shared" si="13"/>
        <v>2.9970103844244197E-2</v>
      </c>
      <c r="P64" s="33">
        <v>19000</v>
      </c>
      <c r="Q64" s="33">
        <v>3414420</v>
      </c>
      <c r="R64" s="33">
        <v>2288239</v>
      </c>
      <c r="S64" s="33">
        <v>29426</v>
      </c>
      <c r="T64" s="38">
        <f t="shared" si="14"/>
        <v>1.2859670689993484E-2</v>
      </c>
      <c r="U64" s="38">
        <f t="shared" si="15"/>
        <v>-1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2788274</v>
      </c>
      <c r="E65" s="33">
        <v>3689800</v>
      </c>
      <c r="F65" s="33">
        <v>1535645</v>
      </c>
      <c r="G65" s="38">
        <f t="shared" si="8"/>
        <v>0.55075110982636566</v>
      </c>
      <c r="H65" s="33">
        <v>554964</v>
      </c>
      <c r="I65" s="38">
        <f t="shared" si="9"/>
        <v>0.19903495854424638</v>
      </c>
      <c r="J65" s="33">
        <v>653773</v>
      </c>
      <c r="K65" s="38">
        <f t="shared" si="10"/>
        <v>0.17718385820369667</v>
      </c>
      <c r="L65" s="33">
        <v>0</v>
      </c>
      <c r="M65" s="38">
        <f t="shared" si="11"/>
        <v>0</v>
      </c>
      <c r="N65" s="33">
        <f t="shared" si="12"/>
        <v>2744382</v>
      </c>
      <c r="O65" s="38">
        <f t="shared" si="13"/>
        <v>0.74377527237248631</v>
      </c>
      <c r="P65" s="33">
        <v>8729095</v>
      </c>
      <c r="Q65" s="33">
        <v>3120595</v>
      </c>
      <c r="R65" s="33">
        <v>4208774</v>
      </c>
      <c r="S65" s="33">
        <v>11392740</v>
      </c>
      <c r="T65" s="38">
        <f t="shared" si="14"/>
        <v>2.7069022950626476</v>
      </c>
      <c r="U65" s="38">
        <f t="shared" si="15"/>
        <v>-0.92510414882642478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14896146</v>
      </c>
      <c r="E66" s="33">
        <v>17132150</v>
      </c>
      <c r="F66" s="33">
        <v>972239</v>
      </c>
      <c r="G66" s="38">
        <f t="shared" si="8"/>
        <v>6.5267821623123196E-2</v>
      </c>
      <c r="H66" s="33">
        <v>1215028</v>
      </c>
      <c r="I66" s="38">
        <f t="shared" si="9"/>
        <v>8.1566601186642509E-2</v>
      </c>
      <c r="J66" s="33">
        <v>10412098</v>
      </c>
      <c r="K66" s="38">
        <f t="shared" si="10"/>
        <v>0.60775197508777357</v>
      </c>
      <c r="L66" s="33">
        <v>0</v>
      </c>
      <c r="M66" s="38">
        <f t="shared" si="11"/>
        <v>0</v>
      </c>
      <c r="N66" s="33">
        <f t="shared" si="12"/>
        <v>12599365</v>
      </c>
      <c r="O66" s="38">
        <f t="shared" si="13"/>
        <v>0.73542229083915334</v>
      </c>
      <c r="P66" s="33">
        <v>833718</v>
      </c>
      <c r="Q66" s="33">
        <v>14172630</v>
      </c>
      <c r="R66" s="33">
        <v>14099399</v>
      </c>
      <c r="S66" s="33">
        <v>2021064</v>
      </c>
      <c r="T66" s="38">
        <f t="shared" si="14"/>
        <v>0.14334398225059097</v>
      </c>
      <c r="U66" s="38">
        <f t="shared" si="15"/>
        <v>11.488752791711345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87009994</v>
      </c>
      <c r="E67" s="33">
        <v>95656112</v>
      </c>
      <c r="F67" s="33">
        <v>-3610080</v>
      </c>
      <c r="G67" s="38">
        <f t="shared" si="8"/>
        <v>-4.1490406262986293E-2</v>
      </c>
      <c r="H67" s="33">
        <v>28591040</v>
      </c>
      <c r="I67" s="38">
        <f t="shared" si="9"/>
        <v>0.32859489681150883</v>
      </c>
      <c r="J67" s="33">
        <v>14054987</v>
      </c>
      <c r="K67" s="38">
        <f t="shared" si="10"/>
        <v>0.14693245111195821</v>
      </c>
      <c r="L67" s="33">
        <v>0</v>
      </c>
      <c r="M67" s="38">
        <f t="shared" si="11"/>
        <v>0</v>
      </c>
      <c r="N67" s="33">
        <f t="shared" si="12"/>
        <v>39035947</v>
      </c>
      <c r="O67" s="38">
        <f t="shared" si="13"/>
        <v>0.40808628098955141</v>
      </c>
      <c r="P67" s="33">
        <v>11245241</v>
      </c>
      <c r="Q67" s="33">
        <v>38974379</v>
      </c>
      <c r="R67" s="33">
        <v>71817857</v>
      </c>
      <c r="S67" s="33">
        <v>49475271</v>
      </c>
      <c r="T67" s="38">
        <f t="shared" si="14"/>
        <v>0.68889929422427632</v>
      </c>
      <c r="U67" s="38">
        <f t="shared" si="15"/>
        <v>0.24986089671177347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41183450</v>
      </c>
      <c r="E68" s="33">
        <v>36992152</v>
      </c>
      <c r="F68" s="33">
        <v>3280402</v>
      </c>
      <c r="G68" s="38">
        <f t="shared" si="8"/>
        <v>7.9653404462229363E-2</v>
      </c>
      <c r="H68" s="33">
        <v>6130448</v>
      </c>
      <c r="I68" s="38">
        <f t="shared" si="9"/>
        <v>0.14885707729682676</v>
      </c>
      <c r="J68" s="33">
        <v>5022564</v>
      </c>
      <c r="K68" s="38">
        <f t="shared" si="10"/>
        <v>0.135773771690817</v>
      </c>
      <c r="L68" s="33">
        <v>0</v>
      </c>
      <c r="M68" s="38">
        <f t="shared" si="11"/>
        <v>0</v>
      </c>
      <c r="N68" s="33">
        <f t="shared" si="12"/>
        <v>14433414</v>
      </c>
      <c r="O68" s="38">
        <f t="shared" si="13"/>
        <v>0.39017502955762079</v>
      </c>
      <c r="P68" s="33">
        <v>3841051</v>
      </c>
      <c r="Q68" s="33">
        <v>40147164</v>
      </c>
      <c r="R68" s="33">
        <v>40026865</v>
      </c>
      <c r="S68" s="33">
        <v>17610659</v>
      </c>
      <c r="T68" s="38">
        <f t="shared" si="14"/>
        <v>0.43997097949089942</v>
      </c>
      <c r="U68" s="38">
        <f t="shared" si="15"/>
        <v>0.30760148719712399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151429134</v>
      </c>
      <c r="E70" s="34">
        <f>SUM(E64:E69)</f>
        <v>160096484</v>
      </c>
      <c r="F70" s="34">
        <f>SUM(F64:F69)</f>
        <v>2197206</v>
      </c>
      <c r="G70" s="39">
        <f t="shared" si="8"/>
        <v>1.4509797038131381E-2</v>
      </c>
      <c r="H70" s="34">
        <f>SUM(H64:H69)</f>
        <v>36671070</v>
      </c>
      <c r="I70" s="39">
        <f t="shared" si="9"/>
        <v>0.24216654372467059</v>
      </c>
      <c r="J70" s="34">
        <f>SUM(J64:J69)</f>
        <v>30143422</v>
      </c>
      <c r="K70" s="39">
        <f t="shared" si="10"/>
        <v>0.18828284823544283</v>
      </c>
      <c r="L70" s="34">
        <f>SUM(L64:L69)</f>
        <v>0</v>
      </c>
      <c r="M70" s="39">
        <f t="shared" si="11"/>
        <v>0</v>
      </c>
      <c r="N70" s="34">
        <f t="shared" si="12"/>
        <v>69011698</v>
      </c>
      <c r="O70" s="39">
        <f t="shared" si="13"/>
        <v>0.43106317063152993</v>
      </c>
      <c r="P70" s="34">
        <f>SUM(P64:P69)</f>
        <v>24668105</v>
      </c>
      <c r="Q70" s="34">
        <f>SUM(Q64:Q69)</f>
        <v>99829188</v>
      </c>
      <c r="R70" s="34">
        <f>SUM(R64:R69)</f>
        <v>132441134</v>
      </c>
      <c r="S70" s="34">
        <f>SUM(S64:S69)</f>
        <v>80529160</v>
      </c>
      <c r="T70" s="39">
        <f t="shared" si="14"/>
        <v>0.60803737908193989</v>
      </c>
      <c r="U70" s="39">
        <f t="shared" si="15"/>
        <v>0.2219593681800851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138437136</v>
      </c>
      <c r="E71" s="33">
        <v>137877360</v>
      </c>
      <c r="F71" s="33">
        <v>6475699</v>
      </c>
      <c r="G71" s="38">
        <f t="shared" si="8"/>
        <v>4.6777181232642663E-2</v>
      </c>
      <c r="H71" s="33">
        <v>6467430</v>
      </c>
      <c r="I71" s="38">
        <f t="shared" si="9"/>
        <v>4.6717450150081115E-2</v>
      </c>
      <c r="J71" s="33">
        <v>7240911</v>
      </c>
      <c r="K71" s="38">
        <f t="shared" si="10"/>
        <v>5.2517041231424796E-2</v>
      </c>
      <c r="L71" s="33">
        <v>0</v>
      </c>
      <c r="M71" s="38">
        <f t="shared" si="11"/>
        <v>0</v>
      </c>
      <c r="N71" s="33">
        <f t="shared" si="12"/>
        <v>20184040</v>
      </c>
      <c r="O71" s="38">
        <f t="shared" si="13"/>
        <v>0.14639125669362976</v>
      </c>
      <c r="P71" s="33">
        <v>6507363</v>
      </c>
      <c r="Q71" s="33">
        <v>149922372</v>
      </c>
      <c r="R71" s="33">
        <v>141735588</v>
      </c>
      <c r="S71" s="33">
        <v>18946833</v>
      </c>
      <c r="T71" s="38">
        <f t="shared" si="14"/>
        <v>0.13367731610214931</v>
      </c>
      <c r="U71" s="38">
        <f t="shared" si="15"/>
        <v>0.11272584609157343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21594852</v>
      </c>
      <c r="E72" s="33">
        <v>58056034</v>
      </c>
      <c r="F72" s="33">
        <v>7367139</v>
      </c>
      <c r="G72" s="38">
        <f t="shared" si="8"/>
        <v>0.3411525580263296</v>
      </c>
      <c r="H72" s="33">
        <v>6286873</v>
      </c>
      <c r="I72" s="38">
        <f t="shared" si="9"/>
        <v>0.29112832076830164</v>
      </c>
      <c r="J72" s="33">
        <v>29137941</v>
      </c>
      <c r="K72" s="38">
        <f t="shared" si="10"/>
        <v>0.50189341214730587</v>
      </c>
      <c r="L72" s="33">
        <v>0</v>
      </c>
      <c r="M72" s="38">
        <f t="shared" si="11"/>
        <v>0</v>
      </c>
      <c r="N72" s="33">
        <f t="shared" si="12"/>
        <v>42791953</v>
      </c>
      <c r="O72" s="38">
        <f t="shared" si="13"/>
        <v>0.7370801973831006</v>
      </c>
      <c r="P72" s="33">
        <v>5065534</v>
      </c>
      <c r="Q72" s="33">
        <v>20031421</v>
      </c>
      <c r="R72" s="33">
        <v>21031421</v>
      </c>
      <c r="S72" s="33">
        <v>14937693</v>
      </c>
      <c r="T72" s="38">
        <f t="shared" si="14"/>
        <v>0.71025600219785434</v>
      </c>
      <c r="U72" s="38">
        <f t="shared" si="15"/>
        <v>4.7521953262972865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27014004</v>
      </c>
      <c r="E73" s="33">
        <v>45587001</v>
      </c>
      <c r="F73" s="33">
        <v>3680917</v>
      </c>
      <c r="G73" s="38">
        <f t="shared" si="8"/>
        <v>0.13625958595401111</v>
      </c>
      <c r="H73" s="33">
        <v>6551880</v>
      </c>
      <c r="I73" s="38">
        <f t="shared" si="9"/>
        <v>0.24253642666226005</v>
      </c>
      <c r="J73" s="33">
        <v>2136111</v>
      </c>
      <c r="K73" s="38">
        <f t="shared" si="10"/>
        <v>4.6857897057101867E-2</v>
      </c>
      <c r="L73" s="33">
        <v>0</v>
      </c>
      <c r="M73" s="38">
        <f t="shared" si="11"/>
        <v>0</v>
      </c>
      <c r="N73" s="33">
        <f t="shared" si="12"/>
        <v>12368908</v>
      </c>
      <c r="O73" s="38">
        <f t="shared" si="13"/>
        <v>0.271325328024978</v>
      </c>
      <c r="P73" s="33">
        <v>613215</v>
      </c>
      <c r="Q73" s="33">
        <v>42330612</v>
      </c>
      <c r="R73" s="33">
        <v>42330612</v>
      </c>
      <c r="S73" s="33">
        <v>7286509</v>
      </c>
      <c r="T73" s="38">
        <f t="shared" si="14"/>
        <v>0.17213332516902899</v>
      </c>
      <c r="U73" s="38">
        <f t="shared" si="15"/>
        <v>2.4834617548494409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46072434</v>
      </c>
      <c r="E74" s="33">
        <v>53729635</v>
      </c>
      <c r="F74" s="33">
        <v>10114248</v>
      </c>
      <c r="G74" s="38">
        <f t="shared" si="8"/>
        <v>0.21952927427276797</v>
      </c>
      <c r="H74" s="33">
        <v>12054176</v>
      </c>
      <c r="I74" s="38">
        <f t="shared" si="9"/>
        <v>0.26163531972285209</v>
      </c>
      <c r="J74" s="33">
        <v>8216895</v>
      </c>
      <c r="K74" s="38">
        <f t="shared" si="10"/>
        <v>0.15293040795828969</v>
      </c>
      <c r="L74" s="33">
        <v>0</v>
      </c>
      <c r="M74" s="38">
        <f t="shared" si="11"/>
        <v>0</v>
      </c>
      <c r="N74" s="33">
        <f t="shared" si="12"/>
        <v>30385319</v>
      </c>
      <c r="O74" s="38">
        <f t="shared" si="13"/>
        <v>0.56552252774469802</v>
      </c>
      <c r="P74" s="33">
        <v>7149618</v>
      </c>
      <c r="Q74" s="33">
        <v>51745258</v>
      </c>
      <c r="R74" s="33">
        <v>105783174</v>
      </c>
      <c r="S74" s="33">
        <v>22839547</v>
      </c>
      <c r="T74" s="38">
        <f t="shared" si="14"/>
        <v>0.21590907264703552</v>
      </c>
      <c r="U74" s="38">
        <f t="shared" si="15"/>
        <v>0.14927748587407041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14219265</v>
      </c>
      <c r="E75" s="33">
        <v>1293969</v>
      </c>
      <c r="F75" s="33">
        <v>2421095</v>
      </c>
      <c r="G75" s="38">
        <f t="shared" si="8"/>
        <v>0.17026864609387335</v>
      </c>
      <c r="H75" s="33">
        <v>349028</v>
      </c>
      <c r="I75" s="38">
        <f t="shared" si="9"/>
        <v>2.4546135120204877E-2</v>
      </c>
      <c r="J75" s="33">
        <v>358602</v>
      </c>
      <c r="K75" s="38">
        <f t="shared" si="10"/>
        <v>0.27713337800210053</v>
      </c>
      <c r="L75" s="33">
        <v>0</v>
      </c>
      <c r="M75" s="38">
        <f t="shared" si="11"/>
        <v>0</v>
      </c>
      <c r="N75" s="33">
        <f t="shared" si="12"/>
        <v>3128725</v>
      </c>
      <c r="O75" s="38">
        <f t="shared" si="13"/>
        <v>2.4179288684659368</v>
      </c>
      <c r="P75" s="33">
        <v>3802565</v>
      </c>
      <c r="Q75" s="33">
        <v>18457530</v>
      </c>
      <c r="R75" s="33">
        <v>16881187</v>
      </c>
      <c r="S75" s="33">
        <v>10085089</v>
      </c>
      <c r="T75" s="38">
        <f t="shared" si="14"/>
        <v>0.59741586891964404</v>
      </c>
      <c r="U75" s="38">
        <f t="shared" si="15"/>
        <v>-0.90569470870320434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12455430</v>
      </c>
      <c r="E76" s="33">
        <v>12303601</v>
      </c>
      <c r="F76" s="33">
        <v>3054325</v>
      </c>
      <c r="G76" s="38">
        <f t="shared" si="8"/>
        <v>0.24522035770744166</v>
      </c>
      <c r="H76" s="33">
        <v>1942153</v>
      </c>
      <c r="I76" s="38">
        <f t="shared" si="9"/>
        <v>0.15592821765286305</v>
      </c>
      <c r="J76" s="33">
        <v>2436891</v>
      </c>
      <c r="K76" s="38">
        <f t="shared" si="10"/>
        <v>0.19806323368256171</v>
      </c>
      <c r="L76" s="33">
        <v>0</v>
      </c>
      <c r="M76" s="38">
        <f t="shared" si="11"/>
        <v>0</v>
      </c>
      <c r="N76" s="33">
        <f t="shared" si="12"/>
        <v>7433369</v>
      </c>
      <c r="O76" s="38">
        <f t="shared" si="13"/>
        <v>0.60416206604879341</v>
      </c>
      <c r="P76" s="33">
        <v>2358169</v>
      </c>
      <c r="Q76" s="33">
        <v>15235524</v>
      </c>
      <c r="R76" s="33">
        <v>13978725</v>
      </c>
      <c r="S76" s="33">
        <v>3074176</v>
      </c>
      <c r="T76" s="38">
        <f t="shared" si="14"/>
        <v>0.21991819711740521</v>
      </c>
      <c r="U76" s="38">
        <f t="shared" si="15"/>
        <v>3.3382679528057624E-2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12006000</v>
      </c>
      <c r="E77" s="33">
        <v>8006000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275951</v>
      </c>
      <c r="K77" s="38">
        <f t="shared" si="10"/>
        <v>3.4468023982013492E-2</v>
      </c>
      <c r="L77" s="33">
        <v>0</v>
      </c>
      <c r="M77" s="38">
        <f t="shared" si="11"/>
        <v>0</v>
      </c>
      <c r="N77" s="33">
        <f t="shared" si="12"/>
        <v>275951</v>
      </c>
      <c r="O77" s="38">
        <f t="shared" si="13"/>
        <v>3.4468023982013492E-2</v>
      </c>
      <c r="P77" s="33">
        <v>0</v>
      </c>
      <c r="Q77" s="33">
        <v>10074000</v>
      </c>
      <c r="R77" s="33">
        <v>9574000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271799121</v>
      </c>
      <c r="E78" s="34">
        <f>SUM(E71:E77)</f>
        <v>316853600</v>
      </c>
      <c r="F78" s="34">
        <f>SUM(F71:F77)</f>
        <v>33113423</v>
      </c>
      <c r="G78" s="39">
        <f t="shared" si="8"/>
        <v>0.12183050069540144</v>
      </c>
      <c r="H78" s="34">
        <f>SUM(H71:H77)</f>
        <v>33651540</v>
      </c>
      <c r="I78" s="39">
        <f t="shared" si="9"/>
        <v>0.12381033417690854</v>
      </c>
      <c r="J78" s="34">
        <f>SUM(J71:J77)</f>
        <v>49803302</v>
      </c>
      <c r="K78" s="39">
        <f t="shared" si="10"/>
        <v>0.15718079895573223</v>
      </c>
      <c r="L78" s="34">
        <f>SUM(L71:L77)</f>
        <v>0</v>
      </c>
      <c r="M78" s="39">
        <f t="shared" si="11"/>
        <v>0</v>
      </c>
      <c r="N78" s="34">
        <f t="shared" si="12"/>
        <v>116568265</v>
      </c>
      <c r="O78" s="39">
        <f t="shared" si="13"/>
        <v>0.36789313739847046</v>
      </c>
      <c r="P78" s="34">
        <f>SUM(P71:P77)</f>
        <v>25496464</v>
      </c>
      <c r="Q78" s="34">
        <f>SUM(Q71:Q77)</f>
        <v>307796717</v>
      </c>
      <c r="R78" s="34">
        <f>SUM(R71:R77)</f>
        <v>351314707</v>
      </c>
      <c r="S78" s="34">
        <f>SUM(S71:S77)</f>
        <v>77169847</v>
      </c>
      <c r="T78" s="39">
        <f t="shared" si="14"/>
        <v>0.21966016640459063</v>
      </c>
      <c r="U78" s="39">
        <f t="shared" si="15"/>
        <v>0.95334153002549682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30430104</v>
      </c>
      <c r="E79" s="33">
        <v>35361174</v>
      </c>
      <c r="F79" s="33">
        <v>5067181</v>
      </c>
      <c r="G79" s="38">
        <f t="shared" si="8"/>
        <v>0.16651868820428611</v>
      </c>
      <c r="H79" s="33">
        <v>7452362</v>
      </c>
      <c r="I79" s="38">
        <f t="shared" si="9"/>
        <v>0.24490097043375206</v>
      </c>
      <c r="J79" s="33">
        <v>6514019</v>
      </c>
      <c r="K79" s="38">
        <f t="shared" si="10"/>
        <v>0.18421387819307131</v>
      </c>
      <c r="L79" s="33">
        <v>0</v>
      </c>
      <c r="M79" s="38">
        <f t="shared" si="11"/>
        <v>0</v>
      </c>
      <c r="N79" s="33">
        <f t="shared" si="12"/>
        <v>19033562</v>
      </c>
      <c r="O79" s="38">
        <f t="shared" si="13"/>
        <v>0.53826159731008927</v>
      </c>
      <c r="P79" s="33">
        <v>6923431</v>
      </c>
      <c r="Q79" s="33">
        <v>31389569</v>
      </c>
      <c r="R79" s="33">
        <v>35791580</v>
      </c>
      <c r="S79" s="33">
        <v>18000841</v>
      </c>
      <c r="T79" s="38">
        <f t="shared" si="14"/>
        <v>0.50293507579156882</v>
      </c>
      <c r="U79" s="38">
        <f t="shared" si="15"/>
        <v>-5.9134264499783429E-2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70872021</v>
      </c>
      <c r="E80" s="33">
        <v>64565102</v>
      </c>
      <c r="F80" s="33">
        <v>38214526</v>
      </c>
      <c r="G80" s="38">
        <f t="shared" si="8"/>
        <v>0.53920468840588021</v>
      </c>
      <c r="H80" s="33">
        <v>36969252</v>
      </c>
      <c r="I80" s="38">
        <f t="shared" si="9"/>
        <v>0.52163394634957572</v>
      </c>
      <c r="J80" s="33">
        <v>42307889</v>
      </c>
      <c r="K80" s="38">
        <f t="shared" si="10"/>
        <v>0.65527487279428442</v>
      </c>
      <c r="L80" s="33">
        <v>0</v>
      </c>
      <c r="M80" s="38">
        <f t="shared" si="11"/>
        <v>0</v>
      </c>
      <c r="N80" s="33">
        <f t="shared" si="12"/>
        <v>117491667</v>
      </c>
      <c r="O80" s="38">
        <f t="shared" si="13"/>
        <v>1.8197395088139101</v>
      </c>
      <c r="P80" s="33">
        <v>35575240</v>
      </c>
      <c r="Q80" s="33">
        <v>69492538</v>
      </c>
      <c r="R80" s="33">
        <v>76717538</v>
      </c>
      <c r="S80" s="33">
        <v>97742234</v>
      </c>
      <c r="T80" s="38">
        <f t="shared" si="14"/>
        <v>1.274053320115669</v>
      </c>
      <c r="U80" s="38">
        <f t="shared" si="15"/>
        <v>0.1892509790517225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51534940</v>
      </c>
      <c r="E81" s="33">
        <v>51520760</v>
      </c>
      <c r="F81" s="33">
        <v>5004788</v>
      </c>
      <c r="G81" s="38">
        <f t="shared" si="8"/>
        <v>9.7114462537455176E-2</v>
      </c>
      <c r="H81" s="33">
        <v>7031999</v>
      </c>
      <c r="I81" s="38">
        <f t="shared" si="9"/>
        <v>0.13645109512109649</v>
      </c>
      <c r="J81" s="33">
        <v>7330066</v>
      </c>
      <c r="K81" s="38">
        <f t="shared" si="10"/>
        <v>0.14227402701357666</v>
      </c>
      <c r="L81" s="33">
        <v>0</v>
      </c>
      <c r="M81" s="38">
        <f t="shared" si="11"/>
        <v>0</v>
      </c>
      <c r="N81" s="33">
        <f t="shared" si="12"/>
        <v>19366853</v>
      </c>
      <c r="O81" s="38">
        <f t="shared" si="13"/>
        <v>0.37590386865411146</v>
      </c>
      <c r="P81" s="33">
        <v>5575372</v>
      </c>
      <c r="Q81" s="33">
        <v>68473250</v>
      </c>
      <c r="R81" s="33">
        <v>46298270</v>
      </c>
      <c r="S81" s="33">
        <v>16726017</v>
      </c>
      <c r="T81" s="38">
        <f t="shared" si="14"/>
        <v>0.36126656568377175</v>
      </c>
      <c r="U81" s="38">
        <f t="shared" si="15"/>
        <v>0.31472231808030027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6699092</v>
      </c>
      <c r="E82" s="33">
        <v>6687428</v>
      </c>
      <c r="F82" s="33">
        <v>916969</v>
      </c>
      <c r="G82" s="38">
        <f t="shared" si="8"/>
        <v>0.13687959502571392</v>
      </c>
      <c r="H82" s="33">
        <v>1041520</v>
      </c>
      <c r="I82" s="38">
        <f t="shared" si="9"/>
        <v>0.15547181618046146</v>
      </c>
      <c r="J82" s="33">
        <v>1204093</v>
      </c>
      <c r="K82" s="38">
        <f t="shared" si="10"/>
        <v>0.18005322823662551</v>
      </c>
      <c r="L82" s="33">
        <v>0</v>
      </c>
      <c r="M82" s="38">
        <f t="shared" si="11"/>
        <v>0</v>
      </c>
      <c r="N82" s="33">
        <f t="shared" si="12"/>
        <v>3162582</v>
      </c>
      <c r="O82" s="38">
        <f t="shared" si="13"/>
        <v>0.47291454950991624</v>
      </c>
      <c r="P82" s="33">
        <v>174603</v>
      </c>
      <c r="Q82" s="33">
        <v>6266222</v>
      </c>
      <c r="R82" s="33">
        <v>6266222</v>
      </c>
      <c r="S82" s="33">
        <v>348276</v>
      </c>
      <c r="T82" s="38">
        <f t="shared" si="14"/>
        <v>5.5579901254695412E-2</v>
      </c>
      <c r="U82" s="38">
        <f t="shared" si="15"/>
        <v>5.8961758961758965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159536157</v>
      </c>
      <c r="E84" s="34">
        <f>SUM(E79:E83)</f>
        <v>158134464</v>
      </c>
      <c r="F84" s="34">
        <f>SUM(F79:F83)</f>
        <v>49203464</v>
      </c>
      <c r="G84" s="39">
        <f t="shared" si="8"/>
        <v>0.30841575305088992</v>
      </c>
      <c r="H84" s="34">
        <f>SUM(H79:H83)</f>
        <v>52495133</v>
      </c>
      <c r="I84" s="39">
        <f t="shared" si="9"/>
        <v>0.32904849901831346</v>
      </c>
      <c r="J84" s="34">
        <f>SUM(J79:J83)</f>
        <v>57356067</v>
      </c>
      <c r="K84" s="39">
        <f t="shared" si="10"/>
        <v>0.36270440705449258</v>
      </c>
      <c r="L84" s="34">
        <f>SUM(L79:L83)</f>
        <v>0</v>
      </c>
      <c r="M84" s="39">
        <f t="shared" si="11"/>
        <v>0</v>
      </c>
      <c r="N84" s="34">
        <f t="shared" si="12"/>
        <v>159054664</v>
      </c>
      <c r="O84" s="39">
        <f t="shared" si="13"/>
        <v>1.0058190983592292</v>
      </c>
      <c r="P84" s="34">
        <f>SUM(P79:P83)</f>
        <v>48248646</v>
      </c>
      <c r="Q84" s="34">
        <f>SUM(Q79:Q83)</f>
        <v>175621579</v>
      </c>
      <c r="R84" s="34">
        <f>SUM(R79:R83)</f>
        <v>165073610</v>
      </c>
      <c r="S84" s="34">
        <f>SUM(S79:S83)</f>
        <v>132817368</v>
      </c>
      <c r="T84" s="39">
        <f t="shared" si="14"/>
        <v>0.80459479864770633</v>
      </c>
      <c r="U84" s="39">
        <f t="shared" si="15"/>
        <v>0.18876013639843903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857641050</v>
      </c>
      <c r="E85" s="34">
        <f>SUM(E57,E59:E62,E64:E69,E71:E77,E79:E83)</f>
        <v>911874923</v>
      </c>
      <c r="F85" s="34">
        <f>SUM(F57,F59:F62,F64:F69,F71:F77,F79:F83)</f>
        <v>120733458</v>
      </c>
      <c r="G85" s="39">
        <f t="shared" si="8"/>
        <v>0.14077387970177033</v>
      </c>
      <c r="H85" s="34">
        <f>SUM(H57,H59:H62,H64:H69,H71:H77,H79:H83)</f>
        <v>294582897</v>
      </c>
      <c r="I85" s="39">
        <f t="shared" si="9"/>
        <v>0.34348040710038308</v>
      </c>
      <c r="J85" s="34">
        <f>SUM(J57,J59:J62,J64:J69,J71:J77,J79:J83)</f>
        <v>227988707</v>
      </c>
      <c r="K85" s="39">
        <f t="shared" si="10"/>
        <v>0.25002190678731934</v>
      </c>
      <c r="L85" s="34">
        <f>SUM(L57,L59:L62,L64:L69,L71:L77,L79:L83)</f>
        <v>0</v>
      </c>
      <c r="M85" s="39">
        <f t="shared" si="11"/>
        <v>0</v>
      </c>
      <c r="N85" s="34">
        <f t="shared" si="12"/>
        <v>643305062</v>
      </c>
      <c r="O85" s="39">
        <f t="shared" si="13"/>
        <v>0.70547511042805588</v>
      </c>
      <c r="P85" s="34">
        <f>SUM(P57,P59:P62,P64:P69,P71:P77,P79:P83)</f>
        <v>363022055</v>
      </c>
      <c r="Q85" s="34">
        <f>SUM(Q57,Q59:Q62,Q64:Q69,Q71:Q77,Q79:Q83)</f>
        <v>898957538</v>
      </c>
      <c r="R85" s="34">
        <f>SUM(R57,R59:R62,R64:R69,R71:R77,R79:R83)</f>
        <v>944175621</v>
      </c>
      <c r="S85" s="34">
        <f>SUM(S57,S59:S62,S64:S69,S71:S77,S79:S83)</f>
        <v>635784754</v>
      </c>
      <c r="T85" s="39">
        <f t="shared" si="14"/>
        <v>0.67337552448836213</v>
      </c>
      <c r="U85" s="39">
        <f t="shared" si="15"/>
        <v>-0.37197009421369731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2247811977</v>
      </c>
      <c r="E88" s="33">
        <v>2323799076</v>
      </c>
      <c r="F88" s="33">
        <v>378022493</v>
      </c>
      <c r="G88" s="38">
        <f t="shared" ref="G88:G99" si="16">IF(($D88      =0),0,($F88      /$D88      ))</f>
        <v>0.16817353803075674</v>
      </c>
      <c r="H88" s="33">
        <v>561339424</v>
      </c>
      <c r="I88" s="38">
        <f t="shared" ref="I88:I99" si="17">IF(($D88      =0),0,($H88      /$D88      ))</f>
        <v>0.24972703666664375</v>
      </c>
      <c r="J88" s="33">
        <v>545923782</v>
      </c>
      <c r="K88" s="38">
        <f t="shared" ref="K88:K99" si="18">IF(($E88      =0),0,($J88      /$E88      ))</f>
        <v>0.23492727389310658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1485285699</v>
      </c>
      <c r="O88" s="38">
        <f t="shared" ref="O88:O99" si="21">IF(($E88      =0),0,($N88      /$E88      ))</f>
        <v>0.63916270315274026</v>
      </c>
      <c r="P88" s="33">
        <v>457069238</v>
      </c>
      <c r="Q88" s="33">
        <v>2432264412</v>
      </c>
      <c r="R88" s="33">
        <v>2342773306</v>
      </c>
      <c r="S88" s="33">
        <v>1616441691</v>
      </c>
      <c r="T88" s="38">
        <f t="shared" ref="T88:T99" si="22">IF(($R88      =0),0,($S88      /$R88      ))</f>
        <v>0.68996931408608086</v>
      </c>
      <c r="U88" s="38">
        <f t="shared" ref="U88:U99" si="23">IF(($P88      =0),0,(($J88      /$P88      )-1))</f>
        <v>0.19440062164061023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3554622064</v>
      </c>
      <c r="E89" s="33">
        <v>3226398319</v>
      </c>
      <c r="F89" s="33">
        <v>676620527</v>
      </c>
      <c r="G89" s="38">
        <f t="shared" si="16"/>
        <v>0.19034949843264126</v>
      </c>
      <c r="H89" s="33">
        <v>703166191</v>
      </c>
      <c r="I89" s="38">
        <f t="shared" si="17"/>
        <v>0.19781742709623826</v>
      </c>
      <c r="J89" s="33">
        <v>656008208</v>
      </c>
      <c r="K89" s="38">
        <f t="shared" si="18"/>
        <v>0.20332523859091436</v>
      </c>
      <c r="L89" s="33">
        <v>0</v>
      </c>
      <c r="M89" s="38">
        <f t="shared" si="19"/>
        <v>0</v>
      </c>
      <c r="N89" s="33">
        <f t="shared" si="20"/>
        <v>2035794926</v>
      </c>
      <c r="O89" s="38">
        <f t="shared" si="21"/>
        <v>0.63098065542973025</v>
      </c>
      <c r="P89" s="33">
        <v>653011051</v>
      </c>
      <c r="Q89" s="33">
        <v>3409280279</v>
      </c>
      <c r="R89" s="33">
        <v>2881045051</v>
      </c>
      <c r="S89" s="33">
        <v>1935183505</v>
      </c>
      <c r="T89" s="38">
        <f t="shared" si="22"/>
        <v>0.67169498246072379</v>
      </c>
      <c r="U89" s="38">
        <f t="shared" si="23"/>
        <v>4.5897492782247529E-3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1975491765</v>
      </c>
      <c r="E90" s="33">
        <v>2116531466</v>
      </c>
      <c r="F90" s="33">
        <v>363562160</v>
      </c>
      <c r="G90" s="38">
        <f t="shared" si="16"/>
        <v>0.18403628222666876</v>
      </c>
      <c r="H90" s="33">
        <v>524135764</v>
      </c>
      <c r="I90" s="38">
        <f t="shared" si="17"/>
        <v>0.26531913384108691</v>
      </c>
      <c r="J90" s="33">
        <v>303989084</v>
      </c>
      <c r="K90" s="38">
        <f t="shared" si="18"/>
        <v>0.14362606409745671</v>
      </c>
      <c r="L90" s="33">
        <v>0</v>
      </c>
      <c r="M90" s="38">
        <f t="shared" si="19"/>
        <v>0</v>
      </c>
      <c r="N90" s="33">
        <f t="shared" si="20"/>
        <v>1191687008</v>
      </c>
      <c r="O90" s="38">
        <f t="shared" si="21"/>
        <v>0.56303769971922546</v>
      </c>
      <c r="P90" s="33">
        <v>553724041</v>
      </c>
      <c r="Q90" s="33">
        <v>2064587329</v>
      </c>
      <c r="R90" s="33">
        <v>1982178170</v>
      </c>
      <c r="S90" s="33">
        <v>1573292934</v>
      </c>
      <c r="T90" s="38">
        <f t="shared" si="22"/>
        <v>0.79371923160671276</v>
      </c>
      <c r="U90" s="38">
        <f t="shared" si="23"/>
        <v>-0.45100977835275169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7777925806</v>
      </c>
      <c r="E91" s="34">
        <f>SUM(E88:E90)</f>
        <v>7666728861</v>
      </c>
      <c r="F91" s="34">
        <f>SUM(F88:F90)</f>
        <v>1418205180</v>
      </c>
      <c r="G91" s="39">
        <f t="shared" si="16"/>
        <v>0.18233719572202359</v>
      </c>
      <c r="H91" s="34">
        <f>SUM(H88:H90)</f>
        <v>1788641379</v>
      </c>
      <c r="I91" s="39">
        <f t="shared" si="17"/>
        <v>0.22996380058295454</v>
      </c>
      <c r="J91" s="34">
        <f>SUM(J88:J90)</f>
        <v>1505921074</v>
      </c>
      <c r="K91" s="39">
        <f t="shared" si="18"/>
        <v>0.19642289447074265</v>
      </c>
      <c r="L91" s="34">
        <f>SUM(L88:L90)</f>
        <v>0</v>
      </c>
      <c r="M91" s="39">
        <f t="shared" si="19"/>
        <v>0</v>
      </c>
      <c r="N91" s="34">
        <f t="shared" si="20"/>
        <v>4712767633</v>
      </c>
      <c r="O91" s="39">
        <f t="shared" si="21"/>
        <v>0.61470383503105863</v>
      </c>
      <c r="P91" s="34">
        <f>SUM(P88:P90)</f>
        <v>1663804330</v>
      </c>
      <c r="Q91" s="34">
        <f>SUM(Q88:Q90)</f>
        <v>7906132020</v>
      </c>
      <c r="R91" s="34">
        <f>SUM(R88:R90)</f>
        <v>7205996527</v>
      </c>
      <c r="S91" s="34">
        <f>SUM(S88:S90)</f>
        <v>5124918130</v>
      </c>
      <c r="T91" s="39">
        <f t="shared" si="22"/>
        <v>0.71120185956203974</v>
      </c>
      <c r="U91" s="39">
        <f t="shared" si="23"/>
        <v>-9.4892922895566723E-2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252252463</v>
      </c>
      <c r="E92" s="33">
        <v>240309719</v>
      </c>
      <c r="F92" s="33">
        <v>17231184</v>
      </c>
      <c r="G92" s="38">
        <f t="shared" si="16"/>
        <v>6.8309279501465162E-2</v>
      </c>
      <c r="H92" s="33">
        <v>39248048</v>
      </c>
      <c r="I92" s="38">
        <f t="shared" si="17"/>
        <v>0.15559034600982272</v>
      </c>
      <c r="J92" s="33">
        <v>96196701</v>
      </c>
      <c r="K92" s="38">
        <f t="shared" si="18"/>
        <v>0.40030299814881809</v>
      </c>
      <c r="L92" s="33">
        <v>0</v>
      </c>
      <c r="M92" s="38">
        <f t="shared" si="19"/>
        <v>0</v>
      </c>
      <c r="N92" s="33">
        <f t="shared" si="20"/>
        <v>152675933</v>
      </c>
      <c r="O92" s="38">
        <f t="shared" si="21"/>
        <v>0.63532983033449431</v>
      </c>
      <c r="P92" s="33">
        <v>118884138</v>
      </c>
      <c r="Q92" s="33">
        <v>203468520</v>
      </c>
      <c r="R92" s="33">
        <v>216722531</v>
      </c>
      <c r="S92" s="33">
        <v>141295820</v>
      </c>
      <c r="T92" s="38">
        <f t="shared" si="22"/>
        <v>0.65196645382477558</v>
      </c>
      <c r="U92" s="38">
        <f t="shared" si="23"/>
        <v>-0.19083653531642719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76602191</v>
      </c>
      <c r="E93" s="33">
        <v>69508181</v>
      </c>
      <c r="F93" s="33">
        <v>13835472</v>
      </c>
      <c r="G93" s="38">
        <f t="shared" si="16"/>
        <v>0.18061457276071907</v>
      </c>
      <c r="H93" s="33">
        <v>13106553</v>
      </c>
      <c r="I93" s="38">
        <f t="shared" si="17"/>
        <v>0.17109893109976448</v>
      </c>
      <c r="J93" s="33">
        <v>13202052</v>
      </c>
      <c r="K93" s="38">
        <f t="shared" si="18"/>
        <v>0.18993522503487756</v>
      </c>
      <c r="L93" s="33">
        <v>0</v>
      </c>
      <c r="M93" s="38">
        <f t="shared" si="19"/>
        <v>0</v>
      </c>
      <c r="N93" s="33">
        <f t="shared" si="20"/>
        <v>40144077</v>
      </c>
      <c r="O93" s="38">
        <f t="shared" si="21"/>
        <v>0.57754463463804351</v>
      </c>
      <c r="P93" s="33">
        <v>12024661</v>
      </c>
      <c r="Q93" s="33">
        <v>70489329</v>
      </c>
      <c r="R93" s="33">
        <v>67738777</v>
      </c>
      <c r="S93" s="33">
        <v>39524417</v>
      </c>
      <c r="T93" s="38">
        <f t="shared" si="22"/>
        <v>0.5834828845522263</v>
      </c>
      <c r="U93" s="38">
        <f t="shared" si="23"/>
        <v>9.791469381132667E-2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25793063</v>
      </c>
      <c r="E94" s="33">
        <v>29807266</v>
      </c>
      <c r="F94" s="33">
        <v>4856001</v>
      </c>
      <c r="G94" s="38">
        <f t="shared" si="16"/>
        <v>0.18826771368720341</v>
      </c>
      <c r="H94" s="33">
        <v>5571247</v>
      </c>
      <c r="I94" s="38">
        <f t="shared" si="17"/>
        <v>0.21599788284159971</v>
      </c>
      <c r="J94" s="33">
        <v>3959516</v>
      </c>
      <c r="K94" s="38">
        <f t="shared" si="18"/>
        <v>0.13283727531401235</v>
      </c>
      <c r="L94" s="33">
        <v>0</v>
      </c>
      <c r="M94" s="38">
        <f t="shared" si="19"/>
        <v>0</v>
      </c>
      <c r="N94" s="33">
        <f t="shared" si="20"/>
        <v>14386764</v>
      </c>
      <c r="O94" s="38">
        <f t="shared" si="21"/>
        <v>0.48265963070883455</v>
      </c>
      <c r="P94" s="33">
        <v>3138139</v>
      </c>
      <c r="Q94" s="33">
        <v>20403716</v>
      </c>
      <c r="R94" s="33">
        <v>25131539</v>
      </c>
      <c r="S94" s="33">
        <v>9088559</v>
      </c>
      <c r="T94" s="38">
        <f t="shared" si="22"/>
        <v>0.36163957169515165</v>
      </c>
      <c r="U94" s="38">
        <f t="shared" si="23"/>
        <v>0.26174015873739176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68071332</v>
      </c>
      <c r="E95" s="33">
        <v>69056133</v>
      </c>
      <c r="F95" s="33">
        <v>18036008</v>
      </c>
      <c r="G95" s="38">
        <f t="shared" si="16"/>
        <v>0.26495747137723119</v>
      </c>
      <c r="H95" s="33">
        <v>17930825</v>
      </c>
      <c r="I95" s="38">
        <f t="shared" si="17"/>
        <v>0.26341228345583129</v>
      </c>
      <c r="J95" s="33">
        <v>17085820</v>
      </c>
      <c r="K95" s="38">
        <f t="shared" si="18"/>
        <v>0.24741929873194607</v>
      </c>
      <c r="L95" s="33">
        <v>0</v>
      </c>
      <c r="M95" s="38">
        <f t="shared" si="19"/>
        <v>0</v>
      </c>
      <c r="N95" s="33">
        <f t="shared" si="20"/>
        <v>53052653</v>
      </c>
      <c r="O95" s="38">
        <f t="shared" si="21"/>
        <v>0.76825403762472477</v>
      </c>
      <c r="P95" s="33">
        <v>18287420</v>
      </c>
      <c r="Q95" s="33">
        <v>64026105</v>
      </c>
      <c r="R95" s="33">
        <v>67998087</v>
      </c>
      <c r="S95" s="33">
        <v>50926479</v>
      </c>
      <c r="T95" s="38">
        <f t="shared" si="22"/>
        <v>0.74893987826451647</v>
      </c>
      <c r="U95" s="38">
        <f t="shared" si="23"/>
        <v>-6.5706370827596228E-2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422719049</v>
      </c>
      <c r="E96" s="34">
        <f>SUM(E92:E95)</f>
        <v>408681299</v>
      </c>
      <c r="F96" s="34">
        <f>SUM(F92:F95)</f>
        <v>53958665</v>
      </c>
      <c r="G96" s="39">
        <f t="shared" si="16"/>
        <v>0.12764663699837195</v>
      </c>
      <c r="H96" s="34">
        <f>SUM(H92:H95)</f>
        <v>75856673</v>
      </c>
      <c r="I96" s="39">
        <f t="shared" si="17"/>
        <v>0.17944938412273917</v>
      </c>
      <c r="J96" s="34">
        <f>SUM(J92:J95)</f>
        <v>130444089</v>
      </c>
      <c r="K96" s="39">
        <f t="shared" si="18"/>
        <v>0.31918291666191462</v>
      </c>
      <c r="L96" s="34">
        <f>SUM(L92:L95)</f>
        <v>0</v>
      </c>
      <c r="M96" s="39">
        <f t="shared" si="19"/>
        <v>0</v>
      </c>
      <c r="N96" s="34">
        <f t="shared" si="20"/>
        <v>260259427</v>
      </c>
      <c r="O96" s="39">
        <f t="shared" si="21"/>
        <v>0.63682734599510016</v>
      </c>
      <c r="P96" s="34">
        <f>SUM(P92:P95)</f>
        <v>152334358</v>
      </c>
      <c r="Q96" s="34">
        <f>SUM(Q92:Q95)</f>
        <v>358387670</v>
      </c>
      <c r="R96" s="34">
        <f>SUM(R92:R95)</f>
        <v>377590934</v>
      </c>
      <c r="S96" s="34">
        <f>SUM(S92:S95)</f>
        <v>240835275</v>
      </c>
      <c r="T96" s="39">
        <f t="shared" si="22"/>
        <v>0.63782059714389228</v>
      </c>
      <c r="U96" s="39">
        <f t="shared" si="23"/>
        <v>-0.14369882991202809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117542291</v>
      </c>
      <c r="E97" s="33">
        <v>118177211</v>
      </c>
      <c r="F97" s="33">
        <v>22400474</v>
      </c>
      <c r="G97" s="38">
        <f t="shared" si="16"/>
        <v>0.1905737399656435</v>
      </c>
      <c r="H97" s="33">
        <v>26254938</v>
      </c>
      <c r="I97" s="38">
        <f t="shared" si="17"/>
        <v>0.22336588624089351</v>
      </c>
      <c r="J97" s="33">
        <v>41010635</v>
      </c>
      <c r="K97" s="38">
        <f t="shared" si="18"/>
        <v>0.34702659381596002</v>
      </c>
      <c r="L97" s="33">
        <v>0</v>
      </c>
      <c r="M97" s="38">
        <f t="shared" si="19"/>
        <v>0</v>
      </c>
      <c r="N97" s="33">
        <f t="shared" si="20"/>
        <v>89666047</v>
      </c>
      <c r="O97" s="38">
        <f t="shared" si="21"/>
        <v>0.75874228407708821</v>
      </c>
      <c r="P97" s="33">
        <v>16991840</v>
      </c>
      <c r="Q97" s="33">
        <v>143683432</v>
      </c>
      <c r="R97" s="33">
        <v>124558101</v>
      </c>
      <c r="S97" s="33">
        <v>43811210</v>
      </c>
      <c r="T97" s="38">
        <f t="shared" si="22"/>
        <v>0.35173312412654717</v>
      </c>
      <c r="U97" s="38">
        <f t="shared" si="23"/>
        <v>1.4135487975404666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151012954</v>
      </c>
      <c r="E98" s="33">
        <v>133918013</v>
      </c>
      <c r="F98" s="33">
        <v>17401284</v>
      </c>
      <c r="G98" s="38">
        <f t="shared" si="16"/>
        <v>0.11523040599550155</v>
      </c>
      <c r="H98" s="33">
        <v>20897023</v>
      </c>
      <c r="I98" s="38">
        <f t="shared" si="17"/>
        <v>0.13837900952523582</v>
      </c>
      <c r="J98" s="33">
        <v>19515850</v>
      </c>
      <c r="K98" s="38">
        <f t="shared" si="18"/>
        <v>0.14572983546283649</v>
      </c>
      <c r="L98" s="33">
        <v>0</v>
      </c>
      <c r="M98" s="38">
        <f t="shared" si="19"/>
        <v>0</v>
      </c>
      <c r="N98" s="33">
        <f t="shared" si="20"/>
        <v>57814157</v>
      </c>
      <c r="O98" s="38">
        <f t="shared" si="21"/>
        <v>0.43171307358032562</v>
      </c>
      <c r="P98" s="33">
        <v>19353465</v>
      </c>
      <c r="Q98" s="33">
        <v>124465388</v>
      </c>
      <c r="R98" s="33">
        <v>121053643</v>
      </c>
      <c r="S98" s="33">
        <v>197831216</v>
      </c>
      <c r="T98" s="38">
        <f t="shared" si="22"/>
        <v>1.6342442168386457</v>
      </c>
      <c r="U98" s="38">
        <f t="shared" si="23"/>
        <v>8.3904871814943771E-3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115169706</v>
      </c>
      <c r="E99" s="33">
        <v>115169706</v>
      </c>
      <c r="F99" s="33">
        <v>-4330</v>
      </c>
      <c r="G99" s="38">
        <f t="shared" si="16"/>
        <v>-3.7596692310736642E-5</v>
      </c>
      <c r="H99" s="33">
        <v>75268318</v>
      </c>
      <c r="I99" s="38">
        <f t="shared" si="17"/>
        <v>0.65354267727313642</v>
      </c>
      <c r="J99" s="33">
        <v>79188858</v>
      </c>
      <c r="K99" s="38">
        <f t="shared" si="18"/>
        <v>0.68758409437981893</v>
      </c>
      <c r="L99" s="33">
        <v>0</v>
      </c>
      <c r="M99" s="38">
        <f t="shared" si="19"/>
        <v>0</v>
      </c>
      <c r="N99" s="33">
        <f t="shared" si="20"/>
        <v>154452846</v>
      </c>
      <c r="O99" s="38">
        <f t="shared" si="21"/>
        <v>1.3410891749606446</v>
      </c>
      <c r="P99" s="33">
        <v>1389798</v>
      </c>
      <c r="Q99" s="33">
        <v>113851499</v>
      </c>
      <c r="R99" s="33">
        <v>113451499</v>
      </c>
      <c r="S99" s="33">
        <v>16395415</v>
      </c>
      <c r="T99" s="38">
        <f t="shared" si="22"/>
        <v>0.14451474986681312</v>
      </c>
      <c r="U99" s="38">
        <f t="shared" si="23"/>
        <v>55.978681794044888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383724951</v>
      </c>
      <c r="E101" s="34">
        <f>SUM(E97:E100)</f>
        <v>367264930</v>
      </c>
      <c r="F101" s="34">
        <f>SUM(F97:F100)</f>
        <v>39797428</v>
      </c>
      <c r="G101" s="39">
        <f>IF(($D101     =0),0,($F101     /$D101     ))</f>
        <v>0.1037134225863775</v>
      </c>
      <c r="H101" s="34">
        <f>SUM(H97:H100)</f>
        <v>122420279</v>
      </c>
      <c r="I101" s="39">
        <f>IF(($D101     =0),0,($H101     /$D101     ))</f>
        <v>0.31903132355862884</v>
      </c>
      <c r="J101" s="34">
        <f>SUM(J97:J100)</f>
        <v>139715343</v>
      </c>
      <c r="K101" s="39">
        <f>IF(($E101     =0),0,($J101     /$E101     ))</f>
        <v>0.38042113903987512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301933050</v>
      </c>
      <c r="O101" s="39">
        <f>IF(($E101     =0),0,($N101     /$E101     ))</f>
        <v>0.8221123917276828</v>
      </c>
      <c r="P101" s="34">
        <f>SUM(P97:P100)</f>
        <v>37735103</v>
      </c>
      <c r="Q101" s="34">
        <f>SUM(Q97:Q100)</f>
        <v>382000319</v>
      </c>
      <c r="R101" s="34">
        <f>SUM(R97:R100)</f>
        <v>359063243</v>
      </c>
      <c r="S101" s="34">
        <f>SUM(S97:S100)</f>
        <v>258037841</v>
      </c>
      <c r="T101" s="39">
        <f>IF(($R101     =0),0,($S101     /$R101     ))</f>
        <v>0.71864176027619731</v>
      </c>
      <c r="U101" s="39">
        <f>IF(($P101     =0),0,(($J101     /$P101     )-1))</f>
        <v>2.7025297903652206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8584369806</v>
      </c>
      <c r="E102" s="34">
        <f>SUM(E88:E90,E92:E95,E97:E100)</f>
        <v>8442675090</v>
      </c>
      <c r="F102" s="34">
        <f>SUM(F88:F90,F92:F95,F97:F100)</f>
        <v>1511961273</v>
      </c>
      <c r="G102" s="39">
        <f>IF(($D102     =0),0,($F102     /$D102     ))</f>
        <v>0.17612955955639548</v>
      </c>
      <c r="H102" s="34">
        <f>SUM(H88:H90,H92:H95,H97:H100)</f>
        <v>1986918331</v>
      </c>
      <c r="I102" s="39">
        <f>IF(($D102     =0),0,($H102     /$D102     ))</f>
        <v>0.23145768133279324</v>
      </c>
      <c r="J102" s="34">
        <f>SUM(J88:J90,J92:J95,J97:J100)</f>
        <v>1776080506</v>
      </c>
      <c r="K102" s="39">
        <f>IF(($E102     =0),0,($J102     /$E102     ))</f>
        <v>0.21036940153052841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5274960110</v>
      </c>
      <c r="O102" s="39">
        <f>IF(($E102     =0),0,($N102     /$E102     ))</f>
        <v>0.62479724184198115</v>
      </c>
      <c r="P102" s="34">
        <f>SUM(P88:P90,P92:P95,P97:P100)</f>
        <v>1853873791</v>
      </c>
      <c r="Q102" s="34">
        <f>SUM(Q88:Q90,Q92:Q95,Q97:Q100)</f>
        <v>8646520009</v>
      </c>
      <c r="R102" s="34">
        <f>SUM(R88:R90,R92:R95,R97:R100)</f>
        <v>7942650704</v>
      </c>
      <c r="S102" s="34">
        <f>SUM(S88:S90,S92:S95,S97:S100)</f>
        <v>5623791246</v>
      </c>
      <c r="T102" s="39">
        <f>IF(($R102     =0),0,($S102     /$R102     ))</f>
        <v>0.70804967454603052</v>
      </c>
      <c r="U102" s="39">
        <f>IF(($P102     =0),0,(($J102     /$P102     )-1))</f>
        <v>-4.1962557201931983E-2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2977023070</v>
      </c>
      <c r="E105" s="33">
        <v>2914263109</v>
      </c>
      <c r="F105" s="33">
        <v>553827042</v>
      </c>
      <c r="G105" s="38">
        <f t="shared" ref="G105:G136" si="24">IF(($D105     =0),0,($F105     /$D105     ))</f>
        <v>0.186033842861688</v>
      </c>
      <c r="H105" s="33">
        <v>726961439</v>
      </c>
      <c r="I105" s="38">
        <f t="shared" ref="I105:I136" si="25">IF(($D105     =0),0,($H105     /$D105     ))</f>
        <v>0.24419073077589554</v>
      </c>
      <c r="J105" s="33">
        <v>592507346</v>
      </c>
      <c r="K105" s="38">
        <f t="shared" ref="K105:K136" si="26">IF(($E105     =0),0,($J105     /$E105     ))</f>
        <v>0.20331292125621181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1873295827</v>
      </c>
      <c r="O105" s="38">
        <f t="shared" ref="O105:O136" si="29">IF(($E105     =0),0,($N105     /$E105     ))</f>
        <v>0.6428025737328853</v>
      </c>
      <c r="P105" s="33">
        <v>418312474</v>
      </c>
      <c r="Q105" s="33">
        <v>2781104890</v>
      </c>
      <c r="R105" s="33">
        <v>2747121933</v>
      </c>
      <c r="S105" s="33">
        <v>1613795496</v>
      </c>
      <c r="T105" s="38">
        <f t="shared" ref="T105:T136" si="30">IF(($R105     =0),0,($S105     /$R105     ))</f>
        <v>0.58744953276888279</v>
      </c>
      <c r="U105" s="38">
        <f t="shared" ref="U105:U136" si="31">IF(($P105     =0),0,(($J105     /$P105     )-1))</f>
        <v>0.41642284853308009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2977023070</v>
      </c>
      <c r="E106" s="34">
        <f>E105</f>
        <v>2914263109</v>
      </c>
      <c r="F106" s="34">
        <f>F105</f>
        <v>553827042</v>
      </c>
      <c r="G106" s="39">
        <f t="shared" si="24"/>
        <v>0.186033842861688</v>
      </c>
      <c r="H106" s="34">
        <f>H105</f>
        <v>726961439</v>
      </c>
      <c r="I106" s="39">
        <f t="shared" si="25"/>
        <v>0.24419073077589554</v>
      </c>
      <c r="J106" s="34">
        <f>J105</f>
        <v>592507346</v>
      </c>
      <c r="K106" s="39">
        <f t="shared" si="26"/>
        <v>0.20331292125621181</v>
      </c>
      <c r="L106" s="34">
        <f>L105</f>
        <v>0</v>
      </c>
      <c r="M106" s="39">
        <f t="shared" si="27"/>
        <v>0</v>
      </c>
      <c r="N106" s="34">
        <f t="shared" si="28"/>
        <v>1873295827</v>
      </c>
      <c r="O106" s="39">
        <f t="shared" si="29"/>
        <v>0.6428025737328853</v>
      </c>
      <c r="P106" s="34">
        <f>P105</f>
        <v>418312474</v>
      </c>
      <c r="Q106" s="34">
        <f>Q105</f>
        <v>2781104890</v>
      </c>
      <c r="R106" s="34">
        <f>R105</f>
        <v>2747121933</v>
      </c>
      <c r="S106" s="34">
        <f>S105</f>
        <v>1613795496</v>
      </c>
      <c r="T106" s="39">
        <f t="shared" si="30"/>
        <v>0.58744953276888279</v>
      </c>
      <c r="U106" s="39">
        <f t="shared" si="31"/>
        <v>0.41642284853308009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74149107</v>
      </c>
      <c r="E107" s="33">
        <v>86396445</v>
      </c>
      <c r="F107" s="33">
        <v>18655634</v>
      </c>
      <c r="G107" s="38">
        <f t="shared" si="24"/>
        <v>0.25159620600690447</v>
      </c>
      <c r="H107" s="33">
        <v>26264160</v>
      </c>
      <c r="I107" s="38">
        <f t="shared" si="25"/>
        <v>0.35420736759513505</v>
      </c>
      <c r="J107" s="33">
        <v>18223131</v>
      </c>
      <c r="K107" s="38">
        <f t="shared" si="26"/>
        <v>0.21092454672180089</v>
      </c>
      <c r="L107" s="33">
        <v>0</v>
      </c>
      <c r="M107" s="38">
        <f t="shared" si="27"/>
        <v>0</v>
      </c>
      <c r="N107" s="33">
        <f t="shared" si="28"/>
        <v>63142925</v>
      </c>
      <c r="O107" s="38">
        <f t="shared" si="29"/>
        <v>0.73085096267560545</v>
      </c>
      <c r="P107" s="33">
        <v>12860873</v>
      </c>
      <c r="Q107" s="33">
        <v>56871303</v>
      </c>
      <c r="R107" s="33">
        <v>103209184</v>
      </c>
      <c r="S107" s="33">
        <v>37381433</v>
      </c>
      <c r="T107" s="38">
        <f t="shared" si="30"/>
        <v>0.36219095579711202</v>
      </c>
      <c r="U107" s="38">
        <f t="shared" si="31"/>
        <v>0.41694354652285259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12540796</v>
      </c>
      <c r="E108" s="33">
        <v>11540796</v>
      </c>
      <c r="F108" s="33">
        <v>5152085</v>
      </c>
      <c r="G108" s="38">
        <f t="shared" si="24"/>
        <v>0.41082599541528303</v>
      </c>
      <c r="H108" s="33">
        <v>5842688</v>
      </c>
      <c r="I108" s="38">
        <f t="shared" si="25"/>
        <v>0.46589450940753679</v>
      </c>
      <c r="J108" s="33">
        <v>14056796</v>
      </c>
      <c r="K108" s="38">
        <f t="shared" si="26"/>
        <v>1.2180092257067883</v>
      </c>
      <c r="L108" s="33">
        <v>0</v>
      </c>
      <c r="M108" s="38">
        <f t="shared" si="27"/>
        <v>0</v>
      </c>
      <c r="N108" s="33">
        <f t="shared" si="28"/>
        <v>25051569</v>
      </c>
      <c r="O108" s="38">
        <f t="shared" si="29"/>
        <v>2.1706968046224886</v>
      </c>
      <c r="P108" s="33">
        <v>3454262</v>
      </c>
      <c r="Q108" s="33">
        <v>25268205</v>
      </c>
      <c r="R108" s="33">
        <v>24668205</v>
      </c>
      <c r="S108" s="33">
        <v>10693975</v>
      </c>
      <c r="T108" s="38">
        <f t="shared" si="30"/>
        <v>0.43351249107910367</v>
      </c>
      <c r="U108" s="38">
        <f t="shared" si="31"/>
        <v>3.0694064318224852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19400109</v>
      </c>
      <c r="E109" s="33">
        <v>18394101</v>
      </c>
      <c r="F109" s="33">
        <v>4958609</v>
      </c>
      <c r="G109" s="38">
        <f t="shared" si="24"/>
        <v>0.25559696597580972</v>
      </c>
      <c r="H109" s="33">
        <v>5859878</v>
      </c>
      <c r="I109" s="38">
        <f t="shared" si="25"/>
        <v>0.30205386990351446</v>
      </c>
      <c r="J109" s="33">
        <v>3842472</v>
      </c>
      <c r="K109" s="38">
        <f t="shared" si="26"/>
        <v>0.20889697191507212</v>
      </c>
      <c r="L109" s="33">
        <v>0</v>
      </c>
      <c r="M109" s="38">
        <f t="shared" si="27"/>
        <v>0</v>
      </c>
      <c r="N109" s="33">
        <f t="shared" si="28"/>
        <v>14660959</v>
      </c>
      <c r="O109" s="38">
        <f t="shared" si="29"/>
        <v>0.7970467814654274</v>
      </c>
      <c r="P109" s="33">
        <v>4610173</v>
      </c>
      <c r="Q109" s="33">
        <v>14674344</v>
      </c>
      <c r="R109" s="33">
        <v>17755459</v>
      </c>
      <c r="S109" s="33">
        <v>14480719</v>
      </c>
      <c r="T109" s="38">
        <f t="shared" si="30"/>
        <v>0.81556432869462847</v>
      </c>
      <c r="U109" s="38">
        <f t="shared" si="31"/>
        <v>-0.16652325194737816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133496280</v>
      </c>
      <c r="E110" s="33">
        <v>138366037</v>
      </c>
      <c r="F110" s="33">
        <v>27046096</v>
      </c>
      <c r="G110" s="38">
        <f t="shared" si="24"/>
        <v>0.20259812483164324</v>
      </c>
      <c r="H110" s="33">
        <v>41945096</v>
      </c>
      <c r="I110" s="38">
        <f t="shared" si="25"/>
        <v>0.31420423100928357</v>
      </c>
      <c r="J110" s="33">
        <v>24248376</v>
      </c>
      <c r="K110" s="38">
        <f t="shared" si="26"/>
        <v>0.17524803431350716</v>
      </c>
      <c r="L110" s="33">
        <v>0</v>
      </c>
      <c r="M110" s="38">
        <f t="shared" si="27"/>
        <v>0</v>
      </c>
      <c r="N110" s="33">
        <f t="shared" si="28"/>
        <v>93239568</v>
      </c>
      <c r="O110" s="38">
        <f t="shared" si="29"/>
        <v>0.67386166447767815</v>
      </c>
      <c r="P110" s="33">
        <v>40816219</v>
      </c>
      <c r="Q110" s="33">
        <v>153002781</v>
      </c>
      <c r="R110" s="33">
        <v>147716222</v>
      </c>
      <c r="S110" s="33">
        <v>103338488</v>
      </c>
      <c r="T110" s="38">
        <f t="shared" si="30"/>
        <v>0.69957440422487926</v>
      </c>
      <c r="U110" s="38">
        <f t="shared" si="31"/>
        <v>-0.40591322287838572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239586292</v>
      </c>
      <c r="E112" s="34">
        <f>SUM(E107:E111)</f>
        <v>254697379</v>
      </c>
      <c r="F112" s="34">
        <f>SUM(F107:F111)</f>
        <v>55812424</v>
      </c>
      <c r="G112" s="39">
        <f t="shared" si="24"/>
        <v>0.23295332773045296</v>
      </c>
      <c r="H112" s="34">
        <f>SUM(H107:H111)</f>
        <v>79911822</v>
      </c>
      <c r="I112" s="39">
        <f t="shared" si="25"/>
        <v>0.33354087720511155</v>
      </c>
      <c r="J112" s="34">
        <f>SUM(J107:J111)</f>
        <v>60370775</v>
      </c>
      <c r="K112" s="39">
        <f t="shared" si="26"/>
        <v>0.23702943170059085</v>
      </c>
      <c r="L112" s="34">
        <f>SUM(L107:L111)</f>
        <v>0</v>
      </c>
      <c r="M112" s="39">
        <f t="shared" si="27"/>
        <v>0</v>
      </c>
      <c r="N112" s="34">
        <f t="shared" si="28"/>
        <v>196095021</v>
      </c>
      <c r="O112" s="39">
        <f t="shared" si="29"/>
        <v>0.76991377677270878</v>
      </c>
      <c r="P112" s="34">
        <f>SUM(P107:P111)</f>
        <v>61741527</v>
      </c>
      <c r="Q112" s="34">
        <f>SUM(Q107:Q111)</f>
        <v>249816633</v>
      </c>
      <c r="R112" s="34">
        <f>SUM(R107:R111)</f>
        <v>293349070</v>
      </c>
      <c r="S112" s="34">
        <f>SUM(S107:S111)</f>
        <v>165894615</v>
      </c>
      <c r="T112" s="39">
        <f t="shared" si="30"/>
        <v>0.56551948502853611</v>
      </c>
      <c r="U112" s="39">
        <f t="shared" si="31"/>
        <v>-2.2201459319268202E-2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11388000</v>
      </c>
      <c r="E113" s="33">
        <v>13368000</v>
      </c>
      <c r="F113" s="33">
        <v>1487490</v>
      </c>
      <c r="G113" s="38">
        <f t="shared" si="24"/>
        <v>0.13061907270811379</v>
      </c>
      <c r="H113" s="33">
        <v>5104302</v>
      </c>
      <c r="I113" s="38">
        <f t="shared" si="25"/>
        <v>0.44821759747102213</v>
      </c>
      <c r="J113" s="33">
        <v>3154175</v>
      </c>
      <c r="K113" s="38">
        <f t="shared" si="26"/>
        <v>0.23594965589467384</v>
      </c>
      <c r="L113" s="33">
        <v>0</v>
      </c>
      <c r="M113" s="38">
        <f t="shared" si="27"/>
        <v>0</v>
      </c>
      <c r="N113" s="33">
        <f t="shared" si="28"/>
        <v>9745967</v>
      </c>
      <c r="O113" s="38">
        <f t="shared" si="29"/>
        <v>0.72905198982645125</v>
      </c>
      <c r="P113" s="33">
        <v>2343853</v>
      </c>
      <c r="Q113" s="33">
        <v>12911000</v>
      </c>
      <c r="R113" s="33">
        <v>13660000</v>
      </c>
      <c r="S113" s="33">
        <v>15037206</v>
      </c>
      <c r="T113" s="38">
        <f t="shared" si="30"/>
        <v>1.1008203513909225</v>
      </c>
      <c r="U113" s="38">
        <f t="shared" si="31"/>
        <v>0.34572219332867715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23854336</v>
      </c>
      <c r="E114" s="33">
        <v>22462334</v>
      </c>
      <c r="F114" s="33">
        <v>6461338</v>
      </c>
      <c r="G114" s="38">
        <f t="shared" si="24"/>
        <v>0.27086639510737165</v>
      </c>
      <c r="H114" s="33">
        <v>6437754</v>
      </c>
      <c r="I114" s="38">
        <f t="shared" si="25"/>
        <v>0.26987772788980585</v>
      </c>
      <c r="J114" s="33">
        <v>3223097</v>
      </c>
      <c r="K114" s="38">
        <f t="shared" si="26"/>
        <v>0.1434889624559941</v>
      </c>
      <c r="L114" s="33">
        <v>0</v>
      </c>
      <c r="M114" s="38">
        <f t="shared" si="27"/>
        <v>0</v>
      </c>
      <c r="N114" s="33">
        <f t="shared" si="28"/>
        <v>16122189</v>
      </c>
      <c r="O114" s="38">
        <f t="shared" si="29"/>
        <v>0.71774326746276673</v>
      </c>
      <c r="P114" s="33">
        <v>4169511</v>
      </c>
      <c r="Q114" s="33">
        <v>18059510</v>
      </c>
      <c r="R114" s="33">
        <v>15748857</v>
      </c>
      <c r="S114" s="33">
        <v>10231213</v>
      </c>
      <c r="T114" s="38">
        <f t="shared" si="30"/>
        <v>0.64964797127816953</v>
      </c>
      <c r="U114" s="38">
        <f t="shared" si="31"/>
        <v>-0.22698441136142822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27197837</v>
      </c>
      <c r="E115" s="33">
        <v>27078658</v>
      </c>
      <c r="F115" s="33">
        <v>4233488</v>
      </c>
      <c r="G115" s="38">
        <f t="shared" si="24"/>
        <v>0.15565531920792083</v>
      </c>
      <c r="H115" s="33">
        <v>3186326</v>
      </c>
      <c r="I115" s="38">
        <f t="shared" si="25"/>
        <v>0.11715365453510145</v>
      </c>
      <c r="J115" s="33">
        <v>6351386</v>
      </c>
      <c r="K115" s="38">
        <f t="shared" si="26"/>
        <v>0.2345532042245225</v>
      </c>
      <c r="L115" s="33">
        <v>0</v>
      </c>
      <c r="M115" s="38">
        <f t="shared" si="27"/>
        <v>0</v>
      </c>
      <c r="N115" s="33">
        <f t="shared" si="28"/>
        <v>13771200</v>
      </c>
      <c r="O115" s="38">
        <f t="shared" si="29"/>
        <v>0.50856286895753844</v>
      </c>
      <c r="P115" s="33">
        <v>3563582</v>
      </c>
      <c r="Q115" s="33">
        <v>19628388</v>
      </c>
      <c r="R115" s="33">
        <v>29539509</v>
      </c>
      <c r="S115" s="33">
        <v>7337763</v>
      </c>
      <c r="T115" s="38">
        <f t="shared" si="30"/>
        <v>0.24840504288679952</v>
      </c>
      <c r="U115" s="38">
        <f t="shared" si="31"/>
        <v>0.78230387290091818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500000</v>
      </c>
      <c r="E116" s="33">
        <v>500000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313065790</v>
      </c>
      <c r="E117" s="33">
        <v>180847820</v>
      </c>
      <c r="F117" s="33">
        <v>45108120</v>
      </c>
      <c r="G117" s="38">
        <f t="shared" si="24"/>
        <v>0.14408511386696068</v>
      </c>
      <c r="H117" s="33">
        <v>170800207</v>
      </c>
      <c r="I117" s="38">
        <f t="shared" si="25"/>
        <v>0.54557288741130094</v>
      </c>
      <c r="J117" s="33">
        <v>52255960</v>
      </c>
      <c r="K117" s="38">
        <f t="shared" si="26"/>
        <v>0.28894990274143201</v>
      </c>
      <c r="L117" s="33">
        <v>0</v>
      </c>
      <c r="M117" s="38">
        <f t="shared" si="27"/>
        <v>0</v>
      </c>
      <c r="N117" s="33">
        <f t="shared" si="28"/>
        <v>268164287</v>
      </c>
      <c r="O117" s="38">
        <f t="shared" si="29"/>
        <v>1.4828173599217287</v>
      </c>
      <c r="P117" s="33">
        <v>342358892</v>
      </c>
      <c r="Q117" s="33">
        <v>157947395</v>
      </c>
      <c r="R117" s="33">
        <v>163697920</v>
      </c>
      <c r="S117" s="33">
        <v>664050915</v>
      </c>
      <c r="T117" s="38">
        <f t="shared" si="30"/>
        <v>4.0565629361692563</v>
      </c>
      <c r="U117" s="38">
        <f t="shared" si="31"/>
        <v>-0.84736496927323857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16760001</v>
      </c>
      <c r="E118" s="33">
        <v>22975609</v>
      </c>
      <c r="F118" s="33">
        <v>1392029</v>
      </c>
      <c r="G118" s="38">
        <f t="shared" si="24"/>
        <v>8.3056617956049045E-2</v>
      </c>
      <c r="H118" s="33">
        <v>17640643</v>
      </c>
      <c r="I118" s="38">
        <f t="shared" si="25"/>
        <v>1.0525442689412727</v>
      </c>
      <c r="J118" s="33">
        <v>1465100</v>
      </c>
      <c r="K118" s="38">
        <f t="shared" si="26"/>
        <v>6.3767624179189325E-2</v>
      </c>
      <c r="L118" s="33">
        <v>0</v>
      </c>
      <c r="M118" s="38">
        <f t="shared" si="27"/>
        <v>0</v>
      </c>
      <c r="N118" s="33">
        <f t="shared" si="28"/>
        <v>20497772</v>
      </c>
      <c r="O118" s="38">
        <f t="shared" si="29"/>
        <v>0.89215358774603104</v>
      </c>
      <c r="P118" s="33">
        <v>2416349</v>
      </c>
      <c r="Q118" s="33">
        <v>17376674</v>
      </c>
      <c r="R118" s="33">
        <v>22055919</v>
      </c>
      <c r="S118" s="33">
        <v>19284347</v>
      </c>
      <c r="T118" s="38">
        <f t="shared" si="30"/>
        <v>0.87433885661259458</v>
      </c>
      <c r="U118" s="38">
        <f t="shared" si="31"/>
        <v>-0.39367202337079621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37630620</v>
      </c>
      <c r="E119" s="33">
        <v>37864469</v>
      </c>
      <c r="F119" s="33">
        <v>8412717</v>
      </c>
      <c r="G119" s="38">
        <f t="shared" si="24"/>
        <v>0.22356041436468493</v>
      </c>
      <c r="H119" s="33">
        <v>11595133</v>
      </c>
      <c r="I119" s="38">
        <f t="shared" si="25"/>
        <v>0.30813026731953924</v>
      </c>
      <c r="J119" s="33">
        <v>8088710</v>
      </c>
      <c r="K119" s="38">
        <f t="shared" si="26"/>
        <v>0.21362269731024089</v>
      </c>
      <c r="L119" s="33">
        <v>0</v>
      </c>
      <c r="M119" s="38">
        <f t="shared" si="27"/>
        <v>0</v>
      </c>
      <c r="N119" s="33">
        <f t="shared" si="28"/>
        <v>28096560</v>
      </c>
      <c r="O119" s="38">
        <f t="shared" si="29"/>
        <v>0.74202968487422871</v>
      </c>
      <c r="P119" s="33">
        <v>9032867</v>
      </c>
      <c r="Q119" s="33">
        <v>37777200</v>
      </c>
      <c r="R119" s="33">
        <v>37829012</v>
      </c>
      <c r="S119" s="33">
        <v>27663634</v>
      </c>
      <c r="T119" s="38">
        <f t="shared" si="30"/>
        <v>0.73128090154720404</v>
      </c>
      <c r="U119" s="38">
        <f t="shared" si="31"/>
        <v>-0.10452462103117421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1159408</v>
      </c>
      <c r="E120" s="33">
        <v>0</v>
      </c>
      <c r="F120" s="33">
        <v>0</v>
      </c>
      <c r="G120" s="38">
        <f t="shared" si="24"/>
        <v>0</v>
      </c>
      <c r="H120" s="33">
        <v>311967</v>
      </c>
      <c r="I120" s="38">
        <f t="shared" si="25"/>
        <v>0.2690743896885307</v>
      </c>
      <c r="J120" s="33">
        <v>231552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543519</v>
      </c>
      <c r="O120" s="38">
        <f t="shared" si="29"/>
        <v>0</v>
      </c>
      <c r="P120" s="33">
        <v>535267</v>
      </c>
      <c r="Q120" s="33">
        <v>3943140</v>
      </c>
      <c r="R120" s="33">
        <v>1107140</v>
      </c>
      <c r="S120" s="33">
        <v>1225813</v>
      </c>
      <c r="T120" s="38">
        <f t="shared" si="30"/>
        <v>1.1071887927452717</v>
      </c>
      <c r="U120" s="38">
        <f t="shared" si="31"/>
        <v>-0.56740841486585203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431555992</v>
      </c>
      <c r="E121" s="34">
        <f>SUM(E113:E120)</f>
        <v>305096890</v>
      </c>
      <c r="F121" s="34">
        <f>SUM(F113:F120)</f>
        <v>67095182</v>
      </c>
      <c r="G121" s="39">
        <f t="shared" si="24"/>
        <v>0.15547271557754203</v>
      </c>
      <c r="H121" s="34">
        <f>SUM(H113:H120)</f>
        <v>215076332</v>
      </c>
      <c r="I121" s="39">
        <f t="shared" si="25"/>
        <v>0.49837410669065624</v>
      </c>
      <c r="J121" s="34">
        <f>SUM(J113:J120)</f>
        <v>74769980</v>
      </c>
      <c r="K121" s="39">
        <f t="shared" si="26"/>
        <v>0.24506962362022111</v>
      </c>
      <c r="L121" s="34">
        <f>SUM(L113:L120)</f>
        <v>0</v>
      </c>
      <c r="M121" s="39">
        <f t="shared" si="27"/>
        <v>0</v>
      </c>
      <c r="N121" s="34">
        <f t="shared" si="28"/>
        <v>356941494</v>
      </c>
      <c r="O121" s="39">
        <f t="shared" si="29"/>
        <v>1.1699283267030351</v>
      </c>
      <c r="P121" s="34">
        <f>SUM(P113:P120)</f>
        <v>364420321</v>
      </c>
      <c r="Q121" s="34">
        <f>SUM(Q113:Q120)</f>
        <v>267643307</v>
      </c>
      <c r="R121" s="34">
        <f>SUM(R113:R120)</f>
        <v>283638357</v>
      </c>
      <c r="S121" s="34">
        <f>SUM(S113:S120)</f>
        <v>744830891</v>
      </c>
      <c r="T121" s="39">
        <f t="shared" si="30"/>
        <v>2.6259878913344572</v>
      </c>
      <c r="U121" s="39">
        <f t="shared" si="31"/>
        <v>-0.79482488848364741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32730826</v>
      </c>
      <c r="E123" s="33">
        <v>33839829</v>
      </c>
      <c r="F123" s="33">
        <v>3734500</v>
      </c>
      <c r="G123" s="38">
        <f t="shared" si="24"/>
        <v>0.11409733442107449</v>
      </c>
      <c r="H123" s="33">
        <v>5740587</v>
      </c>
      <c r="I123" s="38">
        <f t="shared" si="25"/>
        <v>0.17538778275867525</v>
      </c>
      <c r="J123" s="33">
        <v>3691507</v>
      </c>
      <c r="K123" s="38">
        <f t="shared" si="26"/>
        <v>0.10908763752913764</v>
      </c>
      <c r="L123" s="33">
        <v>0</v>
      </c>
      <c r="M123" s="38">
        <f t="shared" si="27"/>
        <v>0</v>
      </c>
      <c r="N123" s="33">
        <f t="shared" si="28"/>
        <v>13166594</v>
      </c>
      <c r="O123" s="38">
        <f t="shared" si="29"/>
        <v>0.38908571316953167</v>
      </c>
      <c r="P123" s="33">
        <v>2558276</v>
      </c>
      <c r="Q123" s="33">
        <v>31826852</v>
      </c>
      <c r="R123" s="33">
        <v>29320331</v>
      </c>
      <c r="S123" s="33">
        <v>4750553</v>
      </c>
      <c r="T123" s="38">
        <f t="shared" si="30"/>
        <v>0.16202248876385467</v>
      </c>
      <c r="U123" s="38">
        <f t="shared" si="31"/>
        <v>0.44296666974165411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4117680</v>
      </c>
      <c r="E124" s="33">
        <v>4076013</v>
      </c>
      <c r="F124" s="33">
        <v>1053520</v>
      </c>
      <c r="G124" s="38">
        <f t="shared" si="24"/>
        <v>0.2558528103203746</v>
      </c>
      <c r="H124" s="33">
        <v>1034511</v>
      </c>
      <c r="I124" s="38">
        <f t="shared" si="25"/>
        <v>0.25123637582327912</v>
      </c>
      <c r="J124" s="33">
        <v>1106364</v>
      </c>
      <c r="K124" s="38">
        <f t="shared" si="26"/>
        <v>0.27143289287840838</v>
      </c>
      <c r="L124" s="33">
        <v>0</v>
      </c>
      <c r="M124" s="38">
        <f t="shared" si="27"/>
        <v>0</v>
      </c>
      <c r="N124" s="33">
        <f t="shared" si="28"/>
        <v>3194395</v>
      </c>
      <c r="O124" s="38">
        <f t="shared" si="29"/>
        <v>0.78370579289123954</v>
      </c>
      <c r="P124" s="33">
        <v>1058694</v>
      </c>
      <c r="Q124" s="33">
        <v>3723804</v>
      </c>
      <c r="R124" s="33">
        <v>3944253</v>
      </c>
      <c r="S124" s="33">
        <v>3003405</v>
      </c>
      <c r="T124" s="38">
        <f t="shared" si="30"/>
        <v>0.76146357751391713</v>
      </c>
      <c r="U124" s="38">
        <f t="shared" si="31"/>
        <v>4.5027174991074004E-2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36848506</v>
      </c>
      <c r="E126" s="34">
        <f>SUM(E122:E125)</f>
        <v>37915842</v>
      </c>
      <c r="F126" s="34">
        <f>SUM(F122:F125)</f>
        <v>4788020</v>
      </c>
      <c r="G126" s="39">
        <f t="shared" si="24"/>
        <v>0.12993796817705444</v>
      </c>
      <c r="H126" s="34">
        <f>SUM(H122:H125)</f>
        <v>6775098</v>
      </c>
      <c r="I126" s="39">
        <f t="shared" si="25"/>
        <v>0.18386357373620521</v>
      </c>
      <c r="J126" s="34">
        <f>SUM(J122:J125)</f>
        <v>4797871</v>
      </c>
      <c r="K126" s="39">
        <f t="shared" si="26"/>
        <v>0.12654000931853235</v>
      </c>
      <c r="L126" s="34">
        <f>SUM(L122:L125)</f>
        <v>0</v>
      </c>
      <c r="M126" s="39">
        <f t="shared" si="27"/>
        <v>0</v>
      </c>
      <c r="N126" s="34">
        <f t="shared" si="28"/>
        <v>16360989</v>
      </c>
      <c r="O126" s="39">
        <f t="shared" si="29"/>
        <v>0.43150799605083279</v>
      </c>
      <c r="P126" s="34">
        <f>SUM(P122:P125)</f>
        <v>3616970</v>
      </c>
      <c r="Q126" s="34">
        <f>SUM(Q122:Q125)</f>
        <v>35550656</v>
      </c>
      <c r="R126" s="34">
        <f>SUM(R122:R125)</f>
        <v>33264584</v>
      </c>
      <c r="S126" s="34">
        <f>SUM(S122:S125)</f>
        <v>7753958</v>
      </c>
      <c r="T126" s="39">
        <f t="shared" si="30"/>
        <v>0.23309950306307753</v>
      </c>
      <c r="U126" s="39">
        <f t="shared" si="31"/>
        <v>0.32648902257967305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43682836</v>
      </c>
      <c r="E127" s="33">
        <v>42120826</v>
      </c>
      <c r="F127" s="33">
        <v>528330</v>
      </c>
      <c r="G127" s="38">
        <f t="shared" si="24"/>
        <v>1.2094681764709599E-2</v>
      </c>
      <c r="H127" s="33">
        <v>1219789</v>
      </c>
      <c r="I127" s="38">
        <f t="shared" si="25"/>
        <v>2.792375934566153E-2</v>
      </c>
      <c r="J127" s="33">
        <v>5983351</v>
      </c>
      <c r="K127" s="38">
        <f t="shared" si="26"/>
        <v>0.14205208131483463</v>
      </c>
      <c r="L127" s="33">
        <v>0</v>
      </c>
      <c r="M127" s="38">
        <f t="shared" si="27"/>
        <v>0</v>
      </c>
      <c r="N127" s="33">
        <f t="shared" si="28"/>
        <v>7731470</v>
      </c>
      <c r="O127" s="38">
        <f t="shared" si="29"/>
        <v>0.18355456751963981</v>
      </c>
      <c r="P127" s="33">
        <v>557850</v>
      </c>
      <c r="Q127" s="33">
        <v>42910606</v>
      </c>
      <c r="R127" s="33">
        <v>36875765</v>
      </c>
      <c r="S127" s="33">
        <v>5884434</v>
      </c>
      <c r="T127" s="38">
        <f t="shared" si="30"/>
        <v>0.15957456069046974</v>
      </c>
      <c r="U127" s="38">
        <f t="shared" si="31"/>
        <v>9.7257345164470728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4723278</v>
      </c>
      <c r="E128" s="33">
        <v>32993404</v>
      </c>
      <c r="F128" s="33">
        <v>19897</v>
      </c>
      <c r="G128" s="38">
        <f t="shared" si="24"/>
        <v>4.2125405279977166E-3</v>
      </c>
      <c r="H128" s="33">
        <v>453633</v>
      </c>
      <c r="I128" s="38">
        <f t="shared" si="25"/>
        <v>9.6041986095249957E-2</v>
      </c>
      <c r="J128" s="33">
        <v>580234</v>
      </c>
      <c r="K128" s="38">
        <f t="shared" si="26"/>
        <v>1.7586363625893223E-2</v>
      </c>
      <c r="L128" s="33">
        <v>0</v>
      </c>
      <c r="M128" s="38">
        <f t="shared" si="27"/>
        <v>0</v>
      </c>
      <c r="N128" s="33">
        <f t="shared" si="28"/>
        <v>1053764</v>
      </c>
      <c r="O128" s="38">
        <f t="shared" si="29"/>
        <v>3.1938626278149411E-2</v>
      </c>
      <c r="P128" s="33">
        <v>980261</v>
      </c>
      <c r="Q128" s="33">
        <v>5845906</v>
      </c>
      <c r="R128" s="33">
        <v>8374219</v>
      </c>
      <c r="S128" s="33">
        <v>1775305</v>
      </c>
      <c r="T128" s="38">
        <f t="shared" si="30"/>
        <v>0.21199648588125053</v>
      </c>
      <c r="U128" s="38">
        <f t="shared" si="31"/>
        <v>-0.40808213322778319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44790632</v>
      </c>
      <c r="E129" s="33">
        <v>44001465</v>
      </c>
      <c r="F129" s="33">
        <v>3983354</v>
      </c>
      <c r="G129" s="38">
        <f t="shared" si="24"/>
        <v>8.8932748258609071E-2</v>
      </c>
      <c r="H129" s="33">
        <v>14545531</v>
      </c>
      <c r="I129" s="38">
        <f t="shared" si="25"/>
        <v>0.32474493773608731</v>
      </c>
      <c r="J129" s="33">
        <v>4746385</v>
      </c>
      <c r="K129" s="38">
        <f t="shared" si="26"/>
        <v>0.10786879482308145</v>
      </c>
      <c r="L129" s="33">
        <v>0</v>
      </c>
      <c r="M129" s="38">
        <f t="shared" si="27"/>
        <v>0</v>
      </c>
      <c r="N129" s="33">
        <f t="shared" si="28"/>
        <v>23275270</v>
      </c>
      <c r="O129" s="38">
        <f t="shared" si="29"/>
        <v>0.52896579693426116</v>
      </c>
      <c r="P129" s="33">
        <v>6255718</v>
      </c>
      <c r="Q129" s="33">
        <v>40047936</v>
      </c>
      <c r="R129" s="33">
        <v>49511435</v>
      </c>
      <c r="S129" s="33">
        <v>17878478</v>
      </c>
      <c r="T129" s="38">
        <f t="shared" si="30"/>
        <v>0.3610979564619769</v>
      </c>
      <c r="U129" s="38">
        <f t="shared" si="31"/>
        <v>-0.24127254457441971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40496029</v>
      </c>
      <c r="E130" s="33">
        <v>50915230</v>
      </c>
      <c r="F130" s="33">
        <v>12072544</v>
      </c>
      <c r="G130" s="38">
        <f t="shared" si="24"/>
        <v>0.29811673633481445</v>
      </c>
      <c r="H130" s="33">
        <v>13540921</v>
      </c>
      <c r="I130" s="38">
        <f t="shared" si="25"/>
        <v>0.33437651380583516</v>
      </c>
      <c r="J130" s="33">
        <v>5750136</v>
      </c>
      <c r="K130" s="38">
        <f t="shared" si="26"/>
        <v>0.11293548119099138</v>
      </c>
      <c r="L130" s="33">
        <v>0</v>
      </c>
      <c r="M130" s="38">
        <f t="shared" si="27"/>
        <v>0</v>
      </c>
      <c r="N130" s="33">
        <f t="shared" si="28"/>
        <v>31363601</v>
      </c>
      <c r="O130" s="38">
        <f t="shared" si="29"/>
        <v>0.61599645135649983</v>
      </c>
      <c r="P130" s="33">
        <v>9164088</v>
      </c>
      <c r="Q130" s="33">
        <v>36343610</v>
      </c>
      <c r="R130" s="33">
        <v>46507908</v>
      </c>
      <c r="S130" s="33">
        <v>28742290</v>
      </c>
      <c r="T130" s="38">
        <f t="shared" si="30"/>
        <v>0.61800866209677718</v>
      </c>
      <c r="U130" s="38">
        <f t="shared" si="31"/>
        <v>-0.37253592501512423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133692775</v>
      </c>
      <c r="E132" s="34">
        <f>SUM(E127:E131)</f>
        <v>170030925</v>
      </c>
      <c r="F132" s="34">
        <f>SUM(F127:F131)</f>
        <v>16604125</v>
      </c>
      <c r="G132" s="39">
        <f t="shared" si="24"/>
        <v>0.12419612802561694</v>
      </c>
      <c r="H132" s="34">
        <f>SUM(H127:H131)</f>
        <v>29759874</v>
      </c>
      <c r="I132" s="39">
        <f t="shared" si="25"/>
        <v>0.22259896991441758</v>
      </c>
      <c r="J132" s="34">
        <f>SUM(J127:J131)</f>
        <v>17060106</v>
      </c>
      <c r="K132" s="39">
        <f t="shared" si="26"/>
        <v>0.10033531253211732</v>
      </c>
      <c r="L132" s="34">
        <f>SUM(L127:L131)</f>
        <v>0</v>
      </c>
      <c r="M132" s="39">
        <f t="shared" si="27"/>
        <v>0</v>
      </c>
      <c r="N132" s="34">
        <f t="shared" si="28"/>
        <v>63424105</v>
      </c>
      <c r="O132" s="39">
        <f t="shared" si="29"/>
        <v>0.37301511475044907</v>
      </c>
      <c r="P132" s="34">
        <f>SUM(P127:P131)</f>
        <v>16957917</v>
      </c>
      <c r="Q132" s="34">
        <f>SUM(Q127:Q131)</f>
        <v>125148058</v>
      </c>
      <c r="R132" s="34">
        <f>SUM(R127:R131)</f>
        <v>141269327</v>
      </c>
      <c r="S132" s="34">
        <f>SUM(S127:S131)</f>
        <v>54280507</v>
      </c>
      <c r="T132" s="39">
        <f t="shared" si="30"/>
        <v>0.3842342011015597</v>
      </c>
      <c r="U132" s="39">
        <f t="shared" si="31"/>
        <v>6.0260349192651219E-3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204302640</v>
      </c>
      <c r="E133" s="33">
        <v>190600628</v>
      </c>
      <c r="F133" s="33">
        <v>25810469</v>
      </c>
      <c r="G133" s="38">
        <f t="shared" si="24"/>
        <v>0.12633448593713717</v>
      </c>
      <c r="H133" s="33">
        <v>36105201</v>
      </c>
      <c r="I133" s="38">
        <f t="shared" si="25"/>
        <v>0.17672410400570449</v>
      </c>
      <c r="J133" s="33">
        <v>99334515</v>
      </c>
      <c r="K133" s="38">
        <f t="shared" si="26"/>
        <v>0.52116572774356229</v>
      </c>
      <c r="L133" s="33">
        <v>0</v>
      </c>
      <c r="M133" s="38">
        <f t="shared" si="27"/>
        <v>0</v>
      </c>
      <c r="N133" s="33">
        <f t="shared" si="28"/>
        <v>161250185</v>
      </c>
      <c r="O133" s="38">
        <f t="shared" si="29"/>
        <v>0.84601077494875832</v>
      </c>
      <c r="P133" s="33">
        <v>38452673</v>
      </c>
      <c r="Q133" s="33">
        <v>292244740</v>
      </c>
      <c r="R133" s="33">
        <v>211144026</v>
      </c>
      <c r="S133" s="33">
        <v>209858450</v>
      </c>
      <c r="T133" s="38">
        <f t="shared" si="30"/>
        <v>0.99391137876664337</v>
      </c>
      <c r="U133" s="38">
        <f t="shared" si="31"/>
        <v>1.5832928441671661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6298889</v>
      </c>
      <c r="E134" s="33">
        <v>5758889</v>
      </c>
      <c r="F134" s="33">
        <v>473039</v>
      </c>
      <c r="G134" s="38">
        <f t="shared" si="24"/>
        <v>7.5098799169186825E-2</v>
      </c>
      <c r="H134" s="33">
        <v>1491036</v>
      </c>
      <c r="I134" s="38">
        <f t="shared" si="25"/>
        <v>0.23671412530050934</v>
      </c>
      <c r="J134" s="33">
        <v>2693885</v>
      </c>
      <c r="K134" s="38">
        <f t="shared" si="26"/>
        <v>0.46777859410035511</v>
      </c>
      <c r="L134" s="33">
        <v>0</v>
      </c>
      <c r="M134" s="38">
        <f t="shared" si="27"/>
        <v>0</v>
      </c>
      <c r="N134" s="33">
        <f t="shared" si="28"/>
        <v>4657960</v>
      </c>
      <c r="O134" s="38">
        <f t="shared" si="29"/>
        <v>0.80882961974089096</v>
      </c>
      <c r="P134" s="33">
        <v>1209530</v>
      </c>
      <c r="Q134" s="33">
        <v>6746241</v>
      </c>
      <c r="R134" s="33">
        <v>5918241</v>
      </c>
      <c r="S134" s="33">
        <v>3419598</v>
      </c>
      <c r="T134" s="38">
        <f t="shared" si="30"/>
        <v>0.57780647999971613</v>
      </c>
      <c r="U134" s="38">
        <f t="shared" si="31"/>
        <v>1.2272163567666778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14123499</v>
      </c>
      <c r="E136" s="33">
        <v>9359779</v>
      </c>
      <c r="F136" s="33">
        <v>2488970</v>
      </c>
      <c r="G136" s="38">
        <f t="shared" si="24"/>
        <v>0.17622899254639379</v>
      </c>
      <c r="H136" s="33">
        <v>3017706</v>
      </c>
      <c r="I136" s="38">
        <f t="shared" si="25"/>
        <v>0.21366560793469097</v>
      </c>
      <c r="J136" s="33">
        <v>2586040</v>
      </c>
      <c r="K136" s="38">
        <f t="shared" si="26"/>
        <v>0.27629284836746681</v>
      </c>
      <c r="L136" s="33">
        <v>0</v>
      </c>
      <c r="M136" s="38">
        <f t="shared" si="27"/>
        <v>0</v>
      </c>
      <c r="N136" s="33">
        <f t="shared" si="28"/>
        <v>8092716</v>
      </c>
      <c r="O136" s="38">
        <f t="shared" si="29"/>
        <v>0.86462682505644628</v>
      </c>
      <c r="P136" s="33">
        <v>0</v>
      </c>
      <c r="Q136" s="33">
        <v>0</v>
      </c>
      <c r="R136" s="33">
        <v>12092302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224725028</v>
      </c>
      <c r="E137" s="34">
        <f>SUM(E133:E136)</f>
        <v>205719296</v>
      </c>
      <c r="F137" s="34">
        <f>SUM(F133:F136)</f>
        <v>28772478</v>
      </c>
      <c r="G137" s="39">
        <f t="shared" ref="G137:G170" si="32">IF(($D137     =0),0,($F137     /$D137     ))</f>
        <v>0.1280341502505008</v>
      </c>
      <c r="H137" s="34">
        <f>SUM(H133:H136)</f>
        <v>40613943</v>
      </c>
      <c r="I137" s="39">
        <f t="shared" ref="I137:I170" si="33">IF(($D137     =0),0,($H137     /$D137     ))</f>
        <v>0.18072727974028777</v>
      </c>
      <c r="J137" s="34">
        <f>SUM(J133:J136)</f>
        <v>104614440</v>
      </c>
      <c r="K137" s="39">
        <f t="shared" ref="K137:K170" si="34">IF(($E137     =0),0,($J137     /$E137     ))</f>
        <v>0.50853003113524164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174000861</v>
      </c>
      <c r="O137" s="39">
        <f t="shared" ref="O137:O170" si="37">IF(($E137     =0),0,($N137     /$E137     ))</f>
        <v>0.84581691840905382</v>
      </c>
      <c r="P137" s="34">
        <f>SUM(P133:P136)</f>
        <v>39662203</v>
      </c>
      <c r="Q137" s="34">
        <f>SUM(Q133:Q136)</f>
        <v>298990981</v>
      </c>
      <c r="R137" s="34">
        <f>SUM(R133:R136)</f>
        <v>229154569</v>
      </c>
      <c r="S137" s="34">
        <f>SUM(S133:S136)</f>
        <v>213278048</v>
      </c>
      <c r="T137" s="39">
        <f t="shared" ref="T137:T170" si="38">IF(($R137     =0),0,($S137     /$R137     ))</f>
        <v>0.93071697819823962</v>
      </c>
      <c r="U137" s="39">
        <f t="shared" ref="U137:U170" si="39">IF(($P137     =0),0,(($J137     /$P137     )-1))</f>
        <v>1.6376356351158812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220000</v>
      </c>
      <c r="E138" s="33">
        <v>220000</v>
      </c>
      <c r="F138" s="33">
        <v>1593492</v>
      </c>
      <c r="G138" s="38">
        <f t="shared" si="32"/>
        <v>7.2431454545454548</v>
      </c>
      <c r="H138" s="33">
        <v>797970</v>
      </c>
      <c r="I138" s="38">
        <f t="shared" si="33"/>
        <v>3.6271363636363638</v>
      </c>
      <c r="J138" s="33">
        <v>219650</v>
      </c>
      <c r="K138" s="38">
        <f t="shared" si="34"/>
        <v>0.99840909090909091</v>
      </c>
      <c r="L138" s="33">
        <v>0</v>
      </c>
      <c r="M138" s="38">
        <f t="shared" si="35"/>
        <v>0</v>
      </c>
      <c r="N138" s="33">
        <f t="shared" si="36"/>
        <v>2611112</v>
      </c>
      <c r="O138" s="38">
        <f t="shared" si="37"/>
        <v>11.868690909090908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32898516</v>
      </c>
      <c r="E139" s="33">
        <v>32091667</v>
      </c>
      <c r="F139" s="33">
        <v>12806010</v>
      </c>
      <c r="G139" s="38">
        <f t="shared" si="32"/>
        <v>0.38925798355159852</v>
      </c>
      <c r="H139" s="33">
        <v>9922001</v>
      </c>
      <c r="I139" s="38">
        <f t="shared" si="33"/>
        <v>0.30159418133024601</v>
      </c>
      <c r="J139" s="33">
        <v>3427786</v>
      </c>
      <c r="K139" s="38">
        <f t="shared" si="34"/>
        <v>0.10681233854258802</v>
      </c>
      <c r="L139" s="33">
        <v>0</v>
      </c>
      <c r="M139" s="38">
        <f t="shared" si="35"/>
        <v>0</v>
      </c>
      <c r="N139" s="33">
        <f t="shared" si="36"/>
        <v>26155797</v>
      </c>
      <c r="O139" s="38">
        <f t="shared" si="37"/>
        <v>0.81503391519050727</v>
      </c>
      <c r="P139" s="33">
        <v>7361268</v>
      </c>
      <c r="Q139" s="33">
        <v>21218352</v>
      </c>
      <c r="R139" s="33">
        <v>37252041</v>
      </c>
      <c r="S139" s="33">
        <v>15037962</v>
      </c>
      <c r="T139" s="38">
        <f t="shared" si="38"/>
        <v>0.40368155935402306</v>
      </c>
      <c r="U139" s="38">
        <f t="shared" si="39"/>
        <v>-0.53434843018892941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30747282</v>
      </c>
      <c r="E140" s="33">
        <v>39884997</v>
      </c>
      <c r="F140" s="33">
        <v>4647901</v>
      </c>
      <c r="G140" s="38">
        <f t="shared" si="32"/>
        <v>0.15116461350957786</v>
      </c>
      <c r="H140" s="33">
        <v>8816282</v>
      </c>
      <c r="I140" s="38">
        <f t="shared" si="33"/>
        <v>0.28673370218544847</v>
      </c>
      <c r="J140" s="33">
        <v>5059010</v>
      </c>
      <c r="K140" s="38">
        <f t="shared" si="34"/>
        <v>0.12683992429534344</v>
      </c>
      <c r="L140" s="33">
        <v>0</v>
      </c>
      <c r="M140" s="38">
        <f t="shared" si="35"/>
        <v>0</v>
      </c>
      <c r="N140" s="33">
        <f t="shared" si="36"/>
        <v>18523193</v>
      </c>
      <c r="O140" s="38">
        <f t="shared" si="37"/>
        <v>0.46441505310881681</v>
      </c>
      <c r="P140" s="33">
        <v>7499992</v>
      </c>
      <c r="Q140" s="33">
        <v>31562664</v>
      </c>
      <c r="R140" s="33">
        <v>32043621</v>
      </c>
      <c r="S140" s="33">
        <v>15984343</v>
      </c>
      <c r="T140" s="38">
        <f t="shared" si="38"/>
        <v>0.49883073451655169</v>
      </c>
      <c r="U140" s="38">
        <f t="shared" si="39"/>
        <v>-0.32546461382892145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11516909</v>
      </c>
      <c r="E141" s="33">
        <v>10289230</v>
      </c>
      <c r="F141" s="33">
        <v>5150866</v>
      </c>
      <c r="G141" s="38">
        <f t="shared" si="32"/>
        <v>0.44724378737385179</v>
      </c>
      <c r="H141" s="33">
        <v>4846570</v>
      </c>
      <c r="I141" s="38">
        <f t="shared" si="33"/>
        <v>0.42082211468372288</v>
      </c>
      <c r="J141" s="33">
        <v>3559505</v>
      </c>
      <c r="K141" s="38">
        <f t="shared" si="34"/>
        <v>0.3459447402769692</v>
      </c>
      <c r="L141" s="33">
        <v>0</v>
      </c>
      <c r="M141" s="38">
        <f t="shared" si="35"/>
        <v>0</v>
      </c>
      <c r="N141" s="33">
        <f t="shared" si="36"/>
        <v>13556941</v>
      </c>
      <c r="O141" s="38">
        <f t="shared" si="37"/>
        <v>1.3175855724869596</v>
      </c>
      <c r="P141" s="33">
        <v>6056889</v>
      </c>
      <c r="Q141" s="33">
        <v>17989185</v>
      </c>
      <c r="R141" s="33">
        <v>9400896</v>
      </c>
      <c r="S141" s="33">
        <v>19167420</v>
      </c>
      <c r="T141" s="38">
        <f t="shared" si="38"/>
        <v>2.0388928885076485</v>
      </c>
      <c r="U141" s="38">
        <f t="shared" si="39"/>
        <v>-0.41232124280302973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15300000</v>
      </c>
      <c r="E142" s="33">
        <v>50977918</v>
      </c>
      <c r="F142" s="33">
        <v>15163093</v>
      </c>
      <c r="G142" s="38">
        <f t="shared" si="32"/>
        <v>0.99105183006535946</v>
      </c>
      <c r="H142" s="33">
        <v>15585757</v>
      </c>
      <c r="I142" s="38">
        <f t="shared" si="33"/>
        <v>1.0186769281045751</v>
      </c>
      <c r="J142" s="33">
        <v>24367165</v>
      </c>
      <c r="K142" s="38">
        <f t="shared" si="34"/>
        <v>0.4779945112705466</v>
      </c>
      <c r="L142" s="33">
        <v>0</v>
      </c>
      <c r="M142" s="38">
        <f t="shared" si="35"/>
        <v>0</v>
      </c>
      <c r="N142" s="33">
        <f t="shared" si="36"/>
        <v>55116015</v>
      </c>
      <c r="O142" s="38">
        <f t="shared" si="37"/>
        <v>1.0811743037446135</v>
      </c>
      <c r="P142" s="33">
        <v>11541609</v>
      </c>
      <c r="Q142" s="33">
        <v>13748882</v>
      </c>
      <c r="R142" s="33">
        <v>20948882</v>
      </c>
      <c r="S142" s="33">
        <v>26689388</v>
      </c>
      <c r="T142" s="38">
        <f t="shared" si="38"/>
        <v>1.2740244562931806</v>
      </c>
      <c r="U142" s="38">
        <f t="shared" si="39"/>
        <v>1.1112450612388618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90682707</v>
      </c>
      <c r="E144" s="34">
        <f>SUM(E138:E143)</f>
        <v>133463812</v>
      </c>
      <c r="F144" s="34">
        <f>SUM(F138:F143)</f>
        <v>39361362</v>
      </c>
      <c r="G144" s="39">
        <f t="shared" si="32"/>
        <v>0.43405587793050776</v>
      </c>
      <c r="H144" s="34">
        <f>SUM(H138:H143)</f>
        <v>39968580</v>
      </c>
      <c r="I144" s="39">
        <f t="shared" si="33"/>
        <v>0.4407519506447905</v>
      </c>
      <c r="J144" s="34">
        <f>SUM(J138:J143)</f>
        <v>36633116</v>
      </c>
      <c r="K144" s="39">
        <f t="shared" si="34"/>
        <v>0.27447976684496317</v>
      </c>
      <c r="L144" s="34">
        <f>SUM(L138:L143)</f>
        <v>0</v>
      </c>
      <c r="M144" s="39">
        <f t="shared" si="35"/>
        <v>0</v>
      </c>
      <c r="N144" s="34">
        <f t="shared" si="36"/>
        <v>115963058</v>
      </c>
      <c r="O144" s="39">
        <f t="shared" si="37"/>
        <v>0.86887266489885662</v>
      </c>
      <c r="P144" s="34">
        <f>SUM(P138:P143)</f>
        <v>32459758</v>
      </c>
      <c r="Q144" s="34">
        <f>SUM(Q138:Q143)</f>
        <v>84519083</v>
      </c>
      <c r="R144" s="34">
        <f>SUM(R138:R143)</f>
        <v>99645440</v>
      </c>
      <c r="S144" s="34">
        <f>SUM(S138:S143)</f>
        <v>76879113</v>
      </c>
      <c r="T144" s="39">
        <f t="shared" si="38"/>
        <v>0.7715266549076405</v>
      </c>
      <c r="U144" s="39">
        <f t="shared" si="39"/>
        <v>0.12857021300035565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14726254</v>
      </c>
      <c r="E145" s="33">
        <v>15069429</v>
      </c>
      <c r="F145" s="33">
        <v>4889021</v>
      </c>
      <c r="G145" s="38">
        <f t="shared" si="32"/>
        <v>0.33199352666333204</v>
      </c>
      <c r="H145" s="33">
        <v>4810190</v>
      </c>
      <c r="I145" s="38">
        <f t="shared" si="33"/>
        <v>0.32664043415250071</v>
      </c>
      <c r="J145" s="33">
        <v>2620576</v>
      </c>
      <c r="K145" s="38">
        <f t="shared" si="34"/>
        <v>0.17390015242117005</v>
      </c>
      <c r="L145" s="33">
        <v>0</v>
      </c>
      <c r="M145" s="38">
        <f t="shared" si="35"/>
        <v>0</v>
      </c>
      <c r="N145" s="33">
        <f t="shared" si="36"/>
        <v>12319787</v>
      </c>
      <c r="O145" s="38">
        <f t="shared" si="37"/>
        <v>0.81753509041384387</v>
      </c>
      <c r="P145" s="33">
        <v>2669068</v>
      </c>
      <c r="Q145" s="33">
        <v>15036700</v>
      </c>
      <c r="R145" s="33">
        <v>13107735</v>
      </c>
      <c r="S145" s="33">
        <v>8118552</v>
      </c>
      <c r="T145" s="38">
        <f t="shared" si="38"/>
        <v>0.61937108127376694</v>
      </c>
      <c r="U145" s="38">
        <f t="shared" si="39"/>
        <v>-1.8168139590298948E-2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4527985</v>
      </c>
      <c r="E146" s="33">
        <v>3267768</v>
      </c>
      <c r="F146" s="33">
        <v>459520</v>
      </c>
      <c r="G146" s="38">
        <f t="shared" si="32"/>
        <v>0.10148443512953334</v>
      </c>
      <c r="H146" s="33">
        <v>1692685</v>
      </c>
      <c r="I146" s="38">
        <f t="shared" si="33"/>
        <v>0.37382743096542942</v>
      </c>
      <c r="J146" s="33">
        <v>784583</v>
      </c>
      <c r="K146" s="38">
        <f t="shared" si="34"/>
        <v>0.24009752222311989</v>
      </c>
      <c r="L146" s="33">
        <v>0</v>
      </c>
      <c r="M146" s="38">
        <f t="shared" si="35"/>
        <v>0</v>
      </c>
      <c r="N146" s="33">
        <f t="shared" si="36"/>
        <v>2936788</v>
      </c>
      <c r="O146" s="38">
        <f t="shared" si="37"/>
        <v>0.89871373977589597</v>
      </c>
      <c r="P146" s="33">
        <v>590903</v>
      </c>
      <c r="Q146" s="33">
        <v>7108662</v>
      </c>
      <c r="R146" s="33">
        <v>2511482</v>
      </c>
      <c r="S146" s="33">
        <v>1883311</v>
      </c>
      <c r="T146" s="38">
        <f t="shared" si="38"/>
        <v>0.74988034953067551</v>
      </c>
      <c r="U146" s="38">
        <f t="shared" si="39"/>
        <v>0.32776953239364159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30304196</v>
      </c>
      <c r="E147" s="33">
        <v>34915701</v>
      </c>
      <c r="F147" s="33">
        <v>10772870</v>
      </c>
      <c r="G147" s="38">
        <f t="shared" si="32"/>
        <v>0.35549103497086676</v>
      </c>
      <c r="H147" s="33">
        <v>7386430</v>
      </c>
      <c r="I147" s="38">
        <f t="shared" si="33"/>
        <v>0.24374281370144255</v>
      </c>
      <c r="J147" s="33">
        <v>3380522</v>
      </c>
      <c r="K147" s="38">
        <f t="shared" si="34"/>
        <v>9.6819536861081495E-2</v>
      </c>
      <c r="L147" s="33">
        <v>0</v>
      </c>
      <c r="M147" s="38">
        <f t="shared" si="35"/>
        <v>0</v>
      </c>
      <c r="N147" s="33">
        <f t="shared" si="36"/>
        <v>21539822</v>
      </c>
      <c r="O147" s="38">
        <f t="shared" si="37"/>
        <v>0.61690933829453976</v>
      </c>
      <c r="P147" s="33">
        <v>4833404</v>
      </c>
      <c r="Q147" s="33">
        <v>28971899</v>
      </c>
      <c r="R147" s="33">
        <v>31447795</v>
      </c>
      <c r="S147" s="33">
        <v>13131095</v>
      </c>
      <c r="T147" s="38">
        <f t="shared" si="38"/>
        <v>0.41755216860196398</v>
      </c>
      <c r="U147" s="38">
        <f t="shared" si="39"/>
        <v>-0.30059188100146395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1804719</v>
      </c>
      <c r="E148" s="33">
        <v>1804719</v>
      </c>
      <c r="F148" s="33">
        <v>262029</v>
      </c>
      <c r="G148" s="38">
        <f t="shared" si="32"/>
        <v>0.14519102419822699</v>
      </c>
      <c r="H148" s="33">
        <v>262029</v>
      </c>
      <c r="I148" s="38">
        <f t="shared" si="33"/>
        <v>0.14519102419822699</v>
      </c>
      <c r="J148" s="33">
        <v>262029</v>
      </c>
      <c r="K148" s="38">
        <f t="shared" si="34"/>
        <v>0.14519102419822699</v>
      </c>
      <c r="L148" s="33">
        <v>0</v>
      </c>
      <c r="M148" s="38">
        <f t="shared" si="35"/>
        <v>0</v>
      </c>
      <c r="N148" s="33">
        <f t="shared" si="36"/>
        <v>786087</v>
      </c>
      <c r="O148" s="38">
        <f t="shared" si="37"/>
        <v>0.43557307259468092</v>
      </c>
      <c r="P148" s="33">
        <v>259485</v>
      </c>
      <c r="Q148" s="33">
        <v>0</v>
      </c>
      <c r="R148" s="33">
        <v>2045115</v>
      </c>
      <c r="S148" s="33">
        <v>800996</v>
      </c>
      <c r="T148" s="38">
        <f t="shared" si="38"/>
        <v>0.3916630605124895</v>
      </c>
      <c r="U148" s="38">
        <f t="shared" si="39"/>
        <v>9.8040349153130091E-3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2682000</v>
      </c>
      <c r="E149" s="33">
        <v>2682000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39469</v>
      </c>
      <c r="Q149" s="33">
        <v>3000000</v>
      </c>
      <c r="R149" s="33">
        <v>2645000</v>
      </c>
      <c r="S149" s="33">
        <v>851369</v>
      </c>
      <c r="T149" s="38">
        <f t="shared" si="38"/>
        <v>0.32187863894139884</v>
      </c>
      <c r="U149" s="38">
        <f t="shared" si="39"/>
        <v>-1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54045154</v>
      </c>
      <c r="E150" s="34">
        <f>SUM(E145:E149)</f>
        <v>57739617</v>
      </c>
      <c r="F150" s="34">
        <f>SUM(F145:F149)</f>
        <v>16383440</v>
      </c>
      <c r="G150" s="39">
        <f t="shared" si="32"/>
        <v>0.30314355288912676</v>
      </c>
      <c r="H150" s="34">
        <f>SUM(H145:H149)</f>
        <v>14151334</v>
      </c>
      <c r="I150" s="39">
        <f t="shared" si="33"/>
        <v>0.26184279167749247</v>
      </c>
      <c r="J150" s="34">
        <f>SUM(J145:J149)</f>
        <v>7047710</v>
      </c>
      <c r="K150" s="39">
        <f t="shared" si="34"/>
        <v>0.12206021387360433</v>
      </c>
      <c r="L150" s="34">
        <f>SUM(L145:L149)</f>
        <v>0</v>
      </c>
      <c r="M150" s="39">
        <f t="shared" si="35"/>
        <v>0</v>
      </c>
      <c r="N150" s="34">
        <f t="shared" si="36"/>
        <v>37582484</v>
      </c>
      <c r="O150" s="39">
        <f t="shared" si="37"/>
        <v>0.65089596974638753</v>
      </c>
      <c r="P150" s="34">
        <f>SUM(P145:P149)</f>
        <v>8392329</v>
      </c>
      <c r="Q150" s="34">
        <f>SUM(Q145:Q149)</f>
        <v>54117261</v>
      </c>
      <c r="R150" s="34">
        <f>SUM(R145:R149)</f>
        <v>51757127</v>
      </c>
      <c r="S150" s="34">
        <f>SUM(S145:S149)</f>
        <v>24785323</v>
      </c>
      <c r="T150" s="39">
        <f t="shared" si="38"/>
        <v>0.47887748869831975</v>
      </c>
      <c r="U150" s="39">
        <f t="shared" si="39"/>
        <v>-0.16022000567422945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9082390</v>
      </c>
      <c r="E151" s="33">
        <v>14196433</v>
      </c>
      <c r="F151" s="33">
        <v>4676179</v>
      </c>
      <c r="G151" s="38">
        <f t="shared" si="32"/>
        <v>0.51486216733701151</v>
      </c>
      <c r="H151" s="33">
        <v>9176995</v>
      </c>
      <c r="I151" s="38">
        <f t="shared" si="33"/>
        <v>1.0104163111251554</v>
      </c>
      <c r="J151" s="33">
        <v>7073522</v>
      </c>
      <c r="K151" s="38">
        <f t="shared" si="34"/>
        <v>0.49826051375017938</v>
      </c>
      <c r="L151" s="33">
        <v>0</v>
      </c>
      <c r="M151" s="38">
        <f t="shared" si="35"/>
        <v>0</v>
      </c>
      <c r="N151" s="33">
        <f t="shared" si="36"/>
        <v>20926696</v>
      </c>
      <c r="O151" s="38">
        <f t="shared" si="37"/>
        <v>1.4740812709784212</v>
      </c>
      <c r="P151" s="33">
        <v>989849</v>
      </c>
      <c r="Q151" s="33">
        <v>5029913</v>
      </c>
      <c r="R151" s="33">
        <v>5031913</v>
      </c>
      <c r="S151" s="33">
        <v>3341947</v>
      </c>
      <c r="T151" s="38">
        <f t="shared" si="38"/>
        <v>0.66415039369718831</v>
      </c>
      <c r="U151" s="38">
        <f t="shared" si="39"/>
        <v>6.146061672032805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213572500</v>
      </c>
      <c r="E152" s="33">
        <v>200705902</v>
      </c>
      <c r="F152" s="33">
        <v>49623007</v>
      </c>
      <c r="G152" s="38">
        <f t="shared" si="32"/>
        <v>0.23234736213697924</v>
      </c>
      <c r="H152" s="33">
        <v>47658946</v>
      </c>
      <c r="I152" s="38">
        <f t="shared" si="33"/>
        <v>0.22315113603109016</v>
      </c>
      <c r="J152" s="33">
        <v>45919808</v>
      </c>
      <c r="K152" s="38">
        <f t="shared" si="34"/>
        <v>0.22879151804913042</v>
      </c>
      <c r="L152" s="33">
        <v>0</v>
      </c>
      <c r="M152" s="38">
        <f t="shared" si="35"/>
        <v>0</v>
      </c>
      <c r="N152" s="33">
        <f t="shared" si="36"/>
        <v>143201761</v>
      </c>
      <c r="O152" s="38">
        <f t="shared" si="37"/>
        <v>0.71349053302876964</v>
      </c>
      <c r="P152" s="33">
        <v>40160652</v>
      </c>
      <c r="Q152" s="33">
        <v>249653500</v>
      </c>
      <c r="R152" s="33">
        <v>204914610</v>
      </c>
      <c r="S152" s="33">
        <v>134547551</v>
      </c>
      <c r="T152" s="38">
        <f t="shared" si="38"/>
        <v>0.65660301625150108</v>
      </c>
      <c r="U152" s="38">
        <f t="shared" si="39"/>
        <v>0.14340295072898712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63757330</v>
      </c>
      <c r="E153" s="33">
        <v>68767280</v>
      </c>
      <c r="F153" s="33">
        <v>21299042</v>
      </c>
      <c r="G153" s="38">
        <f t="shared" si="32"/>
        <v>0.33406420877411269</v>
      </c>
      <c r="H153" s="33">
        <v>19550618</v>
      </c>
      <c r="I153" s="38">
        <f t="shared" si="33"/>
        <v>0.30664110307003134</v>
      </c>
      <c r="J153" s="33">
        <v>15827960</v>
      </c>
      <c r="K153" s="38">
        <f t="shared" si="34"/>
        <v>0.23016702129268454</v>
      </c>
      <c r="L153" s="33">
        <v>0</v>
      </c>
      <c r="M153" s="38">
        <f t="shared" si="35"/>
        <v>0</v>
      </c>
      <c r="N153" s="33">
        <f t="shared" si="36"/>
        <v>56677620</v>
      </c>
      <c r="O153" s="38">
        <f t="shared" si="37"/>
        <v>0.82419458789121802</v>
      </c>
      <c r="P153" s="33">
        <v>16646495</v>
      </c>
      <c r="Q153" s="33">
        <v>58172850</v>
      </c>
      <c r="R153" s="33">
        <v>63319340</v>
      </c>
      <c r="S153" s="33">
        <v>49157170</v>
      </c>
      <c r="T153" s="38">
        <f t="shared" si="38"/>
        <v>0.7763373718045703</v>
      </c>
      <c r="U153" s="38">
        <f t="shared" si="39"/>
        <v>-4.9171612402490683E-2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31109902</v>
      </c>
      <c r="E154" s="33">
        <v>26008142</v>
      </c>
      <c r="F154" s="33">
        <v>7609875</v>
      </c>
      <c r="G154" s="38">
        <f t="shared" si="32"/>
        <v>0.24461263169520753</v>
      </c>
      <c r="H154" s="33">
        <v>8141943</v>
      </c>
      <c r="I154" s="38">
        <f t="shared" si="33"/>
        <v>0.26171548209955786</v>
      </c>
      <c r="J154" s="33">
        <v>5998032</v>
      </c>
      <c r="K154" s="38">
        <f t="shared" si="34"/>
        <v>0.2306213185086424</v>
      </c>
      <c r="L154" s="33">
        <v>0</v>
      </c>
      <c r="M154" s="38">
        <f t="shared" si="35"/>
        <v>0</v>
      </c>
      <c r="N154" s="33">
        <f t="shared" si="36"/>
        <v>21749850</v>
      </c>
      <c r="O154" s="38">
        <f t="shared" si="37"/>
        <v>0.83627081088683686</v>
      </c>
      <c r="P154" s="33">
        <v>4610213</v>
      </c>
      <c r="Q154" s="33">
        <v>21676150</v>
      </c>
      <c r="R154" s="33">
        <v>27108929</v>
      </c>
      <c r="S154" s="33">
        <v>13468401</v>
      </c>
      <c r="T154" s="38">
        <f t="shared" si="38"/>
        <v>0.49682527111270236</v>
      </c>
      <c r="U154" s="38">
        <f t="shared" si="39"/>
        <v>0.30103142739825683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4305875</v>
      </c>
      <c r="E155" s="33">
        <v>4305875</v>
      </c>
      <c r="F155" s="33">
        <v>0</v>
      </c>
      <c r="G155" s="38">
        <f t="shared" si="32"/>
        <v>0</v>
      </c>
      <c r="H155" s="33">
        <v>283032</v>
      </c>
      <c r="I155" s="38">
        <f t="shared" si="33"/>
        <v>6.5731587656399693E-2</v>
      </c>
      <c r="J155" s="33">
        <v>2240305</v>
      </c>
      <c r="K155" s="38">
        <f t="shared" si="34"/>
        <v>0.52029030104218077</v>
      </c>
      <c r="L155" s="33">
        <v>0</v>
      </c>
      <c r="M155" s="38">
        <f t="shared" si="35"/>
        <v>0</v>
      </c>
      <c r="N155" s="33">
        <f t="shared" si="36"/>
        <v>2523337</v>
      </c>
      <c r="O155" s="38">
        <f t="shared" si="37"/>
        <v>0.58602188869858041</v>
      </c>
      <c r="P155" s="33">
        <v>197511</v>
      </c>
      <c r="Q155" s="33">
        <v>6363000</v>
      </c>
      <c r="R155" s="33">
        <v>7605875</v>
      </c>
      <c r="S155" s="33">
        <v>370368</v>
      </c>
      <c r="T155" s="38">
        <f t="shared" si="38"/>
        <v>4.8694989070948443E-2</v>
      </c>
      <c r="U155" s="38">
        <f t="shared" si="39"/>
        <v>10.342684711231273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321827997</v>
      </c>
      <c r="E157" s="34">
        <f>SUM(E151:E156)</f>
        <v>313983632</v>
      </c>
      <c r="F157" s="34">
        <f>SUM(F151:F156)</f>
        <v>83208103</v>
      </c>
      <c r="G157" s="39">
        <f t="shared" si="32"/>
        <v>0.25854836675380982</v>
      </c>
      <c r="H157" s="34">
        <f>SUM(H151:H156)</f>
        <v>84811534</v>
      </c>
      <c r="I157" s="39">
        <f t="shared" si="33"/>
        <v>0.26353062751094336</v>
      </c>
      <c r="J157" s="34">
        <f>SUM(J151:J156)</f>
        <v>77059627</v>
      </c>
      <c r="K157" s="39">
        <f t="shared" si="34"/>
        <v>0.24542561823732265</v>
      </c>
      <c r="L157" s="34">
        <f>SUM(L151:L156)</f>
        <v>0</v>
      </c>
      <c r="M157" s="39">
        <f t="shared" si="35"/>
        <v>0</v>
      </c>
      <c r="N157" s="34">
        <f t="shared" si="36"/>
        <v>245079264</v>
      </c>
      <c r="O157" s="39">
        <f t="shared" si="37"/>
        <v>0.78054789811463798</v>
      </c>
      <c r="P157" s="34">
        <f>SUM(P151:P156)</f>
        <v>62604720</v>
      </c>
      <c r="Q157" s="34">
        <f>SUM(Q151:Q156)</f>
        <v>340895413</v>
      </c>
      <c r="R157" s="34">
        <f>SUM(R151:R156)</f>
        <v>307980667</v>
      </c>
      <c r="S157" s="34">
        <f>SUM(S151:S156)</f>
        <v>200885437</v>
      </c>
      <c r="T157" s="39">
        <f t="shared" si="38"/>
        <v>0.65226638722748143</v>
      </c>
      <c r="U157" s="39">
        <f t="shared" si="39"/>
        <v>0.23089164842523058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44642859</v>
      </c>
      <c r="E158" s="33">
        <v>44869180</v>
      </c>
      <c r="F158" s="33">
        <v>13151539</v>
      </c>
      <c r="G158" s="38">
        <f t="shared" si="32"/>
        <v>0.29459446134487038</v>
      </c>
      <c r="H158" s="33">
        <v>11930469</v>
      </c>
      <c r="I158" s="38">
        <f t="shared" si="33"/>
        <v>0.26724249448271226</v>
      </c>
      <c r="J158" s="33">
        <v>9727778</v>
      </c>
      <c r="K158" s="38">
        <f t="shared" si="34"/>
        <v>0.21680311518953543</v>
      </c>
      <c r="L158" s="33">
        <v>0</v>
      </c>
      <c r="M158" s="38">
        <f t="shared" si="35"/>
        <v>0</v>
      </c>
      <c r="N158" s="33">
        <f t="shared" si="36"/>
        <v>34809786</v>
      </c>
      <c r="O158" s="38">
        <f t="shared" si="37"/>
        <v>0.77580615469237457</v>
      </c>
      <c r="P158" s="33">
        <v>11484901</v>
      </c>
      <c r="Q158" s="33">
        <v>39235743</v>
      </c>
      <c r="R158" s="33">
        <v>39880905</v>
      </c>
      <c r="S158" s="33">
        <v>31714365</v>
      </c>
      <c r="T158" s="38">
        <f t="shared" si="38"/>
        <v>0.79522681343364698</v>
      </c>
      <c r="U158" s="38">
        <f t="shared" si="39"/>
        <v>-0.15299417905300183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108455944</v>
      </c>
      <c r="E159" s="33">
        <v>109265470</v>
      </c>
      <c r="F159" s="33">
        <v>20832595</v>
      </c>
      <c r="G159" s="38">
        <f t="shared" si="32"/>
        <v>0.19208347861505867</v>
      </c>
      <c r="H159" s="33">
        <v>32980077</v>
      </c>
      <c r="I159" s="38">
        <f t="shared" si="33"/>
        <v>0.30408731678182616</v>
      </c>
      <c r="J159" s="33">
        <v>23232336</v>
      </c>
      <c r="K159" s="38">
        <f t="shared" si="34"/>
        <v>0.21262285331312811</v>
      </c>
      <c r="L159" s="33">
        <v>0</v>
      </c>
      <c r="M159" s="38">
        <f t="shared" si="35"/>
        <v>0</v>
      </c>
      <c r="N159" s="33">
        <f t="shared" si="36"/>
        <v>77045008</v>
      </c>
      <c r="O159" s="38">
        <f t="shared" si="37"/>
        <v>0.70511761858526756</v>
      </c>
      <c r="P159" s="33">
        <v>19641240</v>
      </c>
      <c r="Q159" s="33">
        <v>99562368</v>
      </c>
      <c r="R159" s="33">
        <v>103626884</v>
      </c>
      <c r="S159" s="33">
        <v>62485821</v>
      </c>
      <c r="T159" s="38">
        <f t="shared" si="38"/>
        <v>0.60298851599166103</v>
      </c>
      <c r="U159" s="38">
        <f t="shared" si="39"/>
        <v>0.18283448499178268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13238586</v>
      </c>
      <c r="E160" s="33">
        <v>11417877</v>
      </c>
      <c r="F160" s="33">
        <v>2268757</v>
      </c>
      <c r="G160" s="38">
        <f t="shared" si="32"/>
        <v>0.17137457127218875</v>
      </c>
      <c r="H160" s="33">
        <v>3367667</v>
      </c>
      <c r="I160" s="38">
        <f t="shared" si="33"/>
        <v>0.25438268105068018</v>
      </c>
      <c r="J160" s="33">
        <v>2834166</v>
      </c>
      <c r="K160" s="38">
        <f t="shared" si="34"/>
        <v>0.24822180165366994</v>
      </c>
      <c r="L160" s="33">
        <v>0</v>
      </c>
      <c r="M160" s="38">
        <f t="shared" si="35"/>
        <v>0</v>
      </c>
      <c r="N160" s="33">
        <f t="shared" si="36"/>
        <v>8470590</v>
      </c>
      <c r="O160" s="38">
        <f t="shared" si="37"/>
        <v>0.741870839911833</v>
      </c>
      <c r="P160" s="33">
        <v>7696297</v>
      </c>
      <c r="Q160" s="33">
        <v>17284768</v>
      </c>
      <c r="R160" s="33">
        <v>31747643</v>
      </c>
      <c r="S160" s="33">
        <v>18833920</v>
      </c>
      <c r="T160" s="38">
        <f t="shared" si="38"/>
        <v>0.59323837048312533</v>
      </c>
      <c r="U160" s="38">
        <f t="shared" si="39"/>
        <v>-0.63174939844447264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10211684</v>
      </c>
      <c r="E161" s="33">
        <v>10540966</v>
      </c>
      <c r="F161" s="33">
        <v>2293373</v>
      </c>
      <c r="G161" s="38">
        <f t="shared" si="32"/>
        <v>0.22458323230526914</v>
      </c>
      <c r="H161" s="33">
        <v>2427932</v>
      </c>
      <c r="I161" s="38">
        <f t="shared" si="33"/>
        <v>0.23776019704487525</v>
      </c>
      <c r="J161" s="33">
        <v>2123249</v>
      </c>
      <c r="K161" s="38">
        <f t="shared" si="34"/>
        <v>0.20142831311665363</v>
      </c>
      <c r="L161" s="33">
        <v>0</v>
      </c>
      <c r="M161" s="38">
        <f t="shared" si="35"/>
        <v>0</v>
      </c>
      <c r="N161" s="33">
        <f t="shared" si="36"/>
        <v>6844554</v>
      </c>
      <c r="O161" s="38">
        <f t="shared" si="37"/>
        <v>0.64932891349806077</v>
      </c>
      <c r="P161" s="33">
        <v>1992464</v>
      </c>
      <c r="Q161" s="33">
        <v>11130308</v>
      </c>
      <c r="R161" s="33">
        <v>11057007</v>
      </c>
      <c r="S161" s="33">
        <v>6443134</v>
      </c>
      <c r="T161" s="38">
        <f t="shared" si="38"/>
        <v>0.58271953703203772</v>
      </c>
      <c r="U161" s="38">
        <f t="shared" si="39"/>
        <v>6.563983088276637E-2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176549073</v>
      </c>
      <c r="E163" s="34">
        <f>SUM(E158:E162)</f>
        <v>176093493</v>
      </c>
      <c r="F163" s="34">
        <f>SUM(F158:F162)</f>
        <v>38546264</v>
      </c>
      <c r="G163" s="39">
        <f t="shared" si="32"/>
        <v>0.21833172695276626</v>
      </c>
      <c r="H163" s="34">
        <f>SUM(H158:H162)</f>
        <v>50706145</v>
      </c>
      <c r="I163" s="39">
        <f t="shared" si="33"/>
        <v>0.28720708717626631</v>
      </c>
      <c r="J163" s="34">
        <f>SUM(J158:J162)</f>
        <v>37917529</v>
      </c>
      <c r="K163" s="39">
        <f t="shared" si="34"/>
        <v>0.21532612224348346</v>
      </c>
      <c r="L163" s="34">
        <f>SUM(L158:L162)</f>
        <v>0</v>
      </c>
      <c r="M163" s="39">
        <f t="shared" si="35"/>
        <v>0</v>
      </c>
      <c r="N163" s="34">
        <f t="shared" si="36"/>
        <v>127169938</v>
      </c>
      <c r="O163" s="39">
        <f t="shared" si="37"/>
        <v>0.72217284031045936</v>
      </c>
      <c r="P163" s="34">
        <f>SUM(P158:P162)</f>
        <v>40814902</v>
      </c>
      <c r="Q163" s="34">
        <f>SUM(Q158:Q162)</f>
        <v>167213187</v>
      </c>
      <c r="R163" s="34">
        <f>SUM(R158:R162)</f>
        <v>186312439</v>
      </c>
      <c r="S163" s="34">
        <f>SUM(S158:S162)</f>
        <v>119477240</v>
      </c>
      <c r="T163" s="39">
        <f t="shared" si="38"/>
        <v>0.64127355447265655</v>
      </c>
      <c r="U163" s="39">
        <f t="shared" si="39"/>
        <v>-7.0988116056238448E-2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38852876</v>
      </c>
      <c r="E164" s="33">
        <v>39265916</v>
      </c>
      <c r="F164" s="33">
        <v>2956086</v>
      </c>
      <c r="G164" s="38">
        <f t="shared" si="32"/>
        <v>7.6084097352278376E-2</v>
      </c>
      <c r="H164" s="33">
        <v>4245188</v>
      </c>
      <c r="I164" s="38">
        <f t="shared" si="33"/>
        <v>0.10926315982374123</v>
      </c>
      <c r="J164" s="33">
        <v>2680733</v>
      </c>
      <c r="K164" s="38">
        <f t="shared" si="34"/>
        <v>6.8271245728738383E-2</v>
      </c>
      <c r="L164" s="33">
        <v>0</v>
      </c>
      <c r="M164" s="38">
        <f t="shared" si="35"/>
        <v>0</v>
      </c>
      <c r="N164" s="33">
        <f t="shared" si="36"/>
        <v>9882007</v>
      </c>
      <c r="O164" s="38">
        <f t="shared" si="37"/>
        <v>0.25166882647026495</v>
      </c>
      <c r="P164" s="33">
        <v>2924246</v>
      </c>
      <c r="Q164" s="33">
        <v>40792702</v>
      </c>
      <c r="R164" s="33">
        <v>37732596</v>
      </c>
      <c r="S164" s="33">
        <v>9465335</v>
      </c>
      <c r="T164" s="38">
        <f t="shared" si="38"/>
        <v>0.25085300253393644</v>
      </c>
      <c r="U164" s="38">
        <f t="shared" si="39"/>
        <v>-8.327377382067036E-2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15701870</v>
      </c>
      <c r="E165" s="33">
        <v>15847337</v>
      </c>
      <c r="F165" s="33">
        <v>2670500</v>
      </c>
      <c r="G165" s="38">
        <f t="shared" si="32"/>
        <v>0.17007528402667962</v>
      </c>
      <c r="H165" s="33">
        <v>3886871</v>
      </c>
      <c r="I165" s="38">
        <f t="shared" si="33"/>
        <v>0.24754191698186268</v>
      </c>
      <c r="J165" s="33">
        <v>3309432</v>
      </c>
      <c r="K165" s="38">
        <f t="shared" si="34"/>
        <v>0.20883205802968663</v>
      </c>
      <c r="L165" s="33">
        <v>0</v>
      </c>
      <c r="M165" s="38">
        <f t="shared" si="35"/>
        <v>0</v>
      </c>
      <c r="N165" s="33">
        <f t="shared" si="36"/>
        <v>9866803</v>
      </c>
      <c r="O165" s="38">
        <f t="shared" si="37"/>
        <v>0.62261583760097994</v>
      </c>
      <c r="P165" s="33">
        <v>2982814</v>
      </c>
      <c r="Q165" s="33">
        <v>15374522</v>
      </c>
      <c r="R165" s="33">
        <v>15114522</v>
      </c>
      <c r="S165" s="33">
        <v>8666846</v>
      </c>
      <c r="T165" s="38">
        <f t="shared" si="38"/>
        <v>0.57341184855200844</v>
      </c>
      <c r="U165" s="38">
        <f t="shared" si="39"/>
        <v>0.10949995541123259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77247546</v>
      </c>
      <c r="E166" s="33">
        <v>65943123</v>
      </c>
      <c r="F166" s="33">
        <v>16234915</v>
      </c>
      <c r="G166" s="38">
        <f t="shared" si="32"/>
        <v>0.21016738835949558</v>
      </c>
      <c r="H166" s="33">
        <v>15441035</v>
      </c>
      <c r="I166" s="38">
        <f t="shared" si="33"/>
        <v>0.19989029813322484</v>
      </c>
      <c r="J166" s="33">
        <v>13988554</v>
      </c>
      <c r="K166" s="38">
        <f t="shared" si="34"/>
        <v>0.21213059624124869</v>
      </c>
      <c r="L166" s="33">
        <v>0</v>
      </c>
      <c r="M166" s="38">
        <f t="shared" si="35"/>
        <v>0</v>
      </c>
      <c r="N166" s="33">
        <f t="shared" si="36"/>
        <v>45664504</v>
      </c>
      <c r="O166" s="38">
        <f t="shared" si="37"/>
        <v>0.69248318736739234</v>
      </c>
      <c r="P166" s="33">
        <v>15473764</v>
      </c>
      <c r="Q166" s="33">
        <v>86180551</v>
      </c>
      <c r="R166" s="33">
        <v>78616256</v>
      </c>
      <c r="S166" s="33">
        <v>46776105</v>
      </c>
      <c r="T166" s="38">
        <f t="shared" si="38"/>
        <v>0.59499278368076958</v>
      </c>
      <c r="U166" s="38">
        <f t="shared" si="39"/>
        <v>-9.5982464253687727E-2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23747489</v>
      </c>
      <c r="E167" s="33">
        <v>30503489</v>
      </c>
      <c r="F167" s="33">
        <v>5299369</v>
      </c>
      <c r="G167" s="38">
        <f t="shared" si="32"/>
        <v>0.22315491966329576</v>
      </c>
      <c r="H167" s="33">
        <v>6454683</v>
      </c>
      <c r="I167" s="38">
        <f t="shared" si="33"/>
        <v>0.27180486324259379</v>
      </c>
      <c r="J167" s="33">
        <v>7398920</v>
      </c>
      <c r="K167" s="38">
        <f t="shared" si="34"/>
        <v>0.24255979373375944</v>
      </c>
      <c r="L167" s="33">
        <v>0</v>
      </c>
      <c r="M167" s="38">
        <f t="shared" si="35"/>
        <v>0</v>
      </c>
      <c r="N167" s="33">
        <f t="shared" si="36"/>
        <v>19152972</v>
      </c>
      <c r="O167" s="38">
        <f t="shared" si="37"/>
        <v>0.62789446807216054</v>
      </c>
      <c r="P167" s="33">
        <v>5464119</v>
      </c>
      <c r="Q167" s="33">
        <v>22320111</v>
      </c>
      <c r="R167" s="33">
        <v>22321544</v>
      </c>
      <c r="S167" s="33">
        <v>15440701</v>
      </c>
      <c r="T167" s="38">
        <f t="shared" si="38"/>
        <v>0.69173982767500308</v>
      </c>
      <c r="U167" s="38">
        <f t="shared" si="39"/>
        <v>0.35409203203663764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155549781</v>
      </c>
      <c r="E169" s="34">
        <f>SUM(E164:E168)</f>
        <v>151559865</v>
      </c>
      <c r="F169" s="34">
        <f>SUM(F164:F168)</f>
        <v>27160870</v>
      </c>
      <c r="G169" s="39">
        <f t="shared" si="32"/>
        <v>0.17461207483152932</v>
      </c>
      <c r="H169" s="34">
        <f>SUM(H164:H168)</f>
        <v>30027777</v>
      </c>
      <c r="I169" s="39">
        <f t="shared" si="33"/>
        <v>0.19304287545091434</v>
      </c>
      <c r="J169" s="34">
        <f>SUM(J164:J168)</f>
        <v>27377639</v>
      </c>
      <c r="K169" s="39">
        <f t="shared" si="34"/>
        <v>0.18063910917313103</v>
      </c>
      <c r="L169" s="34">
        <f>SUM(L164:L168)</f>
        <v>0</v>
      </c>
      <c r="M169" s="39">
        <f t="shared" si="35"/>
        <v>0</v>
      </c>
      <c r="N169" s="34">
        <f t="shared" si="36"/>
        <v>84566286</v>
      </c>
      <c r="O169" s="39">
        <f t="shared" si="37"/>
        <v>0.55797282479764676</v>
      </c>
      <c r="P169" s="34">
        <f>SUM(P164:P168)</f>
        <v>26844943</v>
      </c>
      <c r="Q169" s="34">
        <f>SUM(Q164:Q168)</f>
        <v>164667886</v>
      </c>
      <c r="R169" s="34">
        <f>SUM(R164:R168)</f>
        <v>153784918</v>
      </c>
      <c r="S169" s="34">
        <f>SUM(S164:S168)</f>
        <v>80348987</v>
      </c>
      <c r="T169" s="39">
        <f t="shared" si="38"/>
        <v>0.52247637834029992</v>
      </c>
      <c r="U169" s="39">
        <f t="shared" si="39"/>
        <v>1.9843439414268804E-2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4842086375</v>
      </c>
      <c r="E170" s="34">
        <f>SUM(E105,E107:E111,E113:E120,E122:E125,E127:E131,E133:E136,E138:E143,E145:E149,E151:E156,E158:E162,E164:E168)</f>
        <v>4720563860</v>
      </c>
      <c r="F170" s="34">
        <f>SUM(F105,F107:F111,F113:F120,F122:F125,F127:F131,F133:F136,F138:F143,F145:F149,F151:F156,F158:F162,F164:F168)</f>
        <v>931559310</v>
      </c>
      <c r="G170" s="39">
        <f t="shared" si="32"/>
        <v>0.19238799927438305</v>
      </c>
      <c r="H170" s="34">
        <f>SUM(H105,H107:H111,H113:H120,H122:H125,H127:H131,H133:H136,H138:H143,H145:H149,H151:H156,H158:H162,H164:H168)</f>
        <v>1318763878</v>
      </c>
      <c r="I170" s="39">
        <f t="shared" si="33"/>
        <v>0.27235447199142537</v>
      </c>
      <c r="J170" s="34">
        <f>SUM(J105,J107:J111,J113:J120,J122:J125,J127:J131,J133:J136,J138:J143,J145:J149,J151:J156,J158:J162,J164:J168)</f>
        <v>1040156139</v>
      </c>
      <c r="K170" s="39">
        <f t="shared" si="34"/>
        <v>0.22034574043449123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3290479327</v>
      </c>
      <c r="O170" s="39">
        <f t="shared" si="37"/>
        <v>0.69705217948264342</v>
      </c>
      <c r="P170" s="34">
        <f>SUM(P105,P107:P111,P113:P120,P122:P125,P127:P131,P133:P136,P138:P143,P145:P149,P151:P156,P158:P162,P164:P168)</f>
        <v>1075828064</v>
      </c>
      <c r="Q170" s="34">
        <f>SUM(Q105,Q107:Q111,Q113:Q120,Q122:Q125,Q127:Q131,Q133:Q136,Q138:Q143,Q145:Q149,Q151:Q156,Q158:Q162,Q164:Q168)</f>
        <v>4569667355</v>
      </c>
      <c r="R170" s="34">
        <f>SUM(R105,R107:R111,R113:R120,R122:R125,R127:R131,R133:R136,R138:R143,R145:R149,R151:R156,R158:R162,R164:R168)</f>
        <v>4527278431</v>
      </c>
      <c r="S170" s="34">
        <f>SUM(S105,S107:S111,S113:S120,S122:S125,S127:S131,S133:S136,S138:S143,S145:S149,S151:S156,S158:S162,S164:S168)</f>
        <v>3302209615</v>
      </c>
      <c r="T170" s="39">
        <f t="shared" si="38"/>
        <v>0.72940281127586781</v>
      </c>
      <c r="U170" s="39">
        <f t="shared" si="39"/>
        <v>-3.3157644974764255E-2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71949278</v>
      </c>
      <c r="E173" s="33">
        <v>73833873</v>
      </c>
      <c r="F173" s="33">
        <v>13870674</v>
      </c>
      <c r="G173" s="38">
        <f t="shared" ref="G173:G205" si="40">IF(($D173     =0),0,($F173     /$D173     ))</f>
        <v>0.19278406101587287</v>
      </c>
      <c r="H173" s="33">
        <v>14556016</v>
      </c>
      <c r="I173" s="38">
        <f t="shared" ref="I173:I205" si="41">IF(($D173     =0),0,($H173     /$D173     ))</f>
        <v>0.20230941024870325</v>
      </c>
      <c r="J173" s="33">
        <v>27706143</v>
      </c>
      <c r="K173" s="38">
        <f t="shared" ref="K173:K205" si="42">IF(($E173     =0),0,($J173     /$E173     ))</f>
        <v>0.37524975833246621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56132833</v>
      </c>
      <c r="O173" s="38">
        <f t="shared" ref="O173:O205" si="45">IF(($E173     =0),0,($N173     /$E173     ))</f>
        <v>0.76025854691382644</v>
      </c>
      <c r="P173" s="33">
        <v>15741218</v>
      </c>
      <c r="Q173" s="33">
        <v>72251955</v>
      </c>
      <c r="R173" s="33">
        <v>87428455</v>
      </c>
      <c r="S173" s="33">
        <v>56296269</v>
      </c>
      <c r="T173" s="38">
        <f t="shared" ref="T173:T205" si="46">IF(($R173     =0),0,($S173     /$R173     ))</f>
        <v>0.64391243102717532</v>
      </c>
      <c r="U173" s="38">
        <f t="shared" ref="U173:U205" si="47">IF(($P173     =0),0,(($J173     /$P173     )-1))</f>
        <v>0.76010160077828792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52715321</v>
      </c>
      <c r="E174" s="33">
        <v>51675853</v>
      </c>
      <c r="F174" s="33">
        <v>11974569</v>
      </c>
      <c r="G174" s="38">
        <f t="shared" si="40"/>
        <v>0.22715538429520329</v>
      </c>
      <c r="H174" s="33">
        <v>25529194</v>
      </c>
      <c r="I174" s="38">
        <f t="shared" si="41"/>
        <v>0.48428414198597025</v>
      </c>
      <c r="J174" s="33">
        <v>18717951</v>
      </c>
      <c r="K174" s="38">
        <f t="shared" si="42"/>
        <v>0.36221852012776645</v>
      </c>
      <c r="L174" s="33">
        <v>0</v>
      </c>
      <c r="M174" s="38">
        <f t="shared" si="43"/>
        <v>0</v>
      </c>
      <c r="N174" s="33">
        <f t="shared" si="44"/>
        <v>56221714</v>
      </c>
      <c r="O174" s="38">
        <f t="shared" si="45"/>
        <v>1.0879687656050883</v>
      </c>
      <c r="P174" s="33">
        <v>11140452</v>
      </c>
      <c r="Q174" s="33">
        <v>50273403</v>
      </c>
      <c r="R174" s="33">
        <v>66103400</v>
      </c>
      <c r="S174" s="33">
        <v>36279341</v>
      </c>
      <c r="T174" s="38">
        <f t="shared" si="46"/>
        <v>0.54882715563798534</v>
      </c>
      <c r="U174" s="38">
        <f t="shared" si="47"/>
        <v>0.6801787755110833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164979838</v>
      </c>
      <c r="E175" s="33">
        <v>166895043</v>
      </c>
      <c r="F175" s="33">
        <v>22609977</v>
      </c>
      <c r="G175" s="38">
        <f t="shared" si="40"/>
        <v>0.13704690993817076</v>
      </c>
      <c r="H175" s="33">
        <v>23282405</v>
      </c>
      <c r="I175" s="38">
        <f t="shared" si="41"/>
        <v>0.14112272919070268</v>
      </c>
      <c r="J175" s="33">
        <v>44583455</v>
      </c>
      <c r="K175" s="38">
        <f t="shared" si="42"/>
        <v>0.26713468655866551</v>
      </c>
      <c r="L175" s="33">
        <v>0</v>
      </c>
      <c r="M175" s="38">
        <f t="shared" si="43"/>
        <v>0</v>
      </c>
      <c r="N175" s="33">
        <f t="shared" si="44"/>
        <v>90475837</v>
      </c>
      <c r="O175" s="38">
        <f t="shared" si="45"/>
        <v>0.54211218843689679</v>
      </c>
      <c r="P175" s="33">
        <v>13357892</v>
      </c>
      <c r="Q175" s="33">
        <v>186993923</v>
      </c>
      <c r="R175" s="33">
        <v>152234459</v>
      </c>
      <c r="S175" s="33">
        <v>56413115</v>
      </c>
      <c r="T175" s="38">
        <f t="shared" si="46"/>
        <v>0.37056731682542388</v>
      </c>
      <c r="U175" s="38">
        <f t="shared" si="47"/>
        <v>2.3376115782340507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106803311</v>
      </c>
      <c r="E176" s="33">
        <v>126777343</v>
      </c>
      <c r="F176" s="33">
        <v>5962011</v>
      </c>
      <c r="G176" s="38">
        <f t="shared" si="40"/>
        <v>5.5822342436556108E-2</v>
      </c>
      <c r="H176" s="33">
        <v>15162261</v>
      </c>
      <c r="I176" s="38">
        <f t="shared" si="41"/>
        <v>0.14196433479482673</v>
      </c>
      <c r="J176" s="33">
        <v>12762886</v>
      </c>
      <c r="K176" s="38">
        <f t="shared" si="42"/>
        <v>0.10067166339020056</v>
      </c>
      <c r="L176" s="33">
        <v>0</v>
      </c>
      <c r="M176" s="38">
        <f t="shared" si="43"/>
        <v>0</v>
      </c>
      <c r="N176" s="33">
        <f t="shared" si="44"/>
        <v>33887158</v>
      </c>
      <c r="O176" s="38">
        <f t="shared" si="45"/>
        <v>0.26729664148269772</v>
      </c>
      <c r="P176" s="33">
        <v>11200567</v>
      </c>
      <c r="Q176" s="33">
        <v>98758987</v>
      </c>
      <c r="R176" s="33">
        <v>100018987</v>
      </c>
      <c r="S176" s="33">
        <v>26639091</v>
      </c>
      <c r="T176" s="38">
        <f t="shared" si="46"/>
        <v>0.26634033995965184</v>
      </c>
      <c r="U176" s="38">
        <f t="shared" si="47"/>
        <v>0.13948570639325664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10584070</v>
      </c>
      <c r="E177" s="33">
        <v>11226969</v>
      </c>
      <c r="F177" s="33">
        <v>0</v>
      </c>
      <c r="G177" s="38">
        <f t="shared" si="40"/>
        <v>0</v>
      </c>
      <c r="H177" s="33">
        <v>2447322</v>
      </c>
      <c r="I177" s="38">
        <f t="shared" si="41"/>
        <v>0.2312269287712572</v>
      </c>
      <c r="J177" s="33">
        <v>4339510</v>
      </c>
      <c r="K177" s="38">
        <f t="shared" si="42"/>
        <v>0.38652551726115925</v>
      </c>
      <c r="L177" s="33">
        <v>0</v>
      </c>
      <c r="M177" s="38">
        <f t="shared" si="43"/>
        <v>0</v>
      </c>
      <c r="N177" s="33">
        <f t="shared" si="44"/>
        <v>6786832</v>
      </c>
      <c r="O177" s="38">
        <f t="shared" si="45"/>
        <v>0.60451151152194327</v>
      </c>
      <c r="P177" s="33">
        <v>823988</v>
      </c>
      <c r="Q177" s="33">
        <v>10454131</v>
      </c>
      <c r="R177" s="33">
        <v>9916173</v>
      </c>
      <c r="S177" s="33">
        <v>2503895</v>
      </c>
      <c r="T177" s="38">
        <f t="shared" si="46"/>
        <v>0.25250618358513915</v>
      </c>
      <c r="U177" s="38">
        <f t="shared" si="47"/>
        <v>4.2664723272669018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8662272</v>
      </c>
      <c r="E178" s="33">
        <v>8212072</v>
      </c>
      <c r="F178" s="33">
        <v>996251</v>
      </c>
      <c r="G178" s="38">
        <f t="shared" si="40"/>
        <v>0.11501035755977185</v>
      </c>
      <c r="H178" s="33">
        <v>1485627</v>
      </c>
      <c r="I178" s="38">
        <f t="shared" si="41"/>
        <v>0.17150546646422554</v>
      </c>
      <c r="J178" s="33">
        <v>1642405</v>
      </c>
      <c r="K178" s="38">
        <f t="shared" si="42"/>
        <v>0.19999885534369402</v>
      </c>
      <c r="L178" s="33">
        <v>0</v>
      </c>
      <c r="M178" s="38">
        <f t="shared" si="43"/>
        <v>0</v>
      </c>
      <c r="N178" s="33">
        <f t="shared" si="44"/>
        <v>4124283</v>
      </c>
      <c r="O178" s="38">
        <f t="shared" si="45"/>
        <v>0.50222197272503211</v>
      </c>
      <c r="P178" s="33">
        <v>1091354</v>
      </c>
      <c r="Q178" s="33">
        <v>7742388</v>
      </c>
      <c r="R178" s="33">
        <v>6042123</v>
      </c>
      <c r="S178" s="33">
        <v>3690893</v>
      </c>
      <c r="T178" s="38">
        <f t="shared" si="46"/>
        <v>0.61086028867667874</v>
      </c>
      <c r="U178" s="38">
        <f t="shared" si="47"/>
        <v>0.50492415843072003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415694090</v>
      </c>
      <c r="E179" s="34">
        <f>SUM(E173:E178)</f>
        <v>438621153</v>
      </c>
      <c r="F179" s="34">
        <f>SUM(F173:F178)</f>
        <v>55413482</v>
      </c>
      <c r="G179" s="39">
        <f t="shared" si="40"/>
        <v>0.13330351172421046</v>
      </c>
      <c r="H179" s="34">
        <f>SUM(H173:H178)</f>
        <v>82462825</v>
      </c>
      <c r="I179" s="39">
        <f t="shared" si="41"/>
        <v>0.19837382099899473</v>
      </c>
      <c r="J179" s="34">
        <f>SUM(J173:J178)</f>
        <v>109752350</v>
      </c>
      <c r="K179" s="39">
        <f t="shared" si="42"/>
        <v>0.25022128834721291</v>
      </c>
      <c r="L179" s="34">
        <f>SUM(L173:L178)</f>
        <v>0</v>
      </c>
      <c r="M179" s="39">
        <f t="shared" si="43"/>
        <v>0</v>
      </c>
      <c r="N179" s="34">
        <f t="shared" si="44"/>
        <v>247628657</v>
      </c>
      <c r="O179" s="39">
        <f t="shared" si="45"/>
        <v>0.56456159331649924</v>
      </c>
      <c r="P179" s="34">
        <f>SUM(P173:P178)</f>
        <v>53355471</v>
      </c>
      <c r="Q179" s="34">
        <f>SUM(Q173:Q178)</f>
        <v>426474787</v>
      </c>
      <c r="R179" s="34">
        <f>SUM(R173:R178)</f>
        <v>421743597</v>
      </c>
      <c r="S179" s="34">
        <f>SUM(S173:S178)</f>
        <v>181822604</v>
      </c>
      <c r="T179" s="39">
        <f t="shared" si="46"/>
        <v>0.43112119613282474</v>
      </c>
      <c r="U179" s="39">
        <f t="shared" si="47"/>
        <v>1.0570027392317463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23940000</v>
      </c>
      <c r="E180" s="33">
        <v>10440324</v>
      </c>
      <c r="F180" s="33">
        <v>2639776</v>
      </c>
      <c r="G180" s="38">
        <f t="shared" si="40"/>
        <v>0.11026633249791144</v>
      </c>
      <c r="H180" s="33">
        <v>3086441</v>
      </c>
      <c r="I180" s="38">
        <f t="shared" si="41"/>
        <v>0.12892401837928152</v>
      </c>
      <c r="J180" s="33">
        <v>3156878</v>
      </c>
      <c r="K180" s="38">
        <f t="shared" si="42"/>
        <v>0.30237356618434447</v>
      </c>
      <c r="L180" s="33">
        <v>0</v>
      </c>
      <c r="M180" s="38">
        <f t="shared" si="43"/>
        <v>0</v>
      </c>
      <c r="N180" s="33">
        <f t="shared" si="44"/>
        <v>8883095</v>
      </c>
      <c r="O180" s="38">
        <f t="shared" si="45"/>
        <v>0.85084476305524614</v>
      </c>
      <c r="P180" s="33">
        <v>2859004</v>
      </c>
      <c r="Q180" s="33">
        <v>5333866</v>
      </c>
      <c r="R180" s="33">
        <v>6020917</v>
      </c>
      <c r="S180" s="33">
        <v>8479687</v>
      </c>
      <c r="T180" s="38">
        <f t="shared" si="46"/>
        <v>1.4083713494140511</v>
      </c>
      <c r="U180" s="38">
        <f t="shared" si="47"/>
        <v>0.10418803191601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187560029</v>
      </c>
      <c r="E181" s="33">
        <v>191235207</v>
      </c>
      <c r="F181" s="33">
        <v>38993370</v>
      </c>
      <c r="G181" s="38">
        <f t="shared" si="40"/>
        <v>0.2078980804593499</v>
      </c>
      <c r="H181" s="33">
        <v>49013988</v>
      </c>
      <c r="I181" s="38">
        <f t="shared" si="41"/>
        <v>0.26132427181486523</v>
      </c>
      <c r="J181" s="33">
        <v>38676356</v>
      </c>
      <c r="K181" s="38">
        <f t="shared" si="42"/>
        <v>0.20224495586735763</v>
      </c>
      <c r="L181" s="33">
        <v>0</v>
      </c>
      <c r="M181" s="38">
        <f t="shared" si="43"/>
        <v>0</v>
      </c>
      <c r="N181" s="33">
        <f t="shared" si="44"/>
        <v>126683714</v>
      </c>
      <c r="O181" s="38">
        <f t="shared" si="45"/>
        <v>0.66244974441343329</v>
      </c>
      <c r="P181" s="33">
        <v>39852758</v>
      </c>
      <c r="Q181" s="33">
        <v>181693668</v>
      </c>
      <c r="R181" s="33">
        <v>183136399</v>
      </c>
      <c r="S181" s="33">
        <v>117693466</v>
      </c>
      <c r="T181" s="38">
        <f t="shared" si="46"/>
        <v>0.64265469149035737</v>
      </c>
      <c r="U181" s="38">
        <f t="shared" si="47"/>
        <v>-2.9518709846881874E-2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124585945</v>
      </c>
      <c r="E182" s="33">
        <v>151454337</v>
      </c>
      <c r="F182" s="33">
        <v>33798006</v>
      </c>
      <c r="G182" s="38">
        <f t="shared" si="40"/>
        <v>0.27128265551944886</v>
      </c>
      <c r="H182" s="33">
        <v>27470358</v>
      </c>
      <c r="I182" s="38">
        <f t="shared" si="41"/>
        <v>0.22049323461005171</v>
      </c>
      <c r="J182" s="33">
        <v>20133618</v>
      </c>
      <c r="K182" s="38">
        <f t="shared" si="42"/>
        <v>0.13293523578661204</v>
      </c>
      <c r="L182" s="33">
        <v>0</v>
      </c>
      <c r="M182" s="38">
        <f t="shared" si="43"/>
        <v>0</v>
      </c>
      <c r="N182" s="33">
        <f t="shared" si="44"/>
        <v>81401982</v>
      </c>
      <c r="O182" s="38">
        <f t="shared" si="45"/>
        <v>0.53746880817285547</v>
      </c>
      <c r="P182" s="33">
        <v>24561812</v>
      </c>
      <c r="Q182" s="33">
        <v>106968828</v>
      </c>
      <c r="R182" s="33">
        <v>113370784</v>
      </c>
      <c r="S182" s="33">
        <v>86706598</v>
      </c>
      <c r="T182" s="38">
        <f t="shared" si="46"/>
        <v>0.76480548992234187</v>
      </c>
      <c r="U182" s="38">
        <f t="shared" si="47"/>
        <v>-0.1802877572713284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61364112</v>
      </c>
      <c r="E183" s="33">
        <v>98467612</v>
      </c>
      <c r="F183" s="33">
        <v>4861888</v>
      </c>
      <c r="G183" s="38">
        <f t="shared" si="40"/>
        <v>7.9230153285685945E-2</v>
      </c>
      <c r="H183" s="33">
        <v>36316569</v>
      </c>
      <c r="I183" s="38">
        <f t="shared" si="41"/>
        <v>0.59182098161870245</v>
      </c>
      <c r="J183" s="33">
        <v>19303461</v>
      </c>
      <c r="K183" s="38">
        <f t="shared" si="42"/>
        <v>0.19603868325759743</v>
      </c>
      <c r="L183" s="33">
        <v>0</v>
      </c>
      <c r="M183" s="38">
        <f t="shared" si="43"/>
        <v>0</v>
      </c>
      <c r="N183" s="33">
        <f t="shared" si="44"/>
        <v>60481918</v>
      </c>
      <c r="O183" s="38">
        <f t="shared" si="45"/>
        <v>0.61423159119569182</v>
      </c>
      <c r="P183" s="33">
        <v>4518111</v>
      </c>
      <c r="Q183" s="33">
        <v>32642784</v>
      </c>
      <c r="R183" s="33">
        <v>53207570</v>
      </c>
      <c r="S183" s="33">
        <v>16682157</v>
      </c>
      <c r="T183" s="38">
        <f t="shared" si="46"/>
        <v>0.31352976653510017</v>
      </c>
      <c r="U183" s="38">
        <f t="shared" si="47"/>
        <v>3.2724627615390594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2949000</v>
      </c>
      <c r="E184" s="33">
        <v>2879000</v>
      </c>
      <c r="F184" s="33">
        <v>1138873</v>
      </c>
      <c r="G184" s="38">
        <f t="shared" si="40"/>
        <v>0.3861895557816209</v>
      </c>
      <c r="H184" s="33">
        <v>312872</v>
      </c>
      <c r="I184" s="38">
        <f t="shared" si="41"/>
        <v>0.10609426924381146</v>
      </c>
      <c r="J184" s="33">
        <v>206103</v>
      </c>
      <c r="K184" s="38">
        <f t="shared" si="42"/>
        <v>7.1588398749565824E-2</v>
      </c>
      <c r="L184" s="33">
        <v>0</v>
      </c>
      <c r="M184" s="38">
        <f t="shared" si="43"/>
        <v>0</v>
      </c>
      <c r="N184" s="33">
        <f t="shared" si="44"/>
        <v>1657848</v>
      </c>
      <c r="O184" s="38">
        <f t="shared" si="45"/>
        <v>0.57584161167071901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400399086</v>
      </c>
      <c r="E185" s="34">
        <f>SUM(E180:E184)</f>
        <v>454476480</v>
      </c>
      <c r="F185" s="34">
        <f>SUM(F180:F184)</f>
        <v>81431913</v>
      </c>
      <c r="G185" s="39">
        <f t="shared" si="40"/>
        <v>0.20337687034580293</v>
      </c>
      <c r="H185" s="34">
        <f>SUM(H180:H184)</f>
        <v>116200228</v>
      </c>
      <c r="I185" s="39">
        <f t="shared" si="41"/>
        <v>0.29021102211007543</v>
      </c>
      <c r="J185" s="34">
        <f>SUM(J180:J184)</f>
        <v>81476416</v>
      </c>
      <c r="K185" s="39">
        <f t="shared" si="42"/>
        <v>0.17927531915402972</v>
      </c>
      <c r="L185" s="34">
        <f>SUM(L180:L184)</f>
        <v>0</v>
      </c>
      <c r="M185" s="39">
        <f t="shared" si="43"/>
        <v>0</v>
      </c>
      <c r="N185" s="34">
        <f t="shared" si="44"/>
        <v>279108557</v>
      </c>
      <c r="O185" s="39">
        <f t="shared" si="45"/>
        <v>0.61413201624867364</v>
      </c>
      <c r="P185" s="34">
        <f>SUM(P180:P184)</f>
        <v>71791685</v>
      </c>
      <c r="Q185" s="34">
        <f>SUM(Q180:Q184)</f>
        <v>326639146</v>
      </c>
      <c r="R185" s="34">
        <f>SUM(R180:R184)</f>
        <v>355735670</v>
      </c>
      <c r="S185" s="34">
        <f>SUM(S180:S184)</f>
        <v>229561908</v>
      </c>
      <c r="T185" s="39">
        <f t="shared" si="46"/>
        <v>0.64531596733046193</v>
      </c>
      <c r="U185" s="39">
        <f t="shared" si="47"/>
        <v>0.13490045539396389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42195420</v>
      </c>
      <c r="E186" s="33">
        <v>31296568</v>
      </c>
      <c r="F186" s="33">
        <v>1950017</v>
      </c>
      <c r="G186" s="38">
        <f t="shared" si="40"/>
        <v>4.6213949286439147E-2</v>
      </c>
      <c r="H186" s="33">
        <v>5456964</v>
      </c>
      <c r="I186" s="38">
        <f t="shared" si="41"/>
        <v>0.12932597898065715</v>
      </c>
      <c r="J186" s="33">
        <v>10664040</v>
      </c>
      <c r="K186" s="38">
        <f t="shared" si="42"/>
        <v>0.34074151517188722</v>
      </c>
      <c r="L186" s="33">
        <v>0</v>
      </c>
      <c r="M186" s="38">
        <f t="shared" si="43"/>
        <v>0</v>
      </c>
      <c r="N186" s="33">
        <f t="shared" si="44"/>
        <v>18071021</v>
      </c>
      <c r="O186" s="38">
        <f t="shared" si="45"/>
        <v>0.5774122261584721</v>
      </c>
      <c r="P186" s="33">
        <v>4262604</v>
      </c>
      <c r="Q186" s="33">
        <v>42877958</v>
      </c>
      <c r="R186" s="33">
        <v>48673525</v>
      </c>
      <c r="S186" s="33">
        <v>11153331</v>
      </c>
      <c r="T186" s="38">
        <f t="shared" si="46"/>
        <v>0.229145741961364</v>
      </c>
      <c r="U186" s="38">
        <f t="shared" si="47"/>
        <v>1.5017665258137982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3608492</v>
      </c>
      <c r="E187" s="33">
        <v>3389853</v>
      </c>
      <c r="F187" s="33">
        <v>716061</v>
      </c>
      <c r="G187" s="38">
        <f t="shared" si="40"/>
        <v>0.19843774075153831</v>
      </c>
      <c r="H187" s="33">
        <v>843896</v>
      </c>
      <c r="I187" s="38">
        <f t="shared" si="41"/>
        <v>0.2338638966083339</v>
      </c>
      <c r="J187" s="33">
        <v>969857</v>
      </c>
      <c r="K187" s="38">
        <f t="shared" si="42"/>
        <v>0.28610591668724278</v>
      </c>
      <c r="L187" s="33">
        <v>0</v>
      </c>
      <c r="M187" s="38">
        <f t="shared" si="43"/>
        <v>0</v>
      </c>
      <c r="N187" s="33">
        <f t="shared" si="44"/>
        <v>2529814</v>
      </c>
      <c r="O187" s="38">
        <f t="shared" si="45"/>
        <v>0.7462901783646666</v>
      </c>
      <c r="P187" s="33">
        <v>542818</v>
      </c>
      <c r="Q187" s="33">
        <v>3284366</v>
      </c>
      <c r="R187" s="33">
        <v>3284366</v>
      </c>
      <c r="S187" s="33">
        <v>1573216</v>
      </c>
      <c r="T187" s="38">
        <f t="shared" si="46"/>
        <v>0.47900142675938068</v>
      </c>
      <c r="U187" s="38">
        <f t="shared" si="47"/>
        <v>0.78670751522609783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384320857</v>
      </c>
      <c r="E188" s="33">
        <v>472951571</v>
      </c>
      <c r="F188" s="33">
        <v>56064598</v>
      </c>
      <c r="G188" s="38">
        <f t="shared" si="40"/>
        <v>0.14587966533390614</v>
      </c>
      <c r="H188" s="33">
        <v>99498930</v>
      </c>
      <c r="I188" s="38">
        <f t="shared" si="41"/>
        <v>0.25889547285225795</v>
      </c>
      <c r="J188" s="33">
        <v>74814301</v>
      </c>
      <c r="K188" s="38">
        <f t="shared" si="42"/>
        <v>0.15818596572544211</v>
      </c>
      <c r="L188" s="33">
        <v>0</v>
      </c>
      <c r="M188" s="38">
        <f t="shared" si="43"/>
        <v>0</v>
      </c>
      <c r="N188" s="33">
        <f t="shared" si="44"/>
        <v>230377829</v>
      </c>
      <c r="O188" s="38">
        <f t="shared" si="45"/>
        <v>0.48710659426057812</v>
      </c>
      <c r="P188" s="33">
        <v>57621091</v>
      </c>
      <c r="Q188" s="33">
        <v>371330938</v>
      </c>
      <c r="R188" s="33">
        <v>429522809</v>
      </c>
      <c r="S188" s="33">
        <v>193531258</v>
      </c>
      <c r="T188" s="38">
        <f t="shared" si="46"/>
        <v>0.45057271452143066</v>
      </c>
      <c r="U188" s="38">
        <f t="shared" si="47"/>
        <v>0.29838397193833077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40437841</v>
      </c>
      <c r="E189" s="33">
        <v>44020228</v>
      </c>
      <c r="F189" s="33">
        <v>6393148</v>
      </c>
      <c r="G189" s="38">
        <f t="shared" si="40"/>
        <v>0.15809815365760996</v>
      </c>
      <c r="H189" s="33">
        <v>7259200</v>
      </c>
      <c r="I189" s="38">
        <f t="shared" si="41"/>
        <v>0.17951502405877703</v>
      </c>
      <c r="J189" s="33">
        <v>6983091</v>
      </c>
      <c r="K189" s="38">
        <f t="shared" si="42"/>
        <v>0.15863368540480979</v>
      </c>
      <c r="L189" s="33">
        <v>0</v>
      </c>
      <c r="M189" s="38">
        <f t="shared" si="43"/>
        <v>0</v>
      </c>
      <c r="N189" s="33">
        <f t="shared" si="44"/>
        <v>20635439</v>
      </c>
      <c r="O189" s="38">
        <f t="shared" si="45"/>
        <v>0.46877174284513018</v>
      </c>
      <c r="P189" s="33">
        <v>6634196</v>
      </c>
      <c r="Q189" s="33">
        <v>28017889</v>
      </c>
      <c r="R189" s="33">
        <v>38469054</v>
      </c>
      <c r="S189" s="33">
        <v>16651435</v>
      </c>
      <c r="T189" s="38">
        <f t="shared" si="46"/>
        <v>0.43285272884537268</v>
      </c>
      <c r="U189" s="38">
        <f t="shared" si="47"/>
        <v>5.2590396786588833E-2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5769000</v>
      </c>
      <c r="E190" s="33">
        <v>7703000</v>
      </c>
      <c r="F190" s="33">
        <v>1286955</v>
      </c>
      <c r="G190" s="38">
        <f t="shared" si="40"/>
        <v>0.22308112324492979</v>
      </c>
      <c r="H190" s="33">
        <v>1785907</v>
      </c>
      <c r="I190" s="38">
        <f t="shared" si="41"/>
        <v>0.30956959611717805</v>
      </c>
      <c r="J190" s="33">
        <v>1451025</v>
      </c>
      <c r="K190" s="38">
        <f t="shared" si="42"/>
        <v>0.18837141373490848</v>
      </c>
      <c r="L190" s="33">
        <v>0</v>
      </c>
      <c r="M190" s="38">
        <f t="shared" si="43"/>
        <v>0</v>
      </c>
      <c r="N190" s="33">
        <f t="shared" si="44"/>
        <v>4523887</v>
      </c>
      <c r="O190" s="38">
        <f t="shared" si="45"/>
        <v>0.58728897832013505</v>
      </c>
      <c r="P190" s="33">
        <v>718244</v>
      </c>
      <c r="Q190" s="33">
        <v>3212000</v>
      </c>
      <c r="R190" s="33">
        <v>5775000</v>
      </c>
      <c r="S190" s="33">
        <v>2501869</v>
      </c>
      <c r="T190" s="38">
        <f t="shared" si="46"/>
        <v>0.43322406926406926</v>
      </c>
      <c r="U190" s="38">
        <f t="shared" si="47"/>
        <v>1.0202396400109155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476331610</v>
      </c>
      <c r="E191" s="34">
        <f>SUM(E186:E190)</f>
        <v>559361220</v>
      </c>
      <c r="F191" s="34">
        <f>SUM(F186:F190)</f>
        <v>66410779</v>
      </c>
      <c r="G191" s="39">
        <f t="shared" si="40"/>
        <v>0.13942131407151417</v>
      </c>
      <c r="H191" s="34">
        <f>SUM(H186:H190)</f>
        <v>114844897</v>
      </c>
      <c r="I191" s="39">
        <f t="shared" si="41"/>
        <v>0.24110282540350408</v>
      </c>
      <c r="J191" s="34">
        <f>SUM(J186:J190)</f>
        <v>94882314</v>
      </c>
      <c r="K191" s="39">
        <f t="shared" si="42"/>
        <v>0.16962619253440558</v>
      </c>
      <c r="L191" s="34">
        <f>SUM(L186:L190)</f>
        <v>0</v>
      </c>
      <c r="M191" s="39">
        <f t="shared" si="43"/>
        <v>0</v>
      </c>
      <c r="N191" s="34">
        <f t="shared" si="44"/>
        <v>276137990</v>
      </c>
      <c r="O191" s="39">
        <f t="shared" si="45"/>
        <v>0.4936666685616854</v>
      </c>
      <c r="P191" s="34">
        <f>SUM(P186:P190)</f>
        <v>69778953</v>
      </c>
      <c r="Q191" s="34">
        <f>SUM(Q186:Q190)</f>
        <v>448723151</v>
      </c>
      <c r="R191" s="34">
        <f>SUM(R186:R190)</f>
        <v>525724754</v>
      </c>
      <c r="S191" s="34">
        <f>SUM(S186:S190)</f>
        <v>225411109</v>
      </c>
      <c r="T191" s="39">
        <f t="shared" si="46"/>
        <v>0.42876259351485663</v>
      </c>
      <c r="U191" s="39">
        <f t="shared" si="47"/>
        <v>0.35975548386345091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57263481</v>
      </c>
      <c r="E192" s="33">
        <v>44378694</v>
      </c>
      <c r="F192" s="33">
        <v>7079946</v>
      </c>
      <c r="G192" s="38">
        <f t="shared" si="40"/>
        <v>0.12363806524440943</v>
      </c>
      <c r="H192" s="33">
        <v>7360006</v>
      </c>
      <c r="I192" s="38">
        <f t="shared" si="41"/>
        <v>0.12852879132513792</v>
      </c>
      <c r="J192" s="33">
        <v>6205761</v>
      </c>
      <c r="K192" s="38">
        <f t="shared" si="42"/>
        <v>0.13983649451243427</v>
      </c>
      <c r="L192" s="33">
        <v>0</v>
      </c>
      <c r="M192" s="38">
        <f t="shared" si="43"/>
        <v>0</v>
      </c>
      <c r="N192" s="33">
        <f t="shared" si="44"/>
        <v>20645713</v>
      </c>
      <c r="O192" s="38">
        <f t="shared" si="45"/>
        <v>0.46521677722197052</v>
      </c>
      <c r="P192" s="33">
        <v>6498986</v>
      </c>
      <c r="Q192" s="33">
        <v>31954752</v>
      </c>
      <c r="R192" s="33">
        <v>40117216</v>
      </c>
      <c r="S192" s="33">
        <v>19963769</v>
      </c>
      <c r="T192" s="38">
        <f t="shared" si="46"/>
        <v>0.49763595260448779</v>
      </c>
      <c r="U192" s="38">
        <f t="shared" si="47"/>
        <v>-4.5118576959544132E-2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58678479</v>
      </c>
      <c r="E193" s="33">
        <v>25275929</v>
      </c>
      <c r="F193" s="33">
        <v>4238147</v>
      </c>
      <c r="G193" s="38">
        <f t="shared" si="40"/>
        <v>7.2226599465879129E-2</v>
      </c>
      <c r="H193" s="33">
        <v>18561209</v>
      </c>
      <c r="I193" s="38">
        <f t="shared" si="41"/>
        <v>0.31632055425294853</v>
      </c>
      <c r="J193" s="33">
        <v>13519655</v>
      </c>
      <c r="K193" s="38">
        <f t="shared" si="42"/>
        <v>0.53488261499705902</v>
      </c>
      <c r="L193" s="33">
        <v>0</v>
      </c>
      <c r="M193" s="38">
        <f t="shared" si="43"/>
        <v>0</v>
      </c>
      <c r="N193" s="33">
        <f t="shared" si="44"/>
        <v>36319011</v>
      </c>
      <c r="O193" s="38">
        <f t="shared" si="45"/>
        <v>1.4369011322986387</v>
      </c>
      <c r="P193" s="33">
        <v>4817351</v>
      </c>
      <c r="Q193" s="33">
        <v>55481761</v>
      </c>
      <c r="R193" s="33">
        <v>59181809</v>
      </c>
      <c r="S193" s="33">
        <v>12215133</v>
      </c>
      <c r="T193" s="38">
        <f t="shared" si="46"/>
        <v>0.20640012879633335</v>
      </c>
      <c r="U193" s="38">
        <f t="shared" si="47"/>
        <v>1.8064500593791069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31156295</v>
      </c>
      <c r="E194" s="33">
        <v>25517595</v>
      </c>
      <c r="F194" s="33">
        <v>1769017</v>
      </c>
      <c r="G194" s="38">
        <f t="shared" si="40"/>
        <v>5.6778798634433268E-2</v>
      </c>
      <c r="H194" s="33">
        <v>2245907</v>
      </c>
      <c r="I194" s="38">
        <f t="shared" si="41"/>
        <v>7.2085175724520514E-2</v>
      </c>
      <c r="J194" s="33">
        <v>2064654</v>
      </c>
      <c r="K194" s="38">
        <f t="shared" si="42"/>
        <v>8.091099494290116E-2</v>
      </c>
      <c r="L194" s="33">
        <v>0</v>
      </c>
      <c r="M194" s="38">
        <f t="shared" si="43"/>
        <v>0</v>
      </c>
      <c r="N194" s="33">
        <f t="shared" si="44"/>
        <v>6079578</v>
      </c>
      <c r="O194" s="38">
        <f t="shared" si="45"/>
        <v>0.23825043073220653</v>
      </c>
      <c r="P194" s="33">
        <v>1848841</v>
      </c>
      <c r="Q194" s="33">
        <v>35371800</v>
      </c>
      <c r="R194" s="33">
        <v>34930840</v>
      </c>
      <c r="S194" s="33">
        <v>6525744</v>
      </c>
      <c r="T194" s="38">
        <f t="shared" si="46"/>
        <v>0.18681898288160262</v>
      </c>
      <c r="U194" s="38">
        <f t="shared" si="47"/>
        <v>0.11672880469440039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81429588</v>
      </c>
      <c r="E195" s="33">
        <v>84047784</v>
      </c>
      <c r="F195" s="33">
        <v>11925987</v>
      </c>
      <c r="G195" s="38">
        <f t="shared" si="40"/>
        <v>0.14645766106541028</v>
      </c>
      <c r="H195" s="33">
        <v>18413340</v>
      </c>
      <c r="I195" s="38">
        <f t="shared" si="41"/>
        <v>0.22612591383859146</v>
      </c>
      <c r="J195" s="33">
        <v>29700464</v>
      </c>
      <c r="K195" s="38">
        <f t="shared" si="42"/>
        <v>0.35337593195794431</v>
      </c>
      <c r="L195" s="33">
        <v>0</v>
      </c>
      <c r="M195" s="38">
        <f t="shared" si="43"/>
        <v>0</v>
      </c>
      <c r="N195" s="33">
        <f t="shared" si="44"/>
        <v>60039791</v>
      </c>
      <c r="O195" s="38">
        <f t="shared" si="45"/>
        <v>0.71435305183061104</v>
      </c>
      <c r="P195" s="33">
        <v>18444313</v>
      </c>
      <c r="Q195" s="33">
        <v>90597846</v>
      </c>
      <c r="R195" s="33">
        <v>90911549</v>
      </c>
      <c r="S195" s="33">
        <v>50543675</v>
      </c>
      <c r="T195" s="38">
        <f t="shared" si="46"/>
        <v>0.55596539225175889</v>
      </c>
      <c r="U195" s="38">
        <f t="shared" si="47"/>
        <v>0.61027759613491694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46957574</v>
      </c>
      <c r="E196" s="33">
        <v>46380312</v>
      </c>
      <c r="F196" s="33">
        <v>6835154</v>
      </c>
      <c r="G196" s="38">
        <f t="shared" si="40"/>
        <v>0.14556020291848978</v>
      </c>
      <c r="H196" s="33">
        <v>6318829</v>
      </c>
      <c r="I196" s="38">
        <f t="shared" si="41"/>
        <v>0.1345646391357441</v>
      </c>
      <c r="J196" s="33">
        <v>5615278</v>
      </c>
      <c r="K196" s="38">
        <f t="shared" si="42"/>
        <v>0.12107029379190032</v>
      </c>
      <c r="L196" s="33">
        <v>0</v>
      </c>
      <c r="M196" s="38">
        <f t="shared" si="43"/>
        <v>0</v>
      </c>
      <c r="N196" s="33">
        <f t="shared" si="44"/>
        <v>18769261</v>
      </c>
      <c r="O196" s="38">
        <f t="shared" si="45"/>
        <v>0.40468164595356754</v>
      </c>
      <c r="P196" s="33">
        <v>-792920</v>
      </c>
      <c r="Q196" s="33">
        <v>38492928</v>
      </c>
      <c r="R196" s="33">
        <v>38042456</v>
      </c>
      <c r="S196" s="33">
        <v>7424156</v>
      </c>
      <c r="T196" s="38">
        <f t="shared" si="46"/>
        <v>0.19515448739692307</v>
      </c>
      <c r="U196" s="38">
        <f t="shared" si="47"/>
        <v>-8.0817711748978454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5511876</v>
      </c>
      <c r="E197" s="33">
        <v>4522529</v>
      </c>
      <c r="F197" s="33">
        <v>1070914</v>
      </c>
      <c r="G197" s="38">
        <f t="shared" si="40"/>
        <v>0.19429210671647912</v>
      </c>
      <c r="H197" s="33">
        <v>367307</v>
      </c>
      <c r="I197" s="38">
        <f t="shared" si="41"/>
        <v>6.6639198704760413E-2</v>
      </c>
      <c r="J197" s="33">
        <v>1872633</v>
      </c>
      <c r="K197" s="38">
        <f t="shared" si="42"/>
        <v>0.4140676599309811</v>
      </c>
      <c r="L197" s="33">
        <v>0</v>
      </c>
      <c r="M197" s="38">
        <f t="shared" si="43"/>
        <v>0</v>
      </c>
      <c r="N197" s="33">
        <f t="shared" si="44"/>
        <v>3310854</v>
      </c>
      <c r="O197" s="38">
        <f t="shared" si="45"/>
        <v>0.73208021441100768</v>
      </c>
      <c r="P197" s="33">
        <v>0</v>
      </c>
      <c r="Q197" s="33">
        <v>54048</v>
      </c>
      <c r="R197" s="33">
        <v>46912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280997293</v>
      </c>
      <c r="E198" s="34">
        <f>SUM(E192:E197)</f>
        <v>230122843</v>
      </c>
      <c r="F198" s="34">
        <f>SUM(F192:F197)</f>
        <v>32919165</v>
      </c>
      <c r="G198" s="39">
        <f t="shared" si="40"/>
        <v>0.11715118195106598</v>
      </c>
      <c r="H198" s="34">
        <f>SUM(H192:H197)</f>
        <v>53266598</v>
      </c>
      <c r="I198" s="39">
        <f t="shared" si="41"/>
        <v>0.18956267311799335</v>
      </c>
      <c r="J198" s="34">
        <f>SUM(J192:J197)</f>
        <v>58978445</v>
      </c>
      <c r="K198" s="39">
        <f t="shared" si="42"/>
        <v>0.25629113664304937</v>
      </c>
      <c r="L198" s="34">
        <f>SUM(L192:L197)</f>
        <v>0</v>
      </c>
      <c r="M198" s="39">
        <f t="shared" si="43"/>
        <v>0</v>
      </c>
      <c r="N198" s="34">
        <f t="shared" si="44"/>
        <v>145164208</v>
      </c>
      <c r="O198" s="39">
        <f t="shared" si="45"/>
        <v>0.63081181384500795</v>
      </c>
      <c r="P198" s="34">
        <f>SUM(P192:P197)</f>
        <v>30816571</v>
      </c>
      <c r="Q198" s="34">
        <f>SUM(Q192:Q197)</f>
        <v>251953135</v>
      </c>
      <c r="R198" s="34">
        <f>SUM(R192:R197)</f>
        <v>263230782</v>
      </c>
      <c r="S198" s="34">
        <f>SUM(S192:S197)</f>
        <v>96672477</v>
      </c>
      <c r="T198" s="39">
        <f t="shared" si="46"/>
        <v>0.36725369375683425</v>
      </c>
      <c r="U198" s="39">
        <f t="shared" si="47"/>
        <v>0.91385488671014037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13582297</v>
      </c>
      <c r="E199" s="33">
        <v>14092297</v>
      </c>
      <c r="F199" s="33">
        <v>2127668</v>
      </c>
      <c r="G199" s="38">
        <f t="shared" si="40"/>
        <v>0.15665008650598644</v>
      </c>
      <c r="H199" s="33">
        <v>3702295</v>
      </c>
      <c r="I199" s="38">
        <f t="shared" si="41"/>
        <v>0.27258239162344927</v>
      </c>
      <c r="J199" s="33">
        <v>2618692</v>
      </c>
      <c r="K199" s="38">
        <f t="shared" si="42"/>
        <v>0.18582435496498548</v>
      </c>
      <c r="L199" s="33">
        <v>0</v>
      </c>
      <c r="M199" s="38">
        <f t="shared" si="43"/>
        <v>0</v>
      </c>
      <c r="N199" s="33">
        <f t="shared" si="44"/>
        <v>8448655</v>
      </c>
      <c r="O199" s="38">
        <f t="shared" si="45"/>
        <v>0.59952291666858848</v>
      </c>
      <c r="P199" s="33">
        <v>2230101</v>
      </c>
      <c r="Q199" s="33">
        <v>12105791</v>
      </c>
      <c r="R199" s="33">
        <v>12795791</v>
      </c>
      <c r="S199" s="33">
        <v>7042894</v>
      </c>
      <c r="T199" s="38">
        <f t="shared" si="46"/>
        <v>0.55040708307911568</v>
      </c>
      <c r="U199" s="38">
        <f t="shared" si="47"/>
        <v>0.17424816185455283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85135564</v>
      </c>
      <c r="E200" s="33">
        <v>84339223</v>
      </c>
      <c r="F200" s="33">
        <v>12060042</v>
      </c>
      <c r="G200" s="38">
        <f t="shared" si="40"/>
        <v>0.14165692259934989</v>
      </c>
      <c r="H200" s="33">
        <v>11192293</v>
      </c>
      <c r="I200" s="38">
        <f t="shared" si="41"/>
        <v>0.13146436664235878</v>
      </c>
      <c r="J200" s="33">
        <v>11304184</v>
      </c>
      <c r="K200" s="38">
        <f t="shared" si="42"/>
        <v>0.1340323469662508</v>
      </c>
      <c r="L200" s="33">
        <v>0</v>
      </c>
      <c r="M200" s="38">
        <f t="shared" si="43"/>
        <v>0</v>
      </c>
      <c r="N200" s="33">
        <f t="shared" si="44"/>
        <v>34556519</v>
      </c>
      <c r="O200" s="38">
        <f t="shared" si="45"/>
        <v>0.40973247998739565</v>
      </c>
      <c r="P200" s="33">
        <v>11135726</v>
      </c>
      <c r="Q200" s="33">
        <v>80486618</v>
      </c>
      <c r="R200" s="33">
        <v>85285344</v>
      </c>
      <c r="S200" s="33">
        <v>28260738</v>
      </c>
      <c r="T200" s="38">
        <f t="shared" si="46"/>
        <v>0.33136687588432545</v>
      </c>
      <c r="U200" s="38">
        <f t="shared" si="47"/>
        <v>1.5127706985606615E-2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27492328</v>
      </c>
      <c r="E201" s="33">
        <v>53280277</v>
      </c>
      <c r="F201" s="33">
        <v>14165821</v>
      </c>
      <c r="G201" s="38">
        <f t="shared" si="40"/>
        <v>0.51526451306706367</v>
      </c>
      <c r="H201" s="33">
        <v>13749775</v>
      </c>
      <c r="I201" s="38">
        <f t="shared" si="41"/>
        <v>0.50013134573398077</v>
      </c>
      <c r="J201" s="33">
        <v>9398407</v>
      </c>
      <c r="K201" s="38">
        <f t="shared" si="42"/>
        <v>0.1763956107060029</v>
      </c>
      <c r="L201" s="33">
        <v>0</v>
      </c>
      <c r="M201" s="38">
        <f t="shared" si="43"/>
        <v>0</v>
      </c>
      <c r="N201" s="33">
        <f t="shared" si="44"/>
        <v>37314003</v>
      </c>
      <c r="O201" s="38">
        <f t="shared" si="45"/>
        <v>0.70033425314211484</v>
      </c>
      <c r="P201" s="33">
        <v>40977101</v>
      </c>
      <c r="Q201" s="33">
        <v>31510098</v>
      </c>
      <c r="R201" s="33">
        <v>53063874</v>
      </c>
      <c r="S201" s="33">
        <v>121117925</v>
      </c>
      <c r="T201" s="38">
        <f t="shared" si="46"/>
        <v>2.2824930761745739</v>
      </c>
      <c r="U201" s="38">
        <f t="shared" si="47"/>
        <v>-0.77064246199358999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47433440</v>
      </c>
      <c r="E202" s="33">
        <v>53758431</v>
      </c>
      <c r="F202" s="33">
        <v>6559869</v>
      </c>
      <c r="G202" s="38">
        <f t="shared" si="40"/>
        <v>0.13829629476588667</v>
      </c>
      <c r="H202" s="33">
        <v>9797909</v>
      </c>
      <c r="I202" s="38">
        <f t="shared" si="41"/>
        <v>0.20656121504154032</v>
      </c>
      <c r="J202" s="33">
        <v>23067399</v>
      </c>
      <c r="K202" s="38">
        <f t="shared" si="42"/>
        <v>0.42909360580110678</v>
      </c>
      <c r="L202" s="33">
        <v>0</v>
      </c>
      <c r="M202" s="38">
        <f t="shared" si="43"/>
        <v>0</v>
      </c>
      <c r="N202" s="33">
        <f t="shared" si="44"/>
        <v>39425177</v>
      </c>
      <c r="O202" s="38">
        <f t="shared" si="45"/>
        <v>0.7333766307279318</v>
      </c>
      <c r="P202" s="33">
        <v>7706465</v>
      </c>
      <c r="Q202" s="33">
        <v>37561291</v>
      </c>
      <c r="R202" s="33">
        <v>49375667</v>
      </c>
      <c r="S202" s="33">
        <v>24452399</v>
      </c>
      <c r="T202" s="38">
        <f t="shared" si="46"/>
        <v>0.49523177074245905</v>
      </c>
      <c r="U202" s="38">
        <f t="shared" si="47"/>
        <v>1.9932529376309374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173643629</v>
      </c>
      <c r="E204" s="34">
        <f>SUM(E199:E203)</f>
        <v>205470228</v>
      </c>
      <c r="F204" s="34">
        <f>SUM(F199:F203)</f>
        <v>34913400</v>
      </c>
      <c r="G204" s="39">
        <f t="shared" si="40"/>
        <v>0.20106352419068596</v>
      </c>
      <c r="H204" s="34">
        <f>SUM(H199:H203)</f>
        <v>38442272</v>
      </c>
      <c r="I204" s="39">
        <f t="shared" si="41"/>
        <v>0.22138602044535707</v>
      </c>
      <c r="J204" s="34">
        <f>SUM(J199:J203)</f>
        <v>46388682</v>
      </c>
      <c r="K204" s="39">
        <f t="shared" si="42"/>
        <v>0.22576838723321024</v>
      </c>
      <c r="L204" s="34">
        <f>SUM(L199:L203)</f>
        <v>0</v>
      </c>
      <c r="M204" s="39">
        <f t="shared" si="43"/>
        <v>0</v>
      </c>
      <c r="N204" s="34">
        <f t="shared" si="44"/>
        <v>119744354</v>
      </c>
      <c r="O204" s="39">
        <f t="shared" si="45"/>
        <v>0.5827820174512095</v>
      </c>
      <c r="P204" s="34">
        <f>SUM(P199:P203)</f>
        <v>62049393</v>
      </c>
      <c r="Q204" s="34">
        <f>SUM(Q199:Q203)</f>
        <v>161663798</v>
      </c>
      <c r="R204" s="34">
        <f>SUM(R199:R203)</f>
        <v>200520676</v>
      </c>
      <c r="S204" s="34">
        <f>SUM(S199:S203)</f>
        <v>180873956</v>
      </c>
      <c r="T204" s="39">
        <f t="shared" si="46"/>
        <v>0.9020214753315513</v>
      </c>
      <c r="U204" s="39">
        <f t="shared" si="47"/>
        <v>-0.25239104272945911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1747065708</v>
      </c>
      <c r="E205" s="34">
        <f>SUM(E173:E178,E180:E184,E186:E190,E192:E197,E199:E203)</f>
        <v>1888051924</v>
      </c>
      <c r="F205" s="34">
        <f>SUM(F173:F178,F180:F184,F186:F190,F192:F197,F199:F203)</f>
        <v>271088739</v>
      </c>
      <c r="G205" s="39">
        <f t="shared" si="40"/>
        <v>0.15516802702878077</v>
      </c>
      <c r="H205" s="34">
        <f>SUM(H173:H178,H180:H184,H186:H190,H192:H197,H199:H203)</f>
        <v>405216820</v>
      </c>
      <c r="I205" s="39">
        <f t="shared" si="41"/>
        <v>0.23194137355250521</v>
      </c>
      <c r="J205" s="34">
        <f>SUM(J173:J178,J180:J184,J186:J190,J192:J197,J199:J203)</f>
        <v>391478207</v>
      </c>
      <c r="K205" s="39">
        <f t="shared" si="42"/>
        <v>0.20734504280508337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1067783766</v>
      </c>
      <c r="O205" s="39">
        <f t="shared" si="45"/>
        <v>0.56554788161641678</v>
      </c>
      <c r="P205" s="34">
        <f>SUM(P173:P178,P180:P184,P186:P190,P192:P197,P199:P203)</f>
        <v>287792073</v>
      </c>
      <c r="Q205" s="34">
        <f>SUM(Q173:Q178,Q180:Q184,Q186:Q190,Q192:Q197,Q199:Q203)</f>
        <v>1615454017</v>
      </c>
      <c r="R205" s="34">
        <f>SUM(R173:R178,R180:R184,R186:R190,R192:R197,R199:R203)</f>
        <v>1766955479</v>
      </c>
      <c r="S205" s="34">
        <f>SUM(S173:S178,S180:S184,S186:S190,S192:S197,S199:S203)</f>
        <v>914342054</v>
      </c>
      <c r="T205" s="39">
        <f t="shared" si="46"/>
        <v>0.51746751113246359</v>
      </c>
      <c r="U205" s="39">
        <f t="shared" si="47"/>
        <v>0.36028141053072016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12555076</v>
      </c>
      <c r="E208" s="33">
        <v>13479922</v>
      </c>
      <c r="F208" s="33">
        <v>4580658</v>
      </c>
      <c r="G208" s="38">
        <f t="shared" ref="G208:G231" si="48">IF(($D208     =0),0,($F208     /$D208     ))</f>
        <v>0.36484510328730785</v>
      </c>
      <c r="H208" s="33">
        <v>4594777</v>
      </c>
      <c r="I208" s="38">
        <f t="shared" ref="I208:I231" si="49">IF(($D208     =0),0,($H208     /$D208     ))</f>
        <v>0.36596966836361644</v>
      </c>
      <c r="J208" s="33">
        <v>5774306</v>
      </c>
      <c r="K208" s="38">
        <f t="shared" ref="K208:K231" si="50">IF(($E208     =0),0,($J208     /$E208     ))</f>
        <v>0.42836345788944474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14949741</v>
      </c>
      <c r="O208" s="38">
        <f t="shared" ref="O208:O231" si="53">IF(($E208     =0),0,($N208     /$E208     ))</f>
        <v>1.1090376487341693</v>
      </c>
      <c r="P208" s="33">
        <v>3347866</v>
      </c>
      <c r="Q208" s="33">
        <v>11932856</v>
      </c>
      <c r="R208" s="33">
        <v>14010195</v>
      </c>
      <c r="S208" s="33">
        <v>10013868</v>
      </c>
      <c r="T208" s="38">
        <f t="shared" ref="T208:T231" si="54">IF(($R208     =0),0,($S208     /$R208     ))</f>
        <v>0.71475579033696535</v>
      </c>
      <c r="U208" s="38">
        <f t="shared" ref="U208:U231" si="55">IF(($P208     =0),0,(($J208     /$P208     )-1))</f>
        <v>0.72477213843086918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82775572</v>
      </c>
      <c r="E209" s="33">
        <v>81747091</v>
      </c>
      <c r="F209" s="33">
        <v>5375047</v>
      </c>
      <c r="G209" s="38">
        <f t="shared" si="48"/>
        <v>6.4935184017816269E-2</v>
      </c>
      <c r="H209" s="33">
        <v>22932523</v>
      </c>
      <c r="I209" s="38">
        <f t="shared" si="49"/>
        <v>0.27704457300518565</v>
      </c>
      <c r="J209" s="33">
        <v>6634239</v>
      </c>
      <c r="K209" s="38">
        <f t="shared" si="50"/>
        <v>8.1155658493095487E-2</v>
      </c>
      <c r="L209" s="33">
        <v>0</v>
      </c>
      <c r="M209" s="38">
        <f t="shared" si="51"/>
        <v>0</v>
      </c>
      <c r="N209" s="33">
        <f t="shared" si="52"/>
        <v>34941809</v>
      </c>
      <c r="O209" s="38">
        <f t="shared" si="53"/>
        <v>0.42743795005500562</v>
      </c>
      <c r="P209" s="33">
        <v>2333475</v>
      </c>
      <c r="Q209" s="33">
        <v>10446574</v>
      </c>
      <c r="R209" s="33">
        <v>10215568</v>
      </c>
      <c r="S209" s="33">
        <v>7371982</v>
      </c>
      <c r="T209" s="38">
        <f t="shared" si="54"/>
        <v>0.72164190968138042</v>
      </c>
      <c r="U209" s="38">
        <f t="shared" si="55"/>
        <v>1.8430726705878571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81171371</v>
      </c>
      <c r="E210" s="33">
        <v>48464070</v>
      </c>
      <c r="F210" s="33">
        <v>8020038</v>
      </c>
      <c r="G210" s="38">
        <f t="shared" si="48"/>
        <v>9.8803776518694014E-2</v>
      </c>
      <c r="H210" s="33">
        <v>9563935</v>
      </c>
      <c r="I210" s="38">
        <f t="shared" si="49"/>
        <v>0.11782399240244446</v>
      </c>
      <c r="J210" s="33">
        <v>4375278</v>
      </c>
      <c r="K210" s="38">
        <f t="shared" si="50"/>
        <v>9.0278798293251056E-2</v>
      </c>
      <c r="L210" s="33">
        <v>0</v>
      </c>
      <c r="M210" s="38">
        <f t="shared" si="51"/>
        <v>0</v>
      </c>
      <c r="N210" s="33">
        <f t="shared" si="52"/>
        <v>21959251</v>
      </c>
      <c r="O210" s="38">
        <f t="shared" si="53"/>
        <v>0.45310373231138035</v>
      </c>
      <c r="P210" s="33">
        <v>6565409</v>
      </c>
      <c r="Q210" s="33">
        <v>41205336</v>
      </c>
      <c r="R210" s="33">
        <v>76989795</v>
      </c>
      <c r="S210" s="33">
        <v>18201823</v>
      </c>
      <c r="T210" s="38">
        <f t="shared" si="54"/>
        <v>0.23641864483468231</v>
      </c>
      <c r="U210" s="38">
        <f t="shared" si="55"/>
        <v>-0.33358637672078006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13028314</v>
      </c>
      <c r="E211" s="33">
        <v>13028314</v>
      </c>
      <c r="F211" s="33">
        <v>905473</v>
      </c>
      <c r="G211" s="38">
        <f t="shared" si="48"/>
        <v>6.9500397365307595E-2</v>
      </c>
      <c r="H211" s="33">
        <v>1587501</v>
      </c>
      <c r="I211" s="38">
        <f t="shared" si="49"/>
        <v>0.1218500720814681</v>
      </c>
      <c r="J211" s="33">
        <v>1191228</v>
      </c>
      <c r="K211" s="38">
        <f t="shared" si="50"/>
        <v>9.1433780303422224E-2</v>
      </c>
      <c r="L211" s="33">
        <v>0</v>
      </c>
      <c r="M211" s="38">
        <f t="shared" si="51"/>
        <v>0</v>
      </c>
      <c r="N211" s="33">
        <f t="shared" si="52"/>
        <v>3684202</v>
      </c>
      <c r="O211" s="38">
        <f t="shared" si="53"/>
        <v>0.28278424975019789</v>
      </c>
      <c r="P211" s="33">
        <v>138770</v>
      </c>
      <c r="Q211" s="33">
        <v>18251461</v>
      </c>
      <c r="R211" s="33">
        <v>18251461</v>
      </c>
      <c r="S211" s="33">
        <v>328143</v>
      </c>
      <c r="T211" s="38">
        <f t="shared" si="54"/>
        <v>1.7978999051089663E-2</v>
      </c>
      <c r="U211" s="38">
        <f t="shared" si="55"/>
        <v>7.5841896663543995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88173576</v>
      </c>
      <c r="E212" s="33">
        <v>78366475</v>
      </c>
      <c r="F212" s="33">
        <v>13105090</v>
      </c>
      <c r="G212" s="38">
        <f t="shared" si="48"/>
        <v>0.14862831467785767</v>
      </c>
      <c r="H212" s="33">
        <v>5582951</v>
      </c>
      <c r="I212" s="38">
        <f t="shared" si="49"/>
        <v>6.331773364845722E-2</v>
      </c>
      <c r="J212" s="33">
        <v>7203032</v>
      </c>
      <c r="K212" s="38">
        <f t="shared" si="50"/>
        <v>9.1914712254187778E-2</v>
      </c>
      <c r="L212" s="33">
        <v>0</v>
      </c>
      <c r="M212" s="38">
        <f t="shared" si="51"/>
        <v>0</v>
      </c>
      <c r="N212" s="33">
        <f t="shared" si="52"/>
        <v>25891073</v>
      </c>
      <c r="O212" s="38">
        <f t="shared" si="53"/>
        <v>0.3303845553854502</v>
      </c>
      <c r="P212" s="33">
        <v>482710</v>
      </c>
      <c r="Q212" s="33">
        <v>21974441</v>
      </c>
      <c r="R212" s="33">
        <v>85864927</v>
      </c>
      <c r="S212" s="33">
        <v>10335951</v>
      </c>
      <c r="T212" s="38">
        <f t="shared" si="54"/>
        <v>0.12037453895465375</v>
      </c>
      <c r="U212" s="38">
        <f t="shared" si="55"/>
        <v>13.922069151250232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4033812</v>
      </c>
      <c r="E213" s="33">
        <v>4183808</v>
      </c>
      <c r="F213" s="33">
        <v>58660</v>
      </c>
      <c r="G213" s="38">
        <f t="shared" si="48"/>
        <v>1.4542075832983788E-2</v>
      </c>
      <c r="H213" s="33">
        <v>86113</v>
      </c>
      <c r="I213" s="38">
        <f t="shared" si="49"/>
        <v>2.1347797071355829E-2</v>
      </c>
      <c r="J213" s="33">
        <v>215303</v>
      </c>
      <c r="K213" s="38">
        <f t="shared" si="50"/>
        <v>5.1461013507311998E-2</v>
      </c>
      <c r="L213" s="33">
        <v>0</v>
      </c>
      <c r="M213" s="38">
        <f t="shared" si="51"/>
        <v>0</v>
      </c>
      <c r="N213" s="33">
        <f t="shared" si="52"/>
        <v>360076</v>
      </c>
      <c r="O213" s="38">
        <f t="shared" si="53"/>
        <v>8.6064178853331702E-2</v>
      </c>
      <c r="P213" s="33">
        <v>55603</v>
      </c>
      <c r="Q213" s="33">
        <v>4177032</v>
      </c>
      <c r="R213" s="33">
        <v>3927024</v>
      </c>
      <c r="S213" s="33">
        <v>377783</v>
      </c>
      <c r="T213" s="38">
        <f t="shared" si="54"/>
        <v>9.6200838090116078E-2</v>
      </c>
      <c r="U213" s="38">
        <f t="shared" si="55"/>
        <v>2.8721471863028971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47975368</v>
      </c>
      <c r="E214" s="33">
        <v>45742868</v>
      </c>
      <c r="F214" s="33">
        <v>4839072</v>
      </c>
      <c r="G214" s="38">
        <f t="shared" si="48"/>
        <v>0.10086576094632563</v>
      </c>
      <c r="H214" s="33">
        <v>11227443</v>
      </c>
      <c r="I214" s="38">
        <f t="shared" si="49"/>
        <v>0.23402515640943078</v>
      </c>
      <c r="J214" s="33">
        <v>13164997</v>
      </c>
      <c r="K214" s="38">
        <f t="shared" si="50"/>
        <v>0.28780436329440473</v>
      </c>
      <c r="L214" s="33">
        <v>0</v>
      </c>
      <c r="M214" s="38">
        <f t="shared" si="51"/>
        <v>0</v>
      </c>
      <c r="N214" s="33">
        <f t="shared" si="52"/>
        <v>29231512</v>
      </c>
      <c r="O214" s="38">
        <f t="shared" si="53"/>
        <v>0.63903977336969775</v>
      </c>
      <c r="P214" s="33">
        <v>12155252</v>
      </c>
      <c r="Q214" s="33">
        <v>38177568</v>
      </c>
      <c r="R214" s="33">
        <v>46904816</v>
      </c>
      <c r="S214" s="33">
        <v>24737235</v>
      </c>
      <c r="T214" s="38">
        <f t="shared" si="54"/>
        <v>0.52739221916998891</v>
      </c>
      <c r="U214" s="38">
        <f t="shared" si="55"/>
        <v>8.307067595143236E-2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329713089</v>
      </c>
      <c r="E216" s="34">
        <f>SUM(E208:E215)</f>
        <v>285012548</v>
      </c>
      <c r="F216" s="34">
        <f>SUM(F208:F215)</f>
        <v>36884038</v>
      </c>
      <c r="G216" s="39">
        <f t="shared" si="48"/>
        <v>0.11186707240488108</v>
      </c>
      <c r="H216" s="34">
        <f>SUM(H208:H215)</f>
        <v>55575243</v>
      </c>
      <c r="I216" s="39">
        <f t="shared" si="49"/>
        <v>0.16855637478195473</v>
      </c>
      <c r="J216" s="34">
        <f>SUM(J208:J215)</f>
        <v>38558383</v>
      </c>
      <c r="K216" s="39">
        <f t="shared" si="50"/>
        <v>0.13528661552122259</v>
      </c>
      <c r="L216" s="34">
        <f>SUM(L208:L215)</f>
        <v>0</v>
      </c>
      <c r="M216" s="39">
        <f t="shared" si="51"/>
        <v>0</v>
      </c>
      <c r="N216" s="34">
        <f t="shared" si="52"/>
        <v>131017664</v>
      </c>
      <c r="O216" s="39">
        <f t="shared" si="53"/>
        <v>0.45969086245283486</v>
      </c>
      <c r="P216" s="34">
        <f>SUM(P208:P215)</f>
        <v>25079085</v>
      </c>
      <c r="Q216" s="34">
        <f>SUM(Q208:Q215)</f>
        <v>146165268</v>
      </c>
      <c r="R216" s="34">
        <f>SUM(R208:R215)</f>
        <v>256163786</v>
      </c>
      <c r="S216" s="34">
        <f>SUM(S208:S215)</f>
        <v>71366785</v>
      </c>
      <c r="T216" s="39">
        <f t="shared" si="54"/>
        <v>0.27859825978680686</v>
      </c>
      <c r="U216" s="39">
        <f t="shared" si="55"/>
        <v>0.53747168208090534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16077192</v>
      </c>
      <c r="E217" s="33">
        <v>32220410</v>
      </c>
      <c r="F217" s="33">
        <v>3781224</v>
      </c>
      <c r="G217" s="38">
        <f t="shared" si="48"/>
        <v>0.23519181707850476</v>
      </c>
      <c r="H217" s="33">
        <v>3984086</v>
      </c>
      <c r="I217" s="38">
        <f t="shared" si="49"/>
        <v>0.24780981654010228</v>
      </c>
      <c r="J217" s="33">
        <v>9954669</v>
      </c>
      <c r="K217" s="38">
        <f t="shared" si="50"/>
        <v>0.30895537952496571</v>
      </c>
      <c r="L217" s="33">
        <v>0</v>
      </c>
      <c r="M217" s="38">
        <f t="shared" si="51"/>
        <v>0</v>
      </c>
      <c r="N217" s="33">
        <f t="shared" si="52"/>
        <v>17719979</v>
      </c>
      <c r="O217" s="38">
        <f t="shared" si="53"/>
        <v>0.54996131334145038</v>
      </c>
      <c r="P217" s="33">
        <v>5073236</v>
      </c>
      <c r="Q217" s="33">
        <v>28298040</v>
      </c>
      <c r="R217" s="33">
        <v>27711695</v>
      </c>
      <c r="S217" s="33">
        <v>16672928</v>
      </c>
      <c r="T217" s="38">
        <f t="shared" si="54"/>
        <v>0.60165673734500902</v>
      </c>
      <c r="U217" s="38">
        <f t="shared" si="55"/>
        <v>0.96219316428409796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192001219</v>
      </c>
      <c r="E218" s="33">
        <v>162613607</v>
      </c>
      <c r="F218" s="33">
        <v>9999581</v>
      </c>
      <c r="G218" s="38">
        <f t="shared" si="48"/>
        <v>5.2080820382708094E-2</v>
      </c>
      <c r="H218" s="33">
        <v>28851899</v>
      </c>
      <c r="I218" s="38">
        <f t="shared" si="49"/>
        <v>0.15026935323780419</v>
      </c>
      <c r="J218" s="33">
        <v>19133755</v>
      </c>
      <c r="K218" s="38">
        <f t="shared" si="50"/>
        <v>0.11766392341324794</v>
      </c>
      <c r="L218" s="33">
        <v>0</v>
      </c>
      <c r="M218" s="38">
        <f t="shared" si="51"/>
        <v>0</v>
      </c>
      <c r="N218" s="33">
        <f t="shared" si="52"/>
        <v>57985235</v>
      </c>
      <c r="O218" s="38">
        <f t="shared" si="53"/>
        <v>0.35658292113279305</v>
      </c>
      <c r="P218" s="33">
        <v>16834799</v>
      </c>
      <c r="Q218" s="33">
        <v>149758093</v>
      </c>
      <c r="R218" s="33">
        <v>149758093</v>
      </c>
      <c r="S218" s="33">
        <v>55397103</v>
      </c>
      <c r="T218" s="38">
        <f t="shared" si="54"/>
        <v>0.36991057972406205</v>
      </c>
      <c r="U218" s="38">
        <f t="shared" si="55"/>
        <v>0.13655975340127324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105833920</v>
      </c>
      <c r="E219" s="33">
        <v>106786920</v>
      </c>
      <c r="F219" s="33">
        <v>22620367</v>
      </c>
      <c r="G219" s="38">
        <f t="shared" si="48"/>
        <v>0.21373456638476587</v>
      </c>
      <c r="H219" s="33">
        <v>23364355</v>
      </c>
      <c r="I219" s="38">
        <f t="shared" si="49"/>
        <v>0.22076433529061382</v>
      </c>
      <c r="J219" s="33">
        <v>15987265</v>
      </c>
      <c r="K219" s="38">
        <f t="shared" si="50"/>
        <v>0.14971182800290522</v>
      </c>
      <c r="L219" s="33">
        <v>0</v>
      </c>
      <c r="M219" s="38">
        <f t="shared" si="51"/>
        <v>0</v>
      </c>
      <c r="N219" s="33">
        <f t="shared" si="52"/>
        <v>61971987</v>
      </c>
      <c r="O219" s="38">
        <f t="shared" si="53"/>
        <v>0.58033312506812629</v>
      </c>
      <c r="P219" s="33">
        <v>26592156</v>
      </c>
      <c r="Q219" s="33">
        <v>102889871</v>
      </c>
      <c r="R219" s="33">
        <v>101383315</v>
      </c>
      <c r="S219" s="33">
        <v>70629116</v>
      </c>
      <c r="T219" s="38">
        <f t="shared" si="54"/>
        <v>0.69665423743542021</v>
      </c>
      <c r="U219" s="38">
        <f t="shared" si="55"/>
        <v>-0.39879771313014256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20439468</v>
      </c>
      <c r="E220" s="33">
        <v>20219708</v>
      </c>
      <c r="F220" s="33">
        <v>4777747</v>
      </c>
      <c r="G220" s="38">
        <f t="shared" si="48"/>
        <v>0.23375104479235956</v>
      </c>
      <c r="H220" s="33">
        <v>4253711</v>
      </c>
      <c r="I220" s="38">
        <f t="shared" si="49"/>
        <v>0.20811260841035589</v>
      </c>
      <c r="J220" s="33">
        <v>1810001</v>
      </c>
      <c r="K220" s="38">
        <f t="shared" si="50"/>
        <v>8.9516673534553517E-2</v>
      </c>
      <c r="L220" s="33">
        <v>0</v>
      </c>
      <c r="M220" s="38">
        <f t="shared" si="51"/>
        <v>0</v>
      </c>
      <c r="N220" s="33">
        <f t="shared" si="52"/>
        <v>10841459</v>
      </c>
      <c r="O220" s="38">
        <f t="shared" si="53"/>
        <v>0.53618276782236418</v>
      </c>
      <c r="P220" s="33">
        <v>3599537</v>
      </c>
      <c r="Q220" s="33">
        <v>18456060</v>
      </c>
      <c r="R220" s="33">
        <v>19623276</v>
      </c>
      <c r="S220" s="33">
        <v>11664627</v>
      </c>
      <c r="T220" s="38">
        <f t="shared" si="54"/>
        <v>0.59442811689546637</v>
      </c>
      <c r="U220" s="38">
        <f t="shared" si="55"/>
        <v>-0.49715727328264714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67971612</v>
      </c>
      <c r="E221" s="33">
        <v>75086963</v>
      </c>
      <c r="F221" s="33">
        <v>14193658</v>
      </c>
      <c r="G221" s="38">
        <f t="shared" si="48"/>
        <v>0.20881743984532836</v>
      </c>
      <c r="H221" s="33">
        <v>9896603</v>
      </c>
      <c r="I221" s="38">
        <f t="shared" si="49"/>
        <v>0.1455990627381325</v>
      </c>
      <c r="J221" s="33">
        <v>24122696</v>
      </c>
      <c r="K221" s="38">
        <f t="shared" si="50"/>
        <v>0.32126343956673276</v>
      </c>
      <c r="L221" s="33">
        <v>0</v>
      </c>
      <c r="M221" s="38">
        <f t="shared" si="51"/>
        <v>0</v>
      </c>
      <c r="N221" s="33">
        <f t="shared" si="52"/>
        <v>48212957</v>
      </c>
      <c r="O221" s="38">
        <f t="shared" si="53"/>
        <v>0.64209491333402313</v>
      </c>
      <c r="P221" s="33">
        <v>14005468</v>
      </c>
      <c r="Q221" s="33">
        <v>56554561</v>
      </c>
      <c r="R221" s="33">
        <v>65739621</v>
      </c>
      <c r="S221" s="33">
        <v>36705001</v>
      </c>
      <c r="T221" s="38">
        <f t="shared" si="54"/>
        <v>0.55833910268512199</v>
      </c>
      <c r="U221" s="38">
        <f t="shared" si="55"/>
        <v>0.7223770030390988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42422994</v>
      </c>
      <c r="E222" s="33">
        <v>42455394</v>
      </c>
      <c r="F222" s="33">
        <v>2821487</v>
      </c>
      <c r="G222" s="38">
        <f t="shared" si="48"/>
        <v>6.6508436438974583E-2</v>
      </c>
      <c r="H222" s="33">
        <v>15567286</v>
      </c>
      <c r="I222" s="38">
        <f t="shared" si="49"/>
        <v>0.36695396840685029</v>
      </c>
      <c r="J222" s="33">
        <v>10004857</v>
      </c>
      <c r="K222" s="38">
        <f t="shared" si="50"/>
        <v>0.23565573316785141</v>
      </c>
      <c r="L222" s="33">
        <v>0</v>
      </c>
      <c r="M222" s="38">
        <f t="shared" si="51"/>
        <v>0</v>
      </c>
      <c r="N222" s="33">
        <f t="shared" si="52"/>
        <v>28393630</v>
      </c>
      <c r="O222" s="38">
        <f t="shared" si="53"/>
        <v>0.6687873394838828</v>
      </c>
      <c r="P222" s="33">
        <v>2218100</v>
      </c>
      <c r="Q222" s="33">
        <v>40694148</v>
      </c>
      <c r="R222" s="33">
        <v>57784144</v>
      </c>
      <c r="S222" s="33">
        <v>18275891</v>
      </c>
      <c r="T222" s="38">
        <f t="shared" si="54"/>
        <v>0.31627864903562475</v>
      </c>
      <c r="U222" s="38">
        <f t="shared" si="55"/>
        <v>3.5105527253054412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444746405</v>
      </c>
      <c r="E224" s="34">
        <f>SUM(E217:E223)</f>
        <v>439383002</v>
      </c>
      <c r="F224" s="34">
        <f>SUM(F217:F223)</f>
        <v>58194064</v>
      </c>
      <c r="G224" s="39">
        <f t="shared" si="48"/>
        <v>0.13084774457030182</v>
      </c>
      <c r="H224" s="34">
        <f>SUM(H217:H223)</f>
        <v>85917940</v>
      </c>
      <c r="I224" s="39">
        <f t="shared" si="49"/>
        <v>0.19318411353993969</v>
      </c>
      <c r="J224" s="34">
        <f>SUM(J217:J223)</f>
        <v>81013243</v>
      </c>
      <c r="K224" s="39">
        <f t="shared" si="50"/>
        <v>0.1843795564035042</v>
      </c>
      <c r="L224" s="34">
        <f>SUM(L217:L223)</f>
        <v>0</v>
      </c>
      <c r="M224" s="39">
        <f t="shared" si="51"/>
        <v>0</v>
      </c>
      <c r="N224" s="34">
        <f t="shared" si="52"/>
        <v>225125247</v>
      </c>
      <c r="O224" s="39">
        <f t="shared" si="53"/>
        <v>0.51236676424728878</v>
      </c>
      <c r="P224" s="34">
        <f>SUM(P217:P223)</f>
        <v>68323296</v>
      </c>
      <c r="Q224" s="34">
        <f>SUM(Q217:Q223)</f>
        <v>396650773</v>
      </c>
      <c r="R224" s="34">
        <f>SUM(R217:R223)</f>
        <v>422000144</v>
      </c>
      <c r="S224" s="34">
        <f>SUM(S217:S223)</f>
        <v>209344666</v>
      </c>
      <c r="T224" s="39">
        <f t="shared" si="54"/>
        <v>0.49607723830539735</v>
      </c>
      <c r="U224" s="39">
        <f t="shared" si="55"/>
        <v>0.18573382349703982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15435840</v>
      </c>
      <c r="E225" s="33">
        <v>15707626</v>
      </c>
      <c r="F225" s="33">
        <v>2545930</v>
      </c>
      <c r="G225" s="38">
        <f t="shared" si="48"/>
        <v>0.16493627816821113</v>
      </c>
      <c r="H225" s="33">
        <v>2350129</v>
      </c>
      <c r="I225" s="38">
        <f t="shared" si="49"/>
        <v>0.15225144857681863</v>
      </c>
      <c r="J225" s="33">
        <v>3433664</v>
      </c>
      <c r="K225" s="38">
        <f t="shared" si="50"/>
        <v>0.21859853296736248</v>
      </c>
      <c r="L225" s="33">
        <v>0</v>
      </c>
      <c r="M225" s="38">
        <f t="shared" si="51"/>
        <v>0</v>
      </c>
      <c r="N225" s="33">
        <f t="shared" si="52"/>
        <v>8329723</v>
      </c>
      <c r="O225" s="38">
        <f t="shared" si="53"/>
        <v>0.53029802211995625</v>
      </c>
      <c r="P225" s="33">
        <v>6398135</v>
      </c>
      <c r="Q225" s="33">
        <v>10216140</v>
      </c>
      <c r="R225" s="33">
        <v>22634528</v>
      </c>
      <c r="S225" s="33">
        <v>19858028</v>
      </c>
      <c r="T225" s="38">
        <f t="shared" si="54"/>
        <v>0.87733342617084831</v>
      </c>
      <c r="U225" s="38">
        <f t="shared" si="55"/>
        <v>-0.46333361206038948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41301496</v>
      </c>
      <c r="E226" s="33">
        <v>38801205</v>
      </c>
      <c r="F226" s="33">
        <v>11192188</v>
      </c>
      <c r="G226" s="38">
        <f t="shared" si="48"/>
        <v>0.27098747222134523</v>
      </c>
      <c r="H226" s="33">
        <v>13014201</v>
      </c>
      <c r="I226" s="38">
        <f t="shared" si="49"/>
        <v>0.31510241178673043</v>
      </c>
      <c r="J226" s="33">
        <v>6889767</v>
      </c>
      <c r="K226" s="38">
        <f t="shared" si="50"/>
        <v>0.17756579982503121</v>
      </c>
      <c r="L226" s="33">
        <v>0</v>
      </c>
      <c r="M226" s="38">
        <f t="shared" si="51"/>
        <v>0</v>
      </c>
      <c r="N226" s="33">
        <f t="shared" si="52"/>
        <v>31096156</v>
      </c>
      <c r="O226" s="38">
        <f t="shared" si="53"/>
        <v>0.80142243005081926</v>
      </c>
      <c r="P226" s="33">
        <v>10125123</v>
      </c>
      <c r="Q226" s="33">
        <v>41659862</v>
      </c>
      <c r="R226" s="33">
        <v>42830837</v>
      </c>
      <c r="S226" s="33">
        <v>32878392</v>
      </c>
      <c r="T226" s="38">
        <f t="shared" si="54"/>
        <v>0.76763365609689116</v>
      </c>
      <c r="U226" s="38">
        <f t="shared" si="55"/>
        <v>-0.3195374515450331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96313594</v>
      </c>
      <c r="E227" s="33">
        <v>94365122</v>
      </c>
      <c r="F227" s="33">
        <v>13243393</v>
      </c>
      <c r="G227" s="38">
        <f t="shared" si="48"/>
        <v>0.13750284305660943</v>
      </c>
      <c r="H227" s="33">
        <v>27063150</v>
      </c>
      <c r="I227" s="38">
        <f t="shared" si="49"/>
        <v>0.28098992962509528</v>
      </c>
      <c r="J227" s="33">
        <v>15217577</v>
      </c>
      <c r="K227" s="38">
        <f t="shared" si="50"/>
        <v>0.16126272798121322</v>
      </c>
      <c r="L227" s="33">
        <v>0</v>
      </c>
      <c r="M227" s="38">
        <f t="shared" si="51"/>
        <v>0</v>
      </c>
      <c r="N227" s="33">
        <f t="shared" si="52"/>
        <v>55524120</v>
      </c>
      <c r="O227" s="38">
        <f t="shared" si="53"/>
        <v>0.58839663239136175</v>
      </c>
      <c r="P227" s="33">
        <v>6987704</v>
      </c>
      <c r="Q227" s="33">
        <v>96571273</v>
      </c>
      <c r="R227" s="33">
        <v>97621886</v>
      </c>
      <c r="S227" s="33">
        <v>50809743</v>
      </c>
      <c r="T227" s="38">
        <f t="shared" si="54"/>
        <v>0.52047491686444169</v>
      </c>
      <c r="U227" s="38">
        <f t="shared" si="55"/>
        <v>1.177764971155046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322112392</v>
      </c>
      <c r="E228" s="33">
        <v>324197016</v>
      </c>
      <c r="F228" s="33">
        <v>71903340</v>
      </c>
      <c r="G228" s="38">
        <f t="shared" si="48"/>
        <v>0.22322438312152859</v>
      </c>
      <c r="H228" s="33">
        <v>70944781</v>
      </c>
      <c r="I228" s="38">
        <f t="shared" si="49"/>
        <v>0.22024853051912391</v>
      </c>
      <c r="J228" s="33">
        <v>73023609</v>
      </c>
      <c r="K228" s="38">
        <f t="shared" si="50"/>
        <v>0.22524454389179202</v>
      </c>
      <c r="L228" s="33">
        <v>0</v>
      </c>
      <c r="M228" s="38">
        <f t="shared" si="51"/>
        <v>0</v>
      </c>
      <c r="N228" s="33">
        <f t="shared" si="52"/>
        <v>215871730</v>
      </c>
      <c r="O228" s="38">
        <f t="shared" si="53"/>
        <v>0.665865875829036</v>
      </c>
      <c r="P228" s="33">
        <v>26327679</v>
      </c>
      <c r="Q228" s="33">
        <v>348417473</v>
      </c>
      <c r="R228" s="33">
        <v>363489473</v>
      </c>
      <c r="S228" s="33">
        <v>80917271</v>
      </c>
      <c r="T228" s="38">
        <f t="shared" si="54"/>
        <v>0.22261241936984513</v>
      </c>
      <c r="U228" s="38">
        <f t="shared" si="55"/>
        <v>1.7736440040916635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2561899</v>
      </c>
      <c r="E229" s="33">
        <v>2491297</v>
      </c>
      <c r="F229" s="33">
        <v>553611</v>
      </c>
      <c r="G229" s="38">
        <f t="shared" si="48"/>
        <v>0.21609399902181936</v>
      </c>
      <c r="H229" s="33">
        <v>597677</v>
      </c>
      <c r="I229" s="38">
        <f t="shared" si="49"/>
        <v>0.2332945209783836</v>
      </c>
      <c r="J229" s="33">
        <v>579861</v>
      </c>
      <c r="K229" s="38">
        <f t="shared" si="50"/>
        <v>0.2327546655416837</v>
      </c>
      <c r="L229" s="33">
        <v>0</v>
      </c>
      <c r="M229" s="38">
        <f t="shared" si="51"/>
        <v>0</v>
      </c>
      <c r="N229" s="33">
        <f t="shared" si="52"/>
        <v>1731149</v>
      </c>
      <c r="O229" s="38">
        <f t="shared" si="53"/>
        <v>0.69487861142208251</v>
      </c>
      <c r="P229" s="33">
        <v>553437</v>
      </c>
      <c r="Q229" s="33">
        <v>2648728</v>
      </c>
      <c r="R229" s="33">
        <v>2437568</v>
      </c>
      <c r="S229" s="33">
        <v>1664908</v>
      </c>
      <c r="T229" s="38">
        <f t="shared" si="54"/>
        <v>0.68302012497702624</v>
      </c>
      <c r="U229" s="38">
        <f t="shared" si="55"/>
        <v>4.7745271819556789E-2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477725221</v>
      </c>
      <c r="E230" s="34">
        <f>SUM(E225:E229)</f>
        <v>475562266</v>
      </c>
      <c r="F230" s="34">
        <f>SUM(F225:F229)</f>
        <v>99438462</v>
      </c>
      <c r="G230" s="39">
        <f t="shared" si="48"/>
        <v>0.20814991051100482</v>
      </c>
      <c r="H230" s="34">
        <f>SUM(H225:H229)</f>
        <v>113969938</v>
      </c>
      <c r="I230" s="39">
        <f t="shared" si="49"/>
        <v>0.23856797378508093</v>
      </c>
      <c r="J230" s="34">
        <f>SUM(J225:J229)</f>
        <v>99144478</v>
      </c>
      <c r="K230" s="39">
        <f t="shared" si="50"/>
        <v>0.2084784371853422</v>
      </c>
      <c r="L230" s="34">
        <f>SUM(L225:L229)</f>
        <v>0</v>
      </c>
      <c r="M230" s="39">
        <f t="shared" si="51"/>
        <v>0</v>
      </c>
      <c r="N230" s="34">
        <f t="shared" si="52"/>
        <v>312552878</v>
      </c>
      <c r="O230" s="39">
        <f t="shared" si="53"/>
        <v>0.65722808630069063</v>
      </c>
      <c r="P230" s="34">
        <f>SUM(P225:P229)</f>
        <v>50392078</v>
      </c>
      <c r="Q230" s="34">
        <f>SUM(Q225:Q229)</f>
        <v>499513476</v>
      </c>
      <c r="R230" s="34">
        <f>SUM(R225:R229)</f>
        <v>529014292</v>
      </c>
      <c r="S230" s="34">
        <f>SUM(S225:S229)</f>
        <v>186128342</v>
      </c>
      <c r="T230" s="39">
        <f t="shared" si="54"/>
        <v>0.35183991210581511</v>
      </c>
      <c r="U230" s="39">
        <f t="shared" si="55"/>
        <v>0.96746159187958081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1252184715</v>
      </c>
      <c r="E231" s="34">
        <f>SUM(E208:E215,E217:E223,E225:E229)</f>
        <v>1199957816</v>
      </c>
      <c r="F231" s="34">
        <f>SUM(F208:F215,F217:F223,F225:F229)</f>
        <v>194516564</v>
      </c>
      <c r="G231" s="39">
        <f t="shared" si="48"/>
        <v>0.15534174924024688</v>
      </c>
      <c r="H231" s="34">
        <f>SUM(H208:H215,H217:H223,H225:H229)</f>
        <v>255463121</v>
      </c>
      <c r="I231" s="39">
        <f t="shared" si="49"/>
        <v>0.20401392697083034</v>
      </c>
      <c r="J231" s="34">
        <f>SUM(J208:J215,J217:J223,J225:J229)</f>
        <v>218716104</v>
      </c>
      <c r="K231" s="39">
        <f t="shared" si="50"/>
        <v>0.18226982739199893</v>
      </c>
      <c r="L231" s="34">
        <f>SUM(L208:L215,L217:L223,L225:L229)</f>
        <v>0</v>
      </c>
      <c r="M231" s="39">
        <f t="shared" si="51"/>
        <v>0</v>
      </c>
      <c r="N231" s="34">
        <f t="shared" si="52"/>
        <v>668695789</v>
      </c>
      <c r="O231" s="39">
        <f t="shared" si="53"/>
        <v>0.55726608059361982</v>
      </c>
      <c r="P231" s="34">
        <f>SUM(P208:P215,P217:P223,P225:P229)</f>
        <v>143794459</v>
      </c>
      <c r="Q231" s="34">
        <f>SUM(Q208:Q215,Q217:Q223,Q225:Q229)</f>
        <v>1042329517</v>
      </c>
      <c r="R231" s="34">
        <f>SUM(R208:R215,R217:R223,R225:R229)</f>
        <v>1207178222</v>
      </c>
      <c r="S231" s="34">
        <f>SUM(S208:S215,S217:S223,S225:S229)</f>
        <v>466839793</v>
      </c>
      <c r="T231" s="39">
        <f t="shared" si="54"/>
        <v>0.38671985999429337</v>
      </c>
      <c r="U231" s="39">
        <f t="shared" si="55"/>
        <v>0.52103290711640016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34852610</v>
      </c>
      <c r="E234" s="33">
        <v>33341056</v>
      </c>
      <c r="F234" s="33">
        <v>126657</v>
      </c>
      <c r="G234" s="38">
        <f t="shared" ref="G234:G260" si="56">IF(($D234     =0),0,($F234     /$D234     ))</f>
        <v>3.6340750377087971E-3</v>
      </c>
      <c r="H234" s="33">
        <v>3164775</v>
      </c>
      <c r="I234" s="38">
        <f t="shared" ref="I234:I260" si="57">IF(($D234     =0),0,($H234     /$D234     ))</f>
        <v>9.0804533720717048E-2</v>
      </c>
      <c r="J234" s="33">
        <v>4342954</v>
      </c>
      <c r="K234" s="38">
        <f t="shared" ref="K234:K260" si="58">IF(($E234     =0),0,($J234     /$E234     ))</f>
        <v>0.13025844172422132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7634386</v>
      </c>
      <c r="O234" s="38">
        <f t="shared" ref="O234:O260" si="61">IF(($E234     =0),0,($N234     /$E234     ))</f>
        <v>0.22897853025411072</v>
      </c>
      <c r="P234" s="33">
        <v>2815544</v>
      </c>
      <c r="Q234" s="33">
        <v>33388110</v>
      </c>
      <c r="R234" s="33">
        <v>33015101</v>
      </c>
      <c r="S234" s="33">
        <v>8045508</v>
      </c>
      <c r="T234" s="38">
        <f t="shared" ref="T234:T260" si="62">IF(($R234     =0),0,($S234     /$R234     ))</f>
        <v>0.24369175790193706</v>
      </c>
      <c r="U234" s="38">
        <f t="shared" ref="U234:U260" si="63">IF(($P234     =0),0,(($J234     /$P234     )-1))</f>
        <v>0.54249196602858984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75909671</v>
      </c>
      <c r="E235" s="33">
        <v>77211647</v>
      </c>
      <c r="F235" s="33">
        <v>13369035</v>
      </c>
      <c r="G235" s="38">
        <f t="shared" si="56"/>
        <v>0.1761176780755643</v>
      </c>
      <c r="H235" s="33">
        <v>15488559</v>
      </c>
      <c r="I235" s="38">
        <f t="shared" si="57"/>
        <v>0.204039337754474</v>
      </c>
      <c r="J235" s="33">
        <v>13955352</v>
      </c>
      <c r="K235" s="38">
        <f t="shared" si="58"/>
        <v>0.1807415401979445</v>
      </c>
      <c r="L235" s="33">
        <v>0</v>
      </c>
      <c r="M235" s="38">
        <f t="shared" si="59"/>
        <v>0</v>
      </c>
      <c r="N235" s="33">
        <f t="shared" si="60"/>
        <v>42812946</v>
      </c>
      <c r="O235" s="38">
        <f t="shared" si="61"/>
        <v>0.55448818492370722</v>
      </c>
      <c r="P235" s="33">
        <v>13793722</v>
      </c>
      <c r="Q235" s="33">
        <v>73928368</v>
      </c>
      <c r="R235" s="33">
        <v>73983368</v>
      </c>
      <c r="S235" s="33">
        <v>39372404</v>
      </c>
      <c r="T235" s="38">
        <f t="shared" si="62"/>
        <v>0.53217912436752002</v>
      </c>
      <c r="U235" s="38">
        <f t="shared" si="63"/>
        <v>1.1717649522007267E-2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142967876</v>
      </c>
      <c r="E236" s="33">
        <v>200363196</v>
      </c>
      <c r="F236" s="33">
        <v>29834152</v>
      </c>
      <c r="G236" s="38">
        <f t="shared" si="56"/>
        <v>0.2086773115381528</v>
      </c>
      <c r="H236" s="33">
        <v>38209942</v>
      </c>
      <c r="I236" s="38">
        <f t="shared" si="57"/>
        <v>0.26726243033784736</v>
      </c>
      <c r="J236" s="33">
        <v>41590693</v>
      </c>
      <c r="K236" s="38">
        <f t="shared" si="58"/>
        <v>0.20757651020899068</v>
      </c>
      <c r="L236" s="33">
        <v>0</v>
      </c>
      <c r="M236" s="38">
        <f t="shared" si="59"/>
        <v>0</v>
      </c>
      <c r="N236" s="33">
        <f t="shared" si="60"/>
        <v>109634787</v>
      </c>
      <c r="O236" s="38">
        <f t="shared" si="61"/>
        <v>0.54718026657949692</v>
      </c>
      <c r="P236" s="33">
        <v>45109413</v>
      </c>
      <c r="Q236" s="33">
        <v>94930658</v>
      </c>
      <c r="R236" s="33">
        <v>92173665</v>
      </c>
      <c r="S236" s="33">
        <v>87314794</v>
      </c>
      <c r="T236" s="38">
        <f t="shared" si="62"/>
        <v>0.94728569163437304</v>
      </c>
      <c r="U236" s="38">
        <f t="shared" si="63"/>
        <v>-7.8004118563901548E-2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18708413</v>
      </c>
      <c r="E237" s="33">
        <v>18708413</v>
      </c>
      <c r="F237" s="33">
        <v>2292021</v>
      </c>
      <c r="G237" s="38">
        <f t="shared" si="56"/>
        <v>0.12251285023481147</v>
      </c>
      <c r="H237" s="33">
        <v>417880</v>
      </c>
      <c r="I237" s="38">
        <f t="shared" si="57"/>
        <v>2.2336475039331234E-2</v>
      </c>
      <c r="J237" s="33">
        <v>587627</v>
      </c>
      <c r="K237" s="38">
        <f t="shared" si="58"/>
        <v>3.1409772704932268E-2</v>
      </c>
      <c r="L237" s="33">
        <v>0</v>
      </c>
      <c r="M237" s="38">
        <f t="shared" si="59"/>
        <v>0</v>
      </c>
      <c r="N237" s="33">
        <f t="shared" si="60"/>
        <v>3297528</v>
      </c>
      <c r="O237" s="38">
        <f t="shared" si="61"/>
        <v>0.17625909797907496</v>
      </c>
      <c r="P237" s="33">
        <v>1459179</v>
      </c>
      <c r="Q237" s="33">
        <v>19798240</v>
      </c>
      <c r="R237" s="33">
        <v>19798240</v>
      </c>
      <c r="S237" s="33">
        <v>4967646</v>
      </c>
      <c r="T237" s="38">
        <f t="shared" si="62"/>
        <v>0.25091351554481611</v>
      </c>
      <c r="U237" s="38">
        <f t="shared" si="63"/>
        <v>-0.59728929761187621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71802395</v>
      </c>
      <c r="E238" s="33">
        <v>71602395</v>
      </c>
      <c r="F238" s="33">
        <v>13856848</v>
      </c>
      <c r="G238" s="38">
        <f t="shared" si="56"/>
        <v>0.19298587463551878</v>
      </c>
      <c r="H238" s="33">
        <v>14319512</v>
      </c>
      <c r="I238" s="38">
        <f t="shared" si="57"/>
        <v>0.19942944800100332</v>
      </c>
      <c r="J238" s="33">
        <v>8562798</v>
      </c>
      <c r="K238" s="38">
        <f t="shared" si="58"/>
        <v>0.11958815064775417</v>
      </c>
      <c r="L238" s="33">
        <v>0</v>
      </c>
      <c r="M238" s="38">
        <f t="shared" si="59"/>
        <v>0</v>
      </c>
      <c r="N238" s="33">
        <f t="shared" si="60"/>
        <v>36739158</v>
      </c>
      <c r="O238" s="38">
        <f t="shared" si="61"/>
        <v>0.51309956880632279</v>
      </c>
      <c r="P238" s="33">
        <v>39557058</v>
      </c>
      <c r="Q238" s="33">
        <v>61128341</v>
      </c>
      <c r="R238" s="33">
        <v>65468082</v>
      </c>
      <c r="S238" s="33">
        <v>44931286</v>
      </c>
      <c r="T238" s="38">
        <f t="shared" si="62"/>
        <v>0.68630826850861459</v>
      </c>
      <c r="U238" s="38">
        <f t="shared" si="63"/>
        <v>-0.78353299176091407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1432250</v>
      </c>
      <c r="E239" s="33">
        <v>1242000</v>
      </c>
      <c r="F239" s="33">
        <v>36440</v>
      </c>
      <c r="G239" s="38">
        <f t="shared" si="56"/>
        <v>2.544248559958108E-2</v>
      </c>
      <c r="H239" s="33">
        <v>69580</v>
      </c>
      <c r="I239" s="38">
        <f t="shared" si="57"/>
        <v>4.8580904171757727E-2</v>
      </c>
      <c r="J239" s="33">
        <v>44587</v>
      </c>
      <c r="K239" s="38">
        <f t="shared" si="58"/>
        <v>3.5899355877616744E-2</v>
      </c>
      <c r="L239" s="33">
        <v>0</v>
      </c>
      <c r="M239" s="38">
        <f t="shared" si="59"/>
        <v>0</v>
      </c>
      <c r="N239" s="33">
        <f t="shared" si="60"/>
        <v>150607</v>
      </c>
      <c r="O239" s="38">
        <f t="shared" si="61"/>
        <v>0.12126167471819646</v>
      </c>
      <c r="P239" s="33">
        <v>26500</v>
      </c>
      <c r="Q239" s="33">
        <v>0</v>
      </c>
      <c r="R239" s="33">
        <v>150000</v>
      </c>
      <c r="S239" s="33">
        <v>91943</v>
      </c>
      <c r="T239" s="38">
        <f t="shared" si="62"/>
        <v>0.61295333333333335</v>
      </c>
      <c r="U239" s="38">
        <f t="shared" si="63"/>
        <v>0.68252830188679248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345673215</v>
      </c>
      <c r="E240" s="34">
        <f>SUM(E234:E239)</f>
        <v>402468707</v>
      </c>
      <c r="F240" s="34">
        <f>SUM(F234:F239)</f>
        <v>59515153</v>
      </c>
      <c r="G240" s="39">
        <f t="shared" si="56"/>
        <v>0.17217172293780414</v>
      </c>
      <c r="H240" s="34">
        <f>SUM(H234:H239)</f>
        <v>71670248</v>
      </c>
      <c r="I240" s="39">
        <f t="shared" si="57"/>
        <v>0.20733526605467537</v>
      </c>
      <c r="J240" s="34">
        <f>SUM(J234:J239)</f>
        <v>69084011</v>
      </c>
      <c r="K240" s="39">
        <f t="shared" si="58"/>
        <v>0.17165063966078734</v>
      </c>
      <c r="L240" s="34">
        <f>SUM(L234:L239)</f>
        <v>0</v>
      </c>
      <c r="M240" s="39">
        <f t="shared" si="59"/>
        <v>0</v>
      </c>
      <c r="N240" s="34">
        <f t="shared" si="60"/>
        <v>200269412</v>
      </c>
      <c r="O240" s="39">
        <f t="shared" si="61"/>
        <v>0.4976024434118303</v>
      </c>
      <c r="P240" s="34">
        <f>SUM(P234:P239)</f>
        <v>102761416</v>
      </c>
      <c r="Q240" s="34">
        <f>SUM(Q234:Q239)</f>
        <v>283173717</v>
      </c>
      <c r="R240" s="34">
        <f>SUM(R234:R239)</f>
        <v>284588456</v>
      </c>
      <c r="S240" s="34">
        <f>SUM(S234:S239)</f>
        <v>184723581</v>
      </c>
      <c r="T240" s="39">
        <f t="shared" si="62"/>
        <v>0.64909021116443322</v>
      </c>
      <c r="U240" s="39">
        <f t="shared" si="63"/>
        <v>-0.32772422092743447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110559432</v>
      </c>
      <c r="E243" s="33">
        <v>123809967</v>
      </c>
      <c r="F243" s="33">
        <v>9483001</v>
      </c>
      <c r="G243" s="38">
        <f t="shared" si="56"/>
        <v>8.5772880960531706E-2</v>
      </c>
      <c r="H243" s="33">
        <v>24248466</v>
      </c>
      <c r="I243" s="38">
        <f t="shared" si="57"/>
        <v>0.21932516802365626</v>
      </c>
      <c r="J243" s="33">
        <v>11792236</v>
      </c>
      <c r="K243" s="38">
        <f t="shared" si="58"/>
        <v>9.5244642137736785E-2</v>
      </c>
      <c r="L243" s="33">
        <v>0</v>
      </c>
      <c r="M243" s="38">
        <f t="shared" si="59"/>
        <v>0</v>
      </c>
      <c r="N243" s="33">
        <f t="shared" si="60"/>
        <v>45523703</v>
      </c>
      <c r="O243" s="38">
        <f t="shared" si="61"/>
        <v>0.36769013111844218</v>
      </c>
      <c r="P243" s="33">
        <v>12763711</v>
      </c>
      <c r="Q243" s="33">
        <v>34213392</v>
      </c>
      <c r="R243" s="33">
        <v>43903395</v>
      </c>
      <c r="S243" s="33">
        <v>30750594</v>
      </c>
      <c r="T243" s="38">
        <f t="shared" si="62"/>
        <v>0.70041494513123648</v>
      </c>
      <c r="U243" s="38">
        <f t="shared" si="63"/>
        <v>-7.6112268602759769E-2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31144520</v>
      </c>
      <c r="E244" s="33">
        <v>31144520</v>
      </c>
      <c r="F244" s="33">
        <v>416635</v>
      </c>
      <c r="G244" s="38">
        <f t="shared" si="56"/>
        <v>1.3377473789931583E-2</v>
      </c>
      <c r="H244" s="33">
        <v>334101</v>
      </c>
      <c r="I244" s="38">
        <f t="shared" si="57"/>
        <v>1.072744097516995E-2</v>
      </c>
      <c r="J244" s="33">
        <v>10185</v>
      </c>
      <c r="K244" s="38">
        <f t="shared" si="58"/>
        <v>3.2702382313164565E-4</v>
      </c>
      <c r="L244" s="33">
        <v>0</v>
      </c>
      <c r="M244" s="38">
        <f t="shared" si="59"/>
        <v>0</v>
      </c>
      <c r="N244" s="33">
        <f t="shared" si="60"/>
        <v>760921</v>
      </c>
      <c r="O244" s="38">
        <f t="shared" si="61"/>
        <v>2.4431938588233178E-2</v>
      </c>
      <c r="P244" s="33">
        <v>474860</v>
      </c>
      <c r="Q244" s="33">
        <v>36738942</v>
      </c>
      <c r="R244" s="33">
        <v>36738942</v>
      </c>
      <c r="S244" s="33">
        <v>504460</v>
      </c>
      <c r="T244" s="38">
        <f t="shared" si="62"/>
        <v>1.373093433120638E-2</v>
      </c>
      <c r="U244" s="38">
        <f t="shared" si="63"/>
        <v>-0.97855157309522811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57646209</v>
      </c>
      <c r="E245" s="33">
        <v>60370572</v>
      </c>
      <c r="F245" s="33">
        <v>9603372</v>
      </c>
      <c r="G245" s="38">
        <f t="shared" si="56"/>
        <v>0.16659156198805719</v>
      </c>
      <c r="H245" s="33">
        <v>9139481</v>
      </c>
      <c r="I245" s="38">
        <f t="shared" si="57"/>
        <v>0.15854435458192923</v>
      </c>
      <c r="J245" s="33">
        <v>10535542</v>
      </c>
      <c r="K245" s="38">
        <f t="shared" si="58"/>
        <v>0.17451453002631812</v>
      </c>
      <c r="L245" s="33">
        <v>0</v>
      </c>
      <c r="M245" s="38">
        <f t="shared" si="59"/>
        <v>0</v>
      </c>
      <c r="N245" s="33">
        <f t="shared" si="60"/>
        <v>29278395</v>
      </c>
      <c r="O245" s="38">
        <f t="shared" si="61"/>
        <v>0.48497792931297717</v>
      </c>
      <c r="P245" s="33">
        <v>9341180</v>
      </c>
      <c r="Q245" s="33">
        <v>52596375</v>
      </c>
      <c r="R245" s="33">
        <v>47891366</v>
      </c>
      <c r="S245" s="33">
        <v>28769426</v>
      </c>
      <c r="T245" s="38">
        <f t="shared" si="62"/>
        <v>0.6007226020656834</v>
      </c>
      <c r="U245" s="38">
        <f t="shared" si="63"/>
        <v>0.1278598635290189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35451918</v>
      </c>
      <c r="E246" s="33">
        <v>40451918</v>
      </c>
      <c r="F246" s="33">
        <v>4945329</v>
      </c>
      <c r="G246" s="38">
        <f t="shared" si="56"/>
        <v>0.13949397603819347</v>
      </c>
      <c r="H246" s="33">
        <v>6694550</v>
      </c>
      <c r="I246" s="38">
        <f t="shared" si="57"/>
        <v>0.18883463512467788</v>
      </c>
      <c r="J246" s="33">
        <v>2164113</v>
      </c>
      <c r="K246" s="38">
        <f t="shared" si="58"/>
        <v>5.349840272097852E-2</v>
      </c>
      <c r="L246" s="33">
        <v>0</v>
      </c>
      <c r="M246" s="38">
        <f t="shared" si="59"/>
        <v>0</v>
      </c>
      <c r="N246" s="33">
        <f t="shared" si="60"/>
        <v>13803992</v>
      </c>
      <c r="O246" s="38">
        <f t="shared" si="61"/>
        <v>0.34124443740838195</v>
      </c>
      <c r="P246" s="33">
        <v>1680789</v>
      </c>
      <c r="Q246" s="33">
        <v>18293526</v>
      </c>
      <c r="R246" s="33">
        <v>21412156</v>
      </c>
      <c r="S246" s="33">
        <v>9723063</v>
      </c>
      <c r="T246" s="38">
        <f t="shared" si="62"/>
        <v>0.45409079776926714</v>
      </c>
      <c r="U246" s="38">
        <f t="shared" si="63"/>
        <v>0.28755780767246808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234802079</v>
      </c>
      <c r="E247" s="34">
        <f>SUM(E241:E246)</f>
        <v>255776977</v>
      </c>
      <c r="F247" s="34">
        <f>SUM(F241:F246)</f>
        <v>24448337</v>
      </c>
      <c r="G247" s="39">
        <f t="shared" si="56"/>
        <v>0.10412317090258813</v>
      </c>
      <c r="H247" s="34">
        <f>SUM(H241:H246)</f>
        <v>40416598</v>
      </c>
      <c r="I247" s="39">
        <f t="shared" si="57"/>
        <v>0.17213049463671912</v>
      </c>
      <c r="J247" s="34">
        <f>SUM(J241:J246)</f>
        <v>24502076</v>
      </c>
      <c r="K247" s="39">
        <f t="shared" si="58"/>
        <v>9.5794689136544139E-2</v>
      </c>
      <c r="L247" s="34">
        <f>SUM(L241:L246)</f>
        <v>0</v>
      </c>
      <c r="M247" s="39">
        <f t="shared" si="59"/>
        <v>0</v>
      </c>
      <c r="N247" s="34">
        <f t="shared" si="60"/>
        <v>89367011</v>
      </c>
      <c r="O247" s="39">
        <f t="shared" si="61"/>
        <v>0.34939427327737943</v>
      </c>
      <c r="P247" s="34">
        <f>SUM(P241:P246)</f>
        <v>24260540</v>
      </c>
      <c r="Q247" s="34">
        <f>SUM(Q241:Q246)</f>
        <v>141842235</v>
      </c>
      <c r="R247" s="34">
        <f>SUM(R241:R246)</f>
        <v>149945859</v>
      </c>
      <c r="S247" s="34">
        <f>SUM(S241:S246)</f>
        <v>69747543</v>
      </c>
      <c r="T247" s="39">
        <f t="shared" si="62"/>
        <v>0.46515151178666425</v>
      </c>
      <c r="U247" s="39">
        <f t="shared" si="63"/>
        <v>9.9559201897401195E-3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64235710</v>
      </c>
      <c r="E248" s="33">
        <v>58720133</v>
      </c>
      <c r="F248" s="33">
        <v>3839512</v>
      </c>
      <c r="G248" s="38">
        <f t="shared" si="56"/>
        <v>5.9772235723711938E-2</v>
      </c>
      <c r="H248" s="33">
        <v>972585</v>
      </c>
      <c r="I248" s="38">
        <f t="shared" si="57"/>
        <v>1.514087724725079E-2</v>
      </c>
      <c r="J248" s="33">
        <v>842315</v>
      </c>
      <c r="K248" s="38">
        <f t="shared" si="58"/>
        <v>1.4344569008384229E-2</v>
      </c>
      <c r="L248" s="33">
        <v>0</v>
      </c>
      <c r="M248" s="38">
        <f t="shared" si="59"/>
        <v>0</v>
      </c>
      <c r="N248" s="33">
        <f t="shared" si="60"/>
        <v>5654412</v>
      </c>
      <c r="O248" s="38">
        <f t="shared" si="61"/>
        <v>9.6294264183631878E-2</v>
      </c>
      <c r="P248" s="33">
        <v>3052164</v>
      </c>
      <c r="Q248" s="33">
        <v>61489897</v>
      </c>
      <c r="R248" s="33">
        <v>59807647</v>
      </c>
      <c r="S248" s="33">
        <v>12234096</v>
      </c>
      <c r="T248" s="38">
        <f t="shared" si="62"/>
        <v>0.20455738711807203</v>
      </c>
      <c r="U248" s="38">
        <f t="shared" si="63"/>
        <v>-0.72402695268013129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2352882</v>
      </c>
      <c r="E249" s="33">
        <v>2352882</v>
      </c>
      <c r="F249" s="33">
        <v>434123</v>
      </c>
      <c r="G249" s="38">
        <f t="shared" si="56"/>
        <v>0.18450691534892102</v>
      </c>
      <c r="H249" s="33">
        <v>964024</v>
      </c>
      <c r="I249" s="38">
        <f t="shared" si="57"/>
        <v>0.40972050447068742</v>
      </c>
      <c r="J249" s="33">
        <v>294174</v>
      </c>
      <c r="K249" s="38">
        <f t="shared" si="58"/>
        <v>0.12502709443142496</v>
      </c>
      <c r="L249" s="33">
        <v>0</v>
      </c>
      <c r="M249" s="38">
        <f t="shared" si="59"/>
        <v>0</v>
      </c>
      <c r="N249" s="33">
        <f t="shared" si="60"/>
        <v>1692321</v>
      </c>
      <c r="O249" s="38">
        <f t="shared" si="61"/>
        <v>0.71925451425103337</v>
      </c>
      <c r="P249" s="33">
        <v>0</v>
      </c>
      <c r="Q249" s="33">
        <v>905579</v>
      </c>
      <c r="R249" s="33">
        <v>1241655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30942495</v>
      </c>
      <c r="E250" s="33">
        <v>30963595</v>
      </c>
      <c r="F250" s="33">
        <v>2750866</v>
      </c>
      <c r="G250" s="38">
        <f t="shared" si="56"/>
        <v>8.890252709097958E-2</v>
      </c>
      <c r="H250" s="33">
        <v>5420401</v>
      </c>
      <c r="I250" s="38">
        <f t="shared" si="57"/>
        <v>0.17517659775011679</v>
      </c>
      <c r="J250" s="33">
        <v>5031640</v>
      </c>
      <c r="K250" s="38">
        <f t="shared" si="58"/>
        <v>0.16250180252002391</v>
      </c>
      <c r="L250" s="33">
        <v>0</v>
      </c>
      <c r="M250" s="38">
        <f t="shared" si="59"/>
        <v>0</v>
      </c>
      <c r="N250" s="33">
        <f t="shared" si="60"/>
        <v>13202907</v>
      </c>
      <c r="O250" s="38">
        <f t="shared" si="61"/>
        <v>0.42640097185097531</v>
      </c>
      <c r="P250" s="33">
        <v>2843108</v>
      </c>
      <c r="Q250" s="33">
        <v>29489539</v>
      </c>
      <c r="R250" s="33">
        <v>29462824</v>
      </c>
      <c r="S250" s="33">
        <v>11755557</v>
      </c>
      <c r="T250" s="38">
        <f t="shared" si="62"/>
        <v>0.39899627408424937</v>
      </c>
      <c r="U250" s="38">
        <f t="shared" si="63"/>
        <v>0.76976745167612348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21656508</v>
      </c>
      <c r="E251" s="33">
        <v>20656508</v>
      </c>
      <c r="F251" s="33">
        <v>3980943</v>
      </c>
      <c r="G251" s="38">
        <f t="shared" si="56"/>
        <v>0.18382201784331989</v>
      </c>
      <c r="H251" s="33">
        <v>4967742</v>
      </c>
      <c r="I251" s="38">
        <f t="shared" si="57"/>
        <v>0.22938795118769839</v>
      </c>
      <c r="J251" s="33">
        <v>4407338</v>
      </c>
      <c r="K251" s="38">
        <f t="shared" si="58"/>
        <v>0.21336316864399346</v>
      </c>
      <c r="L251" s="33">
        <v>0</v>
      </c>
      <c r="M251" s="38">
        <f t="shared" si="59"/>
        <v>0</v>
      </c>
      <c r="N251" s="33">
        <f t="shared" si="60"/>
        <v>13356023</v>
      </c>
      <c r="O251" s="38">
        <f t="shared" si="61"/>
        <v>0.64657700130147844</v>
      </c>
      <c r="P251" s="33">
        <v>4104201</v>
      </c>
      <c r="Q251" s="33">
        <v>24531496</v>
      </c>
      <c r="R251" s="33">
        <v>22001496</v>
      </c>
      <c r="S251" s="33">
        <v>12575319</v>
      </c>
      <c r="T251" s="38">
        <f t="shared" si="62"/>
        <v>0.57156654256601458</v>
      </c>
      <c r="U251" s="38">
        <f t="shared" si="63"/>
        <v>7.386017400219913E-2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119187595</v>
      </c>
      <c r="E254" s="34">
        <f>SUM(E248:E253)</f>
        <v>112693118</v>
      </c>
      <c r="F254" s="34">
        <f>SUM(F248:F253)</f>
        <v>11005444</v>
      </c>
      <c r="G254" s="39">
        <f t="shared" si="56"/>
        <v>9.2337159752237635E-2</v>
      </c>
      <c r="H254" s="34">
        <f>SUM(H248:H253)</f>
        <v>12324752</v>
      </c>
      <c r="I254" s="39">
        <f t="shared" si="57"/>
        <v>0.10340633184183304</v>
      </c>
      <c r="J254" s="34">
        <f>SUM(J248:J253)</f>
        <v>10575467</v>
      </c>
      <c r="K254" s="39">
        <f t="shared" si="58"/>
        <v>9.3843059697753681E-2</v>
      </c>
      <c r="L254" s="34">
        <f>SUM(L248:L253)</f>
        <v>0</v>
      </c>
      <c r="M254" s="39">
        <f t="shared" si="59"/>
        <v>0</v>
      </c>
      <c r="N254" s="34">
        <f t="shared" si="60"/>
        <v>33905663</v>
      </c>
      <c r="O254" s="39">
        <f t="shared" si="61"/>
        <v>0.30086720113645271</v>
      </c>
      <c r="P254" s="34">
        <f>SUM(P248:P253)</f>
        <v>9999473</v>
      </c>
      <c r="Q254" s="34">
        <f>SUM(Q248:Q253)</f>
        <v>116416511</v>
      </c>
      <c r="R254" s="34">
        <f>SUM(R248:R253)</f>
        <v>112513622</v>
      </c>
      <c r="S254" s="34">
        <f>SUM(S248:S253)</f>
        <v>36564972</v>
      </c>
      <c r="T254" s="39">
        <f t="shared" si="62"/>
        <v>0.32498262299297415</v>
      </c>
      <c r="U254" s="39">
        <f t="shared" si="63"/>
        <v>5.7602435648358652E-2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164679524</v>
      </c>
      <c r="E255" s="33">
        <v>204237477</v>
      </c>
      <c r="F255" s="33">
        <v>14999001</v>
      </c>
      <c r="G255" s="38">
        <f t="shared" si="56"/>
        <v>9.1079938997151833E-2</v>
      </c>
      <c r="H255" s="33">
        <v>69501774</v>
      </c>
      <c r="I255" s="38">
        <f t="shared" si="57"/>
        <v>0.42204259711122311</v>
      </c>
      <c r="J255" s="33">
        <v>35644069</v>
      </c>
      <c r="K255" s="38">
        <f t="shared" si="58"/>
        <v>0.17452266608248396</v>
      </c>
      <c r="L255" s="33">
        <v>0</v>
      </c>
      <c r="M255" s="38">
        <f t="shared" si="59"/>
        <v>0</v>
      </c>
      <c r="N255" s="33">
        <f t="shared" si="60"/>
        <v>120144844</v>
      </c>
      <c r="O255" s="38">
        <f t="shared" si="61"/>
        <v>0.58826051792639411</v>
      </c>
      <c r="P255" s="33">
        <v>35449358</v>
      </c>
      <c r="Q255" s="33">
        <v>180731900</v>
      </c>
      <c r="R255" s="33">
        <v>186318055</v>
      </c>
      <c r="S255" s="33">
        <v>112678781</v>
      </c>
      <c r="T255" s="38">
        <f t="shared" si="62"/>
        <v>0.60476576464905674</v>
      </c>
      <c r="U255" s="38">
        <f t="shared" si="63"/>
        <v>5.4926523634080127E-3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26119974</v>
      </c>
      <c r="E256" s="33">
        <v>38049031</v>
      </c>
      <c r="F256" s="33">
        <v>5653401</v>
      </c>
      <c r="G256" s="38">
        <f t="shared" si="56"/>
        <v>0.21643976368429768</v>
      </c>
      <c r="H256" s="33">
        <v>4700014</v>
      </c>
      <c r="I256" s="38">
        <f t="shared" si="57"/>
        <v>0.17993945935780795</v>
      </c>
      <c r="J256" s="33">
        <v>5437311</v>
      </c>
      <c r="K256" s="38">
        <f t="shared" si="58"/>
        <v>0.14290274567044822</v>
      </c>
      <c r="L256" s="33">
        <v>0</v>
      </c>
      <c r="M256" s="38">
        <f t="shared" si="59"/>
        <v>0</v>
      </c>
      <c r="N256" s="33">
        <f t="shared" si="60"/>
        <v>15790726</v>
      </c>
      <c r="O256" s="38">
        <f t="shared" si="61"/>
        <v>0.41500993809802933</v>
      </c>
      <c r="P256" s="33">
        <v>5382270</v>
      </c>
      <c r="Q256" s="33">
        <v>30086974</v>
      </c>
      <c r="R256" s="33">
        <v>37190974</v>
      </c>
      <c r="S256" s="33">
        <v>15675010</v>
      </c>
      <c r="T256" s="38">
        <f t="shared" si="62"/>
        <v>0.42147350053268301</v>
      </c>
      <c r="U256" s="38">
        <f t="shared" si="63"/>
        <v>1.0226354307754981E-2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235648004</v>
      </c>
      <c r="E257" s="33">
        <v>235648004</v>
      </c>
      <c r="F257" s="33">
        <v>18590836</v>
      </c>
      <c r="G257" s="38">
        <f t="shared" si="56"/>
        <v>7.8892397492999769E-2</v>
      </c>
      <c r="H257" s="33">
        <v>20558452</v>
      </c>
      <c r="I257" s="38">
        <f t="shared" si="57"/>
        <v>8.7242207237197736E-2</v>
      </c>
      <c r="J257" s="33">
        <v>18424684</v>
      </c>
      <c r="K257" s="38">
        <f t="shared" si="58"/>
        <v>7.8187311953637428E-2</v>
      </c>
      <c r="L257" s="33">
        <v>0</v>
      </c>
      <c r="M257" s="38">
        <f t="shared" si="59"/>
        <v>0</v>
      </c>
      <c r="N257" s="33">
        <f t="shared" si="60"/>
        <v>57573972</v>
      </c>
      <c r="O257" s="38">
        <f t="shared" si="61"/>
        <v>0.24432191668383493</v>
      </c>
      <c r="P257" s="33">
        <v>43180987</v>
      </c>
      <c r="Q257" s="33">
        <v>259400658</v>
      </c>
      <c r="R257" s="33">
        <v>184347134</v>
      </c>
      <c r="S257" s="33">
        <v>47387651</v>
      </c>
      <c r="T257" s="38">
        <f t="shared" si="62"/>
        <v>0.25705661906303356</v>
      </c>
      <c r="U257" s="38">
        <f t="shared" si="63"/>
        <v>-0.57331489435385063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426447502</v>
      </c>
      <c r="E259" s="34">
        <f>SUM(E255:E258)</f>
        <v>477934512</v>
      </c>
      <c r="F259" s="34">
        <f>SUM(F255:F258)</f>
        <v>39243238</v>
      </c>
      <c r="G259" s="39">
        <f t="shared" si="56"/>
        <v>9.2023608570698107E-2</v>
      </c>
      <c r="H259" s="34">
        <f>SUM(H255:H258)</f>
        <v>94760240</v>
      </c>
      <c r="I259" s="39">
        <f t="shared" si="57"/>
        <v>0.2222084536914464</v>
      </c>
      <c r="J259" s="34">
        <f>SUM(J255:J258)</f>
        <v>59506064</v>
      </c>
      <c r="K259" s="39">
        <f t="shared" si="58"/>
        <v>0.12450673158334295</v>
      </c>
      <c r="L259" s="34">
        <f>SUM(L255:L258)</f>
        <v>0</v>
      </c>
      <c r="M259" s="39">
        <f t="shared" si="59"/>
        <v>0</v>
      </c>
      <c r="N259" s="34">
        <f t="shared" si="60"/>
        <v>193509542</v>
      </c>
      <c r="O259" s="39">
        <f t="shared" si="61"/>
        <v>0.40488714905777717</v>
      </c>
      <c r="P259" s="34">
        <f>SUM(P255:P258)</f>
        <v>84012615</v>
      </c>
      <c r="Q259" s="34">
        <f>SUM(Q255:Q258)</f>
        <v>470219532</v>
      </c>
      <c r="R259" s="34">
        <f>SUM(R255:R258)</f>
        <v>407856163</v>
      </c>
      <c r="S259" s="34">
        <f>SUM(S255:S258)</f>
        <v>175741442</v>
      </c>
      <c r="T259" s="39">
        <f t="shared" si="62"/>
        <v>0.43089073536937089</v>
      </c>
      <c r="U259" s="39">
        <f t="shared" si="63"/>
        <v>-0.29170084754533587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1126110391</v>
      </c>
      <c r="E260" s="34">
        <f>SUM(E234:E239,E241:E246,E248:E253,E255:E258)</f>
        <v>1248873314</v>
      </c>
      <c r="F260" s="34">
        <f>SUM(F234:F239,F241:F246,F248:F253,F255:F258)</f>
        <v>134212172</v>
      </c>
      <c r="G260" s="39">
        <f t="shared" si="56"/>
        <v>0.11918207404233072</v>
      </c>
      <c r="H260" s="34">
        <f>SUM(H234:H239,H241:H246,H248:H253,H255:H258)</f>
        <v>219171838</v>
      </c>
      <c r="I260" s="39">
        <f t="shared" si="57"/>
        <v>0.19462731163094293</v>
      </c>
      <c r="J260" s="34">
        <f>SUM(J234:J239,J241:J246,J248:J253,J255:J258)</f>
        <v>163667618</v>
      </c>
      <c r="K260" s="39">
        <f t="shared" si="58"/>
        <v>0.13105221815957546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517051628</v>
      </c>
      <c r="O260" s="39">
        <f t="shared" si="61"/>
        <v>0.4140144738491866</v>
      </c>
      <c r="P260" s="34">
        <f>SUM(P234:P239,P241:P246,P248:P253,P255:P258)</f>
        <v>221034044</v>
      </c>
      <c r="Q260" s="34">
        <f>SUM(Q234:Q239,Q241:Q246,Q248:Q253,Q255:Q258)</f>
        <v>1011651995</v>
      </c>
      <c r="R260" s="34">
        <f>SUM(R234:R239,R241:R246,R248:R253,R255:R258)</f>
        <v>954904100</v>
      </c>
      <c r="S260" s="34">
        <f>SUM(S234:S239,S241:S246,S248:S253,S255:S258)</f>
        <v>466777538</v>
      </c>
      <c r="T260" s="39">
        <f t="shared" si="62"/>
        <v>0.48882137797921277</v>
      </c>
      <c r="U260" s="39">
        <f t="shared" si="63"/>
        <v>-0.25953660785394672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2999163</v>
      </c>
      <c r="E263" s="33">
        <v>1328803</v>
      </c>
      <c r="F263" s="33">
        <v>175970</v>
      </c>
      <c r="G263" s="38">
        <f t="shared" ref="G263:G299" si="64">IF(($D263     =0),0,($F263     /$D263     ))</f>
        <v>5.8673036443834495E-2</v>
      </c>
      <c r="H263" s="33">
        <v>220724</v>
      </c>
      <c r="I263" s="38">
        <f t="shared" ref="I263:I299" si="65">IF(($D263     =0),0,($H263     /$D263     ))</f>
        <v>7.3595199727390606E-2</v>
      </c>
      <c r="J263" s="33">
        <v>131423</v>
      </c>
      <c r="K263" s="38">
        <f t="shared" ref="K263:K299" si="66">IF(($E263     =0),0,($J263     /$E263     ))</f>
        <v>9.8903298683100507E-2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528117</v>
      </c>
      <c r="O263" s="38">
        <f t="shared" ref="O263:O299" si="69">IF(($E263     =0),0,($N263     /$E263     ))</f>
        <v>0.39743814545873241</v>
      </c>
      <c r="P263" s="33">
        <v>223336</v>
      </c>
      <c r="Q263" s="33">
        <v>5560820</v>
      </c>
      <c r="R263" s="33">
        <v>2494941</v>
      </c>
      <c r="S263" s="33">
        <v>973391</v>
      </c>
      <c r="T263" s="38">
        <f t="shared" ref="T263:T299" si="70">IF(($R263     =0),0,($S263     /$R263     ))</f>
        <v>0.39014589924170551</v>
      </c>
      <c r="U263" s="38">
        <f t="shared" ref="U263:U299" si="71">IF(($P263     =0),0,(($J263     /$P263     )-1))</f>
        <v>-0.41154583228856967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7590837</v>
      </c>
      <c r="E264" s="33">
        <v>9854829</v>
      </c>
      <c r="F264" s="33">
        <v>2115396</v>
      </c>
      <c r="G264" s="38">
        <f t="shared" si="64"/>
        <v>0.27867756875822786</v>
      </c>
      <c r="H264" s="33">
        <v>3125121</v>
      </c>
      <c r="I264" s="38">
        <f t="shared" si="65"/>
        <v>0.41169649671044184</v>
      </c>
      <c r="J264" s="33">
        <v>2244241</v>
      </c>
      <c r="K264" s="38">
        <f t="shared" si="66"/>
        <v>0.22773008034944087</v>
      </c>
      <c r="L264" s="33">
        <v>0</v>
      </c>
      <c r="M264" s="38">
        <f t="shared" si="67"/>
        <v>0</v>
      </c>
      <c r="N264" s="33">
        <f t="shared" si="68"/>
        <v>7484758</v>
      </c>
      <c r="O264" s="38">
        <f t="shared" si="69"/>
        <v>0.7595015600981001</v>
      </c>
      <c r="P264" s="33">
        <v>3437854</v>
      </c>
      <c r="Q264" s="33">
        <v>9925308</v>
      </c>
      <c r="R264" s="33">
        <v>11456308</v>
      </c>
      <c r="S264" s="33">
        <v>7686916</v>
      </c>
      <c r="T264" s="38">
        <f t="shared" si="70"/>
        <v>0.67097672304201317</v>
      </c>
      <c r="U264" s="38">
        <f t="shared" si="71"/>
        <v>-0.34719711773682072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30440136</v>
      </c>
      <c r="E265" s="33">
        <v>30784051</v>
      </c>
      <c r="F265" s="33">
        <v>3899633</v>
      </c>
      <c r="G265" s="38">
        <f t="shared" si="64"/>
        <v>0.12810826469369258</v>
      </c>
      <c r="H265" s="33">
        <v>5188952</v>
      </c>
      <c r="I265" s="38">
        <f t="shared" si="65"/>
        <v>0.17046415298538745</v>
      </c>
      <c r="J265" s="33">
        <v>4628761</v>
      </c>
      <c r="K265" s="38">
        <f t="shared" si="66"/>
        <v>0.15036230936597655</v>
      </c>
      <c r="L265" s="33">
        <v>0</v>
      </c>
      <c r="M265" s="38">
        <f t="shared" si="67"/>
        <v>0</v>
      </c>
      <c r="N265" s="33">
        <f t="shared" si="68"/>
        <v>13717346</v>
      </c>
      <c r="O265" s="38">
        <f t="shared" si="69"/>
        <v>0.44559911884241615</v>
      </c>
      <c r="P265" s="33">
        <v>4564435</v>
      </c>
      <c r="Q265" s="33">
        <v>25569017</v>
      </c>
      <c r="R265" s="33">
        <v>24962409</v>
      </c>
      <c r="S265" s="33">
        <v>11149580</v>
      </c>
      <c r="T265" s="38">
        <f t="shared" si="70"/>
        <v>0.44665480803555457</v>
      </c>
      <c r="U265" s="38">
        <f t="shared" si="71"/>
        <v>1.4092872392749589E-2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41030136</v>
      </c>
      <c r="E267" s="34">
        <f>SUM(E263:E266)</f>
        <v>41967683</v>
      </c>
      <c r="F267" s="34">
        <f>SUM(F263:F266)</f>
        <v>6190999</v>
      </c>
      <c r="G267" s="39">
        <f t="shared" si="64"/>
        <v>0.15088906846421371</v>
      </c>
      <c r="H267" s="34">
        <f>SUM(H263:H266)</f>
        <v>8534797</v>
      </c>
      <c r="I267" s="39">
        <f t="shared" si="65"/>
        <v>0.20801288594315165</v>
      </c>
      <c r="J267" s="34">
        <f>SUM(J263:J266)</f>
        <v>7004425</v>
      </c>
      <c r="K267" s="39">
        <f t="shared" si="66"/>
        <v>0.16690044575489194</v>
      </c>
      <c r="L267" s="34">
        <f>SUM(L263:L266)</f>
        <v>0</v>
      </c>
      <c r="M267" s="39">
        <f t="shared" si="67"/>
        <v>0</v>
      </c>
      <c r="N267" s="34">
        <f t="shared" si="68"/>
        <v>21730221</v>
      </c>
      <c r="O267" s="39">
        <f t="shared" si="69"/>
        <v>0.51778462489816268</v>
      </c>
      <c r="P267" s="34">
        <f>SUM(P263:P266)</f>
        <v>8225625</v>
      </c>
      <c r="Q267" s="34">
        <f>SUM(Q263:Q266)</f>
        <v>41055145</v>
      </c>
      <c r="R267" s="34">
        <f>SUM(R263:R266)</f>
        <v>38913658</v>
      </c>
      <c r="S267" s="34">
        <f>SUM(S263:S266)</f>
        <v>19809887</v>
      </c>
      <c r="T267" s="39">
        <f t="shared" si="70"/>
        <v>0.50907285560252391</v>
      </c>
      <c r="U267" s="39">
        <f t="shared" si="71"/>
        <v>-0.14846288275966868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5295973</v>
      </c>
      <c r="E268" s="33">
        <v>5295973</v>
      </c>
      <c r="F268" s="33">
        <v>427268</v>
      </c>
      <c r="G268" s="38">
        <f t="shared" si="64"/>
        <v>8.0677903758195141E-2</v>
      </c>
      <c r="H268" s="33">
        <v>921503</v>
      </c>
      <c r="I268" s="38">
        <f t="shared" si="65"/>
        <v>0.17400069826639977</v>
      </c>
      <c r="J268" s="33">
        <v>813728</v>
      </c>
      <c r="K268" s="38">
        <f t="shared" si="66"/>
        <v>0.15365033016595817</v>
      </c>
      <c r="L268" s="33">
        <v>0</v>
      </c>
      <c r="M268" s="38">
        <f t="shared" si="67"/>
        <v>0</v>
      </c>
      <c r="N268" s="33">
        <f t="shared" si="68"/>
        <v>2162499</v>
      </c>
      <c r="O268" s="38">
        <f t="shared" si="69"/>
        <v>0.40832893219055311</v>
      </c>
      <c r="P268" s="33">
        <v>593541</v>
      </c>
      <c r="Q268" s="33">
        <v>7759348</v>
      </c>
      <c r="R268" s="33">
        <v>6934389</v>
      </c>
      <c r="S268" s="33">
        <v>2108855</v>
      </c>
      <c r="T268" s="38">
        <f t="shared" si="70"/>
        <v>0.30411547434099817</v>
      </c>
      <c r="U268" s="38">
        <f t="shared" si="71"/>
        <v>0.37097184524742177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26700189</v>
      </c>
      <c r="E269" s="33">
        <v>26632286</v>
      </c>
      <c r="F269" s="33">
        <v>3064739</v>
      </c>
      <c r="G269" s="38">
        <f t="shared" si="64"/>
        <v>0.11478341969789053</v>
      </c>
      <c r="H269" s="33">
        <v>3332822</v>
      </c>
      <c r="I269" s="38">
        <f t="shared" si="65"/>
        <v>0.12482391042250675</v>
      </c>
      <c r="J269" s="33">
        <v>3379090</v>
      </c>
      <c r="K269" s="38">
        <f t="shared" si="66"/>
        <v>0.12687945751258453</v>
      </c>
      <c r="L269" s="33">
        <v>0</v>
      </c>
      <c r="M269" s="38">
        <f t="shared" si="67"/>
        <v>0</v>
      </c>
      <c r="N269" s="33">
        <f t="shared" si="68"/>
        <v>9776651</v>
      </c>
      <c r="O269" s="38">
        <f t="shared" si="69"/>
        <v>0.36709770239024919</v>
      </c>
      <c r="P269" s="33">
        <v>3269314</v>
      </c>
      <c r="Q269" s="33">
        <v>23643649</v>
      </c>
      <c r="R269" s="33">
        <v>23988807</v>
      </c>
      <c r="S269" s="33">
        <v>9775669</v>
      </c>
      <c r="T269" s="38">
        <f t="shared" si="70"/>
        <v>0.40750959395354674</v>
      </c>
      <c r="U269" s="38">
        <f t="shared" si="71"/>
        <v>3.3577686328079892E-2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9055208</v>
      </c>
      <c r="E270" s="33">
        <v>10293481</v>
      </c>
      <c r="F270" s="33">
        <v>1312106</v>
      </c>
      <c r="G270" s="38">
        <f t="shared" si="64"/>
        <v>0.14490070244659206</v>
      </c>
      <c r="H270" s="33">
        <v>1504113</v>
      </c>
      <c r="I270" s="38">
        <f t="shared" si="65"/>
        <v>0.16610474325934865</v>
      </c>
      <c r="J270" s="33">
        <v>1259341</v>
      </c>
      <c r="K270" s="38">
        <f t="shared" si="66"/>
        <v>0.12234354928133641</v>
      </c>
      <c r="L270" s="33">
        <v>0</v>
      </c>
      <c r="M270" s="38">
        <f t="shared" si="67"/>
        <v>0</v>
      </c>
      <c r="N270" s="33">
        <f t="shared" si="68"/>
        <v>4075560</v>
      </c>
      <c r="O270" s="38">
        <f t="shared" si="69"/>
        <v>0.3959360298037175</v>
      </c>
      <c r="P270" s="33">
        <v>1362671</v>
      </c>
      <c r="Q270" s="33">
        <v>7571337</v>
      </c>
      <c r="R270" s="33">
        <v>7471337</v>
      </c>
      <c r="S270" s="33">
        <v>3567321</v>
      </c>
      <c r="T270" s="38">
        <f t="shared" si="70"/>
        <v>0.47746755366542831</v>
      </c>
      <c r="U270" s="38">
        <f t="shared" si="71"/>
        <v>-7.5829015220841955E-2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9393013</v>
      </c>
      <c r="E271" s="33">
        <v>9446928</v>
      </c>
      <c r="F271" s="33">
        <v>1452544</v>
      </c>
      <c r="G271" s="38">
        <f t="shared" si="64"/>
        <v>0.15464090170001893</v>
      </c>
      <c r="H271" s="33">
        <v>1768406</v>
      </c>
      <c r="I271" s="38">
        <f t="shared" si="65"/>
        <v>0.18826823725251951</v>
      </c>
      <c r="J271" s="33">
        <v>1383665</v>
      </c>
      <c r="K271" s="38">
        <f t="shared" si="66"/>
        <v>0.14646719018076565</v>
      </c>
      <c r="L271" s="33">
        <v>0</v>
      </c>
      <c r="M271" s="38">
        <f t="shared" si="67"/>
        <v>0</v>
      </c>
      <c r="N271" s="33">
        <f t="shared" si="68"/>
        <v>4604615</v>
      </c>
      <c r="O271" s="38">
        <f t="shared" si="69"/>
        <v>0.48741929651628552</v>
      </c>
      <c r="P271" s="33">
        <v>1560199</v>
      </c>
      <c r="Q271" s="33">
        <v>9777554</v>
      </c>
      <c r="R271" s="33">
        <v>9028559</v>
      </c>
      <c r="S271" s="33">
        <v>4966575</v>
      </c>
      <c r="T271" s="38">
        <f t="shared" si="70"/>
        <v>0.5500960895310093</v>
      </c>
      <c r="U271" s="38">
        <f t="shared" si="71"/>
        <v>-0.11314838684039663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7365252</v>
      </c>
      <c r="E272" s="33">
        <v>7366854</v>
      </c>
      <c r="F272" s="33">
        <v>1297795</v>
      </c>
      <c r="G272" s="38">
        <f t="shared" si="64"/>
        <v>0.17620510472689868</v>
      </c>
      <c r="H272" s="33">
        <v>2166684</v>
      </c>
      <c r="I272" s="38">
        <f t="shared" si="65"/>
        <v>0.29417649253548961</v>
      </c>
      <c r="J272" s="33">
        <v>1474612</v>
      </c>
      <c r="K272" s="38">
        <f t="shared" si="66"/>
        <v>0.2001684844032473</v>
      </c>
      <c r="L272" s="33">
        <v>0</v>
      </c>
      <c r="M272" s="38">
        <f t="shared" si="67"/>
        <v>0</v>
      </c>
      <c r="N272" s="33">
        <f t="shared" si="68"/>
        <v>4939091</v>
      </c>
      <c r="O272" s="38">
        <f t="shared" si="69"/>
        <v>0.67044779223261386</v>
      </c>
      <c r="P272" s="33">
        <v>1159042</v>
      </c>
      <c r="Q272" s="33">
        <v>7995700</v>
      </c>
      <c r="R272" s="33">
        <v>7860905</v>
      </c>
      <c r="S272" s="33">
        <v>3595245</v>
      </c>
      <c r="T272" s="38">
        <f t="shared" si="70"/>
        <v>0.45735764520751748</v>
      </c>
      <c r="U272" s="38">
        <f t="shared" si="71"/>
        <v>0.27226795922839719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2211314</v>
      </c>
      <c r="E273" s="33">
        <v>2261314</v>
      </c>
      <c r="F273" s="33">
        <v>156996</v>
      </c>
      <c r="G273" s="38">
        <f t="shared" si="64"/>
        <v>7.0996701508695734E-2</v>
      </c>
      <c r="H273" s="33">
        <v>203086</v>
      </c>
      <c r="I273" s="38">
        <f t="shared" si="65"/>
        <v>9.1839512615576074E-2</v>
      </c>
      <c r="J273" s="33">
        <v>197766</v>
      </c>
      <c r="K273" s="38">
        <f t="shared" si="66"/>
        <v>8.7456231200089857E-2</v>
      </c>
      <c r="L273" s="33">
        <v>0</v>
      </c>
      <c r="M273" s="38">
        <f t="shared" si="67"/>
        <v>0</v>
      </c>
      <c r="N273" s="33">
        <f t="shared" si="68"/>
        <v>557848</v>
      </c>
      <c r="O273" s="38">
        <f t="shared" si="69"/>
        <v>0.24669196759052481</v>
      </c>
      <c r="P273" s="33">
        <v>164199</v>
      </c>
      <c r="Q273" s="33">
        <v>2147169</v>
      </c>
      <c r="R273" s="33">
        <v>1703169</v>
      </c>
      <c r="S273" s="33">
        <v>466272</v>
      </c>
      <c r="T273" s="38">
        <f t="shared" si="70"/>
        <v>0.27376731258025483</v>
      </c>
      <c r="U273" s="38">
        <f t="shared" si="71"/>
        <v>0.20442877240421686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879386</v>
      </c>
      <c r="E274" s="33">
        <v>879386</v>
      </c>
      <c r="F274" s="33">
        <v>210415</v>
      </c>
      <c r="G274" s="38">
        <f t="shared" si="64"/>
        <v>0.23927490317107619</v>
      </c>
      <c r="H274" s="33">
        <v>195930</v>
      </c>
      <c r="I274" s="38">
        <f t="shared" si="65"/>
        <v>0.22280318313004754</v>
      </c>
      <c r="J274" s="33">
        <v>-83893</v>
      </c>
      <c r="K274" s="38">
        <f t="shared" si="66"/>
        <v>-9.5399517390542948E-2</v>
      </c>
      <c r="L274" s="33">
        <v>0</v>
      </c>
      <c r="M274" s="38">
        <f t="shared" si="67"/>
        <v>0</v>
      </c>
      <c r="N274" s="33">
        <f t="shared" si="68"/>
        <v>322452</v>
      </c>
      <c r="O274" s="38">
        <f t="shared" si="69"/>
        <v>0.36667856891058082</v>
      </c>
      <c r="P274" s="33">
        <v>218555</v>
      </c>
      <c r="Q274" s="33">
        <v>919587</v>
      </c>
      <c r="R274" s="33">
        <v>919587</v>
      </c>
      <c r="S274" s="33">
        <v>290540</v>
      </c>
      <c r="T274" s="38">
        <f t="shared" si="70"/>
        <v>0.31594618018741022</v>
      </c>
      <c r="U274" s="38">
        <f t="shared" si="71"/>
        <v>-1.3838530347052229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60900335</v>
      </c>
      <c r="E275" s="34">
        <f>SUM(E268:E274)</f>
        <v>62176222</v>
      </c>
      <c r="F275" s="34">
        <f>SUM(F268:F274)</f>
        <v>7921863</v>
      </c>
      <c r="G275" s="39">
        <f t="shared" si="64"/>
        <v>0.13007913667469972</v>
      </c>
      <c r="H275" s="34">
        <f>SUM(H268:H274)</f>
        <v>10092544</v>
      </c>
      <c r="I275" s="39">
        <f t="shared" si="65"/>
        <v>0.16572230678205629</v>
      </c>
      <c r="J275" s="34">
        <f>SUM(J268:J274)</f>
        <v>8424309</v>
      </c>
      <c r="K275" s="39">
        <f t="shared" si="66"/>
        <v>0.13549084728885585</v>
      </c>
      <c r="L275" s="34">
        <f>SUM(L268:L274)</f>
        <v>0</v>
      </c>
      <c r="M275" s="39">
        <f t="shared" si="67"/>
        <v>0</v>
      </c>
      <c r="N275" s="34">
        <f t="shared" si="68"/>
        <v>26438716</v>
      </c>
      <c r="O275" s="39">
        <f t="shared" si="69"/>
        <v>0.42522229800324635</v>
      </c>
      <c r="P275" s="34">
        <f>SUM(P268:P274)</f>
        <v>8327521</v>
      </c>
      <c r="Q275" s="34">
        <f>SUM(Q268:Q274)</f>
        <v>59814344</v>
      </c>
      <c r="R275" s="34">
        <f>SUM(R268:R274)</f>
        <v>57906753</v>
      </c>
      <c r="S275" s="34">
        <f>SUM(S268:S274)</f>
        <v>24770477</v>
      </c>
      <c r="T275" s="39">
        <f t="shared" si="70"/>
        <v>0.42776491025148655</v>
      </c>
      <c r="U275" s="39">
        <f t="shared" si="71"/>
        <v>1.1622666577484564E-2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18943138</v>
      </c>
      <c r="E276" s="33">
        <v>19003138</v>
      </c>
      <c r="F276" s="33">
        <v>1020485</v>
      </c>
      <c r="G276" s="38">
        <f t="shared" si="64"/>
        <v>5.3870958444160622E-2</v>
      </c>
      <c r="H276" s="33">
        <v>1377381</v>
      </c>
      <c r="I276" s="38">
        <f t="shared" si="65"/>
        <v>7.2711342756411321E-2</v>
      </c>
      <c r="J276" s="33">
        <v>1486219</v>
      </c>
      <c r="K276" s="38">
        <f t="shared" si="66"/>
        <v>7.8209135775365105E-2</v>
      </c>
      <c r="L276" s="33">
        <v>0</v>
      </c>
      <c r="M276" s="38">
        <f t="shared" si="67"/>
        <v>0</v>
      </c>
      <c r="N276" s="33">
        <f t="shared" si="68"/>
        <v>3884085</v>
      </c>
      <c r="O276" s="38">
        <f t="shared" si="69"/>
        <v>0.20439176940145359</v>
      </c>
      <c r="P276" s="33">
        <v>1308753</v>
      </c>
      <c r="Q276" s="33">
        <v>18444421</v>
      </c>
      <c r="R276" s="33">
        <v>18030410</v>
      </c>
      <c r="S276" s="33">
        <v>4661904</v>
      </c>
      <c r="T276" s="38">
        <f t="shared" si="70"/>
        <v>0.25855784754755995</v>
      </c>
      <c r="U276" s="38">
        <f t="shared" si="71"/>
        <v>0.13559930712670765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27947554</v>
      </c>
      <c r="E277" s="33">
        <v>27562950</v>
      </c>
      <c r="F277" s="33">
        <v>3053983</v>
      </c>
      <c r="G277" s="38">
        <f t="shared" si="64"/>
        <v>0.10927550224967809</v>
      </c>
      <c r="H277" s="33">
        <v>3469435</v>
      </c>
      <c r="I277" s="38">
        <f t="shared" si="65"/>
        <v>0.12414091766313431</v>
      </c>
      <c r="J277" s="33">
        <v>2164092</v>
      </c>
      <c r="K277" s="38">
        <f t="shared" si="66"/>
        <v>7.8514527653970281E-2</v>
      </c>
      <c r="L277" s="33">
        <v>0</v>
      </c>
      <c r="M277" s="38">
        <f t="shared" si="67"/>
        <v>0</v>
      </c>
      <c r="N277" s="33">
        <f t="shared" si="68"/>
        <v>8687510</v>
      </c>
      <c r="O277" s="38">
        <f t="shared" si="69"/>
        <v>0.31518796065007554</v>
      </c>
      <c r="P277" s="33">
        <v>5972635</v>
      </c>
      <c r="Q277" s="33">
        <v>18555889</v>
      </c>
      <c r="R277" s="33">
        <v>27163682</v>
      </c>
      <c r="S277" s="33">
        <v>11933437</v>
      </c>
      <c r="T277" s="38">
        <f t="shared" si="70"/>
        <v>0.43931588508509267</v>
      </c>
      <c r="U277" s="38">
        <f t="shared" si="71"/>
        <v>-0.63766545251802598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16323873</v>
      </c>
      <c r="E278" s="33">
        <v>16323873</v>
      </c>
      <c r="F278" s="33">
        <v>3596591</v>
      </c>
      <c r="G278" s="38">
        <f t="shared" si="64"/>
        <v>0.22032706331395741</v>
      </c>
      <c r="H278" s="33">
        <v>4625802</v>
      </c>
      <c r="I278" s="38">
        <f t="shared" si="65"/>
        <v>0.28337650017247745</v>
      </c>
      <c r="J278" s="33">
        <v>2172573</v>
      </c>
      <c r="K278" s="38">
        <f t="shared" si="66"/>
        <v>0.13309176076045187</v>
      </c>
      <c r="L278" s="33">
        <v>0</v>
      </c>
      <c r="M278" s="38">
        <f t="shared" si="67"/>
        <v>0</v>
      </c>
      <c r="N278" s="33">
        <f t="shared" si="68"/>
        <v>10394966</v>
      </c>
      <c r="O278" s="38">
        <f t="shared" si="69"/>
        <v>0.63679532424688678</v>
      </c>
      <c r="P278" s="33">
        <v>2201553</v>
      </c>
      <c r="Q278" s="33">
        <v>18128137</v>
      </c>
      <c r="R278" s="33">
        <v>18128137</v>
      </c>
      <c r="S278" s="33">
        <v>6839986</v>
      </c>
      <c r="T278" s="38">
        <f t="shared" si="70"/>
        <v>0.37731323411776951</v>
      </c>
      <c r="U278" s="38">
        <f t="shared" si="71"/>
        <v>-1.3163435084233677E-2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8082889</v>
      </c>
      <c r="E279" s="33">
        <v>8192789</v>
      </c>
      <c r="F279" s="33">
        <v>1078036</v>
      </c>
      <c r="G279" s="38">
        <f t="shared" si="64"/>
        <v>0.13337260971912393</v>
      </c>
      <c r="H279" s="33">
        <v>1270566</v>
      </c>
      <c r="I279" s="38">
        <f t="shared" si="65"/>
        <v>0.15719206338228819</v>
      </c>
      <c r="J279" s="33">
        <v>1559451</v>
      </c>
      <c r="K279" s="38">
        <f t="shared" si="66"/>
        <v>0.19034433817348403</v>
      </c>
      <c r="L279" s="33">
        <v>0</v>
      </c>
      <c r="M279" s="38">
        <f t="shared" si="67"/>
        <v>0</v>
      </c>
      <c r="N279" s="33">
        <f t="shared" si="68"/>
        <v>3908053</v>
      </c>
      <c r="O279" s="38">
        <f t="shared" si="69"/>
        <v>0.47701130835909483</v>
      </c>
      <c r="P279" s="33">
        <v>1092190</v>
      </c>
      <c r="Q279" s="33">
        <v>7918827</v>
      </c>
      <c r="R279" s="33">
        <v>7175827</v>
      </c>
      <c r="S279" s="33">
        <v>2827464</v>
      </c>
      <c r="T279" s="38">
        <f t="shared" si="70"/>
        <v>0.39402622164664786</v>
      </c>
      <c r="U279" s="38">
        <f t="shared" si="71"/>
        <v>0.42782025105521937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428511</v>
      </c>
      <c r="E280" s="33">
        <v>428511</v>
      </c>
      <c r="F280" s="33">
        <v>128970</v>
      </c>
      <c r="G280" s="38">
        <f t="shared" si="64"/>
        <v>0.30097243711363303</v>
      </c>
      <c r="H280" s="33">
        <v>84657</v>
      </c>
      <c r="I280" s="38">
        <f t="shared" si="65"/>
        <v>0.19756085608070739</v>
      </c>
      <c r="J280" s="33">
        <v>84657</v>
      </c>
      <c r="K280" s="38">
        <f t="shared" si="66"/>
        <v>0.19756085608070739</v>
      </c>
      <c r="L280" s="33">
        <v>0</v>
      </c>
      <c r="M280" s="38">
        <f t="shared" si="67"/>
        <v>0</v>
      </c>
      <c r="N280" s="33">
        <f t="shared" si="68"/>
        <v>298284</v>
      </c>
      <c r="O280" s="38">
        <f t="shared" si="69"/>
        <v>0.69609414927504776</v>
      </c>
      <c r="P280" s="33">
        <v>404347</v>
      </c>
      <c r="Q280" s="33">
        <v>2894626</v>
      </c>
      <c r="R280" s="33">
        <v>3398993</v>
      </c>
      <c r="S280" s="33">
        <v>1493460</v>
      </c>
      <c r="T280" s="38">
        <f t="shared" si="70"/>
        <v>0.43938307610518762</v>
      </c>
      <c r="U280" s="38">
        <f t="shared" si="71"/>
        <v>-0.79063279806700681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3240872</v>
      </c>
      <c r="E281" s="33">
        <v>3254872</v>
      </c>
      <c r="F281" s="33">
        <v>1102307</v>
      </c>
      <c r="G281" s="38">
        <f t="shared" si="64"/>
        <v>0.34012666961237592</v>
      </c>
      <c r="H281" s="33">
        <v>784570</v>
      </c>
      <c r="I281" s="38">
        <f t="shared" si="65"/>
        <v>0.24208608053634947</v>
      </c>
      <c r="J281" s="33">
        <v>1772287</v>
      </c>
      <c r="K281" s="38">
        <f t="shared" si="66"/>
        <v>0.54450282530311489</v>
      </c>
      <c r="L281" s="33">
        <v>0</v>
      </c>
      <c r="M281" s="38">
        <f t="shared" si="67"/>
        <v>0</v>
      </c>
      <c r="N281" s="33">
        <f t="shared" si="68"/>
        <v>3659164</v>
      </c>
      <c r="O281" s="38">
        <f t="shared" si="69"/>
        <v>1.1242113361139854</v>
      </c>
      <c r="P281" s="33">
        <v>375836</v>
      </c>
      <c r="Q281" s="33">
        <v>3374587</v>
      </c>
      <c r="R281" s="33">
        <v>3094799</v>
      </c>
      <c r="S281" s="33">
        <v>1206633</v>
      </c>
      <c r="T281" s="38">
        <f t="shared" si="70"/>
        <v>0.3898905874016374</v>
      </c>
      <c r="U281" s="38">
        <f t="shared" si="71"/>
        <v>3.7155860534914167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11858119</v>
      </c>
      <c r="E282" s="33">
        <v>11858119</v>
      </c>
      <c r="F282" s="33">
        <v>4794210</v>
      </c>
      <c r="G282" s="38">
        <f t="shared" si="64"/>
        <v>0.40429767992714527</v>
      </c>
      <c r="H282" s="33">
        <v>3540525</v>
      </c>
      <c r="I282" s="38">
        <f t="shared" si="65"/>
        <v>0.29857391378851905</v>
      </c>
      <c r="J282" s="33">
        <v>2173635</v>
      </c>
      <c r="K282" s="38">
        <f t="shared" si="66"/>
        <v>0.18330352394001106</v>
      </c>
      <c r="L282" s="33">
        <v>0</v>
      </c>
      <c r="M282" s="38">
        <f t="shared" si="67"/>
        <v>0</v>
      </c>
      <c r="N282" s="33">
        <f t="shared" si="68"/>
        <v>10508370</v>
      </c>
      <c r="O282" s="38">
        <f t="shared" si="69"/>
        <v>0.88617511765567536</v>
      </c>
      <c r="P282" s="33">
        <v>3417798</v>
      </c>
      <c r="Q282" s="33">
        <v>15145500</v>
      </c>
      <c r="R282" s="33">
        <v>15145500</v>
      </c>
      <c r="S282" s="33">
        <v>26627059</v>
      </c>
      <c r="T282" s="38">
        <f t="shared" si="70"/>
        <v>1.758083853289756</v>
      </c>
      <c r="U282" s="38">
        <f t="shared" si="71"/>
        <v>-0.36402473171322591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13417689</v>
      </c>
      <c r="E283" s="33">
        <v>11171665</v>
      </c>
      <c r="F283" s="33">
        <v>2265397</v>
      </c>
      <c r="G283" s="38">
        <f t="shared" si="64"/>
        <v>0.16883660069927095</v>
      </c>
      <c r="H283" s="33">
        <v>2380397</v>
      </c>
      <c r="I283" s="38">
        <f t="shared" si="65"/>
        <v>0.17740737618825417</v>
      </c>
      <c r="J283" s="33">
        <v>838904</v>
      </c>
      <c r="K283" s="38">
        <f t="shared" si="66"/>
        <v>7.5092119214101027E-2</v>
      </c>
      <c r="L283" s="33">
        <v>0</v>
      </c>
      <c r="M283" s="38">
        <f t="shared" si="67"/>
        <v>0</v>
      </c>
      <c r="N283" s="33">
        <f t="shared" si="68"/>
        <v>5484698</v>
      </c>
      <c r="O283" s="38">
        <f t="shared" si="69"/>
        <v>0.49094723123187101</v>
      </c>
      <c r="P283" s="33">
        <v>2211808</v>
      </c>
      <c r="Q283" s="33">
        <v>13783241</v>
      </c>
      <c r="R283" s="33">
        <v>12761479</v>
      </c>
      <c r="S283" s="33">
        <v>6833004</v>
      </c>
      <c r="T283" s="38">
        <f t="shared" si="70"/>
        <v>0.53543981853514</v>
      </c>
      <c r="U283" s="38">
        <f t="shared" si="71"/>
        <v>-0.62071572216033211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100242645</v>
      </c>
      <c r="E285" s="34">
        <f>SUM(E276:E284)</f>
        <v>97795917</v>
      </c>
      <c r="F285" s="34">
        <f>SUM(F276:F284)</f>
        <v>17039979</v>
      </c>
      <c r="G285" s="39">
        <f t="shared" si="64"/>
        <v>0.16998732425705645</v>
      </c>
      <c r="H285" s="34">
        <f>SUM(H276:H284)</f>
        <v>17533333</v>
      </c>
      <c r="I285" s="39">
        <f t="shared" si="65"/>
        <v>0.17490892224561713</v>
      </c>
      <c r="J285" s="34">
        <f>SUM(J276:J284)</f>
        <v>12251818</v>
      </c>
      <c r="K285" s="39">
        <f t="shared" si="66"/>
        <v>0.12527944290353143</v>
      </c>
      <c r="L285" s="34">
        <f>SUM(L276:L284)</f>
        <v>0</v>
      </c>
      <c r="M285" s="39">
        <f t="shared" si="67"/>
        <v>0</v>
      </c>
      <c r="N285" s="34">
        <f t="shared" si="68"/>
        <v>46825130</v>
      </c>
      <c r="O285" s="39">
        <f t="shared" si="69"/>
        <v>0.4788045496827848</v>
      </c>
      <c r="P285" s="34">
        <f>SUM(P276:P284)</f>
        <v>16984920</v>
      </c>
      <c r="Q285" s="34">
        <f>SUM(Q276:Q284)</f>
        <v>98245228</v>
      </c>
      <c r="R285" s="34">
        <f>SUM(R276:R284)</f>
        <v>104898827</v>
      </c>
      <c r="S285" s="34">
        <f>SUM(S276:S284)</f>
        <v>62422947</v>
      </c>
      <c r="T285" s="39">
        <f t="shared" si="70"/>
        <v>0.59507764562515075</v>
      </c>
      <c r="U285" s="39">
        <f t="shared" si="71"/>
        <v>-0.27866495691472204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20008718</v>
      </c>
      <c r="E286" s="33">
        <v>30569907</v>
      </c>
      <c r="F286" s="33">
        <v>6598202</v>
      </c>
      <c r="G286" s="38">
        <f t="shared" si="64"/>
        <v>0.32976635484592265</v>
      </c>
      <c r="H286" s="33">
        <v>7312257</v>
      </c>
      <c r="I286" s="38">
        <f t="shared" si="65"/>
        <v>0.3654535487980789</v>
      </c>
      <c r="J286" s="33">
        <v>7241303</v>
      </c>
      <c r="K286" s="38">
        <f t="shared" si="66"/>
        <v>0.23687684100576425</v>
      </c>
      <c r="L286" s="33">
        <v>0</v>
      </c>
      <c r="M286" s="38">
        <f t="shared" si="67"/>
        <v>0</v>
      </c>
      <c r="N286" s="33">
        <f t="shared" si="68"/>
        <v>21151762</v>
      </c>
      <c r="O286" s="38">
        <f t="shared" si="69"/>
        <v>0.69191450271667498</v>
      </c>
      <c r="P286" s="33">
        <v>3468852</v>
      </c>
      <c r="Q286" s="33">
        <v>15000208</v>
      </c>
      <c r="R286" s="33">
        <v>16000208</v>
      </c>
      <c r="S286" s="33">
        <v>10240675</v>
      </c>
      <c r="T286" s="38">
        <f t="shared" si="70"/>
        <v>0.6400338670597282</v>
      </c>
      <c r="U286" s="38">
        <f t="shared" si="71"/>
        <v>1.0875214624319516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182389</v>
      </c>
      <c r="E287" s="33">
        <v>202389</v>
      </c>
      <c r="F287" s="33">
        <v>7821</v>
      </c>
      <c r="G287" s="38">
        <f t="shared" si="64"/>
        <v>4.2880875491394764E-2</v>
      </c>
      <c r="H287" s="33">
        <v>5372</v>
      </c>
      <c r="I287" s="38">
        <f t="shared" si="65"/>
        <v>2.945353064055398E-2</v>
      </c>
      <c r="J287" s="33">
        <v>5451</v>
      </c>
      <c r="K287" s="38">
        <f t="shared" si="66"/>
        <v>2.6933281947141396E-2</v>
      </c>
      <c r="L287" s="33">
        <v>0</v>
      </c>
      <c r="M287" s="38">
        <f t="shared" si="67"/>
        <v>0</v>
      </c>
      <c r="N287" s="33">
        <f t="shared" si="68"/>
        <v>18644</v>
      </c>
      <c r="O287" s="38">
        <f t="shared" si="69"/>
        <v>9.2119631007614056E-2</v>
      </c>
      <c r="P287" s="33">
        <v>30587</v>
      </c>
      <c r="Q287" s="33">
        <v>487632</v>
      </c>
      <c r="R287" s="33">
        <v>519466</v>
      </c>
      <c r="S287" s="33">
        <v>70279</v>
      </c>
      <c r="T287" s="38">
        <f t="shared" si="70"/>
        <v>0.1352908563794358</v>
      </c>
      <c r="U287" s="38">
        <f t="shared" si="71"/>
        <v>-0.82178703370713047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12146240</v>
      </c>
      <c r="E288" s="33">
        <v>12396240</v>
      </c>
      <c r="F288" s="33">
        <v>3302055</v>
      </c>
      <c r="G288" s="38">
        <f t="shared" si="64"/>
        <v>0.27185820467897887</v>
      </c>
      <c r="H288" s="33">
        <v>2963201</v>
      </c>
      <c r="I288" s="38">
        <f t="shared" si="65"/>
        <v>0.24396035316278947</v>
      </c>
      <c r="J288" s="33">
        <v>2816532</v>
      </c>
      <c r="K288" s="38">
        <f t="shared" si="66"/>
        <v>0.22720857292211186</v>
      </c>
      <c r="L288" s="33">
        <v>0</v>
      </c>
      <c r="M288" s="38">
        <f t="shared" si="67"/>
        <v>0</v>
      </c>
      <c r="N288" s="33">
        <f t="shared" si="68"/>
        <v>9081788</v>
      </c>
      <c r="O288" s="38">
        <f t="shared" si="69"/>
        <v>0.73262440869166778</v>
      </c>
      <c r="P288" s="33">
        <v>2777563</v>
      </c>
      <c r="Q288" s="33">
        <v>8694766</v>
      </c>
      <c r="R288" s="33">
        <v>14822839</v>
      </c>
      <c r="S288" s="33">
        <v>9373367</v>
      </c>
      <c r="T288" s="38">
        <f t="shared" si="70"/>
        <v>0.6323597658990967</v>
      </c>
      <c r="U288" s="38">
        <f t="shared" si="71"/>
        <v>1.4029924793784954E-2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7637781</v>
      </c>
      <c r="E289" s="33">
        <v>9041519</v>
      </c>
      <c r="F289" s="33">
        <v>1524440</v>
      </c>
      <c r="G289" s="38">
        <f t="shared" si="64"/>
        <v>0.19959200191783452</v>
      </c>
      <c r="H289" s="33">
        <v>34669</v>
      </c>
      <c r="I289" s="38">
        <f t="shared" si="65"/>
        <v>4.5391455973927504E-3</v>
      </c>
      <c r="J289" s="33">
        <v>881619</v>
      </c>
      <c r="K289" s="38">
        <f t="shared" si="66"/>
        <v>9.7507841326219633E-2</v>
      </c>
      <c r="L289" s="33">
        <v>0</v>
      </c>
      <c r="M289" s="38">
        <f t="shared" si="67"/>
        <v>0</v>
      </c>
      <c r="N289" s="33">
        <f t="shared" si="68"/>
        <v>2440728</v>
      </c>
      <c r="O289" s="38">
        <f t="shared" si="69"/>
        <v>0.26994667599548261</v>
      </c>
      <c r="P289" s="33">
        <v>618090</v>
      </c>
      <c r="Q289" s="33">
        <v>3316846</v>
      </c>
      <c r="R289" s="33">
        <v>7212512</v>
      </c>
      <c r="S289" s="33">
        <v>2594199</v>
      </c>
      <c r="T289" s="38">
        <f t="shared" si="70"/>
        <v>0.35968037210891296</v>
      </c>
      <c r="U289" s="38">
        <f t="shared" si="71"/>
        <v>0.42636023880017482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44868001</v>
      </c>
      <c r="E290" s="33">
        <v>44868001</v>
      </c>
      <c r="F290" s="33">
        <v>3527186</v>
      </c>
      <c r="G290" s="38">
        <f t="shared" si="64"/>
        <v>7.8612506048575684E-2</v>
      </c>
      <c r="H290" s="33">
        <v>3668981</v>
      </c>
      <c r="I290" s="38">
        <f t="shared" si="65"/>
        <v>8.1772776103842912E-2</v>
      </c>
      <c r="J290" s="33">
        <v>3869531</v>
      </c>
      <c r="K290" s="38">
        <f t="shared" si="66"/>
        <v>8.6242554019734463E-2</v>
      </c>
      <c r="L290" s="33">
        <v>0</v>
      </c>
      <c r="M290" s="38">
        <f t="shared" si="67"/>
        <v>0</v>
      </c>
      <c r="N290" s="33">
        <f t="shared" si="68"/>
        <v>11065698</v>
      </c>
      <c r="O290" s="38">
        <f t="shared" si="69"/>
        <v>0.24662783617215306</v>
      </c>
      <c r="P290" s="33">
        <v>3856380</v>
      </c>
      <c r="Q290" s="33">
        <v>66989930</v>
      </c>
      <c r="R290" s="33">
        <v>43614190</v>
      </c>
      <c r="S290" s="33">
        <v>23113881</v>
      </c>
      <c r="T290" s="38">
        <f t="shared" si="70"/>
        <v>0.52996240443763831</v>
      </c>
      <c r="U290" s="38">
        <f t="shared" si="71"/>
        <v>3.4101929789076557E-3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84843129</v>
      </c>
      <c r="E292" s="34">
        <f>SUM(E286:E291)</f>
        <v>97078056</v>
      </c>
      <c r="F292" s="34">
        <f>SUM(F286:F291)</f>
        <v>14959704</v>
      </c>
      <c r="G292" s="39">
        <f t="shared" si="64"/>
        <v>0.1763219270236957</v>
      </c>
      <c r="H292" s="34">
        <f>SUM(H286:H291)</f>
        <v>13984480</v>
      </c>
      <c r="I292" s="39">
        <f t="shared" si="65"/>
        <v>0.16482749003752561</v>
      </c>
      <c r="J292" s="34">
        <f>SUM(J286:J291)</f>
        <v>14814436</v>
      </c>
      <c r="K292" s="39">
        <f t="shared" si="66"/>
        <v>0.1526033442614467</v>
      </c>
      <c r="L292" s="34">
        <f>SUM(L286:L291)</f>
        <v>0</v>
      </c>
      <c r="M292" s="39">
        <f t="shared" si="67"/>
        <v>0</v>
      </c>
      <c r="N292" s="34">
        <f t="shared" si="68"/>
        <v>43758620</v>
      </c>
      <c r="O292" s="39">
        <f t="shared" si="69"/>
        <v>0.45075706913620106</v>
      </c>
      <c r="P292" s="34">
        <f>SUM(P286:P291)</f>
        <v>10751472</v>
      </c>
      <c r="Q292" s="34">
        <f>SUM(Q286:Q291)</f>
        <v>94489382</v>
      </c>
      <c r="R292" s="34">
        <f>SUM(R286:R291)</f>
        <v>82169215</v>
      </c>
      <c r="S292" s="34">
        <f>SUM(S286:S291)</f>
        <v>45392401</v>
      </c>
      <c r="T292" s="39">
        <f t="shared" si="70"/>
        <v>0.55242588115269209</v>
      </c>
      <c r="U292" s="39">
        <f t="shared" si="71"/>
        <v>0.37789839381993451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90935916</v>
      </c>
      <c r="E293" s="33">
        <v>91910916</v>
      </c>
      <c r="F293" s="33">
        <v>17773078</v>
      </c>
      <c r="G293" s="38">
        <f t="shared" si="64"/>
        <v>0.1954461865210661</v>
      </c>
      <c r="H293" s="33">
        <v>27893733</v>
      </c>
      <c r="I293" s="38">
        <f t="shared" si="65"/>
        <v>0.30674055122510668</v>
      </c>
      <c r="J293" s="33">
        <v>20046110</v>
      </c>
      <c r="K293" s="38">
        <f t="shared" si="66"/>
        <v>0.21810369075203212</v>
      </c>
      <c r="L293" s="33">
        <v>0</v>
      </c>
      <c r="M293" s="38">
        <f t="shared" si="67"/>
        <v>0</v>
      </c>
      <c r="N293" s="33">
        <f t="shared" si="68"/>
        <v>65712921</v>
      </c>
      <c r="O293" s="38">
        <f t="shared" si="69"/>
        <v>0.71496318239282919</v>
      </c>
      <c r="P293" s="33">
        <v>18052773</v>
      </c>
      <c r="Q293" s="33">
        <v>88265615</v>
      </c>
      <c r="R293" s="33">
        <v>88965615</v>
      </c>
      <c r="S293" s="33">
        <v>63233121</v>
      </c>
      <c r="T293" s="38">
        <f t="shared" si="70"/>
        <v>0.71075910620074956</v>
      </c>
      <c r="U293" s="38">
        <f t="shared" si="71"/>
        <v>0.11041721955956563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14923232</v>
      </c>
      <c r="E294" s="33">
        <v>14297173</v>
      </c>
      <c r="F294" s="33">
        <v>552889</v>
      </c>
      <c r="G294" s="38">
        <f t="shared" si="64"/>
        <v>3.7048877883825701E-2</v>
      </c>
      <c r="H294" s="33">
        <v>14955</v>
      </c>
      <c r="I294" s="38">
        <f t="shared" si="65"/>
        <v>1.002128761383593E-3</v>
      </c>
      <c r="J294" s="33">
        <v>328748</v>
      </c>
      <c r="K294" s="38">
        <f t="shared" si="66"/>
        <v>2.2993916349756695E-2</v>
      </c>
      <c r="L294" s="33">
        <v>0</v>
      </c>
      <c r="M294" s="38">
        <f t="shared" si="67"/>
        <v>0</v>
      </c>
      <c r="N294" s="33">
        <f t="shared" si="68"/>
        <v>896592</v>
      </c>
      <c r="O294" s="38">
        <f t="shared" si="69"/>
        <v>6.2711138768482416E-2</v>
      </c>
      <c r="P294" s="33">
        <v>358208</v>
      </c>
      <c r="Q294" s="33">
        <v>11788336</v>
      </c>
      <c r="R294" s="33">
        <v>14910033</v>
      </c>
      <c r="S294" s="33">
        <v>827067</v>
      </c>
      <c r="T294" s="38">
        <f t="shared" si="70"/>
        <v>5.5470500970722196E-2</v>
      </c>
      <c r="U294" s="38">
        <f t="shared" si="71"/>
        <v>-8.2242719313918133E-2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1488700</v>
      </c>
      <c r="E295" s="33">
        <v>7909144</v>
      </c>
      <c r="F295" s="33">
        <v>253291</v>
      </c>
      <c r="G295" s="38">
        <f t="shared" si="64"/>
        <v>0.17014240612615034</v>
      </c>
      <c r="H295" s="33">
        <v>315869</v>
      </c>
      <c r="I295" s="38">
        <f t="shared" si="65"/>
        <v>0.21217773896688386</v>
      </c>
      <c r="J295" s="33">
        <v>262892</v>
      </c>
      <c r="K295" s="38">
        <f t="shared" si="66"/>
        <v>3.3238995269273132E-2</v>
      </c>
      <c r="L295" s="33">
        <v>0</v>
      </c>
      <c r="M295" s="38">
        <f t="shared" si="67"/>
        <v>0</v>
      </c>
      <c r="N295" s="33">
        <f t="shared" si="68"/>
        <v>832052</v>
      </c>
      <c r="O295" s="38">
        <f t="shared" si="69"/>
        <v>0.10520127083284866</v>
      </c>
      <c r="P295" s="33">
        <v>244671</v>
      </c>
      <c r="Q295" s="33">
        <v>1746916</v>
      </c>
      <c r="R295" s="33">
        <v>1721458</v>
      </c>
      <c r="S295" s="33">
        <v>713115</v>
      </c>
      <c r="T295" s="38">
        <f t="shared" si="70"/>
        <v>0.4142505945541512</v>
      </c>
      <c r="U295" s="38">
        <f t="shared" si="71"/>
        <v>7.4471433067261783E-2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32406747</v>
      </c>
      <c r="E296" s="33">
        <v>33044188</v>
      </c>
      <c r="F296" s="33">
        <v>3307059</v>
      </c>
      <c r="G296" s="38">
        <f t="shared" si="64"/>
        <v>0.10204847157291042</v>
      </c>
      <c r="H296" s="33">
        <v>1774803</v>
      </c>
      <c r="I296" s="38">
        <f t="shared" si="65"/>
        <v>5.4766465760972556E-2</v>
      </c>
      <c r="J296" s="33">
        <v>4521478</v>
      </c>
      <c r="K296" s="38">
        <f t="shared" si="66"/>
        <v>0.13683126364006887</v>
      </c>
      <c r="L296" s="33">
        <v>0</v>
      </c>
      <c r="M296" s="38">
        <f t="shared" si="67"/>
        <v>0</v>
      </c>
      <c r="N296" s="33">
        <f t="shared" si="68"/>
        <v>9603340</v>
      </c>
      <c r="O296" s="38">
        <f t="shared" si="69"/>
        <v>0.29062115250040338</v>
      </c>
      <c r="P296" s="33">
        <v>4535213</v>
      </c>
      <c r="Q296" s="33">
        <v>21790774</v>
      </c>
      <c r="R296" s="33">
        <v>34738720</v>
      </c>
      <c r="S296" s="33">
        <v>7848811</v>
      </c>
      <c r="T296" s="38">
        <f t="shared" si="70"/>
        <v>0.22593840532984519</v>
      </c>
      <c r="U296" s="38">
        <f t="shared" si="71"/>
        <v>-3.0285236878621058E-3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139754595</v>
      </c>
      <c r="E298" s="34">
        <f>SUM(E293:E297)</f>
        <v>147161421</v>
      </c>
      <c r="F298" s="34">
        <f>SUM(F293:F297)</f>
        <v>21886317</v>
      </c>
      <c r="G298" s="39">
        <f t="shared" si="64"/>
        <v>0.15660534811037877</v>
      </c>
      <c r="H298" s="34">
        <f>SUM(H293:H297)</f>
        <v>29999360</v>
      </c>
      <c r="I298" s="39">
        <f t="shared" si="65"/>
        <v>0.21465741430541158</v>
      </c>
      <c r="J298" s="34">
        <f>SUM(J293:J297)</f>
        <v>25159228</v>
      </c>
      <c r="K298" s="39">
        <f t="shared" si="66"/>
        <v>0.17096347554295496</v>
      </c>
      <c r="L298" s="34">
        <f>SUM(L293:L297)</f>
        <v>0</v>
      </c>
      <c r="M298" s="39">
        <f t="shared" si="67"/>
        <v>0</v>
      </c>
      <c r="N298" s="34">
        <f t="shared" si="68"/>
        <v>77044905</v>
      </c>
      <c r="O298" s="39">
        <f t="shared" si="69"/>
        <v>0.52354009954823688</v>
      </c>
      <c r="P298" s="34">
        <f>SUM(P293:P297)</f>
        <v>23190865</v>
      </c>
      <c r="Q298" s="34">
        <f>SUM(Q293:Q297)</f>
        <v>123591641</v>
      </c>
      <c r="R298" s="34">
        <f>SUM(R293:R297)</f>
        <v>140335826</v>
      </c>
      <c r="S298" s="34">
        <f>SUM(S293:S297)</f>
        <v>72622114</v>
      </c>
      <c r="T298" s="39">
        <f t="shared" si="70"/>
        <v>0.51748805753991856</v>
      </c>
      <c r="U298" s="39">
        <f t="shared" si="71"/>
        <v>8.4876652940716113E-2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426770840</v>
      </c>
      <c r="E299" s="34">
        <f>SUM(E263:E266,E268:E274,E276:E284,E286:E291,E293:E297)</f>
        <v>446179299</v>
      </c>
      <c r="F299" s="34">
        <f>SUM(F263:F266,F268:F274,F276:F284,F286:F291,F293:F297)</f>
        <v>67998862</v>
      </c>
      <c r="G299" s="39">
        <f t="shared" si="64"/>
        <v>0.15933343055959492</v>
      </c>
      <c r="H299" s="34">
        <f>SUM(H263:H266,H268:H274,H276:H284,H286:H291,H293:H297)</f>
        <v>80144514</v>
      </c>
      <c r="I299" s="39">
        <f t="shared" si="65"/>
        <v>0.18779285388851777</v>
      </c>
      <c r="J299" s="34">
        <f>SUM(J263:J266,J268:J274,J276:J284,J286:J291,J293:J297)</f>
        <v>67654216</v>
      </c>
      <c r="K299" s="39">
        <f t="shared" si="66"/>
        <v>0.1516301095806778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215797592</v>
      </c>
      <c r="O299" s="39">
        <f t="shared" si="69"/>
        <v>0.48365666556843107</v>
      </c>
      <c r="P299" s="34">
        <f>SUM(P263:P266,P268:P274,P276:P284,P286:P291,P293:P297)</f>
        <v>67480403</v>
      </c>
      <c r="Q299" s="34">
        <f>SUM(Q263:Q266,Q268:Q274,Q276:Q284,Q286:Q291,Q293:Q297)</f>
        <v>417195740</v>
      </c>
      <c r="R299" s="34">
        <f>SUM(R263:R266,R268:R274,R276:R284,R286:R291,R293:R297)</f>
        <v>424224279</v>
      </c>
      <c r="S299" s="34">
        <f>SUM(S263:S266,S268:S274,S276:S284,S286:S291,S293:S297)</f>
        <v>225017826</v>
      </c>
      <c r="T299" s="39">
        <f t="shared" si="70"/>
        <v>0.53042184792068447</v>
      </c>
      <c r="U299" s="39">
        <f t="shared" si="71"/>
        <v>2.5757552159253461E-3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3609569186</v>
      </c>
      <c r="E302" s="33">
        <v>3723643571</v>
      </c>
      <c r="F302" s="33">
        <v>630046554</v>
      </c>
      <c r="G302" s="38">
        <f t="shared" ref="G302:G339" si="72">IF(($D302     =0),0,($F302     /$D302     ))</f>
        <v>0.17454896181064639</v>
      </c>
      <c r="H302" s="33">
        <v>969418637</v>
      </c>
      <c r="I302" s="38">
        <f t="shared" ref="I302:I339" si="73">IF(($D302     =0),0,($H302     /$D302     ))</f>
        <v>0.26856906933934582</v>
      </c>
      <c r="J302" s="33">
        <v>809169346</v>
      </c>
      <c r="K302" s="38">
        <f t="shared" ref="K302:K339" si="74">IF(($E302     =0),0,($J302     /$E302     ))</f>
        <v>0.21730580023874149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2408634537</v>
      </c>
      <c r="O302" s="38">
        <f t="shared" ref="O302:O339" si="77">IF(($E302     =0),0,($N302     /$E302     ))</f>
        <v>0.64684884336369264</v>
      </c>
      <c r="P302" s="33">
        <v>818025876</v>
      </c>
      <c r="Q302" s="33">
        <v>4117236173</v>
      </c>
      <c r="R302" s="33">
        <v>3919972311</v>
      </c>
      <c r="S302" s="33">
        <v>2417928956</v>
      </c>
      <c r="T302" s="38">
        <f t="shared" ref="T302:T339" si="78">IF(($R302     =0),0,($S302     /$R302     ))</f>
        <v>0.61682296816611371</v>
      </c>
      <c r="U302" s="38">
        <f t="shared" ref="U302:U339" si="79">IF(($P302     =0),0,(($J302     /$P302     )-1))</f>
        <v>-1.0826711305645831E-2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3609569186</v>
      </c>
      <c r="E303" s="34">
        <f>E302</f>
        <v>3723643571</v>
      </c>
      <c r="F303" s="34">
        <f>F302</f>
        <v>630046554</v>
      </c>
      <c r="G303" s="39">
        <f t="shared" si="72"/>
        <v>0.17454896181064639</v>
      </c>
      <c r="H303" s="34">
        <f>H302</f>
        <v>969418637</v>
      </c>
      <c r="I303" s="39">
        <f t="shared" si="73"/>
        <v>0.26856906933934582</v>
      </c>
      <c r="J303" s="34">
        <f>J302</f>
        <v>809169346</v>
      </c>
      <c r="K303" s="39">
        <f t="shared" si="74"/>
        <v>0.21730580023874149</v>
      </c>
      <c r="L303" s="34">
        <f>L302</f>
        <v>0</v>
      </c>
      <c r="M303" s="39">
        <f t="shared" si="75"/>
        <v>0</v>
      </c>
      <c r="N303" s="34">
        <f t="shared" si="76"/>
        <v>2408634537</v>
      </c>
      <c r="O303" s="39">
        <f t="shared" si="77"/>
        <v>0.64684884336369264</v>
      </c>
      <c r="P303" s="34">
        <f>P302</f>
        <v>818025876</v>
      </c>
      <c r="Q303" s="34">
        <f>Q302</f>
        <v>4117236173</v>
      </c>
      <c r="R303" s="34">
        <f>R302</f>
        <v>3919972311</v>
      </c>
      <c r="S303" s="34">
        <f>S302</f>
        <v>2417928956</v>
      </c>
      <c r="T303" s="39">
        <f t="shared" si="78"/>
        <v>0.61682296816611371</v>
      </c>
      <c r="U303" s="39">
        <f t="shared" si="79"/>
        <v>-1.0826711305645831E-2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27616864</v>
      </c>
      <c r="E304" s="33">
        <v>33924415</v>
      </c>
      <c r="F304" s="33">
        <v>5777535</v>
      </c>
      <c r="G304" s="38">
        <f t="shared" si="72"/>
        <v>0.20920315210300489</v>
      </c>
      <c r="H304" s="33">
        <v>8728535</v>
      </c>
      <c r="I304" s="38">
        <f t="shared" si="73"/>
        <v>0.31605815200451437</v>
      </c>
      <c r="J304" s="33">
        <v>9761171</v>
      </c>
      <c r="K304" s="38">
        <f t="shared" si="74"/>
        <v>0.28773292037607723</v>
      </c>
      <c r="L304" s="33">
        <v>0</v>
      </c>
      <c r="M304" s="38">
        <f t="shared" si="75"/>
        <v>0</v>
      </c>
      <c r="N304" s="33">
        <f t="shared" si="76"/>
        <v>24267241</v>
      </c>
      <c r="O304" s="38">
        <f t="shared" si="77"/>
        <v>0.71533262990680901</v>
      </c>
      <c r="P304" s="33">
        <v>6312368</v>
      </c>
      <c r="Q304" s="33">
        <v>33084571</v>
      </c>
      <c r="R304" s="33">
        <v>26845132</v>
      </c>
      <c r="S304" s="33">
        <v>18687974</v>
      </c>
      <c r="T304" s="38">
        <f t="shared" si="78"/>
        <v>0.69614014190729256</v>
      </c>
      <c r="U304" s="38">
        <f t="shared" si="79"/>
        <v>0.54635645450328618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12938483</v>
      </c>
      <c r="E305" s="33">
        <v>15247700</v>
      </c>
      <c r="F305" s="33">
        <v>2815311</v>
      </c>
      <c r="G305" s="38">
        <f t="shared" si="72"/>
        <v>0.21759204691925629</v>
      </c>
      <c r="H305" s="33">
        <v>3703407</v>
      </c>
      <c r="I305" s="38">
        <f t="shared" si="73"/>
        <v>0.28623193306355932</v>
      </c>
      <c r="J305" s="33">
        <v>3804447</v>
      </c>
      <c r="K305" s="38">
        <f t="shared" si="74"/>
        <v>0.24950956537707325</v>
      </c>
      <c r="L305" s="33">
        <v>0</v>
      </c>
      <c r="M305" s="38">
        <f t="shared" si="75"/>
        <v>0</v>
      </c>
      <c r="N305" s="33">
        <f t="shared" si="76"/>
        <v>10323165</v>
      </c>
      <c r="O305" s="38">
        <f t="shared" si="77"/>
        <v>0.67703096204673496</v>
      </c>
      <c r="P305" s="33">
        <v>2732757</v>
      </c>
      <c r="Q305" s="33">
        <v>12881176</v>
      </c>
      <c r="R305" s="33">
        <v>12835735</v>
      </c>
      <c r="S305" s="33">
        <v>9031177</v>
      </c>
      <c r="T305" s="38">
        <f t="shared" si="78"/>
        <v>0.70359640488059316</v>
      </c>
      <c r="U305" s="38">
        <f t="shared" si="79"/>
        <v>0.39216439661484714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30955175</v>
      </c>
      <c r="E306" s="33">
        <v>31429498</v>
      </c>
      <c r="F306" s="33">
        <v>6229881</v>
      </c>
      <c r="G306" s="38">
        <f t="shared" si="72"/>
        <v>0.20125491133550369</v>
      </c>
      <c r="H306" s="33">
        <v>7745360</v>
      </c>
      <c r="I306" s="38">
        <f t="shared" si="73"/>
        <v>0.25021212123659453</v>
      </c>
      <c r="J306" s="33">
        <v>7025807</v>
      </c>
      <c r="K306" s="38">
        <f t="shared" si="74"/>
        <v>0.22354181412633445</v>
      </c>
      <c r="L306" s="33">
        <v>0</v>
      </c>
      <c r="M306" s="38">
        <f t="shared" si="75"/>
        <v>0</v>
      </c>
      <c r="N306" s="33">
        <f t="shared" si="76"/>
        <v>21001048</v>
      </c>
      <c r="O306" s="38">
        <f t="shared" si="77"/>
        <v>0.6681954640191835</v>
      </c>
      <c r="P306" s="33">
        <v>7058079</v>
      </c>
      <c r="Q306" s="33">
        <v>29176500</v>
      </c>
      <c r="R306" s="33">
        <v>30259264</v>
      </c>
      <c r="S306" s="33">
        <v>21090724</v>
      </c>
      <c r="T306" s="38">
        <f t="shared" si="78"/>
        <v>0.6970005615470356</v>
      </c>
      <c r="U306" s="38">
        <f t="shared" si="79"/>
        <v>-4.572348935170556E-3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115673335</v>
      </c>
      <c r="E307" s="33">
        <v>117601551</v>
      </c>
      <c r="F307" s="33">
        <v>27973494</v>
      </c>
      <c r="G307" s="38">
        <f t="shared" si="72"/>
        <v>0.24183182753397747</v>
      </c>
      <c r="H307" s="33">
        <v>31970636</v>
      </c>
      <c r="I307" s="38">
        <f t="shared" si="73"/>
        <v>0.27638725899966488</v>
      </c>
      <c r="J307" s="33">
        <v>26795208</v>
      </c>
      <c r="K307" s="38">
        <f t="shared" si="74"/>
        <v>0.22784740313501478</v>
      </c>
      <c r="L307" s="33">
        <v>0</v>
      </c>
      <c r="M307" s="38">
        <f t="shared" si="75"/>
        <v>0</v>
      </c>
      <c r="N307" s="33">
        <f t="shared" si="76"/>
        <v>86739338</v>
      </c>
      <c r="O307" s="38">
        <f t="shared" si="77"/>
        <v>0.73756967712101007</v>
      </c>
      <c r="P307" s="33">
        <v>14316360</v>
      </c>
      <c r="Q307" s="33">
        <v>112723915</v>
      </c>
      <c r="R307" s="33">
        <v>112729299</v>
      </c>
      <c r="S307" s="33">
        <v>49716901</v>
      </c>
      <c r="T307" s="38">
        <f t="shared" si="78"/>
        <v>0.44102909750197239</v>
      </c>
      <c r="U307" s="38">
        <f t="shared" si="79"/>
        <v>0.87164949749796738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50705730</v>
      </c>
      <c r="E308" s="33">
        <v>54100905</v>
      </c>
      <c r="F308" s="33">
        <v>4028375</v>
      </c>
      <c r="G308" s="38">
        <f t="shared" si="72"/>
        <v>7.9446149379961598E-2</v>
      </c>
      <c r="H308" s="33">
        <v>21140801</v>
      </c>
      <c r="I308" s="38">
        <f t="shared" si="73"/>
        <v>0.41693120284433338</v>
      </c>
      <c r="J308" s="33">
        <v>12429714</v>
      </c>
      <c r="K308" s="38">
        <f t="shared" si="74"/>
        <v>0.22975057441275706</v>
      </c>
      <c r="L308" s="33">
        <v>0</v>
      </c>
      <c r="M308" s="38">
        <f t="shared" si="75"/>
        <v>0</v>
      </c>
      <c r="N308" s="33">
        <f t="shared" si="76"/>
        <v>37598890</v>
      </c>
      <c r="O308" s="38">
        <f t="shared" si="77"/>
        <v>0.69497709881193304</v>
      </c>
      <c r="P308" s="33">
        <v>4376272</v>
      </c>
      <c r="Q308" s="33">
        <v>46816769</v>
      </c>
      <c r="R308" s="33">
        <v>48710130</v>
      </c>
      <c r="S308" s="33">
        <v>12550623</v>
      </c>
      <c r="T308" s="38">
        <f t="shared" si="78"/>
        <v>0.25765940267455661</v>
      </c>
      <c r="U308" s="38">
        <f t="shared" si="79"/>
        <v>1.8402517028192031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157287342</v>
      </c>
      <c r="E309" s="33">
        <v>237324342</v>
      </c>
      <c r="F309" s="33">
        <v>36750049</v>
      </c>
      <c r="G309" s="38">
        <f t="shared" si="72"/>
        <v>0.23364911971110811</v>
      </c>
      <c r="H309" s="33">
        <v>67543550</v>
      </c>
      <c r="I309" s="38">
        <f t="shared" si="73"/>
        <v>0.42942775395110944</v>
      </c>
      <c r="J309" s="33">
        <v>84313021</v>
      </c>
      <c r="K309" s="38">
        <f t="shared" si="74"/>
        <v>0.35526495213036341</v>
      </c>
      <c r="L309" s="33">
        <v>0</v>
      </c>
      <c r="M309" s="38">
        <f t="shared" si="75"/>
        <v>0</v>
      </c>
      <c r="N309" s="33">
        <f t="shared" si="76"/>
        <v>188606620</v>
      </c>
      <c r="O309" s="38">
        <f t="shared" si="77"/>
        <v>0.79472092247494786</v>
      </c>
      <c r="P309" s="33">
        <v>48183758</v>
      </c>
      <c r="Q309" s="33">
        <v>154612000</v>
      </c>
      <c r="R309" s="33">
        <v>171612000</v>
      </c>
      <c r="S309" s="33">
        <v>112736858</v>
      </c>
      <c r="T309" s="38">
        <f t="shared" si="78"/>
        <v>0.65692875789571825</v>
      </c>
      <c r="U309" s="38">
        <f t="shared" si="79"/>
        <v>0.74982244016749378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395176929</v>
      </c>
      <c r="E310" s="34">
        <f>SUM(E304:E309)</f>
        <v>489628411</v>
      </c>
      <c r="F310" s="34">
        <f>SUM(F304:F309)</f>
        <v>83574645</v>
      </c>
      <c r="G310" s="39">
        <f t="shared" si="72"/>
        <v>0.21148665032517625</v>
      </c>
      <c r="H310" s="34">
        <f>SUM(H304:H309)</f>
        <v>140832289</v>
      </c>
      <c r="I310" s="39">
        <f t="shared" si="73"/>
        <v>0.35637781121579593</v>
      </c>
      <c r="J310" s="34">
        <f>SUM(J304:J309)</f>
        <v>144129368</v>
      </c>
      <c r="K310" s="39">
        <f t="shared" si="74"/>
        <v>0.29436479738917765</v>
      </c>
      <c r="L310" s="34">
        <f>SUM(L304:L309)</f>
        <v>0</v>
      </c>
      <c r="M310" s="39">
        <f t="shared" si="75"/>
        <v>0</v>
      </c>
      <c r="N310" s="34">
        <f t="shared" si="76"/>
        <v>368536302</v>
      </c>
      <c r="O310" s="39">
        <f t="shared" si="77"/>
        <v>0.75268569739920588</v>
      </c>
      <c r="P310" s="34">
        <f>SUM(P304:P309)</f>
        <v>82979594</v>
      </c>
      <c r="Q310" s="34">
        <f>SUM(Q304:Q309)</f>
        <v>389294931</v>
      </c>
      <c r="R310" s="34">
        <f>SUM(R304:R309)</f>
        <v>402991560</v>
      </c>
      <c r="S310" s="34">
        <f>SUM(S304:S309)</f>
        <v>223814257</v>
      </c>
      <c r="T310" s="39">
        <f t="shared" si="78"/>
        <v>0.55538199608944661</v>
      </c>
      <c r="U310" s="39">
        <f t="shared" si="79"/>
        <v>0.73692544217557865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22910434</v>
      </c>
      <c r="E311" s="33">
        <v>19703178</v>
      </c>
      <c r="F311" s="33">
        <v>2883225</v>
      </c>
      <c r="G311" s="38">
        <f t="shared" si="72"/>
        <v>0.12584768145378653</v>
      </c>
      <c r="H311" s="33">
        <v>6620038</v>
      </c>
      <c r="I311" s="38">
        <f t="shared" si="73"/>
        <v>0.28895297225709476</v>
      </c>
      <c r="J311" s="33">
        <v>5534670</v>
      </c>
      <c r="K311" s="38">
        <f t="shared" si="74"/>
        <v>0.28090240061780897</v>
      </c>
      <c r="L311" s="33">
        <v>0</v>
      </c>
      <c r="M311" s="38">
        <f t="shared" si="75"/>
        <v>0</v>
      </c>
      <c r="N311" s="33">
        <f t="shared" si="76"/>
        <v>15037933</v>
      </c>
      <c r="O311" s="38">
        <f t="shared" si="77"/>
        <v>0.76322372969477315</v>
      </c>
      <c r="P311" s="33">
        <v>3200818</v>
      </c>
      <c r="Q311" s="33">
        <v>23424716</v>
      </c>
      <c r="R311" s="33">
        <v>23749609</v>
      </c>
      <c r="S311" s="33">
        <v>12750849</v>
      </c>
      <c r="T311" s="38">
        <f t="shared" si="78"/>
        <v>0.53688669148195245</v>
      </c>
      <c r="U311" s="38">
        <f t="shared" si="79"/>
        <v>0.72914236298346236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149742912</v>
      </c>
      <c r="E312" s="33">
        <v>149473642</v>
      </c>
      <c r="F312" s="33">
        <v>10876096</v>
      </c>
      <c r="G312" s="38">
        <f t="shared" si="72"/>
        <v>7.2631791747177987E-2</v>
      </c>
      <c r="H312" s="33">
        <v>56560561</v>
      </c>
      <c r="I312" s="38">
        <f t="shared" si="73"/>
        <v>0.37771778473227502</v>
      </c>
      <c r="J312" s="33">
        <v>22876039</v>
      </c>
      <c r="K312" s="38">
        <f t="shared" si="74"/>
        <v>0.15304396610607776</v>
      </c>
      <c r="L312" s="33">
        <v>0</v>
      </c>
      <c r="M312" s="38">
        <f t="shared" si="75"/>
        <v>0</v>
      </c>
      <c r="N312" s="33">
        <f t="shared" si="76"/>
        <v>90312696</v>
      </c>
      <c r="O312" s="38">
        <f t="shared" si="77"/>
        <v>0.60420482696206734</v>
      </c>
      <c r="P312" s="33">
        <v>14327984</v>
      </c>
      <c r="Q312" s="33">
        <v>133263045</v>
      </c>
      <c r="R312" s="33">
        <v>135914981</v>
      </c>
      <c r="S312" s="33">
        <v>81136584</v>
      </c>
      <c r="T312" s="38">
        <f t="shared" si="78"/>
        <v>0.59696571638412688</v>
      </c>
      <c r="U312" s="38">
        <f t="shared" si="79"/>
        <v>0.59659858637474739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99835771</v>
      </c>
      <c r="E313" s="33">
        <v>99816041</v>
      </c>
      <c r="F313" s="33">
        <v>7349722</v>
      </c>
      <c r="G313" s="38">
        <f t="shared" si="72"/>
        <v>7.3618122306082057E-2</v>
      </c>
      <c r="H313" s="33">
        <v>10977856</v>
      </c>
      <c r="I313" s="38">
        <f t="shared" si="73"/>
        <v>0.10995914480392004</v>
      </c>
      <c r="J313" s="33">
        <v>10023538</v>
      </c>
      <c r="K313" s="38">
        <f t="shared" si="74"/>
        <v>0.10042011183352784</v>
      </c>
      <c r="L313" s="33">
        <v>0</v>
      </c>
      <c r="M313" s="38">
        <f t="shared" si="75"/>
        <v>0</v>
      </c>
      <c r="N313" s="33">
        <f t="shared" si="76"/>
        <v>28351116</v>
      </c>
      <c r="O313" s="38">
        <f t="shared" si="77"/>
        <v>0.28403366549070003</v>
      </c>
      <c r="P313" s="33">
        <v>10479371</v>
      </c>
      <c r="Q313" s="33">
        <v>97635490</v>
      </c>
      <c r="R313" s="33">
        <v>99195830</v>
      </c>
      <c r="S313" s="33">
        <v>37257473</v>
      </c>
      <c r="T313" s="38">
        <f t="shared" si="78"/>
        <v>0.37559515354627304</v>
      </c>
      <c r="U313" s="38">
        <f t="shared" si="79"/>
        <v>-4.3498125984851588E-2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60221259</v>
      </c>
      <c r="E314" s="33">
        <v>63434107</v>
      </c>
      <c r="F314" s="33">
        <v>7016266</v>
      </c>
      <c r="G314" s="38">
        <f t="shared" si="72"/>
        <v>0.11650812547774865</v>
      </c>
      <c r="H314" s="33">
        <v>8812854</v>
      </c>
      <c r="I314" s="38">
        <f t="shared" si="73"/>
        <v>0.14634124470894905</v>
      </c>
      <c r="J314" s="33">
        <v>27869770</v>
      </c>
      <c r="K314" s="38">
        <f t="shared" si="74"/>
        <v>0.43934992258975131</v>
      </c>
      <c r="L314" s="33">
        <v>0</v>
      </c>
      <c r="M314" s="38">
        <f t="shared" si="75"/>
        <v>0</v>
      </c>
      <c r="N314" s="33">
        <f t="shared" si="76"/>
        <v>43698890</v>
      </c>
      <c r="O314" s="38">
        <f t="shared" si="77"/>
        <v>0.68888634311506902</v>
      </c>
      <c r="P314" s="33">
        <v>21069762</v>
      </c>
      <c r="Q314" s="33">
        <v>58185305</v>
      </c>
      <c r="R314" s="33">
        <v>57480623</v>
      </c>
      <c r="S314" s="33">
        <v>27929546</v>
      </c>
      <c r="T314" s="38">
        <f t="shared" si="78"/>
        <v>0.48589497716473951</v>
      </c>
      <c r="U314" s="38">
        <f t="shared" si="79"/>
        <v>0.3227377698903291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24106582</v>
      </c>
      <c r="E315" s="33">
        <v>27739625</v>
      </c>
      <c r="F315" s="33">
        <v>3005338</v>
      </c>
      <c r="G315" s="38">
        <f t="shared" si="72"/>
        <v>0.12466877303468406</v>
      </c>
      <c r="H315" s="33">
        <v>8212842</v>
      </c>
      <c r="I315" s="38">
        <f t="shared" si="73"/>
        <v>0.34068877952087939</v>
      </c>
      <c r="J315" s="33">
        <v>6429242</v>
      </c>
      <c r="K315" s="38">
        <f t="shared" si="74"/>
        <v>0.23177104953653843</v>
      </c>
      <c r="L315" s="33">
        <v>0</v>
      </c>
      <c r="M315" s="38">
        <f t="shared" si="75"/>
        <v>0</v>
      </c>
      <c r="N315" s="33">
        <f t="shared" si="76"/>
        <v>17647422</v>
      </c>
      <c r="O315" s="38">
        <f t="shared" si="77"/>
        <v>0.6361809865850746</v>
      </c>
      <c r="P315" s="33">
        <v>3714764</v>
      </c>
      <c r="Q315" s="33">
        <v>22480406</v>
      </c>
      <c r="R315" s="33">
        <v>23179425</v>
      </c>
      <c r="S315" s="33">
        <v>10013497</v>
      </c>
      <c r="T315" s="38">
        <f t="shared" si="78"/>
        <v>0.43199937013105372</v>
      </c>
      <c r="U315" s="38">
        <f t="shared" si="79"/>
        <v>0.73072690485855896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128213575</v>
      </c>
      <c r="E316" s="33">
        <v>118249435</v>
      </c>
      <c r="F316" s="33">
        <v>19863645</v>
      </c>
      <c r="G316" s="38">
        <f t="shared" si="72"/>
        <v>0.15492622368575246</v>
      </c>
      <c r="H316" s="33">
        <v>33526094</v>
      </c>
      <c r="I316" s="38">
        <f t="shared" si="73"/>
        <v>0.26148630517478355</v>
      </c>
      <c r="J316" s="33">
        <v>32352960</v>
      </c>
      <c r="K316" s="38">
        <f t="shared" si="74"/>
        <v>0.27359927766251063</v>
      </c>
      <c r="L316" s="33">
        <v>0</v>
      </c>
      <c r="M316" s="38">
        <f t="shared" si="75"/>
        <v>0</v>
      </c>
      <c r="N316" s="33">
        <f t="shared" si="76"/>
        <v>85742699</v>
      </c>
      <c r="O316" s="38">
        <f t="shared" si="77"/>
        <v>0.72510028483434197</v>
      </c>
      <c r="P316" s="33">
        <v>32318681</v>
      </c>
      <c r="Q316" s="33">
        <v>128583307</v>
      </c>
      <c r="R316" s="33">
        <v>124492975</v>
      </c>
      <c r="S316" s="33">
        <v>86974729</v>
      </c>
      <c r="T316" s="38">
        <f t="shared" si="78"/>
        <v>0.69863162158346681</v>
      </c>
      <c r="U316" s="38">
        <f t="shared" si="79"/>
        <v>1.0606559098127466E-3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485030533</v>
      </c>
      <c r="E317" s="34">
        <f>SUM(E311:E316)</f>
        <v>478416028</v>
      </c>
      <c r="F317" s="34">
        <f>SUM(F311:F316)</f>
        <v>50994292</v>
      </c>
      <c r="G317" s="39">
        <f t="shared" si="72"/>
        <v>0.10513625128832869</v>
      </c>
      <c r="H317" s="34">
        <f>SUM(H311:H316)</f>
        <v>124710245</v>
      </c>
      <c r="I317" s="39">
        <f t="shared" si="73"/>
        <v>0.25711833898094</v>
      </c>
      <c r="J317" s="34">
        <f>SUM(J311:J316)</f>
        <v>105086219</v>
      </c>
      <c r="K317" s="39">
        <f t="shared" si="74"/>
        <v>0.21965446985400749</v>
      </c>
      <c r="L317" s="34">
        <f>SUM(L311:L316)</f>
        <v>0</v>
      </c>
      <c r="M317" s="39">
        <f t="shared" si="75"/>
        <v>0</v>
      </c>
      <c r="N317" s="34">
        <f t="shared" si="76"/>
        <v>280790756</v>
      </c>
      <c r="O317" s="39">
        <f t="shared" si="77"/>
        <v>0.58691753529628821</v>
      </c>
      <c r="P317" s="34">
        <f>SUM(P311:P316)</f>
        <v>85111380</v>
      </c>
      <c r="Q317" s="34">
        <f>SUM(Q311:Q316)</f>
        <v>463572269</v>
      </c>
      <c r="R317" s="34">
        <f>SUM(R311:R316)</f>
        <v>464013443</v>
      </c>
      <c r="S317" s="34">
        <f>SUM(S311:S316)</f>
        <v>256062678</v>
      </c>
      <c r="T317" s="39">
        <f t="shared" si="78"/>
        <v>0.55184323183498807</v>
      </c>
      <c r="U317" s="39">
        <f t="shared" si="79"/>
        <v>0.23469057839268959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42302042</v>
      </c>
      <c r="E318" s="33">
        <v>41512302</v>
      </c>
      <c r="F318" s="33">
        <v>7046169</v>
      </c>
      <c r="G318" s="38">
        <f t="shared" si="72"/>
        <v>0.16656805834574132</v>
      </c>
      <c r="H318" s="33">
        <v>8975335</v>
      </c>
      <c r="I318" s="38">
        <f t="shared" si="73"/>
        <v>0.21217261804997498</v>
      </c>
      <c r="J318" s="33">
        <v>11757071</v>
      </c>
      <c r="K318" s="38">
        <f t="shared" si="74"/>
        <v>0.28321896000852953</v>
      </c>
      <c r="L318" s="33">
        <v>0</v>
      </c>
      <c r="M318" s="38">
        <f t="shared" si="75"/>
        <v>0</v>
      </c>
      <c r="N318" s="33">
        <f t="shared" si="76"/>
        <v>27778575</v>
      </c>
      <c r="O318" s="38">
        <f t="shared" si="77"/>
        <v>0.66916488996442547</v>
      </c>
      <c r="P318" s="33">
        <v>9647360</v>
      </c>
      <c r="Q318" s="33">
        <v>40977547</v>
      </c>
      <c r="R318" s="33">
        <v>44141111</v>
      </c>
      <c r="S318" s="33">
        <v>28819158</v>
      </c>
      <c r="T318" s="38">
        <f t="shared" si="78"/>
        <v>0.65288701047873487</v>
      </c>
      <c r="U318" s="38">
        <f t="shared" si="79"/>
        <v>0.21868272770996411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116269899</v>
      </c>
      <c r="E319" s="33">
        <v>115906414</v>
      </c>
      <c r="F319" s="33">
        <v>22037856</v>
      </c>
      <c r="G319" s="38">
        <f t="shared" si="72"/>
        <v>0.1895405103946981</v>
      </c>
      <c r="H319" s="33">
        <v>37319017</v>
      </c>
      <c r="I319" s="38">
        <f t="shared" si="73"/>
        <v>0.32096886056467633</v>
      </c>
      <c r="J319" s="33">
        <v>25011035</v>
      </c>
      <c r="K319" s="38">
        <f t="shared" si="74"/>
        <v>0.21578646199855686</v>
      </c>
      <c r="L319" s="33">
        <v>0</v>
      </c>
      <c r="M319" s="38">
        <f t="shared" si="75"/>
        <v>0</v>
      </c>
      <c r="N319" s="33">
        <f t="shared" si="76"/>
        <v>84367908</v>
      </c>
      <c r="O319" s="38">
        <f t="shared" si="77"/>
        <v>0.72789680129349876</v>
      </c>
      <c r="P319" s="33">
        <v>19786681</v>
      </c>
      <c r="Q319" s="33">
        <v>108617262</v>
      </c>
      <c r="R319" s="33">
        <v>111418300</v>
      </c>
      <c r="S319" s="33">
        <v>58536724</v>
      </c>
      <c r="T319" s="38">
        <f t="shared" si="78"/>
        <v>0.52537800343390628</v>
      </c>
      <c r="U319" s="38">
        <f t="shared" si="79"/>
        <v>0.2640338720778892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22083960</v>
      </c>
      <c r="E320" s="33">
        <v>21899960</v>
      </c>
      <c r="F320" s="33">
        <v>3972053</v>
      </c>
      <c r="G320" s="38">
        <f t="shared" si="72"/>
        <v>0.17986144695063747</v>
      </c>
      <c r="H320" s="33">
        <v>5486026</v>
      </c>
      <c r="I320" s="38">
        <f t="shared" si="73"/>
        <v>0.24841676945620261</v>
      </c>
      <c r="J320" s="33">
        <v>4299433</v>
      </c>
      <c r="K320" s="38">
        <f t="shared" si="74"/>
        <v>0.19632150013059385</v>
      </c>
      <c r="L320" s="33">
        <v>0</v>
      </c>
      <c r="M320" s="38">
        <f t="shared" si="75"/>
        <v>0</v>
      </c>
      <c r="N320" s="33">
        <f t="shared" si="76"/>
        <v>13757512</v>
      </c>
      <c r="O320" s="38">
        <f t="shared" si="77"/>
        <v>0.62819804237085364</v>
      </c>
      <c r="P320" s="33">
        <v>4865326</v>
      </c>
      <c r="Q320" s="33">
        <v>20975600</v>
      </c>
      <c r="R320" s="33">
        <v>20854300</v>
      </c>
      <c r="S320" s="33">
        <v>13782176</v>
      </c>
      <c r="T320" s="38">
        <f t="shared" si="78"/>
        <v>0.66087933903319696</v>
      </c>
      <c r="U320" s="38">
        <f t="shared" si="79"/>
        <v>-0.11631142496926206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17918029</v>
      </c>
      <c r="E321" s="33">
        <v>19260402</v>
      </c>
      <c r="F321" s="33">
        <v>3309980</v>
      </c>
      <c r="G321" s="38">
        <f t="shared" si="72"/>
        <v>0.1847290234880187</v>
      </c>
      <c r="H321" s="33">
        <v>6870968</v>
      </c>
      <c r="I321" s="38">
        <f t="shared" si="73"/>
        <v>0.38346673063203546</v>
      </c>
      <c r="J321" s="33">
        <v>4129795</v>
      </c>
      <c r="K321" s="38">
        <f t="shared" si="74"/>
        <v>0.21441894099614328</v>
      </c>
      <c r="L321" s="33">
        <v>0</v>
      </c>
      <c r="M321" s="38">
        <f t="shared" si="75"/>
        <v>0</v>
      </c>
      <c r="N321" s="33">
        <f t="shared" si="76"/>
        <v>14310743</v>
      </c>
      <c r="O321" s="38">
        <f t="shared" si="77"/>
        <v>0.74301372318189418</v>
      </c>
      <c r="P321" s="33">
        <v>3310556</v>
      </c>
      <c r="Q321" s="33">
        <v>18299170</v>
      </c>
      <c r="R321" s="33">
        <v>17458253</v>
      </c>
      <c r="S321" s="33">
        <v>11984702</v>
      </c>
      <c r="T321" s="38">
        <f t="shared" si="78"/>
        <v>0.68647773634624265</v>
      </c>
      <c r="U321" s="38">
        <f t="shared" si="79"/>
        <v>0.24746266186102872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109594866</v>
      </c>
      <c r="E322" s="33">
        <v>110839206</v>
      </c>
      <c r="F322" s="33">
        <v>23052422</v>
      </c>
      <c r="G322" s="38">
        <f t="shared" si="72"/>
        <v>0.21034217059036323</v>
      </c>
      <c r="H322" s="33">
        <v>38926406</v>
      </c>
      <c r="I322" s="38">
        <f t="shared" si="73"/>
        <v>0.35518457589062613</v>
      </c>
      <c r="J322" s="33">
        <v>32022235</v>
      </c>
      <c r="K322" s="38">
        <f t="shared" si="74"/>
        <v>0.28890711288566973</v>
      </c>
      <c r="L322" s="33">
        <v>0</v>
      </c>
      <c r="M322" s="38">
        <f t="shared" si="75"/>
        <v>0</v>
      </c>
      <c r="N322" s="33">
        <f t="shared" si="76"/>
        <v>94001063</v>
      </c>
      <c r="O322" s="38">
        <f t="shared" si="77"/>
        <v>0.84808495470456546</v>
      </c>
      <c r="P322" s="33">
        <v>42426674</v>
      </c>
      <c r="Q322" s="33">
        <v>100851619</v>
      </c>
      <c r="R322" s="33">
        <v>115906987</v>
      </c>
      <c r="S322" s="33">
        <v>100629921</v>
      </c>
      <c r="T322" s="38">
        <f t="shared" si="78"/>
        <v>0.86819546952764803</v>
      </c>
      <c r="U322" s="38">
        <f t="shared" si="79"/>
        <v>-0.24523343498479278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308168796</v>
      </c>
      <c r="E323" s="34">
        <f>SUM(E318:E322)</f>
        <v>309418284</v>
      </c>
      <c r="F323" s="34">
        <f>SUM(F318:F322)</f>
        <v>59418480</v>
      </c>
      <c r="G323" s="39">
        <f t="shared" si="72"/>
        <v>0.19281147465689549</v>
      </c>
      <c r="H323" s="34">
        <f>SUM(H318:H322)</f>
        <v>97577752</v>
      </c>
      <c r="I323" s="39">
        <f t="shared" si="73"/>
        <v>0.31663735351063904</v>
      </c>
      <c r="J323" s="34">
        <f>SUM(J318:J322)</f>
        <v>77219569</v>
      </c>
      <c r="K323" s="39">
        <f t="shared" si="74"/>
        <v>0.24956369094206468</v>
      </c>
      <c r="L323" s="34">
        <f>SUM(L318:L322)</f>
        <v>0</v>
      </c>
      <c r="M323" s="39">
        <f t="shared" si="75"/>
        <v>0</v>
      </c>
      <c r="N323" s="34">
        <f t="shared" si="76"/>
        <v>234215801</v>
      </c>
      <c r="O323" s="39">
        <f t="shared" si="77"/>
        <v>0.75695527094320003</v>
      </c>
      <c r="P323" s="34">
        <f>SUM(P318:P322)</f>
        <v>80036597</v>
      </c>
      <c r="Q323" s="34">
        <f>SUM(Q318:Q322)</f>
        <v>289721198</v>
      </c>
      <c r="R323" s="34">
        <f>SUM(R318:R322)</f>
        <v>309778951</v>
      </c>
      <c r="S323" s="34">
        <f>SUM(S318:S322)</f>
        <v>213752681</v>
      </c>
      <c r="T323" s="39">
        <f t="shared" si="78"/>
        <v>0.69001680169031243</v>
      </c>
      <c r="U323" s="39">
        <f t="shared" si="79"/>
        <v>-3.5196748807298728E-2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16083089</v>
      </c>
      <c r="E324" s="33">
        <v>11748724</v>
      </c>
      <c r="F324" s="33">
        <v>2193456</v>
      </c>
      <c r="G324" s="38">
        <f t="shared" si="72"/>
        <v>0.13638275582507814</v>
      </c>
      <c r="H324" s="33">
        <v>2102564</v>
      </c>
      <c r="I324" s="38">
        <f t="shared" si="73"/>
        <v>0.13073135390844384</v>
      </c>
      <c r="J324" s="33">
        <v>2799978</v>
      </c>
      <c r="K324" s="38">
        <f t="shared" si="74"/>
        <v>0.23832188074211294</v>
      </c>
      <c r="L324" s="33">
        <v>0</v>
      </c>
      <c r="M324" s="38">
        <f t="shared" si="75"/>
        <v>0</v>
      </c>
      <c r="N324" s="33">
        <f t="shared" si="76"/>
        <v>7095998</v>
      </c>
      <c r="O324" s="38">
        <f t="shared" si="77"/>
        <v>0.60398031309612854</v>
      </c>
      <c r="P324" s="33">
        <v>3897161</v>
      </c>
      <c r="Q324" s="33">
        <v>19220920</v>
      </c>
      <c r="R324" s="33">
        <v>15201488</v>
      </c>
      <c r="S324" s="33">
        <v>6660059</v>
      </c>
      <c r="T324" s="38">
        <f t="shared" si="78"/>
        <v>0.43811888678266231</v>
      </c>
      <c r="U324" s="38">
        <f t="shared" si="79"/>
        <v>-0.28153391661263161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49802783</v>
      </c>
      <c r="E325" s="33">
        <v>51191835</v>
      </c>
      <c r="F325" s="33">
        <v>7727413</v>
      </c>
      <c r="G325" s="38">
        <f t="shared" si="72"/>
        <v>0.15516026483901513</v>
      </c>
      <c r="H325" s="33">
        <v>16436217</v>
      </c>
      <c r="I325" s="38">
        <f t="shared" si="73"/>
        <v>0.33002607504885823</v>
      </c>
      <c r="J325" s="33">
        <v>9878963</v>
      </c>
      <c r="K325" s="38">
        <f t="shared" si="74"/>
        <v>0.19297927101069925</v>
      </c>
      <c r="L325" s="33">
        <v>0</v>
      </c>
      <c r="M325" s="38">
        <f t="shared" si="75"/>
        <v>0</v>
      </c>
      <c r="N325" s="33">
        <f t="shared" si="76"/>
        <v>34042593</v>
      </c>
      <c r="O325" s="38">
        <f t="shared" si="77"/>
        <v>0.66500044391844915</v>
      </c>
      <c r="P325" s="33">
        <v>9750695</v>
      </c>
      <c r="Q325" s="33">
        <v>47840490</v>
      </c>
      <c r="R325" s="33">
        <v>46974994</v>
      </c>
      <c r="S325" s="33">
        <v>33388412</v>
      </c>
      <c r="T325" s="38">
        <f t="shared" si="78"/>
        <v>0.7107699045155812</v>
      </c>
      <c r="U325" s="38">
        <f t="shared" si="79"/>
        <v>1.3154754609799646E-2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91613620</v>
      </c>
      <c r="E326" s="33">
        <v>91266966</v>
      </c>
      <c r="F326" s="33">
        <v>6971299</v>
      </c>
      <c r="G326" s="38">
        <f t="shared" si="72"/>
        <v>7.6094569781218119E-2</v>
      </c>
      <c r="H326" s="33">
        <v>17982600</v>
      </c>
      <c r="I326" s="38">
        <f t="shared" si="73"/>
        <v>0.19628740792035071</v>
      </c>
      <c r="J326" s="33">
        <v>36757372</v>
      </c>
      <c r="K326" s="38">
        <f t="shared" si="74"/>
        <v>0.40274563306947225</v>
      </c>
      <c r="L326" s="33">
        <v>0</v>
      </c>
      <c r="M326" s="38">
        <f t="shared" si="75"/>
        <v>0</v>
      </c>
      <c r="N326" s="33">
        <f t="shared" si="76"/>
        <v>61711271</v>
      </c>
      <c r="O326" s="38">
        <f t="shared" si="77"/>
        <v>0.6761621833687339</v>
      </c>
      <c r="P326" s="33">
        <v>23214381</v>
      </c>
      <c r="Q326" s="33">
        <v>79987257</v>
      </c>
      <c r="R326" s="33">
        <v>79305386</v>
      </c>
      <c r="S326" s="33">
        <v>52024801</v>
      </c>
      <c r="T326" s="38">
        <f t="shared" si="78"/>
        <v>0.65600589851488778</v>
      </c>
      <c r="U326" s="38">
        <f t="shared" si="79"/>
        <v>0.58338798695515504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462119841</v>
      </c>
      <c r="E327" s="33">
        <v>481359640</v>
      </c>
      <c r="F327" s="33">
        <v>79561799</v>
      </c>
      <c r="G327" s="38">
        <f t="shared" si="72"/>
        <v>0.17216702669124306</v>
      </c>
      <c r="H327" s="33">
        <v>98105984</v>
      </c>
      <c r="I327" s="38">
        <f t="shared" si="73"/>
        <v>0.21229554608108678</v>
      </c>
      <c r="J327" s="33">
        <v>114005618</v>
      </c>
      <c r="K327" s="38">
        <f t="shared" si="74"/>
        <v>0.23684083277110643</v>
      </c>
      <c r="L327" s="33">
        <v>0</v>
      </c>
      <c r="M327" s="38">
        <f t="shared" si="75"/>
        <v>0</v>
      </c>
      <c r="N327" s="33">
        <f t="shared" si="76"/>
        <v>291673401</v>
      </c>
      <c r="O327" s="38">
        <f t="shared" si="77"/>
        <v>0.60593655296900251</v>
      </c>
      <c r="P327" s="33">
        <v>115857521</v>
      </c>
      <c r="Q327" s="33">
        <v>421669477</v>
      </c>
      <c r="R327" s="33">
        <v>407263698</v>
      </c>
      <c r="S327" s="33">
        <v>247451925</v>
      </c>
      <c r="T327" s="38">
        <f t="shared" si="78"/>
        <v>0.60759632202720903</v>
      </c>
      <c r="U327" s="38">
        <f t="shared" si="79"/>
        <v>-1.5984314043798631E-2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37666100</v>
      </c>
      <c r="E328" s="33">
        <v>36543000</v>
      </c>
      <c r="F328" s="33">
        <v>7638496</v>
      </c>
      <c r="G328" s="38">
        <f t="shared" si="72"/>
        <v>0.20279498010147054</v>
      </c>
      <c r="H328" s="33">
        <v>8587009</v>
      </c>
      <c r="I328" s="38">
        <f t="shared" si="73"/>
        <v>0.22797712000977005</v>
      </c>
      <c r="J328" s="33">
        <v>9146083</v>
      </c>
      <c r="K328" s="38">
        <f t="shared" si="74"/>
        <v>0.25028276277262401</v>
      </c>
      <c r="L328" s="33">
        <v>0</v>
      </c>
      <c r="M328" s="38">
        <f t="shared" si="75"/>
        <v>0</v>
      </c>
      <c r="N328" s="33">
        <f t="shared" si="76"/>
        <v>25371588</v>
      </c>
      <c r="O328" s="38">
        <f t="shared" si="77"/>
        <v>0.69429406452672193</v>
      </c>
      <c r="P328" s="33">
        <v>9484231</v>
      </c>
      <c r="Q328" s="33">
        <v>40242734</v>
      </c>
      <c r="R328" s="33">
        <v>36922559</v>
      </c>
      <c r="S328" s="33">
        <v>28353549</v>
      </c>
      <c r="T328" s="38">
        <f t="shared" si="78"/>
        <v>0.7679193904192827</v>
      </c>
      <c r="U328" s="38">
        <f t="shared" si="79"/>
        <v>-3.5653707717578809E-2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40383300</v>
      </c>
      <c r="E329" s="33">
        <v>37629514</v>
      </c>
      <c r="F329" s="33">
        <v>4423358</v>
      </c>
      <c r="G329" s="38">
        <f t="shared" si="72"/>
        <v>0.10953433721365019</v>
      </c>
      <c r="H329" s="33">
        <v>9112503</v>
      </c>
      <c r="I329" s="38">
        <f t="shared" si="73"/>
        <v>0.22565028118058703</v>
      </c>
      <c r="J329" s="33">
        <v>13240466</v>
      </c>
      <c r="K329" s="38">
        <f t="shared" si="74"/>
        <v>0.35186385877851095</v>
      </c>
      <c r="L329" s="33">
        <v>0</v>
      </c>
      <c r="M329" s="38">
        <f t="shared" si="75"/>
        <v>0</v>
      </c>
      <c r="N329" s="33">
        <f t="shared" si="76"/>
        <v>26776327</v>
      </c>
      <c r="O329" s="38">
        <f t="shared" si="77"/>
        <v>0.7115778056554225</v>
      </c>
      <c r="P329" s="33">
        <v>7368649</v>
      </c>
      <c r="Q329" s="33">
        <v>41267165</v>
      </c>
      <c r="R329" s="33">
        <v>37150524</v>
      </c>
      <c r="S329" s="33">
        <v>28401361</v>
      </c>
      <c r="T329" s="38">
        <f t="shared" si="78"/>
        <v>0.76449422355388585</v>
      </c>
      <c r="U329" s="38">
        <f t="shared" si="79"/>
        <v>0.79686479841827174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34317547</v>
      </c>
      <c r="E330" s="33">
        <v>36188638</v>
      </c>
      <c r="F330" s="33">
        <v>5861536</v>
      </c>
      <c r="G330" s="38">
        <f t="shared" si="72"/>
        <v>0.1708028840173221</v>
      </c>
      <c r="H330" s="33">
        <v>9380190</v>
      </c>
      <c r="I330" s="38">
        <f t="shared" si="73"/>
        <v>0.27333509589132349</v>
      </c>
      <c r="J330" s="33">
        <v>7476430</v>
      </c>
      <c r="K330" s="38">
        <f t="shared" si="74"/>
        <v>0.20659605923826146</v>
      </c>
      <c r="L330" s="33">
        <v>0</v>
      </c>
      <c r="M330" s="38">
        <f t="shared" si="75"/>
        <v>0</v>
      </c>
      <c r="N330" s="33">
        <f t="shared" si="76"/>
        <v>22718156</v>
      </c>
      <c r="O330" s="38">
        <f t="shared" si="77"/>
        <v>0.6277704068332165</v>
      </c>
      <c r="P330" s="33">
        <v>7998708</v>
      </c>
      <c r="Q330" s="33">
        <v>51309190</v>
      </c>
      <c r="R330" s="33">
        <v>33763110</v>
      </c>
      <c r="S330" s="33">
        <v>26021991</v>
      </c>
      <c r="T330" s="38">
        <f t="shared" si="78"/>
        <v>0.77072257265400013</v>
      </c>
      <c r="U330" s="38">
        <f t="shared" si="79"/>
        <v>-6.5295295190173186E-2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180758223</v>
      </c>
      <c r="E331" s="33">
        <v>239118856</v>
      </c>
      <c r="F331" s="33">
        <v>35674511</v>
      </c>
      <c r="G331" s="38">
        <f t="shared" si="72"/>
        <v>0.19736037679458709</v>
      </c>
      <c r="H331" s="33">
        <v>48744729</v>
      </c>
      <c r="I331" s="38">
        <f t="shared" si="73"/>
        <v>0.26966811352200559</v>
      </c>
      <c r="J331" s="33">
        <v>53492682</v>
      </c>
      <c r="K331" s="38">
        <f t="shared" si="74"/>
        <v>0.22370750218042193</v>
      </c>
      <c r="L331" s="33">
        <v>0</v>
      </c>
      <c r="M331" s="38">
        <f t="shared" si="75"/>
        <v>0</v>
      </c>
      <c r="N331" s="33">
        <f t="shared" si="76"/>
        <v>137911922</v>
      </c>
      <c r="O331" s="38">
        <f t="shared" si="77"/>
        <v>0.57675050937848249</v>
      </c>
      <c r="P331" s="33">
        <v>59384007</v>
      </c>
      <c r="Q331" s="33">
        <v>168817675</v>
      </c>
      <c r="R331" s="33">
        <v>192861706</v>
      </c>
      <c r="S331" s="33">
        <v>130565662</v>
      </c>
      <c r="T331" s="38">
        <f t="shared" si="78"/>
        <v>0.67699111818496516</v>
      </c>
      <c r="U331" s="38">
        <f t="shared" si="79"/>
        <v>-9.9207266360452961E-2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912744503</v>
      </c>
      <c r="E332" s="34">
        <f>SUM(E324:E331)</f>
        <v>985047173</v>
      </c>
      <c r="F332" s="34">
        <f>SUM(F324:F331)</f>
        <v>150051868</v>
      </c>
      <c r="G332" s="39">
        <f t="shared" si="72"/>
        <v>0.16439635353246274</v>
      </c>
      <c r="H332" s="34">
        <f>SUM(H324:H331)</f>
        <v>210451796</v>
      </c>
      <c r="I332" s="39">
        <f t="shared" si="73"/>
        <v>0.23057032423453555</v>
      </c>
      <c r="J332" s="34">
        <f>SUM(J324:J331)</f>
        <v>246797592</v>
      </c>
      <c r="K332" s="39">
        <f t="shared" si="74"/>
        <v>0.25054393207217496</v>
      </c>
      <c r="L332" s="34">
        <f>SUM(L324:L331)</f>
        <v>0</v>
      </c>
      <c r="M332" s="39">
        <f t="shared" si="75"/>
        <v>0</v>
      </c>
      <c r="N332" s="34">
        <f t="shared" si="76"/>
        <v>607301256</v>
      </c>
      <c r="O332" s="39">
        <f t="shared" si="77"/>
        <v>0.61651997249069812</v>
      </c>
      <c r="P332" s="34">
        <f>SUM(P324:P331)</f>
        <v>236955353</v>
      </c>
      <c r="Q332" s="34">
        <f>SUM(Q324:Q331)</f>
        <v>870354908</v>
      </c>
      <c r="R332" s="34">
        <f>SUM(R324:R331)</f>
        <v>849443465</v>
      </c>
      <c r="S332" s="34">
        <f>SUM(S324:S331)</f>
        <v>552867760</v>
      </c>
      <c r="T332" s="39">
        <f t="shared" si="78"/>
        <v>0.65085880671293406</v>
      </c>
      <c r="U332" s="39">
        <f t="shared" si="79"/>
        <v>4.1536259364438166E-2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11583386</v>
      </c>
      <c r="E333" s="33">
        <v>11695992</v>
      </c>
      <c r="F333" s="33">
        <v>2802343</v>
      </c>
      <c r="G333" s="38">
        <f t="shared" si="72"/>
        <v>0.24192779209809637</v>
      </c>
      <c r="H333" s="33">
        <v>3572444</v>
      </c>
      <c r="I333" s="38">
        <f t="shared" si="73"/>
        <v>0.30841102938294551</v>
      </c>
      <c r="J333" s="33">
        <v>3310984</v>
      </c>
      <c r="K333" s="38">
        <f t="shared" si="74"/>
        <v>0.2830870609350622</v>
      </c>
      <c r="L333" s="33">
        <v>0</v>
      </c>
      <c r="M333" s="38">
        <f t="shared" si="75"/>
        <v>0</v>
      </c>
      <c r="N333" s="33">
        <f t="shared" si="76"/>
        <v>9685771</v>
      </c>
      <c r="O333" s="38">
        <f t="shared" si="77"/>
        <v>0.82812736192022018</v>
      </c>
      <c r="P333" s="33">
        <v>2655108</v>
      </c>
      <c r="Q333" s="33">
        <v>10948992</v>
      </c>
      <c r="R333" s="33">
        <v>10397080</v>
      </c>
      <c r="S333" s="33">
        <v>8881435</v>
      </c>
      <c r="T333" s="38">
        <f t="shared" si="78"/>
        <v>0.85422397442358811</v>
      </c>
      <c r="U333" s="38">
        <f t="shared" si="79"/>
        <v>0.24702422650980682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8607995</v>
      </c>
      <c r="E334" s="33">
        <v>8607995</v>
      </c>
      <c r="F334" s="33">
        <v>2255633</v>
      </c>
      <c r="G334" s="38">
        <f t="shared" si="72"/>
        <v>0.26203930183509633</v>
      </c>
      <c r="H334" s="33">
        <v>2024216</v>
      </c>
      <c r="I334" s="38">
        <f t="shared" si="73"/>
        <v>0.23515534105212654</v>
      </c>
      <c r="J334" s="33">
        <v>1908292</v>
      </c>
      <c r="K334" s="38">
        <f t="shared" si="74"/>
        <v>0.22168832579479891</v>
      </c>
      <c r="L334" s="33">
        <v>0</v>
      </c>
      <c r="M334" s="38">
        <f t="shared" si="75"/>
        <v>0</v>
      </c>
      <c r="N334" s="33">
        <f t="shared" si="76"/>
        <v>6188141</v>
      </c>
      <c r="O334" s="38">
        <f t="shared" si="77"/>
        <v>0.71888296868202173</v>
      </c>
      <c r="P334" s="33">
        <v>1917763</v>
      </c>
      <c r="Q334" s="33">
        <v>6970035</v>
      </c>
      <c r="R334" s="33">
        <v>8055016</v>
      </c>
      <c r="S334" s="33">
        <v>5831742</v>
      </c>
      <c r="T334" s="38">
        <f t="shared" si="78"/>
        <v>0.72398887848267468</v>
      </c>
      <c r="U334" s="38">
        <f t="shared" si="79"/>
        <v>-4.9385664443416522E-3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14959493</v>
      </c>
      <c r="E335" s="33">
        <v>15626000</v>
      </c>
      <c r="F335" s="33">
        <v>2772346</v>
      </c>
      <c r="G335" s="38">
        <f t="shared" si="72"/>
        <v>0.1853235266729962</v>
      </c>
      <c r="H335" s="33">
        <v>3319566</v>
      </c>
      <c r="I335" s="38">
        <f t="shared" si="73"/>
        <v>0.22190364339219251</v>
      </c>
      <c r="J335" s="33">
        <v>2473010</v>
      </c>
      <c r="K335" s="38">
        <f t="shared" si="74"/>
        <v>0.15826251119928325</v>
      </c>
      <c r="L335" s="33">
        <v>0</v>
      </c>
      <c r="M335" s="38">
        <f t="shared" si="75"/>
        <v>0</v>
      </c>
      <c r="N335" s="33">
        <f t="shared" si="76"/>
        <v>8564922</v>
      </c>
      <c r="O335" s="38">
        <f t="shared" si="77"/>
        <v>0.54811992832458722</v>
      </c>
      <c r="P335" s="33">
        <v>1902424</v>
      </c>
      <c r="Q335" s="33">
        <v>22851121</v>
      </c>
      <c r="R335" s="33">
        <v>23836790</v>
      </c>
      <c r="S335" s="33">
        <v>7932135</v>
      </c>
      <c r="T335" s="38">
        <f t="shared" si="78"/>
        <v>0.33276859006602816</v>
      </c>
      <c r="U335" s="38">
        <f t="shared" si="79"/>
        <v>0.29992577890102301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53935220</v>
      </c>
      <c r="E336" s="33">
        <v>54936033</v>
      </c>
      <c r="F336" s="33">
        <v>5583907</v>
      </c>
      <c r="G336" s="38">
        <f t="shared" si="72"/>
        <v>0.10352988270002421</v>
      </c>
      <c r="H336" s="33">
        <v>19978285</v>
      </c>
      <c r="I336" s="38">
        <f t="shared" si="73"/>
        <v>0.37041259866929255</v>
      </c>
      <c r="J336" s="33">
        <v>14244170</v>
      </c>
      <c r="K336" s="38">
        <f t="shared" si="74"/>
        <v>0.25928646868258581</v>
      </c>
      <c r="L336" s="33">
        <v>0</v>
      </c>
      <c r="M336" s="38">
        <f t="shared" si="75"/>
        <v>0</v>
      </c>
      <c r="N336" s="33">
        <f t="shared" si="76"/>
        <v>39806362</v>
      </c>
      <c r="O336" s="38">
        <f t="shared" si="77"/>
        <v>0.72459476642589027</v>
      </c>
      <c r="P336" s="33">
        <v>14245326</v>
      </c>
      <c r="Q336" s="33">
        <v>51398500</v>
      </c>
      <c r="R336" s="33">
        <v>51434682</v>
      </c>
      <c r="S336" s="33">
        <v>32088992</v>
      </c>
      <c r="T336" s="38">
        <f t="shared" si="78"/>
        <v>0.62387849505903425</v>
      </c>
      <c r="U336" s="38">
        <f t="shared" si="79"/>
        <v>-8.1149424028592598E-5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89086094</v>
      </c>
      <c r="E337" s="34">
        <f>SUM(E333:E336)</f>
        <v>90866020</v>
      </c>
      <c r="F337" s="34">
        <f>SUM(F333:F336)</f>
        <v>13414229</v>
      </c>
      <c r="G337" s="39">
        <f t="shared" si="72"/>
        <v>0.15057601470325999</v>
      </c>
      <c r="H337" s="34">
        <f>SUM(H333:H336)</f>
        <v>28894511</v>
      </c>
      <c r="I337" s="39">
        <f t="shared" si="73"/>
        <v>0.32434367366022354</v>
      </c>
      <c r="J337" s="34">
        <f>SUM(J333:J336)</f>
        <v>21936456</v>
      </c>
      <c r="K337" s="39">
        <f t="shared" si="74"/>
        <v>0.24141539378526758</v>
      </c>
      <c r="L337" s="34">
        <f>SUM(L333:L336)</f>
        <v>0</v>
      </c>
      <c r="M337" s="39">
        <f t="shared" si="75"/>
        <v>0</v>
      </c>
      <c r="N337" s="34">
        <f t="shared" si="76"/>
        <v>64245196</v>
      </c>
      <c r="O337" s="39">
        <f t="shared" si="77"/>
        <v>0.70703213368429696</v>
      </c>
      <c r="P337" s="34">
        <f>SUM(P333:P336)</f>
        <v>20720621</v>
      </c>
      <c r="Q337" s="34">
        <f>SUM(Q333:Q336)</f>
        <v>92168648</v>
      </c>
      <c r="R337" s="34">
        <f>SUM(R333:R336)</f>
        <v>93723568</v>
      </c>
      <c r="S337" s="34">
        <f>SUM(S333:S336)</f>
        <v>54734304</v>
      </c>
      <c r="T337" s="39">
        <f t="shared" si="78"/>
        <v>0.58399722895739525</v>
      </c>
      <c r="U337" s="39">
        <f t="shared" si="79"/>
        <v>5.8677536739849545E-2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5799776041</v>
      </c>
      <c r="E338" s="34">
        <f>SUM(E302,E304:E309,E311:E316,E318:E322,E324:E331,E333:E336)</f>
        <v>6077019487</v>
      </c>
      <c r="F338" s="34">
        <f>SUM(F302,F304:F309,F311:F316,F318:F322,F324:F331,F333:F336)</f>
        <v>987500068</v>
      </c>
      <c r="G338" s="39">
        <f t="shared" si="72"/>
        <v>0.17026520696991168</v>
      </c>
      <c r="H338" s="34">
        <f>SUM(H302,H304:H309,H311:H316,H318:H322,H324:H331,H333:H336)</f>
        <v>1571885230</v>
      </c>
      <c r="I338" s="39">
        <f t="shared" si="73"/>
        <v>0.2710251600903153</v>
      </c>
      <c r="J338" s="34">
        <f>SUM(J302,J304:J309,J311:J316,J318:J322,J324:J331,J333:J336)</f>
        <v>1404338550</v>
      </c>
      <c r="K338" s="39">
        <f t="shared" si="74"/>
        <v>0.23109001921158395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3963723848</v>
      </c>
      <c r="O338" s="39">
        <f t="shared" si="77"/>
        <v>0.65224800685257367</v>
      </c>
      <c r="P338" s="34">
        <f>SUM(P302,P304:P309,P311:P316,P318:P322,P324:P331,P333:P336)</f>
        <v>1323829421</v>
      </c>
      <c r="Q338" s="34">
        <f>SUM(Q302,Q304:Q309,Q311:Q316,Q318:Q322,Q324:Q331,Q333:Q336)</f>
        <v>6222348127</v>
      </c>
      <c r="R338" s="34">
        <f>SUM(R302,R304:R309,R311:R316,R318:R322,R324:R331,R333:R336)</f>
        <v>6039923298</v>
      </c>
      <c r="S338" s="34">
        <f>SUM(S302,S304:S309,S311:S316,S318:S322,S324:S331,S333:S336)</f>
        <v>3719160636</v>
      </c>
      <c r="T338" s="39">
        <f t="shared" si="78"/>
        <v>0.6157628917624709</v>
      </c>
      <c r="U338" s="39">
        <f t="shared" si="79"/>
        <v>6.0815334455389669E-2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27015450360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27439598266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4650276074</v>
      </c>
      <c r="G339" s="41">
        <f t="shared" si="72"/>
        <v>0.17213394602095392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6745357355</v>
      </c>
      <c r="I339" s="41">
        <f t="shared" si="73"/>
        <v>0.24968517145238514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5790379768</v>
      </c>
      <c r="K339" s="41">
        <f t="shared" si="74"/>
        <v>0.21102276031405218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17186013197</v>
      </c>
      <c r="O339" s="41">
        <f t="shared" si="77"/>
        <v>0.62632160392431602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5783370331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26407181047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25881880738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16526691353</v>
      </c>
      <c r="T339" s="41">
        <f t="shared" si="78"/>
        <v>0.63854290653365731</v>
      </c>
      <c r="U339" s="41">
        <f t="shared" si="79"/>
        <v>1.2119986441865294E-3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0</v>
      </c>
      <c r="G8" s="38">
        <f>IF(($D8       =0),0,($F8       /$D8       ))</f>
        <v>0</v>
      </c>
      <c r="H8" s="33">
        <v>0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       +$J8</f>
        <v>0</v>
      </c>
      <c r="O8" s="38">
        <f>IF(($E8       =0),0,($N8       /$E8       ))</f>
        <v>0</v>
      </c>
      <c r="P8" s="33">
        <v>7219117</v>
      </c>
      <c r="Q8" s="33">
        <v>29654452</v>
      </c>
      <c r="R8" s="33">
        <v>30109972</v>
      </c>
      <c r="S8" s="33">
        <v>21543629</v>
      </c>
      <c r="T8" s="38">
        <f>IF(($R8       =0),0,($S8       /$R8       ))</f>
        <v>0.7154981412802377</v>
      </c>
      <c r="U8" s="38">
        <f>IF(($P8       =0),0,(($J8       /$P8       )-1))</f>
        <v>-1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50647780</v>
      </c>
      <c r="E9" s="33">
        <v>49989290</v>
      </c>
      <c r="F9" s="33">
        <v>5248106</v>
      </c>
      <c r="G9" s="38">
        <f>IF(($D9       =0),0,($F9       /$D9       ))</f>
        <v>0.10361966506725467</v>
      </c>
      <c r="H9" s="33">
        <v>9999081</v>
      </c>
      <c r="I9" s="38">
        <f>IF(($D9       =0),0,($H9       /$D9       ))</f>
        <v>0.19742387524191585</v>
      </c>
      <c r="J9" s="33">
        <v>9226517</v>
      </c>
      <c r="K9" s="38">
        <f>IF(($E9       =0),0,($J9       /$E9       ))</f>
        <v>0.18456987486719656</v>
      </c>
      <c r="L9" s="33">
        <v>0</v>
      </c>
      <c r="M9" s="38">
        <f>IF(($E9       =0),0,($L9       /$E9       ))</f>
        <v>0</v>
      </c>
      <c r="N9" s="33">
        <f>$F9       +$H9       +$J9</f>
        <v>24473704</v>
      </c>
      <c r="O9" s="38">
        <f>IF(($E9       =0),0,($N9       /$E9       ))</f>
        <v>0.48957894781062106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50647780</v>
      </c>
      <c r="E10" s="34">
        <f>SUM(E8:E9)</f>
        <v>49989290</v>
      </c>
      <c r="F10" s="34">
        <f>SUM(F8:F9)</f>
        <v>5248106</v>
      </c>
      <c r="G10" s="39">
        <f t="shared" ref="G10:G54" si="0">IF(($D10      =0),0,($F10      /$D10      ))</f>
        <v>0.10361966506725467</v>
      </c>
      <c r="H10" s="34">
        <f>SUM(H8:H9)</f>
        <v>9999081</v>
      </c>
      <c r="I10" s="39">
        <f t="shared" ref="I10:I54" si="1">IF(($D10      =0),0,($H10      /$D10      ))</f>
        <v>0.19742387524191585</v>
      </c>
      <c r="J10" s="34">
        <f>SUM(J8:J9)</f>
        <v>9226517</v>
      </c>
      <c r="K10" s="39">
        <f t="shared" ref="K10:K54" si="2">IF(($E10      =0),0,($J10      /$E10      ))</f>
        <v>0.18456987486719656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24473704</v>
      </c>
      <c r="O10" s="39">
        <f t="shared" ref="O10:O54" si="5">IF(($E10      =0),0,($N10      /$E10      ))</f>
        <v>0.48957894781062106</v>
      </c>
      <c r="P10" s="34">
        <f>SUM(P8:P9)</f>
        <v>7219117</v>
      </c>
      <c r="Q10" s="34">
        <f>SUM(Q8:Q9)</f>
        <v>29654452</v>
      </c>
      <c r="R10" s="34">
        <f>SUM(R8:R9)</f>
        <v>30109972</v>
      </c>
      <c r="S10" s="34">
        <f>SUM(S8:S9)</f>
        <v>21543629</v>
      </c>
      <c r="T10" s="39">
        <f t="shared" ref="T10:T54" si="6">IF(($R10      =0),0,($S10      /$R10      ))</f>
        <v>0.7154981412802377</v>
      </c>
      <c r="U10" s="39">
        <f t="shared" ref="U10:U54" si="7">IF(($P10      =0),0,(($J10      /$P10      )-1))</f>
        <v>0.27806724839062724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49992</v>
      </c>
      <c r="E13" s="33">
        <v>49992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49992</v>
      </c>
      <c r="R13" s="33">
        <v>49992</v>
      </c>
      <c r="S13" s="33">
        <v>0</v>
      </c>
      <c r="T13" s="38">
        <f t="shared" si="6"/>
        <v>0</v>
      </c>
      <c r="U13" s="38">
        <f t="shared" si="7"/>
        <v>0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3022201</v>
      </c>
      <c r="E14" s="33">
        <v>3765691</v>
      </c>
      <c r="F14" s="33">
        <v>583009</v>
      </c>
      <c r="G14" s="38">
        <f t="shared" si="0"/>
        <v>0.19290874432243255</v>
      </c>
      <c r="H14" s="33">
        <v>778421</v>
      </c>
      <c r="I14" s="38">
        <f t="shared" si="1"/>
        <v>0.25756758071352631</v>
      </c>
      <c r="J14" s="33">
        <v>860635</v>
      </c>
      <c r="K14" s="38">
        <f t="shared" si="2"/>
        <v>0.22854636771843467</v>
      </c>
      <c r="L14" s="33">
        <v>0</v>
      </c>
      <c r="M14" s="38">
        <f t="shared" si="3"/>
        <v>0</v>
      </c>
      <c r="N14" s="33">
        <f t="shared" si="4"/>
        <v>2222065</v>
      </c>
      <c r="O14" s="38">
        <f t="shared" si="5"/>
        <v>0.59008160786426711</v>
      </c>
      <c r="P14" s="33">
        <v>629532</v>
      </c>
      <c r="Q14" s="33">
        <v>3563921</v>
      </c>
      <c r="R14" s="33">
        <v>3278097</v>
      </c>
      <c r="S14" s="33">
        <v>1711683</v>
      </c>
      <c r="T14" s="38">
        <f t="shared" si="6"/>
        <v>0.52215752004897964</v>
      </c>
      <c r="U14" s="38">
        <f t="shared" si="7"/>
        <v>0.36710286371463252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2830281</v>
      </c>
      <c r="E16" s="33">
        <v>3050704</v>
      </c>
      <c r="F16" s="33">
        <v>856358</v>
      </c>
      <c r="G16" s="38">
        <f t="shared" si="0"/>
        <v>0.30256995683467475</v>
      </c>
      <c r="H16" s="33">
        <v>789006</v>
      </c>
      <c r="I16" s="38">
        <f t="shared" si="1"/>
        <v>0.27877302642387808</v>
      </c>
      <c r="J16" s="33">
        <v>559226</v>
      </c>
      <c r="K16" s="38">
        <f t="shared" si="2"/>
        <v>0.18331047522145708</v>
      </c>
      <c r="L16" s="33">
        <v>0</v>
      </c>
      <c r="M16" s="38">
        <f t="shared" si="3"/>
        <v>0</v>
      </c>
      <c r="N16" s="33">
        <f t="shared" si="4"/>
        <v>2204590</v>
      </c>
      <c r="O16" s="38">
        <f t="shared" si="5"/>
        <v>0.7226495917008009</v>
      </c>
      <c r="P16" s="33">
        <v>1054977</v>
      </c>
      <c r="Q16" s="33">
        <v>2011010</v>
      </c>
      <c r="R16" s="33">
        <v>2011010</v>
      </c>
      <c r="S16" s="33">
        <v>2928072</v>
      </c>
      <c r="T16" s="38">
        <f t="shared" si="6"/>
        <v>1.4560206065608823</v>
      </c>
      <c r="U16" s="38">
        <f t="shared" si="7"/>
        <v>-0.46991640576050475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5902474</v>
      </c>
      <c r="E19" s="34">
        <f>SUM(E11:E18)</f>
        <v>6866387</v>
      </c>
      <c r="F19" s="34">
        <f>SUM(F11:F18)</f>
        <v>1439367</v>
      </c>
      <c r="G19" s="39">
        <f t="shared" si="0"/>
        <v>0.2438582533358046</v>
      </c>
      <c r="H19" s="34">
        <f>SUM(H11:H18)</f>
        <v>1567427</v>
      </c>
      <c r="I19" s="39">
        <f t="shared" si="1"/>
        <v>0.2655542404761122</v>
      </c>
      <c r="J19" s="34">
        <f>SUM(J11:J18)</f>
        <v>1419861</v>
      </c>
      <c r="K19" s="39">
        <f t="shared" si="2"/>
        <v>0.20678429572932605</v>
      </c>
      <c r="L19" s="34">
        <f>SUM(L11:L18)</f>
        <v>0</v>
      </c>
      <c r="M19" s="39">
        <f t="shared" si="3"/>
        <v>0</v>
      </c>
      <c r="N19" s="34">
        <f t="shared" si="4"/>
        <v>4426655</v>
      </c>
      <c r="O19" s="39">
        <f t="shared" si="5"/>
        <v>0.64468475196635433</v>
      </c>
      <c r="P19" s="34">
        <f>SUM(P11:P18)</f>
        <v>1684509</v>
      </c>
      <c r="Q19" s="34">
        <f>SUM(Q11:Q18)</f>
        <v>5624923</v>
      </c>
      <c r="R19" s="34">
        <f>SUM(R11:R18)</f>
        <v>5339099</v>
      </c>
      <c r="S19" s="34">
        <f>SUM(S11:S18)</f>
        <v>4639755</v>
      </c>
      <c r="T19" s="39">
        <f t="shared" si="6"/>
        <v>0.86901460340031156</v>
      </c>
      <c r="U19" s="39">
        <f t="shared" si="7"/>
        <v>-0.1571069077101992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100000</v>
      </c>
      <c r="E20" s="33">
        <v>50000</v>
      </c>
      <c r="F20" s="33">
        <v>2300</v>
      </c>
      <c r="G20" s="38">
        <f t="shared" si="0"/>
        <v>2.3E-2</v>
      </c>
      <c r="H20" s="33">
        <v>33241</v>
      </c>
      <c r="I20" s="38">
        <f t="shared" si="1"/>
        <v>0.33240999999999998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35541</v>
      </c>
      <c r="O20" s="38">
        <f t="shared" si="5"/>
        <v>0.71082000000000001</v>
      </c>
      <c r="P20" s="33">
        <v>22174</v>
      </c>
      <c r="Q20" s="33">
        <v>500000</v>
      </c>
      <c r="R20" s="33">
        <v>537500</v>
      </c>
      <c r="S20" s="33">
        <v>69932</v>
      </c>
      <c r="T20" s="38">
        <f t="shared" si="6"/>
        <v>0.13010604651162791</v>
      </c>
      <c r="U20" s="38">
        <f t="shared" si="7"/>
        <v>-1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1095173</v>
      </c>
      <c r="E23" s="33">
        <v>16455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18783</v>
      </c>
      <c r="K23" s="38">
        <f t="shared" si="2"/>
        <v>1.1414767547857794</v>
      </c>
      <c r="L23" s="33">
        <v>0</v>
      </c>
      <c r="M23" s="38">
        <f t="shared" si="3"/>
        <v>0</v>
      </c>
      <c r="N23" s="33">
        <f t="shared" si="4"/>
        <v>18783</v>
      </c>
      <c r="O23" s="38">
        <f t="shared" si="5"/>
        <v>1.1414767547857794</v>
      </c>
      <c r="P23" s="33">
        <v>1116</v>
      </c>
      <c r="Q23" s="33">
        <v>732520</v>
      </c>
      <c r="R23" s="33">
        <v>732520</v>
      </c>
      <c r="S23" s="33">
        <v>1116</v>
      </c>
      <c r="T23" s="38">
        <f t="shared" si="6"/>
        <v>1.5235078905695408E-3</v>
      </c>
      <c r="U23" s="38">
        <f t="shared" si="7"/>
        <v>15.830645161290324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1195173</v>
      </c>
      <c r="E27" s="34">
        <f>SUM(E20:E26)</f>
        <v>66455</v>
      </c>
      <c r="F27" s="34">
        <f>SUM(F20:F26)</f>
        <v>2300</v>
      </c>
      <c r="G27" s="39">
        <f t="shared" si="0"/>
        <v>1.9244075962224715E-3</v>
      </c>
      <c r="H27" s="34">
        <f>SUM(H20:H26)</f>
        <v>33241</v>
      </c>
      <c r="I27" s="39">
        <f t="shared" si="1"/>
        <v>2.7812709959143991E-2</v>
      </c>
      <c r="J27" s="34">
        <f>SUM(J20:J26)</f>
        <v>18783</v>
      </c>
      <c r="K27" s="39">
        <f t="shared" si="2"/>
        <v>0.28264238958693855</v>
      </c>
      <c r="L27" s="34">
        <f>SUM(L20:L26)</f>
        <v>0</v>
      </c>
      <c r="M27" s="39">
        <f t="shared" si="3"/>
        <v>0</v>
      </c>
      <c r="N27" s="34">
        <f t="shared" si="4"/>
        <v>54324</v>
      </c>
      <c r="O27" s="39">
        <f t="shared" si="5"/>
        <v>0.81745542096155288</v>
      </c>
      <c r="P27" s="34">
        <f>SUM(P20:P26)</f>
        <v>23290</v>
      </c>
      <c r="Q27" s="34">
        <f>SUM(Q20:Q26)</f>
        <v>1232520</v>
      </c>
      <c r="R27" s="34">
        <f>SUM(R20:R26)</f>
        <v>1270020</v>
      </c>
      <c r="S27" s="34">
        <f>SUM(S20:S26)</f>
        <v>71048</v>
      </c>
      <c r="T27" s="39">
        <f t="shared" si="6"/>
        <v>5.5942426103525927E-2</v>
      </c>
      <c r="U27" s="39">
        <f t="shared" si="7"/>
        <v>-0.19351653069987118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627981</v>
      </c>
      <c r="E33" s="33">
        <v>627981</v>
      </c>
      <c r="F33" s="33">
        <v>137400</v>
      </c>
      <c r="G33" s="38">
        <f t="shared" si="0"/>
        <v>0.2187964285543671</v>
      </c>
      <c r="H33" s="33">
        <v>172753</v>
      </c>
      <c r="I33" s="38">
        <f t="shared" si="1"/>
        <v>0.2750927177733084</v>
      </c>
      <c r="J33" s="33">
        <v>187986</v>
      </c>
      <c r="K33" s="38">
        <f t="shared" si="2"/>
        <v>0.29934982109331332</v>
      </c>
      <c r="L33" s="33">
        <v>0</v>
      </c>
      <c r="M33" s="38">
        <f t="shared" si="3"/>
        <v>0</v>
      </c>
      <c r="N33" s="33">
        <f t="shared" si="4"/>
        <v>498139</v>
      </c>
      <c r="O33" s="38">
        <f t="shared" si="5"/>
        <v>0.79323896742098887</v>
      </c>
      <c r="P33" s="33">
        <v>179382</v>
      </c>
      <c r="Q33" s="33">
        <v>1203525</v>
      </c>
      <c r="R33" s="33">
        <v>805525</v>
      </c>
      <c r="S33" s="33">
        <v>527199</v>
      </c>
      <c r="T33" s="38">
        <f t="shared" si="6"/>
        <v>0.65447875609074824</v>
      </c>
      <c r="U33" s="38">
        <f t="shared" si="7"/>
        <v>4.7964678730307408E-2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29696710</v>
      </c>
      <c r="E34" s="33">
        <v>32284920</v>
      </c>
      <c r="F34" s="33">
        <v>7059222</v>
      </c>
      <c r="G34" s="38">
        <f t="shared" si="0"/>
        <v>0.23771057467308668</v>
      </c>
      <c r="H34" s="33">
        <v>9044082</v>
      </c>
      <c r="I34" s="38">
        <f t="shared" si="1"/>
        <v>0.30454828161099329</v>
      </c>
      <c r="J34" s="33">
        <v>8610160</v>
      </c>
      <c r="K34" s="38">
        <f t="shared" si="2"/>
        <v>0.26669293279958567</v>
      </c>
      <c r="L34" s="33">
        <v>0</v>
      </c>
      <c r="M34" s="38">
        <f t="shared" si="3"/>
        <v>0</v>
      </c>
      <c r="N34" s="33">
        <f t="shared" si="4"/>
        <v>24713464</v>
      </c>
      <c r="O34" s="38">
        <f t="shared" si="5"/>
        <v>0.76548010650173515</v>
      </c>
      <c r="P34" s="33">
        <v>8088705</v>
      </c>
      <c r="Q34" s="33">
        <v>33197345</v>
      </c>
      <c r="R34" s="33">
        <v>21269634</v>
      </c>
      <c r="S34" s="33">
        <v>24421166</v>
      </c>
      <c r="T34" s="38">
        <f t="shared" si="6"/>
        <v>1.1481704856792552</v>
      </c>
      <c r="U34" s="38">
        <f t="shared" si="7"/>
        <v>6.4467056222226038E-2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30324691</v>
      </c>
      <c r="E35" s="34">
        <f>SUM(E28:E34)</f>
        <v>32912901</v>
      </c>
      <c r="F35" s="34">
        <f>SUM(F28:F34)</f>
        <v>7196622</v>
      </c>
      <c r="G35" s="39">
        <f t="shared" si="0"/>
        <v>0.23731888974565313</v>
      </c>
      <c r="H35" s="34">
        <f>SUM(H28:H34)</f>
        <v>9216835</v>
      </c>
      <c r="I35" s="39">
        <f t="shared" si="1"/>
        <v>0.30393829899206559</v>
      </c>
      <c r="J35" s="34">
        <f>SUM(J28:J34)</f>
        <v>8798146</v>
      </c>
      <c r="K35" s="39">
        <f t="shared" si="2"/>
        <v>0.26731602905498969</v>
      </c>
      <c r="L35" s="34">
        <f>SUM(L28:L34)</f>
        <v>0</v>
      </c>
      <c r="M35" s="39">
        <f t="shared" si="3"/>
        <v>0</v>
      </c>
      <c r="N35" s="34">
        <f t="shared" si="4"/>
        <v>25211603</v>
      </c>
      <c r="O35" s="39">
        <f t="shared" si="5"/>
        <v>0.76600974797086407</v>
      </c>
      <c r="P35" s="34">
        <f>SUM(P28:P34)</f>
        <v>8268087</v>
      </c>
      <c r="Q35" s="34">
        <f>SUM(Q28:Q34)</f>
        <v>34400870</v>
      </c>
      <c r="R35" s="34">
        <f>SUM(R28:R34)</f>
        <v>22075159</v>
      </c>
      <c r="S35" s="34">
        <f>SUM(S28:S34)</f>
        <v>24948365</v>
      </c>
      <c r="T35" s="39">
        <f t="shared" si="6"/>
        <v>1.1301556197171672</v>
      </c>
      <c r="U35" s="39">
        <f t="shared" si="7"/>
        <v>6.4109025461391411E-2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191186</v>
      </c>
      <c r="E37" s="33">
        <v>29604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180365</v>
      </c>
      <c r="R37" s="33">
        <v>180365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6500000</v>
      </c>
      <c r="E39" s="33">
        <v>6500000</v>
      </c>
      <c r="F39" s="33">
        <v>360349</v>
      </c>
      <c r="G39" s="38">
        <f t="shared" si="0"/>
        <v>5.543830769230769E-2</v>
      </c>
      <c r="H39" s="33">
        <v>713814</v>
      </c>
      <c r="I39" s="38">
        <f t="shared" si="1"/>
        <v>0.10981753846153847</v>
      </c>
      <c r="J39" s="33">
        <v>1523579</v>
      </c>
      <c r="K39" s="38">
        <f t="shared" si="2"/>
        <v>0.23439676923076924</v>
      </c>
      <c r="L39" s="33">
        <v>0</v>
      </c>
      <c r="M39" s="38">
        <f t="shared" si="3"/>
        <v>0</v>
      </c>
      <c r="N39" s="33">
        <f t="shared" si="4"/>
        <v>2597742</v>
      </c>
      <c r="O39" s="38">
        <f t="shared" si="5"/>
        <v>0.39965261538461538</v>
      </c>
      <c r="P39" s="33">
        <v>1455452</v>
      </c>
      <c r="Q39" s="33">
        <v>4949353</v>
      </c>
      <c r="R39" s="33">
        <v>5158223</v>
      </c>
      <c r="S39" s="33">
        <v>4999472</v>
      </c>
      <c r="T39" s="38">
        <f t="shared" si="6"/>
        <v>0.96922370358939502</v>
      </c>
      <c r="U39" s="38">
        <f t="shared" si="7"/>
        <v>4.6808139327164433E-2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6691186</v>
      </c>
      <c r="E40" s="34">
        <f>SUM(E36:E39)</f>
        <v>6529604</v>
      </c>
      <c r="F40" s="34">
        <f>SUM(F36:F39)</f>
        <v>360349</v>
      </c>
      <c r="G40" s="39">
        <f t="shared" si="0"/>
        <v>5.3854279345993371E-2</v>
      </c>
      <c r="H40" s="34">
        <f>SUM(H36:H39)</f>
        <v>713814</v>
      </c>
      <c r="I40" s="39">
        <f t="shared" si="1"/>
        <v>0.1066797425747842</v>
      </c>
      <c r="J40" s="34">
        <f>SUM(J36:J39)</f>
        <v>1523579</v>
      </c>
      <c r="K40" s="39">
        <f t="shared" si="2"/>
        <v>0.23333405823691605</v>
      </c>
      <c r="L40" s="34">
        <f>SUM(L36:L39)</f>
        <v>0</v>
      </c>
      <c r="M40" s="39">
        <f t="shared" si="3"/>
        <v>0</v>
      </c>
      <c r="N40" s="34">
        <f t="shared" si="4"/>
        <v>2597742</v>
      </c>
      <c r="O40" s="39">
        <f t="shared" si="5"/>
        <v>0.39784066537572571</v>
      </c>
      <c r="P40" s="34">
        <f>SUM(P36:P39)</f>
        <v>1455452</v>
      </c>
      <c r="Q40" s="34">
        <f>SUM(Q36:Q39)</f>
        <v>5129718</v>
      </c>
      <c r="R40" s="34">
        <f>SUM(R36:R39)</f>
        <v>5338588</v>
      </c>
      <c r="S40" s="34">
        <f>SUM(S36:S39)</f>
        <v>4999472</v>
      </c>
      <c r="T40" s="39">
        <f t="shared" si="6"/>
        <v>0.9364783347207164</v>
      </c>
      <c r="U40" s="39">
        <f t="shared" si="7"/>
        <v>4.6808139327164433E-2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3574751</v>
      </c>
      <c r="E45" s="33">
        <v>4959298</v>
      </c>
      <c r="F45" s="33">
        <v>1212599</v>
      </c>
      <c r="G45" s="38">
        <f t="shared" si="0"/>
        <v>0.33921215771392188</v>
      </c>
      <c r="H45" s="33">
        <v>1329833</v>
      </c>
      <c r="I45" s="38">
        <f t="shared" si="1"/>
        <v>0.3720071691706639</v>
      </c>
      <c r="J45" s="33">
        <v>1184239</v>
      </c>
      <c r="K45" s="38">
        <f t="shared" si="2"/>
        <v>0.23879165962601964</v>
      </c>
      <c r="L45" s="33">
        <v>0</v>
      </c>
      <c r="M45" s="38">
        <f t="shared" si="3"/>
        <v>0</v>
      </c>
      <c r="N45" s="33">
        <f t="shared" si="4"/>
        <v>3726671</v>
      </c>
      <c r="O45" s="38">
        <f t="shared" si="5"/>
        <v>0.75145131427875478</v>
      </c>
      <c r="P45" s="33">
        <v>1143111</v>
      </c>
      <c r="Q45" s="33">
        <v>3170077</v>
      </c>
      <c r="R45" s="33">
        <v>4805632</v>
      </c>
      <c r="S45" s="33">
        <v>3739478</v>
      </c>
      <c r="T45" s="38">
        <f t="shared" si="6"/>
        <v>0.77814489332516512</v>
      </c>
      <c r="U45" s="38">
        <f t="shared" si="7"/>
        <v>3.5979008162811743E-2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14495177</v>
      </c>
      <c r="E46" s="33">
        <v>8189122</v>
      </c>
      <c r="F46" s="33">
        <v>1669298</v>
      </c>
      <c r="G46" s="38">
        <f t="shared" si="0"/>
        <v>0.11516230536543293</v>
      </c>
      <c r="H46" s="33">
        <v>1193421</v>
      </c>
      <c r="I46" s="38">
        <f t="shared" si="1"/>
        <v>8.2332281972134588E-2</v>
      </c>
      <c r="J46" s="33">
        <v>3602706</v>
      </c>
      <c r="K46" s="38">
        <f t="shared" si="2"/>
        <v>0.43993800556396645</v>
      </c>
      <c r="L46" s="33">
        <v>0</v>
      </c>
      <c r="M46" s="38">
        <f t="shared" si="3"/>
        <v>0</v>
      </c>
      <c r="N46" s="33">
        <f t="shared" si="4"/>
        <v>6465425</v>
      </c>
      <c r="O46" s="38">
        <f t="shared" si="5"/>
        <v>0.78951382089557343</v>
      </c>
      <c r="P46" s="33">
        <v>2740220</v>
      </c>
      <c r="Q46" s="33">
        <v>18149167</v>
      </c>
      <c r="R46" s="33">
        <v>13311124</v>
      </c>
      <c r="S46" s="33">
        <v>7147310</v>
      </c>
      <c r="T46" s="38">
        <f t="shared" si="6"/>
        <v>0.5369426353476987</v>
      </c>
      <c r="U46" s="38">
        <f t="shared" si="7"/>
        <v>0.31475064045952506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18069928</v>
      </c>
      <c r="E47" s="34">
        <f>SUM(E41:E46)</f>
        <v>13148420</v>
      </c>
      <c r="F47" s="34">
        <f>SUM(F41:F46)</f>
        <v>2881897</v>
      </c>
      <c r="G47" s="39">
        <f t="shared" si="0"/>
        <v>0.15948580425998377</v>
      </c>
      <c r="H47" s="34">
        <f>SUM(H41:H46)</f>
        <v>2523254</v>
      </c>
      <c r="I47" s="39">
        <f t="shared" si="1"/>
        <v>0.13963829850345835</v>
      </c>
      <c r="J47" s="34">
        <f>SUM(J41:J46)</f>
        <v>4786945</v>
      </c>
      <c r="K47" s="39">
        <f t="shared" si="2"/>
        <v>0.36406997951084619</v>
      </c>
      <c r="L47" s="34">
        <f>SUM(L41:L46)</f>
        <v>0</v>
      </c>
      <c r="M47" s="39">
        <f t="shared" si="3"/>
        <v>0</v>
      </c>
      <c r="N47" s="34">
        <f t="shared" si="4"/>
        <v>10192096</v>
      </c>
      <c r="O47" s="39">
        <f t="shared" si="5"/>
        <v>0.77515747139199997</v>
      </c>
      <c r="P47" s="34">
        <f>SUM(P41:P46)</f>
        <v>3883331</v>
      </c>
      <c r="Q47" s="34">
        <f>SUM(Q41:Q46)</f>
        <v>21319244</v>
      </c>
      <c r="R47" s="34">
        <f>SUM(R41:R46)</f>
        <v>18116756</v>
      </c>
      <c r="S47" s="34">
        <f>SUM(S41:S46)</f>
        <v>10886788</v>
      </c>
      <c r="T47" s="39">
        <f t="shared" si="6"/>
        <v>0.60092369737716844</v>
      </c>
      <c r="U47" s="39">
        <f t="shared" si="7"/>
        <v>0.23269044024318308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2538778</v>
      </c>
      <c r="E50" s="33">
        <v>2578446</v>
      </c>
      <c r="F50" s="33">
        <v>316703</v>
      </c>
      <c r="G50" s="38">
        <f t="shared" si="0"/>
        <v>0.12474623618134394</v>
      </c>
      <c r="H50" s="33">
        <v>402573</v>
      </c>
      <c r="I50" s="38">
        <f t="shared" si="1"/>
        <v>0.15856959529348372</v>
      </c>
      <c r="J50" s="33">
        <v>522784</v>
      </c>
      <c r="K50" s="38">
        <f t="shared" si="2"/>
        <v>0.20275157982753952</v>
      </c>
      <c r="L50" s="33">
        <v>0</v>
      </c>
      <c r="M50" s="38">
        <f t="shared" si="3"/>
        <v>0</v>
      </c>
      <c r="N50" s="33">
        <f t="shared" si="4"/>
        <v>1242060</v>
      </c>
      <c r="O50" s="38">
        <f t="shared" si="5"/>
        <v>0.48170875015416265</v>
      </c>
      <c r="P50" s="33">
        <v>265810</v>
      </c>
      <c r="Q50" s="33">
        <v>2353440</v>
      </c>
      <c r="R50" s="33">
        <v>2314672</v>
      </c>
      <c r="S50" s="33">
        <v>1150665</v>
      </c>
      <c r="T50" s="38">
        <f t="shared" si="6"/>
        <v>0.49711795018905486</v>
      </c>
      <c r="U50" s="38">
        <f t="shared" si="7"/>
        <v>0.96675821075204094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199000</v>
      </c>
      <c r="E51" s="33">
        <v>165000</v>
      </c>
      <c r="F51" s="33">
        <v>31323</v>
      </c>
      <c r="G51" s="38">
        <f t="shared" si="0"/>
        <v>0.15740201005025126</v>
      </c>
      <c r="H51" s="33">
        <v>2109</v>
      </c>
      <c r="I51" s="38">
        <f t="shared" si="1"/>
        <v>1.0597989949748744E-2</v>
      </c>
      <c r="J51" s="33">
        <v>57562</v>
      </c>
      <c r="K51" s="38">
        <f t="shared" si="2"/>
        <v>0.34886060606060604</v>
      </c>
      <c r="L51" s="33">
        <v>0</v>
      </c>
      <c r="M51" s="38">
        <f t="shared" si="3"/>
        <v>0</v>
      </c>
      <c r="N51" s="33">
        <f t="shared" si="4"/>
        <v>90994</v>
      </c>
      <c r="O51" s="38">
        <f t="shared" si="5"/>
        <v>0.5514787878787879</v>
      </c>
      <c r="P51" s="33">
        <v>30250</v>
      </c>
      <c r="Q51" s="33">
        <v>788000</v>
      </c>
      <c r="R51" s="33">
        <v>673261</v>
      </c>
      <c r="S51" s="33">
        <v>99651</v>
      </c>
      <c r="T51" s="38">
        <f t="shared" si="6"/>
        <v>0.14801243499920536</v>
      </c>
      <c r="U51" s="38">
        <f t="shared" si="7"/>
        <v>0.90287603305785114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2737778</v>
      </c>
      <c r="E53" s="34">
        <f>SUM(E48:E52)</f>
        <v>2743446</v>
      </c>
      <c r="F53" s="34">
        <f>SUM(F48:F52)</f>
        <v>348026</v>
      </c>
      <c r="G53" s="39">
        <f t="shared" si="0"/>
        <v>0.1271198760454646</v>
      </c>
      <c r="H53" s="34">
        <f>SUM(H48:H52)</f>
        <v>404682</v>
      </c>
      <c r="I53" s="39">
        <f t="shared" si="1"/>
        <v>0.14781403020990014</v>
      </c>
      <c r="J53" s="34">
        <f>SUM(J48:J52)</f>
        <v>580346</v>
      </c>
      <c r="K53" s="39">
        <f t="shared" si="2"/>
        <v>0.21153906437378392</v>
      </c>
      <c r="L53" s="34">
        <f>SUM(L48:L52)</f>
        <v>0</v>
      </c>
      <c r="M53" s="39">
        <f t="shared" si="3"/>
        <v>0</v>
      </c>
      <c r="N53" s="34">
        <f t="shared" si="4"/>
        <v>1333054</v>
      </c>
      <c r="O53" s="39">
        <f t="shared" si="5"/>
        <v>0.48590495311371174</v>
      </c>
      <c r="P53" s="34">
        <f>SUM(P48:P52)</f>
        <v>296060</v>
      </c>
      <c r="Q53" s="34">
        <f>SUM(Q48:Q52)</f>
        <v>3141440</v>
      </c>
      <c r="R53" s="34">
        <f>SUM(R48:R52)</f>
        <v>2987933</v>
      </c>
      <c r="S53" s="34">
        <f>SUM(S48:S52)</f>
        <v>1250316</v>
      </c>
      <c r="T53" s="39">
        <f t="shared" si="6"/>
        <v>0.41845516616336442</v>
      </c>
      <c r="U53" s="39">
        <f t="shared" si="7"/>
        <v>0.96023103424981415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115569010</v>
      </c>
      <c r="E54" s="34">
        <f>SUM(E8:E9,E11:E18,E20:E26,E28:E34,E36:E39,E41:E46,E48:E52)</f>
        <v>112256503</v>
      </c>
      <c r="F54" s="34">
        <f>SUM(F8:F9,F11:F18,F20:F26,F28:F34,F36:F39,F41:F46,F48:F52)</f>
        <v>17476667</v>
      </c>
      <c r="G54" s="39">
        <f t="shared" si="0"/>
        <v>0.1512227802245602</v>
      </c>
      <c r="H54" s="34">
        <f>SUM(H8:H9,H11:H18,H20:H26,H28:H34,H36:H39,H41:H46,H48:H52)</f>
        <v>24458334</v>
      </c>
      <c r="I54" s="39">
        <f t="shared" si="1"/>
        <v>0.21163401849682714</v>
      </c>
      <c r="J54" s="34">
        <f>SUM(J8:J9,J11:J18,J20:J26,J28:J34,J36:J39,J41:J46,J48:J52)</f>
        <v>26354177</v>
      </c>
      <c r="K54" s="39">
        <f t="shared" si="2"/>
        <v>0.23476748603152192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68289178</v>
      </c>
      <c r="O54" s="39">
        <f t="shared" si="5"/>
        <v>0.60833159928382952</v>
      </c>
      <c r="P54" s="34">
        <f>SUM(P8:P9,P11:P18,P20:P26,P28:P34,P36:P39,P41:P46,P48:P52)</f>
        <v>22829846</v>
      </c>
      <c r="Q54" s="34">
        <f>SUM(Q8:Q9,Q11:Q18,Q20:Q26,Q28:Q34,Q36:Q39,Q41:Q46,Q48:Q52)</f>
        <v>100503167</v>
      </c>
      <c r="R54" s="34">
        <f>SUM(R8:R9,R11:R18,R20:R26,R28:R34,R36:R39,R41:R46,R48:R52)</f>
        <v>85237527</v>
      </c>
      <c r="S54" s="34">
        <f>SUM(S8:S9,S11:S18,S20:S26,S28:S34,S36:S39,S41:S46,S48:S52)</f>
        <v>68339373</v>
      </c>
      <c r="T54" s="39">
        <f t="shared" si="6"/>
        <v>0.80175217894343653</v>
      </c>
      <c r="U54" s="39">
        <f t="shared" si="7"/>
        <v>0.15437384027908019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26795172</v>
      </c>
      <c r="E57" s="33">
        <v>26582674</v>
      </c>
      <c r="F57" s="33">
        <v>6255064</v>
      </c>
      <c r="G57" s="38">
        <f t="shared" ref="G57:G85" si="8">IF(($D57      =0),0,($F57      /$D57      ))</f>
        <v>0.23343996448315391</v>
      </c>
      <c r="H57" s="33">
        <v>6396197</v>
      </c>
      <c r="I57" s="38">
        <f t="shared" ref="I57:I85" si="9">IF(($D57      =0),0,($H57      /$D57      ))</f>
        <v>0.23870707006471165</v>
      </c>
      <c r="J57" s="33">
        <v>4003353</v>
      </c>
      <c r="K57" s="38">
        <f t="shared" ref="K57:K85" si="10">IF(($E57      =0),0,($J57      /$E57      ))</f>
        <v>0.15060008635700081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16654614</v>
      </c>
      <c r="O57" s="38">
        <f t="shared" ref="O57:O85" si="13">IF(($E57      =0),0,($N57      /$E57      ))</f>
        <v>0.6265213951011851</v>
      </c>
      <c r="P57" s="33">
        <v>6297427</v>
      </c>
      <c r="Q57" s="33">
        <v>30540760</v>
      </c>
      <c r="R57" s="33">
        <v>27383664</v>
      </c>
      <c r="S57" s="33">
        <v>20012146</v>
      </c>
      <c r="T57" s="38">
        <f t="shared" ref="T57:T85" si="14">IF(($R57      =0),0,($S57      /$R57      ))</f>
        <v>0.73080600170963239</v>
      </c>
      <c r="U57" s="38">
        <f t="shared" ref="U57:U85" si="15">IF(($P57      =0),0,(($J57      /$P57      )-1))</f>
        <v>-0.36428750980360713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26795172</v>
      </c>
      <c r="E58" s="34">
        <f>E57</f>
        <v>26582674</v>
      </c>
      <c r="F58" s="34">
        <f>F57</f>
        <v>6255064</v>
      </c>
      <c r="G58" s="39">
        <f t="shared" si="8"/>
        <v>0.23343996448315391</v>
      </c>
      <c r="H58" s="34">
        <f>H57</f>
        <v>6396197</v>
      </c>
      <c r="I58" s="39">
        <f t="shared" si="9"/>
        <v>0.23870707006471165</v>
      </c>
      <c r="J58" s="34">
        <f>J57</f>
        <v>4003353</v>
      </c>
      <c r="K58" s="39">
        <f t="shared" si="10"/>
        <v>0.15060008635700081</v>
      </c>
      <c r="L58" s="34">
        <f>L57</f>
        <v>0</v>
      </c>
      <c r="M58" s="39">
        <f t="shared" si="11"/>
        <v>0</v>
      </c>
      <c r="N58" s="34">
        <f t="shared" si="12"/>
        <v>16654614</v>
      </c>
      <c r="O58" s="39">
        <f t="shared" si="13"/>
        <v>0.6265213951011851</v>
      </c>
      <c r="P58" s="34">
        <f>P57</f>
        <v>6297427</v>
      </c>
      <c r="Q58" s="34">
        <f>Q57</f>
        <v>30540760</v>
      </c>
      <c r="R58" s="34">
        <f>R57</f>
        <v>27383664</v>
      </c>
      <c r="S58" s="34">
        <f>S57</f>
        <v>20012146</v>
      </c>
      <c r="T58" s="39">
        <f t="shared" si="14"/>
        <v>0.73080600170963239</v>
      </c>
      <c r="U58" s="39">
        <f t="shared" si="15"/>
        <v>-0.36428750980360713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5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11025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10500</v>
      </c>
      <c r="R61" s="33">
        <v>10500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1275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1275</v>
      </c>
      <c r="O62" s="38">
        <f t="shared" si="13"/>
        <v>0</v>
      </c>
      <c r="P62" s="33">
        <v>0</v>
      </c>
      <c r="Q62" s="33">
        <v>500000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11025</v>
      </c>
      <c r="E63" s="34">
        <f>SUM(E59:E62)</f>
        <v>0</v>
      </c>
      <c r="F63" s="34">
        <f>SUM(F59:F62)</f>
        <v>1275</v>
      </c>
      <c r="G63" s="39">
        <f t="shared" si="8"/>
        <v>0.11564625850340136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1275</v>
      </c>
      <c r="O63" s="39">
        <f t="shared" si="13"/>
        <v>0</v>
      </c>
      <c r="P63" s="34">
        <f>SUM(P59:P62)</f>
        <v>0</v>
      </c>
      <c r="Q63" s="34">
        <f>SUM(Q59:Q62)</f>
        <v>510500</v>
      </c>
      <c r="R63" s="34">
        <f>SUM(R59:R62)</f>
        <v>10500</v>
      </c>
      <c r="S63" s="34">
        <f>SUM(S59:S62)</f>
        <v>5</v>
      </c>
      <c r="T63" s="39">
        <f t="shared" si="14"/>
        <v>4.7619047619047619E-4</v>
      </c>
      <c r="U63" s="39">
        <f t="shared" si="15"/>
        <v>0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0</v>
      </c>
      <c r="E70" s="34">
        <f>SUM(E64:E69)</f>
        <v>0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0</v>
      </c>
      <c r="Q70" s="34">
        <f>SUM(Q64:Q69)</f>
        <v>0</v>
      </c>
      <c r="R70" s="34">
        <f>SUM(R64:R69)</f>
        <v>0</v>
      </c>
      <c r="S70" s="34">
        <f>SUM(S64:S69)</f>
        <v>0</v>
      </c>
      <c r="T70" s="39">
        <f t="shared" si="14"/>
        <v>0</v>
      </c>
      <c r="U70" s="39">
        <f t="shared" si="15"/>
        <v>0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2654617</v>
      </c>
      <c r="E72" s="33">
        <v>3170433</v>
      </c>
      <c r="F72" s="33">
        <v>705017</v>
      </c>
      <c r="G72" s="38">
        <f t="shared" si="8"/>
        <v>0.2655814379249436</v>
      </c>
      <c r="H72" s="33">
        <v>865179</v>
      </c>
      <c r="I72" s="38">
        <f t="shared" si="9"/>
        <v>0.32591481181654453</v>
      </c>
      <c r="J72" s="33">
        <v>844441</v>
      </c>
      <c r="K72" s="38">
        <f t="shared" si="10"/>
        <v>0.26634879210505313</v>
      </c>
      <c r="L72" s="33">
        <v>0</v>
      </c>
      <c r="M72" s="38">
        <f t="shared" si="11"/>
        <v>0</v>
      </c>
      <c r="N72" s="33">
        <f t="shared" si="12"/>
        <v>2414637</v>
      </c>
      <c r="O72" s="38">
        <f t="shared" si="13"/>
        <v>0.76161111116368019</v>
      </c>
      <c r="P72" s="33">
        <v>737727</v>
      </c>
      <c r="Q72" s="33">
        <v>2481150</v>
      </c>
      <c r="R72" s="33">
        <v>2481150</v>
      </c>
      <c r="S72" s="33">
        <v>2111818</v>
      </c>
      <c r="T72" s="38">
        <f t="shared" si="14"/>
        <v>0.85114483203353286</v>
      </c>
      <c r="U72" s="38">
        <f t="shared" si="15"/>
        <v>0.14465242562628178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2654617</v>
      </c>
      <c r="E78" s="34">
        <f>SUM(E71:E77)</f>
        <v>3170433</v>
      </c>
      <c r="F78" s="34">
        <f>SUM(F71:F77)</f>
        <v>705017</v>
      </c>
      <c r="G78" s="39">
        <f t="shared" si="8"/>
        <v>0.2655814379249436</v>
      </c>
      <c r="H78" s="34">
        <f>SUM(H71:H77)</f>
        <v>865179</v>
      </c>
      <c r="I78" s="39">
        <f t="shared" si="9"/>
        <v>0.32591481181654453</v>
      </c>
      <c r="J78" s="34">
        <f>SUM(J71:J77)</f>
        <v>844441</v>
      </c>
      <c r="K78" s="39">
        <f t="shared" si="10"/>
        <v>0.26634879210505313</v>
      </c>
      <c r="L78" s="34">
        <f>SUM(L71:L77)</f>
        <v>0</v>
      </c>
      <c r="M78" s="39">
        <f t="shared" si="11"/>
        <v>0</v>
      </c>
      <c r="N78" s="34">
        <f t="shared" si="12"/>
        <v>2414637</v>
      </c>
      <c r="O78" s="39">
        <f t="shared" si="13"/>
        <v>0.76161111116368019</v>
      </c>
      <c r="P78" s="34">
        <f>SUM(P71:P77)</f>
        <v>737727</v>
      </c>
      <c r="Q78" s="34">
        <f>SUM(Q71:Q77)</f>
        <v>2481150</v>
      </c>
      <c r="R78" s="34">
        <f>SUM(R71:R77)</f>
        <v>2481150</v>
      </c>
      <c r="S78" s="34">
        <f>SUM(S71:S77)</f>
        <v>2111818</v>
      </c>
      <c r="T78" s="39">
        <f t="shared" si="14"/>
        <v>0.85114483203353286</v>
      </c>
      <c r="U78" s="39">
        <f t="shared" si="15"/>
        <v>0.14465242562628178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2815068</v>
      </c>
      <c r="E79" s="33">
        <v>2740029</v>
      </c>
      <c r="F79" s="33">
        <v>635299</v>
      </c>
      <c r="G79" s="38">
        <f t="shared" si="8"/>
        <v>0.22567802980247725</v>
      </c>
      <c r="H79" s="33">
        <v>678264</v>
      </c>
      <c r="I79" s="38">
        <f t="shared" si="9"/>
        <v>0.24094053855892647</v>
      </c>
      <c r="J79" s="33">
        <v>541905</v>
      </c>
      <c r="K79" s="38">
        <f t="shared" si="10"/>
        <v>0.19777345422256479</v>
      </c>
      <c r="L79" s="33">
        <v>0</v>
      </c>
      <c r="M79" s="38">
        <f t="shared" si="11"/>
        <v>0</v>
      </c>
      <c r="N79" s="33">
        <f t="shared" si="12"/>
        <v>1855468</v>
      </c>
      <c r="O79" s="38">
        <f t="shared" si="13"/>
        <v>0.6771709350521472</v>
      </c>
      <c r="P79" s="33">
        <v>804997</v>
      </c>
      <c r="Q79" s="33">
        <v>3058789</v>
      </c>
      <c r="R79" s="33">
        <v>2685967</v>
      </c>
      <c r="S79" s="33">
        <v>1959757</v>
      </c>
      <c r="T79" s="38">
        <f t="shared" si="14"/>
        <v>0.72962810041969983</v>
      </c>
      <c r="U79" s="38">
        <f t="shared" si="15"/>
        <v>-0.32682357822451513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13557342</v>
      </c>
      <c r="E82" s="33">
        <v>14313103</v>
      </c>
      <c r="F82" s="33">
        <v>3022558</v>
      </c>
      <c r="G82" s="38">
        <f t="shared" si="8"/>
        <v>0.22294620877750226</v>
      </c>
      <c r="H82" s="33">
        <v>3374542</v>
      </c>
      <c r="I82" s="38">
        <f t="shared" si="9"/>
        <v>0.24890882003271733</v>
      </c>
      <c r="J82" s="33">
        <v>3251477</v>
      </c>
      <c r="K82" s="38">
        <f t="shared" si="10"/>
        <v>0.22716786150424545</v>
      </c>
      <c r="L82" s="33">
        <v>0</v>
      </c>
      <c r="M82" s="38">
        <f t="shared" si="11"/>
        <v>0</v>
      </c>
      <c r="N82" s="33">
        <f t="shared" si="12"/>
        <v>9648577</v>
      </c>
      <c r="O82" s="38">
        <f t="shared" si="13"/>
        <v>0.67410798343308231</v>
      </c>
      <c r="P82" s="33">
        <v>213962</v>
      </c>
      <c r="Q82" s="33">
        <v>11771980</v>
      </c>
      <c r="R82" s="33">
        <v>11871980</v>
      </c>
      <c r="S82" s="33">
        <v>40057908</v>
      </c>
      <c r="T82" s="38">
        <f t="shared" si="14"/>
        <v>3.3741556168389772</v>
      </c>
      <c r="U82" s="38">
        <f t="shared" si="15"/>
        <v>14.196516203811893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4269000</v>
      </c>
      <c r="E83" s="33">
        <v>4409000</v>
      </c>
      <c r="F83" s="33">
        <v>833924</v>
      </c>
      <c r="G83" s="38">
        <f t="shared" si="8"/>
        <v>0.19534410869055985</v>
      </c>
      <c r="H83" s="33">
        <v>1106770</v>
      </c>
      <c r="I83" s="38">
        <f t="shared" si="9"/>
        <v>0.25925743733895523</v>
      </c>
      <c r="J83" s="33">
        <v>810805</v>
      </c>
      <c r="K83" s="38">
        <f t="shared" si="10"/>
        <v>0.18389770923111817</v>
      </c>
      <c r="L83" s="33">
        <v>0</v>
      </c>
      <c r="M83" s="38">
        <f t="shared" si="11"/>
        <v>0</v>
      </c>
      <c r="N83" s="33">
        <f t="shared" si="12"/>
        <v>2751499</v>
      </c>
      <c r="O83" s="38">
        <f t="shared" si="13"/>
        <v>0.6240641868904514</v>
      </c>
      <c r="P83" s="33">
        <v>1053543</v>
      </c>
      <c r="Q83" s="33">
        <v>4510600</v>
      </c>
      <c r="R83" s="33">
        <v>4529000</v>
      </c>
      <c r="S83" s="33">
        <v>2578462</v>
      </c>
      <c r="T83" s="38">
        <f t="shared" si="14"/>
        <v>0.56932258776771916</v>
      </c>
      <c r="U83" s="38">
        <f t="shared" si="15"/>
        <v>-0.2304016067687793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20641410</v>
      </c>
      <c r="E84" s="34">
        <f>SUM(E79:E83)</f>
        <v>21462132</v>
      </c>
      <c r="F84" s="34">
        <f>SUM(F79:F83)</f>
        <v>4491781</v>
      </c>
      <c r="G84" s="39">
        <f t="shared" si="8"/>
        <v>0.21761018263771709</v>
      </c>
      <c r="H84" s="34">
        <f>SUM(H79:H83)</f>
        <v>5159576</v>
      </c>
      <c r="I84" s="39">
        <f t="shared" si="9"/>
        <v>0.24996238144584115</v>
      </c>
      <c r="J84" s="34">
        <f>SUM(J79:J83)</f>
        <v>4604187</v>
      </c>
      <c r="K84" s="39">
        <f t="shared" si="10"/>
        <v>0.21452607783793334</v>
      </c>
      <c r="L84" s="34">
        <f>SUM(L79:L83)</f>
        <v>0</v>
      </c>
      <c r="M84" s="39">
        <f t="shared" si="11"/>
        <v>0</v>
      </c>
      <c r="N84" s="34">
        <f t="shared" si="12"/>
        <v>14255544</v>
      </c>
      <c r="O84" s="39">
        <f t="shared" si="13"/>
        <v>0.66421844763605031</v>
      </c>
      <c r="P84" s="34">
        <f>SUM(P79:P83)</f>
        <v>2072502</v>
      </c>
      <c r="Q84" s="34">
        <f>SUM(Q79:Q83)</f>
        <v>19341369</v>
      </c>
      <c r="R84" s="34">
        <f>SUM(R79:R83)</f>
        <v>19086947</v>
      </c>
      <c r="S84" s="34">
        <f>SUM(S79:S83)</f>
        <v>44596127</v>
      </c>
      <c r="T84" s="39">
        <f t="shared" si="14"/>
        <v>2.3364725118165834</v>
      </c>
      <c r="U84" s="39">
        <f t="shared" si="15"/>
        <v>1.2215597379399394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50102224</v>
      </c>
      <c r="E85" s="34">
        <f>SUM(E57,E59:E62,E64:E69,E71:E77,E79:E83)</f>
        <v>51215239</v>
      </c>
      <c r="F85" s="34">
        <f>SUM(F57,F59:F62,F64:F69,F71:F77,F79:F83)</f>
        <v>11453137</v>
      </c>
      <c r="G85" s="39">
        <f t="shared" si="8"/>
        <v>0.2285953813148095</v>
      </c>
      <c r="H85" s="34">
        <f>SUM(H57,H59:H62,H64:H69,H71:H77,H79:H83)</f>
        <v>12420952</v>
      </c>
      <c r="I85" s="39">
        <f t="shared" si="9"/>
        <v>0.24791218848887825</v>
      </c>
      <c r="J85" s="34">
        <f>SUM(J57,J59:J62,J64:J69,J71:J77,J79:J83)</f>
        <v>9451981</v>
      </c>
      <c r="K85" s="39">
        <f t="shared" si="10"/>
        <v>0.18455407383728112</v>
      </c>
      <c r="L85" s="34">
        <f>SUM(L57,L59:L62,L64:L69,L71:L77,L79:L83)</f>
        <v>0</v>
      </c>
      <c r="M85" s="39">
        <f t="shared" si="11"/>
        <v>0</v>
      </c>
      <c r="N85" s="34">
        <f t="shared" si="12"/>
        <v>33326070</v>
      </c>
      <c r="O85" s="39">
        <f t="shared" si="13"/>
        <v>0.6507061306499029</v>
      </c>
      <c r="P85" s="34">
        <f>SUM(P57,P59:P62,P64:P69,P71:P77,P79:P83)</f>
        <v>9107656</v>
      </c>
      <c r="Q85" s="34">
        <f>SUM(Q57,Q59:Q62,Q64:Q69,Q71:Q77,Q79:Q83)</f>
        <v>52873779</v>
      </c>
      <c r="R85" s="34">
        <f>SUM(R57,R59:R62,R64:R69,R71:R77,R79:R83)</f>
        <v>48962261</v>
      </c>
      <c r="S85" s="34">
        <f>SUM(S57,S59:S62,S64:S69,S71:S77,S79:S83)</f>
        <v>66720096</v>
      </c>
      <c r="T85" s="39">
        <f t="shared" si="14"/>
        <v>1.3626841293133909</v>
      </c>
      <c r="U85" s="39">
        <f t="shared" si="15"/>
        <v>3.7806105105419041E-2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81795241</v>
      </c>
      <c r="E88" s="33">
        <v>82745746</v>
      </c>
      <c r="F88" s="33">
        <v>19633951</v>
      </c>
      <c r="G88" s="38">
        <f t="shared" ref="G88:G99" si="16">IF(($D88      =0),0,($F88      /$D88      ))</f>
        <v>0.24003781589200282</v>
      </c>
      <c r="H88" s="33">
        <v>17787181</v>
      </c>
      <c r="I88" s="38">
        <f t="shared" ref="I88:I99" si="17">IF(($D88      =0),0,($H88      /$D88      ))</f>
        <v>0.21745985197353965</v>
      </c>
      <c r="J88" s="33">
        <v>16088205</v>
      </c>
      <c r="K88" s="38">
        <f t="shared" ref="K88:K99" si="18">IF(($E88      =0),0,($J88      /$E88      ))</f>
        <v>0.19442939096832845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53509337</v>
      </c>
      <c r="O88" s="38">
        <f t="shared" ref="O88:O99" si="21">IF(($E88      =0),0,($N88      /$E88      ))</f>
        <v>0.6466717576031038</v>
      </c>
      <c r="P88" s="33">
        <v>31754689</v>
      </c>
      <c r="Q88" s="33">
        <v>104953220</v>
      </c>
      <c r="R88" s="33">
        <v>127241410</v>
      </c>
      <c r="S88" s="33">
        <v>75224871</v>
      </c>
      <c r="T88" s="38">
        <f t="shared" ref="T88:T99" si="22">IF(($R88      =0),0,($S88      /$R88      ))</f>
        <v>0.59119803057825282</v>
      </c>
      <c r="U88" s="38">
        <f t="shared" ref="U88:U99" si="23">IF(($P88      =0),0,(($J88      /$P88      )-1))</f>
        <v>-0.49335970508166527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281391000</v>
      </c>
      <c r="E89" s="33">
        <v>293013000</v>
      </c>
      <c r="F89" s="33">
        <v>68856366</v>
      </c>
      <c r="G89" s="38">
        <f t="shared" si="16"/>
        <v>0.24469995842084502</v>
      </c>
      <c r="H89" s="33">
        <v>72947994</v>
      </c>
      <c r="I89" s="38">
        <f t="shared" si="17"/>
        <v>0.25924067933942452</v>
      </c>
      <c r="J89" s="33">
        <v>55082117</v>
      </c>
      <c r="K89" s="38">
        <f t="shared" si="18"/>
        <v>0.18798523273711407</v>
      </c>
      <c r="L89" s="33">
        <v>0</v>
      </c>
      <c r="M89" s="38">
        <f t="shared" si="19"/>
        <v>0</v>
      </c>
      <c r="N89" s="33">
        <f t="shared" si="20"/>
        <v>196886477</v>
      </c>
      <c r="O89" s="38">
        <f t="shared" si="21"/>
        <v>0.67193768535867004</v>
      </c>
      <c r="P89" s="33">
        <v>57356099</v>
      </c>
      <c r="Q89" s="33">
        <v>266663782</v>
      </c>
      <c r="R89" s="33">
        <v>270150000</v>
      </c>
      <c r="S89" s="33">
        <v>185987947</v>
      </c>
      <c r="T89" s="38">
        <f t="shared" si="22"/>
        <v>0.68846176938737735</v>
      </c>
      <c r="U89" s="38">
        <f t="shared" si="23"/>
        <v>-3.9646733994234906E-2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205123115</v>
      </c>
      <c r="E90" s="33">
        <v>206145049</v>
      </c>
      <c r="F90" s="33">
        <v>44157746</v>
      </c>
      <c r="G90" s="38">
        <f t="shared" si="16"/>
        <v>0.21527435364853931</v>
      </c>
      <c r="H90" s="33">
        <v>41767172</v>
      </c>
      <c r="I90" s="38">
        <f t="shared" si="17"/>
        <v>0.20362001620343959</v>
      </c>
      <c r="J90" s="33">
        <v>42826775</v>
      </c>
      <c r="K90" s="38">
        <f t="shared" si="18"/>
        <v>0.20775068432519087</v>
      </c>
      <c r="L90" s="33">
        <v>0</v>
      </c>
      <c r="M90" s="38">
        <f t="shared" si="19"/>
        <v>0</v>
      </c>
      <c r="N90" s="33">
        <f t="shared" si="20"/>
        <v>128751693</v>
      </c>
      <c r="O90" s="38">
        <f t="shared" si="21"/>
        <v>0.62456844646315035</v>
      </c>
      <c r="P90" s="33">
        <v>54653433</v>
      </c>
      <c r="Q90" s="33">
        <v>247617761</v>
      </c>
      <c r="R90" s="33">
        <v>242984183</v>
      </c>
      <c r="S90" s="33">
        <v>165693636</v>
      </c>
      <c r="T90" s="38">
        <f t="shared" si="22"/>
        <v>0.68191120077968204</v>
      </c>
      <c r="U90" s="38">
        <f t="shared" si="23"/>
        <v>-0.2163936893040187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568309356</v>
      </c>
      <c r="E91" s="34">
        <f>SUM(E88:E90)</f>
        <v>581903795</v>
      </c>
      <c r="F91" s="34">
        <f>SUM(F88:F90)</f>
        <v>132648063</v>
      </c>
      <c r="G91" s="39">
        <f t="shared" si="16"/>
        <v>0.23340819854459691</v>
      </c>
      <c r="H91" s="34">
        <f>SUM(H88:H90)</f>
        <v>132502347</v>
      </c>
      <c r="I91" s="39">
        <f t="shared" si="17"/>
        <v>0.23315179593840787</v>
      </c>
      <c r="J91" s="34">
        <f>SUM(J88:J90)</f>
        <v>113997097</v>
      </c>
      <c r="K91" s="39">
        <f t="shared" si="18"/>
        <v>0.19590368370084268</v>
      </c>
      <c r="L91" s="34">
        <f>SUM(L88:L90)</f>
        <v>0</v>
      </c>
      <c r="M91" s="39">
        <f t="shared" si="19"/>
        <v>0</v>
      </c>
      <c r="N91" s="34">
        <f t="shared" si="20"/>
        <v>379147507</v>
      </c>
      <c r="O91" s="39">
        <f t="shared" si="21"/>
        <v>0.65156390155523902</v>
      </c>
      <c r="P91" s="34">
        <f>SUM(P88:P90)</f>
        <v>143764221</v>
      </c>
      <c r="Q91" s="34">
        <f>SUM(Q88:Q90)</f>
        <v>619234763</v>
      </c>
      <c r="R91" s="34">
        <f>SUM(R88:R90)</f>
        <v>640375593</v>
      </c>
      <c r="S91" s="34">
        <f>SUM(S88:S90)</f>
        <v>426906454</v>
      </c>
      <c r="T91" s="39">
        <f t="shared" si="22"/>
        <v>0.66665010138823322</v>
      </c>
      <c r="U91" s="39">
        <f t="shared" si="23"/>
        <v>-0.2070551615203341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37091277</v>
      </c>
      <c r="E92" s="33">
        <v>40775583</v>
      </c>
      <c r="F92" s="33">
        <v>6879818</v>
      </c>
      <c r="G92" s="38">
        <f t="shared" si="16"/>
        <v>0.18548344938353026</v>
      </c>
      <c r="H92" s="33">
        <v>4704488</v>
      </c>
      <c r="I92" s="38">
        <f t="shared" si="17"/>
        <v>0.12683542817897589</v>
      </c>
      <c r="J92" s="33">
        <v>11231011</v>
      </c>
      <c r="K92" s="38">
        <f t="shared" si="18"/>
        <v>0.27543471297516459</v>
      </c>
      <c r="L92" s="33">
        <v>0</v>
      </c>
      <c r="M92" s="38">
        <f t="shared" si="19"/>
        <v>0</v>
      </c>
      <c r="N92" s="33">
        <f t="shared" si="20"/>
        <v>22815317</v>
      </c>
      <c r="O92" s="38">
        <f t="shared" si="21"/>
        <v>0.55953380237383732</v>
      </c>
      <c r="P92" s="33">
        <v>8998057</v>
      </c>
      <c r="Q92" s="33">
        <v>32035554</v>
      </c>
      <c r="R92" s="33">
        <v>35087842</v>
      </c>
      <c r="S92" s="33">
        <v>21395419</v>
      </c>
      <c r="T92" s="38">
        <f t="shared" si="22"/>
        <v>0.6097673091437199</v>
      </c>
      <c r="U92" s="38">
        <f t="shared" si="23"/>
        <v>0.24815957489489127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4424376</v>
      </c>
      <c r="E93" s="33">
        <v>4288982</v>
      </c>
      <c r="F93" s="33">
        <v>963699</v>
      </c>
      <c r="G93" s="38">
        <f t="shared" si="16"/>
        <v>0.21781580046542157</v>
      </c>
      <c r="H93" s="33">
        <v>1131008</v>
      </c>
      <c r="I93" s="38">
        <f t="shared" si="17"/>
        <v>0.25563107656311307</v>
      </c>
      <c r="J93" s="33">
        <v>997721</v>
      </c>
      <c r="K93" s="38">
        <f t="shared" si="18"/>
        <v>0.23262419846947363</v>
      </c>
      <c r="L93" s="33">
        <v>0</v>
      </c>
      <c r="M93" s="38">
        <f t="shared" si="19"/>
        <v>0</v>
      </c>
      <c r="N93" s="33">
        <f t="shared" si="20"/>
        <v>3092428</v>
      </c>
      <c r="O93" s="38">
        <f t="shared" si="21"/>
        <v>0.72101678207089703</v>
      </c>
      <c r="P93" s="33">
        <v>953110</v>
      </c>
      <c r="Q93" s="33">
        <v>3732482</v>
      </c>
      <c r="R93" s="33">
        <v>4141375</v>
      </c>
      <c r="S93" s="33">
        <v>2749255</v>
      </c>
      <c r="T93" s="38">
        <f t="shared" si="22"/>
        <v>0.66385077419939031</v>
      </c>
      <c r="U93" s="38">
        <f t="shared" si="23"/>
        <v>4.6805720221170688E-2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5361790</v>
      </c>
      <c r="E95" s="33">
        <v>5084486</v>
      </c>
      <c r="F95" s="33">
        <v>1403024</v>
      </c>
      <c r="G95" s="38">
        <f t="shared" si="16"/>
        <v>0.26167082261707375</v>
      </c>
      <c r="H95" s="33">
        <v>1422564</v>
      </c>
      <c r="I95" s="38">
        <f t="shared" si="17"/>
        <v>0.26531512797032336</v>
      </c>
      <c r="J95" s="33">
        <v>1197977</v>
      </c>
      <c r="K95" s="38">
        <f t="shared" si="18"/>
        <v>0.23561418007641283</v>
      </c>
      <c r="L95" s="33">
        <v>0</v>
      </c>
      <c r="M95" s="38">
        <f t="shared" si="19"/>
        <v>0</v>
      </c>
      <c r="N95" s="33">
        <f t="shared" si="20"/>
        <v>4023565</v>
      </c>
      <c r="O95" s="38">
        <f t="shared" si="21"/>
        <v>0.79134154366832754</v>
      </c>
      <c r="P95" s="33">
        <v>1469461</v>
      </c>
      <c r="Q95" s="33">
        <v>4787944</v>
      </c>
      <c r="R95" s="33">
        <v>5164956</v>
      </c>
      <c r="S95" s="33">
        <v>3908793</v>
      </c>
      <c r="T95" s="38">
        <f t="shared" si="22"/>
        <v>0.75679115175424538</v>
      </c>
      <c r="U95" s="38">
        <f t="shared" si="23"/>
        <v>-0.18475073513349449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46877443</v>
      </c>
      <c r="E96" s="34">
        <f>SUM(E92:E95)</f>
        <v>50149051</v>
      </c>
      <c r="F96" s="34">
        <f>SUM(F92:F95)</f>
        <v>9246541</v>
      </c>
      <c r="G96" s="39">
        <f t="shared" si="16"/>
        <v>0.19724926122783618</v>
      </c>
      <c r="H96" s="34">
        <f>SUM(H92:H95)</f>
        <v>7258060</v>
      </c>
      <c r="I96" s="39">
        <f t="shared" si="17"/>
        <v>0.15483054397826262</v>
      </c>
      <c r="J96" s="34">
        <f>SUM(J92:J95)</f>
        <v>13426709</v>
      </c>
      <c r="K96" s="39">
        <f t="shared" si="18"/>
        <v>0.26773605346988522</v>
      </c>
      <c r="L96" s="34">
        <f>SUM(L92:L95)</f>
        <v>0</v>
      </c>
      <c r="M96" s="39">
        <f t="shared" si="19"/>
        <v>0</v>
      </c>
      <c r="N96" s="34">
        <f t="shared" si="20"/>
        <v>29931310</v>
      </c>
      <c r="O96" s="39">
        <f t="shared" si="21"/>
        <v>0.59684698719423424</v>
      </c>
      <c r="P96" s="34">
        <f>SUM(P92:P95)</f>
        <v>11420628</v>
      </c>
      <c r="Q96" s="34">
        <f>SUM(Q92:Q95)</f>
        <v>40555980</v>
      </c>
      <c r="R96" s="34">
        <f>SUM(R92:R95)</f>
        <v>44394173</v>
      </c>
      <c r="S96" s="34">
        <f>SUM(S92:S95)</f>
        <v>28053467</v>
      </c>
      <c r="T96" s="39">
        <f t="shared" si="22"/>
        <v>0.63191777443404562</v>
      </c>
      <c r="U96" s="39">
        <f t="shared" si="23"/>
        <v>0.17565417593498367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10482777</v>
      </c>
      <c r="E97" s="33">
        <v>10825373</v>
      </c>
      <c r="F97" s="33">
        <v>2444310</v>
      </c>
      <c r="G97" s="38">
        <f t="shared" si="16"/>
        <v>0.23317390038918123</v>
      </c>
      <c r="H97" s="33">
        <v>2464821</v>
      </c>
      <c r="I97" s="38">
        <f t="shared" si="17"/>
        <v>0.23513053840599682</v>
      </c>
      <c r="J97" s="33">
        <v>2499797</v>
      </c>
      <c r="K97" s="38">
        <f t="shared" si="18"/>
        <v>0.23092017245040886</v>
      </c>
      <c r="L97" s="33">
        <v>0</v>
      </c>
      <c r="M97" s="38">
        <f t="shared" si="19"/>
        <v>0</v>
      </c>
      <c r="N97" s="33">
        <f t="shared" si="20"/>
        <v>7408928</v>
      </c>
      <c r="O97" s="38">
        <f t="shared" si="21"/>
        <v>0.68440394617349443</v>
      </c>
      <c r="P97" s="33">
        <v>2628486</v>
      </c>
      <c r="Q97" s="33">
        <v>12309977</v>
      </c>
      <c r="R97" s="33">
        <v>10188899</v>
      </c>
      <c r="S97" s="33">
        <v>7571032</v>
      </c>
      <c r="T97" s="38">
        <f t="shared" si="22"/>
        <v>0.74306674352155222</v>
      </c>
      <c r="U97" s="38">
        <f t="shared" si="23"/>
        <v>-4.8959362918425287E-2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0</v>
      </c>
      <c r="E99" s="33">
        <v>0</v>
      </c>
      <c r="F99" s="33">
        <v>0</v>
      </c>
      <c r="G99" s="38">
        <f t="shared" si="16"/>
        <v>0</v>
      </c>
      <c r="H99" s="33">
        <v>10627</v>
      </c>
      <c r="I99" s="38">
        <f t="shared" si="17"/>
        <v>0</v>
      </c>
      <c r="J99" s="33">
        <v>7970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18597</v>
      </c>
      <c r="O99" s="38">
        <f t="shared" si="21"/>
        <v>0</v>
      </c>
      <c r="P99" s="33">
        <v>0</v>
      </c>
      <c r="Q99" s="33">
        <v>0</v>
      </c>
      <c r="R99" s="33">
        <v>0</v>
      </c>
      <c r="S99" s="33">
        <v>11505</v>
      </c>
      <c r="T99" s="38">
        <f t="shared" si="22"/>
        <v>0</v>
      </c>
      <c r="U99" s="38">
        <f t="shared" si="23"/>
        <v>0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10482777</v>
      </c>
      <c r="E101" s="34">
        <f>SUM(E97:E100)</f>
        <v>10825373</v>
      </c>
      <c r="F101" s="34">
        <f>SUM(F97:F100)</f>
        <v>2444310</v>
      </c>
      <c r="G101" s="39">
        <f>IF(($D101     =0),0,($F101     /$D101     ))</f>
        <v>0.23317390038918123</v>
      </c>
      <c r="H101" s="34">
        <f>SUM(H97:H100)</f>
        <v>2475448</v>
      </c>
      <c r="I101" s="39">
        <f>IF(($D101     =0),0,($H101     /$D101     ))</f>
        <v>0.23614429649700647</v>
      </c>
      <c r="J101" s="34">
        <f>SUM(J97:J100)</f>
        <v>2507767</v>
      </c>
      <c r="K101" s="39">
        <f>IF(($E101     =0),0,($J101     /$E101     ))</f>
        <v>0.23165640574232407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7427525</v>
      </c>
      <c r="O101" s="39">
        <f>IF(($E101     =0),0,($N101     /$E101     ))</f>
        <v>0.68612185464648656</v>
      </c>
      <c r="P101" s="34">
        <f>SUM(P97:P100)</f>
        <v>2628486</v>
      </c>
      <c r="Q101" s="34">
        <f>SUM(Q97:Q100)</f>
        <v>12309977</v>
      </c>
      <c r="R101" s="34">
        <f>SUM(R97:R100)</f>
        <v>10188899</v>
      </c>
      <c r="S101" s="34">
        <f>SUM(S97:S100)</f>
        <v>7582537</v>
      </c>
      <c r="T101" s="39">
        <f>IF(($R101     =0),0,($S101     /$R101     ))</f>
        <v>0.74419591361147064</v>
      </c>
      <c r="U101" s="39">
        <f>IF(($P101     =0),0,(($J101     /$P101     )-1))</f>
        <v>-4.592719915571164E-2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625669576</v>
      </c>
      <c r="E102" s="34">
        <f>SUM(E88:E90,E92:E95,E97:E100)</f>
        <v>642878219</v>
      </c>
      <c r="F102" s="34">
        <f>SUM(F88:F90,F92:F95,F97:F100)</f>
        <v>144338914</v>
      </c>
      <c r="G102" s="39">
        <f>IF(($D102     =0),0,($F102     /$D102     ))</f>
        <v>0.23069511374163412</v>
      </c>
      <c r="H102" s="34">
        <f>SUM(H88:H90,H92:H95,H97:H100)</f>
        <v>142235855</v>
      </c>
      <c r="I102" s="39">
        <f>IF(($D102     =0),0,($H102     /$D102     ))</f>
        <v>0.22733382036782943</v>
      </c>
      <c r="J102" s="34">
        <f>SUM(J88:J90,J92:J95,J97:J100)</f>
        <v>129931573</v>
      </c>
      <c r="K102" s="39">
        <f>IF(($E102     =0),0,($J102     /$E102     ))</f>
        <v>0.20210915405115007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416506342</v>
      </c>
      <c r="O102" s="39">
        <f>IF(($E102     =0),0,($N102     /$E102     ))</f>
        <v>0.64787751348595624</v>
      </c>
      <c r="P102" s="34">
        <f>SUM(P88:P90,P92:P95,P97:P100)</f>
        <v>157813335</v>
      </c>
      <c r="Q102" s="34">
        <f>SUM(Q88:Q90,Q92:Q95,Q97:Q100)</f>
        <v>672100720</v>
      </c>
      <c r="R102" s="34">
        <f>SUM(R88:R90,R92:R95,R97:R100)</f>
        <v>694958665</v>
      </c>
      <c r="S102" s="34">
        <f>SUM(S88:S90,S92:S95,S97:S100)</f>
        <v>462542458</v>
      </c>
      <c r="T102" s="39">
        <f>IF(($R102     =0),0,($S102     /$R102     ))</f>
        <v>0.66556830110176413</v>
      </c>
      <c r="U102" s="39">
        <f>IF(($P102     =0),0,(($J102     /$P102     )-1))</f>
        <v>-0.17667557687694768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286070780</v>
      </c>
      <c r="E105" s="33">
        <v>275726244</v>
      </c>
      <c r="F105" s="33">
        <v>59595712</v>
      </c>
      <c r="G105" s="38">
        <f t="shared" ref="G105:G136" si="24">IF(($D105     =0),0,($F105     /$D105     ))</f>
        <v>0.20832505857466463</v>
      </c>
      <c r="H105" s="33">
        <v>70790262</v>
      </c>
      <c r="I105" s="38">
        <f t="shared" ref="I105:I136" si="25">IF(($D105     =0),0,($H105     /$D105     ))</f>
        <v>0.24745715728114559</v>
      </c>
      <c r="J105" s="33">
        <v>52091315</v>
      </c>
      <c r="K105" s="38">
        <f t="shared" ref="K105:K136" si="26">IF(($E105     =0),0,($J105     /$E105     ))</f>
        <v>0.1889240365527193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182477289</v>
      </c>
      <c r="O105" s="38">
        <f t="shared" ref="O105:O136" si="29">IF(($E105     =0),0,($N105     /$E105     ))</f>
        <v>0.66180602307845604</v>
      </c>
      <c r="P105" s="33">
        <v>40271625</v>
      </c>
      <c r="Q105" s="33">
        <v>261058080</v>
      </c>
      <c r="R105" s="33">
        <v>262708692</v>
      </c>
      <c r="S105" s="33">
        <v>169980758</v>
      </c>
      <c r="T105" s="38">
        <f t="shared" ref="T105:T136" si="30">IF(($R105     =0),0,($S105     /$R105     ))</f>
        <v>0.64703134375165627</v>
      </c>
      <c r="U105" s="38">
        <f t="shared" ref="U105:U136" si="31">IF(($P105     =0),0,(($J105     /$P105     )-1))</f>
        <v>0.29349920694781995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286070780</v>
      </c>
      <c r="E106" s="34">
        <f>E105</f>
        <v>275726244</v>
      </c>
      <c r="F106" s="34">
        <f>F105</f>
        <v>59595712</v>
      </c>
      <c r="G106" s="39">
        <f t="shared" si="24"/>
        <v>0.20832505857466463</v>
      </c>
      <c r="H106" s="34">
        <f>H105</f>
        <v>70790262</v>
      </c>
      <c r="I106" s="39">
        <f t="shared" si="25"/>
        <v>0.24745715728114559</v>
      </c>
      <c r="J106" s="34">
        <f>J105</f>
        <v>52091315</v>
      </c>
      <c r="K106" s="39">
        <f t="shared" si="26"/>
        <v>0.1889240365527193</v>
      </c>
      <c r="L106" s="34">
        <f>L105</f>
        <v>0</v>
      </c>
      <c r="M106" s="39">
        <f t="shared" si="27"/>
        <v>0</v>
      </c>
      <c r="N106" s="34">
        <f t="shared" si="28"/>
        <v>182477289</v>
      </c>
      <c r="O106" s="39">
        <f t="shared" si="29"/>
        <v>0.66180602307845604</v>
      </c>
      <c r="P106" s="34">
        <f>P105</f>
        <v>40271625</v>
      </c>
      <c r="Q106" s="34">
        <f>Q105</f>
        <v>261058080</v>
      </c>
      <c r="R106" s="34">
        <f>R105</f>
        <v>262708692</v>
      </c>
      <c r="S106" s="34">
        <f>S105</f>
        <v>169980758</v>
      </c>
      <c r="T106" s="39">
        <f t="shared" si="30"/>
        <v>0.64703134375165627</v>
      </c>
      <c r="U106" s="39">
        <f t="shared" si="31"/>
        <v>0.29349920694781995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526278</v>
      </c>
      <c r="E108" s="33">
        <v>526278</v>
      </c>
      <c r="F108" s="33">
        <v>138027</v>
      </c>
      <c r="G108" s="38">
        <f t="shared" si="24"/>
        <v>0.26227013099540547</v>
      </c>
      <c r="H108" s="33">
        <v>159967</v>
      </c>
      <c r="I108" s="38">
        <f t="shared" si="25"/>
        <v>0.30395912426512223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297994</v>
      </c>
      <c r="O108" s="38">
        <f t="shared" si="29"/>
        <v>0.5662292552605277</v>
      </c>
      <c r="P108" s="33">
        <v>134447</v>
      </c>
      <c r="Q108" s="33">
        <v>514757</v>
      </c>
      <c r="R108" s="33">
        <v>514757</v>
      </c>
      <c r="S108" s="33">
        <v>434258</v>
      </c>
      <c r="T108" s="38">
        <f t="shared" si="30"/>
        <v>0.84361747387602304</v>
      </c>
      <c r="U108" s="38">
        <f t="shared" si="31"/>
        <v>-1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24190000</v>
      </c>
      <c r="E110" s="33">
        <v>26123880</v>
      </c>
      <c r="F110" s="33">
        <v>3844612</v>
      </c>
      <c r="G110" s="38">
        <f t="shared" si="24"/>
        <v>0.15893393964448119</v>
      </c>
      <c r="H110" s="33">
        <v>4528650</v>
      </c>
      <c r="I110" s="38">
        <f t="shared" si="25"/>
        <v>0.18721165770979745</v>
      </c>
      <c r="J110" s="33">
        <v>10861048</v>
      </c>
      <c r="K110" s="38">
        <f t="shared" si="26"/>
        <v>0.41575171835117908</v>
      </c>
      <c r="L110" s="33">
        <v>0</v>
      </c>
      <c r="M110" s="38">
        <f t="shared" si="27"/>
        <v>0</v>
      </c>
      <c r="N110" s="33">
        <f t="shared" si="28"/>
        <v>19234310</v>
      </c>
      <c r="O110" s="38">
        <f t="shared" si="29"/>
        <v>0.73627309572697475</v>
      </c>
      <c r="P110" s="33">
        <v>4376596</v>
      </c>
      <c r="Q110" s="33">
        <v>16068002</v>
      </c>
      <c r="R110" s="33">
        <v>17048002</v>
      </c>
      <c r="S110" s="33">
        <v>10752619</v>
      </c>
      <c r="T110" s="38">
        <f t="shared" si="30"/>
        <v>0.63072605223767575</v>
      </c>
      <c r="U110" s="38">
        <f t="shared" si="31"/>
        <v>1.4816199621806536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18784317</v>
      </c>
      <c r="E111" s="33">
        <v>1176333</v>
      </c>
      <c r="F111" s="33">
        <v>25279</v>
      </c>
      <c r="G111" s="38">
        <f t="shared" si="24"/>
        <v>1.3457502873274552E-3</v>
      </c>
      <c r="H111" s="33">
        <v>18819</v>
      </c>
      <c r="I111" s="38">
        <f t="shared" si="25"/>
        <v>1.0018463806802239E-3</v>
      </c>
      <c r="J111" s="33">
        <v>30549</v>
      </c>
      <c r="K111" s="38">
        <f t="shared" si="26"/>
        <v>2.5969687154912768E-2</v>
      </c>
      <c r="L111" s="33">
        <v>0</v>
      </c>
      <c r="M111" s="38">
        <f t="shared" si="27"/>
        <v>0</v>
      </c>
      <c r="N111" s="33">
        <f t="shared" si="28"/>
        <v>74647</v>
      </c>
      <c r="O111" s="38">
        <f t="shared" si="29"/>
        <v>6.345737133957817E-2</v>
      </c>
      <c r="P111" s="33">
        <v>0</v>
      </c>
      <c r="Q111" s="33">
        <v>17443400</v>
      </c>
      <c r="R111" s="33">
        <v>1164744</v>
      </c>
      <c r="S111" s="33">
        <v>45203</v>
      </c>
      <c r="T111" s="38">
        <f t="shared" si="30"/>
        <v>3.8809386440282159E-2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43500595</v>
      </c>
      <c r="E112" s="34">
        <f>SUM(E107:E111)</f>
        <v>27826491</v>
      </c>
      <c r="F112" s="34">
        <f>SUM(F107:F111)</f>
        <v>4007918</v>
      </c>
      <c r="G112" s="39">
        <f t="shared" si="24"/>
        <v>9.2134785742585823E-2</v>
      </c>
      <c r="H112" s="34">
        <f>SUM(H107:H111)</f>
        <v>4707436</v>
      </c>
      <c r="I112" s="39">
        <f t="shared" si="25"/>
        <v>0.10821543935203645</v>
      </c>
      <c r="J112" s="34">
        <f>SUM(J107:J111)</f>
        <v>10891597</v>
      </c>
      <c r="K112" s="39">
        <f t="shared" si="26"/>
        <v>0.39141108377624761</v>
      </c>
      <c r="L112" s="34">
        <f>SUM(L107:L111)</f>
        <v>0</v>
      </c>
      <c r="M112" s="39">
        <f t="shared" si="27"/>
        <v>0</v>
      </c>
      <c r="N112" s="34">
        <f t="shared" si="28"/>
        <v>19606951</v>
      </c>
      <c r="O112" s="39">
        <f t="shared" si="29"/>
        <v>0.70461457033874664</v>
      </c>
      <c r="P112" s="34">
        <f>SUM(P107:P111)</f>
        <v>4511043</v>
      </c>
      <c r="Q112" s="34">
        <f>SUM(Q107:Q111)</f>
        <v>34026159</v>
      </c>
      <c r="R112" s="34">
        <f>SUM(R107:R111)</f>
        <v>18727503</v>
      </c>
      <c r="S112" s="34">
        <f>SUM(S107:S111)</f>
        <v>11232080</v>
      </c>
      <c r="T112" s="39">
        <f t="shared" si="30"/>
        <v>0.59976388736928787</v>
      </c>
      <c r="U112" s="39">
        <f t="shared" si="31"/>
        <v>1.4144298779683546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100000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100000</v>
      </c>
      <c r="R113" s="33">
        <v>100000</v>
      </c>
      <c r="S113" s="33">
        <v>329700</v>
      </c>
      <c r="T113" s="38">
        <f t="shared" si="30"/>
        <v>3.2970000000000002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24417820</v>
      </c>
      <c r="E117" s="33">
        <v>534649</v>
      </c>
      <c r="F117" s="33">
        <v>4925430</v>
      </c>
      <c r="G117" s="38">
        <f t="shared" si="24"/>
        <v>0.20171456747572061</v>
      </c>
      <c r="H117" s="33">
        <v>16114099</v>
      </c>
      <c r="I117" s="38">
        <f t="shared" si="25"/>
        <v>0.65993192676496104</v>
      </c>
      <c r="J117" s="33">
        <v>26066</v>
      </c>
      <c r="K117" s="38">
        <f t="shared" si="26"/>
        <v>4.8753481255926788E-2</v>
      </c>
      <c r="L117" s="33">
        <v>0</v>
      </c>
      <c r="M117" s="38">
        <f t="shared" si="27"/>
        <v>0</v>
      </c>
      <c r="N117" s="33">
        <f t="shared" si="28"/>
        <v>21065595</v>
      </c>
      <c r="O117" s="38">
        <f t="shared" si="29"/>
        <v>39.40079379181482</v>
      </c>
      <c r="P117" s="33">
        <v>28483845</v>
      </c>
      <c r="Q117" s="33">
        <v>24689348</v>
      </c>
      <c r="R117" s="33">
        <v>25736317</v>
      </c>
      <c r="S117" s="33">
        <v>56715729</v>
      </c>
      <c r="T117" s="38">
        <f t="shared" si="30"/>
        <v>2.2037235941723905</v>
      </c>
      <c r="U117" s="38">
        <f t="shared" si="31"/>
        <v>-0.99908488478293578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333249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4856446</v>
      </c>
      <c r="E120" s="33">
        <v>11735423</v>
      </c>
      <c r="F120" s="33">
        <v>146470</v>
      </c>
      <c r="G120" s="38">
        <f t="shared" si="24"/>
        <v>3.0159915296082772E-2</v>
      </c>
      <c r="H120" s="33">
        <v>174679</v>
      </c>
      <c r="I120" s="38">
        <f t="shared" si="25"/>
        <v>3.5968483948961856E-2</v>
      </c>
      <c r="J120" s="33">
        <v>842287</v>
      </c>
      <c r="K120" s="38">
        <f t="shared" si="26"/>
        <v>7.1773041329656381E-2</v>
      </c>
      <c r="L120" s="33">
        <v>0</v>
      </c>
      <c r="M120" s="38">
        <f t="shared" si="27"/>
        <v>0</v>
      </c>
      <c r="N120" s="33">
        <f t="shared" si="28"/>
        <v>1163436</v>
      </c>
      <c r="O120" s="38">
        <f t="shared" si="29"/>
        <v>9.9138820986682794E-2</v>
      </c>
      <c r="P120" s="33">
        <v>58200</v>
      </c>
      <c r="Q120" s="33">
        <v>2285000</v>
      </c>
      <c r="R120" s="33">
        <v>14901846</v>
      </c>
      <c r="S120" s="33">
        <v>838922</v>
      </c>
      <c r="T120" s="38">
        <f t="shared" si="30"/>
        <v>5.6296515210263215E-2</v>
      </c>
      <c r="U120" s="38">
        <f t="shared" si="31"/>
        <v>13.472285223367697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29374266</v>
      </c>
      <c r="E121" s="34">
        <f>SUM(E113:E120)</f>
        <v>12270072</v>
      </c>
      <c r="F121" s="34">
        <f>SUM(F113:F120)</f>
        <v>5071900</v>
      </c>
      <c r="G121" s="39">
        <f t="shared" si="24"/>
        <v>0.17266473994618284</v>
      </c>
      <c r="H121" s="34">
        <f>SUM(H113:H120)</f>
        <v>16288778</v>
      </c>
      <c r="I121" s="39">
        <f t="shared" si="25"/>
        <v>0.55452544754650213</v>
      </c>
      <c r="J121" s="34">
        <f>SUM(J113:J120)</f>
        <v>868353</v>
      </c>
      <c r="K121" s="39">
        <f t="shared" si="26"/>
        <v>7.0770000371635958E-2</v>
      </c>
      <c r="L121" s="34">
        <f>SUM(L113:L120)</f>
        <v>0</v>
      </c>
      <c r="M121" s="39">
        <f t="shared" si="27"/>
        <v>0</v>
      </c>
      <c r="N121" s="34">
        <f t="shared" si="28"/>
        <v>22229031</v>
      </c>
      <c r="O121" s="39">
        <f t="shared" si="29"/>
        <v>1.8116463375276037</v>
      </c>
      <c r="P121" s="34">
        <f>SUM(P113:P120)</f>
        <v>28542045</v>
      </c>
      <c r="Q121" s="34">
        <f>SUM(Q113:Q120)</f>
        <v>27074348</v>
      </c>
      <c r="R121" s="34">
        <f>SUM(R113:R120)</f>
        <v>40738163</v>
      </c>
      <c r="S121" s="34">
        <f>SUM(S113:S120)</f>
        <v>58217600</v>
      </c>
      <c r="T121" s="39">
        <f t="shared" si="30"/>
        <v>1.4290678742681646</v>
      </c>
      <c r="U121" s="39">
        <f t="shared" si="31"/>
        <v>-0.96957635656449981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270000</v>
      </c>
      <c r="E131" s="33">
        <v>270000</v>
      </c>
      <c r="F131" s="33">
        <v>15202</v>
      </c>
      <c r="G131" s="38">
        <f t="shared" si="24"/>
        <v>5.6303703703703703E-2</v>
      </c>
      <c r="H131" s="33">
        <v>10758</v>
      </c>
      <c r="I131" s="38">
        <f t="shared" si="25"/>
        <v>3.9844444444444446E-2</v>
      </c>
      <c r="J131" s="33">
        <v>26911</v>
      </c>
      <c r="K131" s="38">
        <f t="shared" si="26"/>
        <v>9.9670370370370368E-2</v>
      </c>
      <c r="L131" s="33">
        <v>0</v>
      </c>
      <c r="M131" s="38">
        <f t="shared" si="27"/>
        <v>0</v>
      </c>
      <c r="N131" s="33">
        <f t="shared" si="28"/>
        <v>52871</v>
      </c>
      <c r="O131" s="38">
        <f t="shared" si="29"/>
        <v>0.19581851851851853</v>
      </c>
      <c r="P131" s="33">
        <v>43873</v>
      </c>
      <c r="Q131" s="33">
        <v>682000</v>
      </c>
      <c r="R131" s="33">
        <v>160000</v>
      </c>
      <c r="S131" s="33">
        <v>73233</v>
      </c>
      <c r="T131" s="38">
        <f t="shared" si="30"/>
        <v>0.45770624999999998</v>
      </c>
      <c r="U131" s="38">
        <f t="shared" si="31"/>
        <v>-0.38661591411574314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270000</v>
      </c>
      <c r="E132" s="34">
        <f>SUM(E127:E131)</f>
        <v>270000</v>
      </c>
      <c r="F132" s="34">
        <f>SUM(F127:F131)</f>
        <v>15202</v>
      </c>
      <c r="G132" s="39">
        <f t="shared" si="24"/>
        <v>5.6303703703703703E-2</v>
      </c>
      <c r="H132" s="34">
        <f>SUM(H127:H131)</f>
        <v>10758</v>
      </c>
      <c r="I132" s="39">
        <f t="shared" si="25"/>
        <v>3.9844444444444446E-2</v>
      </c>
      <c r="J132" s="34">
        <f>SUM(J127:J131)</f>
        <v>26911</v>
      </c>
      <c r="K132" s="39">
        <f t="shared" si="26"/>
        <v>9.9670370370370368E-2</v>
      </c>
      <c r="L132" s="34">
        <f>SUM(L127:L131)</f>
        <v>0</v>
      </c>
      <c r="M132" s="39">
        <f t="shared" si="27"/>
        <v>0</v>
      </c>
      <c r="N132" s="34">
        <f t="shared" si="28"/>
        <v>52871</v>
      </c>
      <c r="O132" s="39">
        <f t="shared" si="29"/>
        <v>0.19581851851851853</v>
      </c>
      <c r="P132" s="34">
        <f>SUM(P127:P131)</f>
        <v>43873</v>
      </c>
      <c r="Q132" s="34">
        <f>SUM(Q127:Q131)</f>
        <v>682000</v>
      </c>
      <c r="R132" s="34">
        <f>SUM(R127:R131)</f>
        <v>160000</v>
      </c>
      <c r="S132" s="34">
        <f>SUM(S127:S131)</f>
        <v>73233</v>
      </c>
      <c r="T132" s="39">
        <f t="shared" si="30"/>
        <v>0.45770624999999998</v>
      </c>
      <c r="U132" s="39">
        <f t="shared" si="31"/>
        <v>-0.38661591411574314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8000</v>
      </c>
      <c r="E133" s="33">
        <v>7600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1200</v>
      </c>
      <c r="K133" s="38">
        <f t="shared" si="26"/>
        <v>0.15789473684210525</v>
      </c>
      <c r="L133" s="33">
        <v>0</v>
      </c>
      <c r="M133" s="38">
        <f t="shared" si="27"/>
        <v>0</v>
      </c>
      <c r="N133" s="33">
        <f t="shared" si="28"/>
        <v>1200</v>
      </c>
      <c r="O133" s="38">
        <f t="shared" si="29"/>
        <v>0.15789473684210525</v>
      </c>
      <c r="P133" s="33">
        <v>360</v>
      </c>
      <c r="Q133" s="33">
        <v>10000</v>
      </c>
      <c r="R133" s="33">
        <v>10000</v>
      </c>
      <c r="S133" s="33">
        <v>9332</v>
      </c>
      <c r="T133" s="38">
        <f t="shared" si="30"/>
        <v>0.93320000000000003</v>
      </c>
      <c r="U133" s="38">
        <f t="shared" si="31"/>
        <v>2.3333333333333335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100000</v>
      </c>
      <c r="E136" s="33">
        <v>95000</v>
      </c>
      <c r="F136" s="33">
        <v>0</v>
      </c>
      <c r="G136" s="38">
        <f t="shared" si="24"/>
        <v>0</v>
      </c>
      <c r="H136" s="33">
        <v>15930</v>
      </c>
      <c r="I136" s="38">
        <f t="shared" si="25"/>
        <v>0.1593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15930</v>
      </c>
      <c r="O136" s="38">
        <f t="shared" si="29"/>
        <v>0.1676842105263158</v>
      </c>
      <c r="P136" s="33">
        <v>0</v>
      </c>
      <c r="Q136" s="33">
        <v>0</v>
      </c>
      <c r="R136" s="33">
        <v>100000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108000</v>
      </c>
      <c r="E137" s="34">
        <f>SUM(E133:E136)</f>
        <v>102600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15930</v>
      </c>
      <c r="I137" s="39">
        <f t="shared" ref="I137:I170" si="33">IF(($D137     =0),0,($H137     /$D137     ))</f>
        <v>0.14749999999999999</v>
      </c>
      <c r="J137" s="34">
        <f>SUM(J133:J136)</f>
        <v>1200</v>
      </c>
      <c r="K137" s="39">
        <f t="shared" ref="K137:K170" si="34">IF(($E137     =0),0,($J137     /$E137     ))</f>
        <v>1.1695906432748537E-2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17130</v>
      </c>
      <c r="O137" s="39">
        <f t="shared" ref="O137:O170" si="37">IF(($E137     =0),0,($N137     /$E137     ))</f>
        <v>0.16695906432748539</v>
      </c>
      <c r="P137" s="34">
        <f>SUM(P133:P136)</f>
        <v>360</v>
      </c>
      <c r="Q137" s="34">
        <f>SUM(Q133:Q136)</f>
        <v>10000</v>
      </c>
      <c r="R137" s="34">
        <f>SUM(R133:R136)</f>
        <v>110000</v>
      </c>
      <c r="S137" s="34">
        <f>SUM(S133:S136)</f>
        <v>9332</v>
      </c>
      <c r="T137" s="39">
        <f t="shared" ref="T137:T170" si="38">IF(($R137     =0),0,($S137     /$R137     ))</f>
        <v>8.483636363636364E-2</v>
      </c>
      <c r="U137" s="39">
        <f t="shared" ref="U137:U170" si="39">IF(($P137     =0),0,(($J137     /$P137     )-1))</f>
        <v>2.3333333333333335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200000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150000</v>
      </c>
      <c r="E142" s="33">
        <v>55451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51304</v>
      </c>
      <c r="Q142" s="33">
        <v>935000</v>
      </c>
      <c r="R142" s="33">
        <v>265000</v>
      </c>
      <c r="S142" s="33">
        <v>51304</v>
      </c>
      <c r="T142" s="38">
        <f t="shared" si="38"/>
        <v>0.19359999999999999</v>
      </c>
      <c r="U142" s="38">
        <f t="shared" si="39"/>
        <v>-1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350000</v>
      </c>
      <c r="E144" s="34">
        <f>SUM(E138:E143)</f>
        <v>55451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51304</v>
      </c>
      <c r="Q144" s="34">
        <f>SUM(Q138:Q143)</f>
        <v>935000</v>
      </c>
      <c r="R144" s="34">
        <f>SUM(R138:R143)</f>
        <v>265000</v>
      </c>
      <c r="S144" s="34">
        <f>SUM(S138:S143)</f>
        <v>51304</v>
      </c>
      <c r="T144" s="39">
        <f t="shared" si="38"/>
        <v>0.19359999999999999</v>
      </c>
      <c r="U144" s="39">
        <f t="shared" si="39"/>
        <v>-1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189733</v>
      </c>
      <c r="E149" s="33">
        <v>158353</v>
      </c>
      <c r="F149" s="33">
        <v>28994</v>
      </c>
      <c r="G149" s="38">
        <f t="shared" si="32"/>
        <v>0.15281474493103467</v>
      </c>
      <c r="H149" s="33">
        <v>32124</v>
      </c>
      <c r="I149" s="38">
        <f t="shared" si="33"/>
        <v>0.16931161158048416</v>
      </c>
      <c r="J149" s="33">
        <v>63573</v>
      </c>
      <c r="K149" s="38">
        <f t="shared" si="34"/>
        <v>0.40146381817837362</v>
      </c>
      <c r="L149" s="33">
        <v>0</v>
      </c>
      <c r="M149" s="38">
        <f t="shared" si="35"/>
        <v>0</v>
      </c>
      <c r="N149" s="33">
        <f t="shared" si="36"/>
        <v>124691</v>
      </c>
      <c r="O149" s="38">
        <f t="shared" si="37"/>
        <v>0.78742429887656062</v>
      </c>
      <c r="P149" s="33">
        <v>29181</v>
      </c>
      <c r="Q149" s="33">
        <v>181389</v>
      </c>
      <c r="R149" s="33">
        <v>206389</v>
      </c>
      <c r="S149" s="33">
        <v>109147</v>
      </c>
      <c r="T149" s="38">
        <f t="shared" si="38"/>
        <v>0.5288411688607435</v>
      </c>
      <c r="U149" s="38">
        <f t="shared" si="39"/>
        <v>1.1785751002364551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189733</v>
      </c>
      <c r="E150" s="34">
        <f>SUM(E145:E149)</f>
        <v>158353</v>
      </c>
      <c r="F150" s="34">
        <f>SUM(F145:F149)</f>
        <v>28994</v>
      </c>
      <c r="G150" s="39">
        <f t="shared" si="32"/>
        <v>0.15281474493103467</v>
      </c>
      <c r="H150" s="34">
        <f>SUM(H145:H149)</f>
        <v>32124</v>
      </c>
      <c r="I150" s="39">
        <f t="shared" si="33"/>
        <v>0.16931161158048416</v>
      </c>
      <c r="J150" s="34">
        <f>SUM(J145:J149)</f>
        <v>63573</v>
      </c>
      <c r="K150" s="39">
        <f t="shared" si="34"/>
        <v>0.40146381817837362</v>
      </c>
      <c r="L150" s="34">
        <f>SUM(L145:L149)</f>
        <v>0</v>
      </c>
      <c r="M150" s="39">
        <f t="shared" si="35"/>
        <v>0</v>
      </c>
      <c r="N150" s="34">
        <f t="shared" si="36"/>
        <v>124691</v>
      </c>
      <c r="O150" s="39">
        <f t="shared" si="37"/>
        <v>0.78742429887656062</v>
      </c>
      <c r="P150" s="34">
        <f>SUM(P145:P149)</f>
        <v>29181</v>
      </c>
      <c r="Q150" s="34">
        <f>SUM(Q145:Q149)</f>
        <v>181389</v>
      </c>
      <c r="R150" s="34">
        <f>SUM(R145:R149)</f>
        <v>206389</v>
      </c>
      <c r="S150" s="34">
        <f>SUM(S145:S149)</f>
        <v>109147</v>
      </c>
      <c r="T150" s="39">
        <f t="shared" si="38"/>
        <v>0.5288411688607435</v>
      </c>
      <c r="U150" s="39">
        <f t="shared" si="39"/>
        <v>1.1785751002364551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55000</v>
      </c>
      <c r="E151" s="33">
        <v>25000</v>
      </c>
      <c r="F151" s="33">
        <v>10900</v>
      </c>
      <c r="G151" s="38">
        <f t="shared" si="32"/>
        <v>0.19818181818181818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10900</v>
      </c>
      <c r="O151" s="38">
        <f t="shared" si="37"/>
        <v>0.436</v>
      </c>
      <c r="P151" s="33">
        <v>5650</v>
      </c>
      <c r="Q151" s="33">
        <v>65000</v>
      </c>
      <c r="R151" s="33">
        <v>20367</v>
      </c>
      <c r="S151" s="33">
        <v>11017</v>
      </c>
      <c r="T151" s="38">
        <f t="shared" si="38"/>
        <v>0.54092404379633718</v>
      </c>
      <c r="U151" s="38">
        <f t="shared" si="39"/>
        <v>-1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7532600</v>
      </c>
      <c r="E152" s="33">
        <v>6424513</v>
      </c>
      <c r="F152" s="33">
        <v>1321031</v>
      </c>
      <c r="G152" s="38">
        <f t="shared" si="32"/>
        <v>0.17537516926426466</v>
      </c>
      <c r="H152" s="33">
        <v>1231141</v>
      </c>
      <c r="I152" s="38">
        <f t="shared" si="33"/>
        <v>0.16344170671481295</v>
      </c>
      <c r="J152" s="33">
        <v>1364765</v>
      </c>
      <c r="K152" s="38">
        <f t="shared" si="34"/>
        <v>0.21243088775756233</v>
      </c>
      <c r="L152" s="33">
        <v>0</v>
      </c>
      <c r="M152" s="38">
        <f t="shared" si="35"/>
        <v>0</v>
      </c>
      <c r="N152" s="33">
        <f t="shared" si="36"/>
        <v>3916937</v>
      </c>
      <c r="O152" s="38">
        <f t="shared" si="37"/>
        <v>0.60968621279153767</v>
      </c>
      <c r="P152" s="33">
        <v>1146545</v>
      </c>
      <c r="Q152" s="33">
        <v>7462300</v>
      </c>
      <c r="R152" s="33">
        <v>7688105</v>
      </c>
      <c r="S152" s="33">
        <v>4077146</v>
      </c>
      <c r="T152" s="38">
        <f t="shared" si="38"/>
        <v>0.53031871963247124</v>
      </c>
      <c r="U152" s="38">
        <f t="shared" si="39"/>
        <v>0.19032833425639639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13043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22664040</v>
      </c>
      <c r="E156" s="33">
        <v>21153369</v>
      </c>
      <c r="F156" s="33">
        <v>4403956</v>
      </c>
      <c r="G156" s="38">
        <f t="shared" si="32"/>
        <v>0.19431469411455327</v>
      </c>
      <c r="H156" s="33">
        <v>6162383</v>
      </c>
      <c r="I156" s="38">
        <f t="shared" si="33"/>
        <v>0.27190134680312955</v>
      </c>
      <c r="J156" s="33">
        <v>4174592</v>
      </c>
      <c r="K156" s="38">
        <f t="shared" si="34"/>
        <v>0.19734880056221776</v>
      </c>
      <c r="L156" s="33">
        <v>0</v>
      </c>
      <c r="M156" s="38">
        <f t="shared" si="35"/>
        <v>0</v>
      </c>
      <c r="N156" s="33">
        <f t="shared" si="36"/>
        <v>14740931</v>
      </c>
      <c r="O156" s="38">
        <f t="shared" si="37"/>
        <v>0.69685972953055375</v>
      </c>
      <c r="P156" s="33">
        <v>4556770</v>
      </c>
      <c r="Q156" s="33">
        <v>23358227</v>
      </c>
      <c r="R156" s="33">
        <v>20192389</v>
      </c>
      <c r="S156" s="33">
        <v>14013330</v>
      </c>
      <c r="T156" s="38">
        <f t="shared" si="38"/>
        <v>0.69399069124510226</v>
      </c>
      <c r="U156" s="38">
        <f t="shared" si="39"/>
        <v>-8.3870373093221762E-2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30251640</v>
      </c>
      <c r="E157" s="34">
        <f>SUM(E151:E156)</f>
        <v>27602882</v>
      </c>
      <c r="F157" s="34">
        <f>SUM(F151:F156)</f>
        <v>5735887</v>
      </c>
      <c r="G157" s="39">
        <f t="shared" si="32"/>
        <v>0.18960581971754259</v>
      </c>
      <c r="H157" s="34">
        <f>SUM(H151:H156)</f>
        <v>7393524</v>
      </c>
      <c r="I157" s="39">
        <f t="shared" si="33"/>
        <v>0.2444007663716744</v>
      </c>
      <c r="J157" s="34">
        <f>SUM(J151:J156)</f>
        <v>5539357</v>
      </c>
      <c r="K157" s="39">
        <f t="shared" si="34"/>
        <v>0.20068038547569056</v>
      </c>
      <c r="L157" s="34">
        <f>SUM(L151:L156)</f>
        <v>0</v>
      </c>
      <c r="M157" s="39">
        <f t="shared" si="35"/>
        <v>0</v>
      </c>
      <c r="N157" s="34">
        <f t="shared" si="36"/>
        <v>18668768</v>
      </c>
      <c r="O157" s="39">
        <f t="shared" si="37"/>
        <v>0.67633401468730692</v>
      </c>
      <c r="P157" s="34">
        <f>SUM(P151:P156)</f>
        <v>5708965</v>
      </c>
      <c r="Q157" s="34">
        <f>SUM(Q151:Q156)</f>
        <v>30885527</v>
      </c>
      <c r="R157" s="34">
        <f>SUM(R151:R156)</f>
        <v>27900861</v>
      </c>
      <c r="S157" s="34">
        <f>SUM(S151:S156)</f>
        <v>18114536</v>
      </c>
      <c r="T157" s="39">
        <f t="shared" si="38"/>
        <v>0.64924648741126667</v>
      </c>
      <c r="U157" s="39">
        <f t="shared" si="39"/>
        <v>-2.9709062851147272E-2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2668940</v>
      </c>
      <c r="E158" s="33">
        <v>2618940</v>
      </c>
      <c r="F158" s="33">
        <v>740807</v>
      </c>
      <c r="G158" s="38">
        <f t="shared" si="32"/>
        <v>0.2775659999850128</v>
      </c>
      <c r="H158" s="33">
        <v>913852</v>
      </c>
      <c r="I158" s="38">
        <f t="shared" si="33"/>
        <v>0.34240260178198084</v>
      </c>
      <c r="J158" s="33">
        <v>776288</v>
      </c>
      <c r="K158" s="38">
        <f t="shared" si="34"/>
        <v>0.29641305260907086</v>
      </c>
      <c r="L158" s="33">
        <v>0</v>
      </c>
      <c r="M158" s="38">
        <f t="shared" si="35"/>
        <v>0</v>
      </c>
      <c r="N158" s="33">
        <f t="shared" si="36"/>
        <v>2430947</v>
      </c>
      <c r="O158" s="38">
        <f t="shared" si="37"/>
        <v>0.92821790495391265</v>
      </c>
      <c r="P158" s="33">
        <v>813105</v>
      </c>
      <c r="Q158" s="33">
        <v>11036301</v>
      </c>
      <c r="R158" s="33">
        <v>7461301</v>
      </c>
      <c r="S158" s="33">
        <v>3799426</v>
      </c>
      <c r="T158" s="38">
        <f t="shared" si="38"/>
        <v>0.50921762840019458</v>
      </c>
      <c r="U158" s="38">
        <f t="shared" si="39"/>
        <v>-4.5279514945794186E-2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2903242</v>
      </c>
      <c r="E159" s="33">
        <v>3046894</v>
      </c>
      <c r="F159" s="33">
        <v>504357</v>
      </c>
      <c r="G159" s="38">
        <f t="shared" si="32"/>
        <v>0.17372199768396848</v>
      </c>
      <c r="H159" s="33">
        <v>530754</v>
      </c>
      <c r="I159" s="38">
        <f t="shared" si="33"/>
        <v>0.18281424696942247</v>
      </c>
      <c r="J159" s="33">
        <v>639358</v>
      </c>
      <c r="K159" s="38">
        <f t="shared" si="34"/>
        <v>0.20983926582283466</v>
      </c>
      <c r="L159" s="33">
        <v>0</v>
      </c>
      <c r="M159" s="38">
        <f t="shared" si="35"/>
        <v>0</v>
      </c>
      <c r="N159" s="33">
        <f t="shared" si="36"/>
        <v>1674469</v>
      </c>
      <c r="O159" s="38">
        <f t="shared" si="37"/>
        <v>0.54956588578401477</v>
      </c>
      <c r="P159" s="33">
        <v>579020</v>
      </c>
      <c r="Q159" s="33">
        <v>2781780</v>
      </c>
      <c r="R159" s="33">
        <v>2417059</v>
      </c>
      <c r="S159" s="33">
        <v>1509077</v>
      </c>
      <c r="T159" s="38">
        <f t="shared" si="38"/>
        <v>0.62434429610530817</v>
      </c>
      <c r="U159" s="38">
        <f t="shared" si="39"/>
        <v>0.10420710856274384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5572182</v>
      </c>
      <c r="E163" s="34">
        <f>SUM(E158:E162)</f>
        <v>5665834</v>
      </c>
      <c r="F163" s="34">
        <f>SUM(F158:F162)</f>
        <v>1245164</v>
      </c>
      <c r="G163" s="39">
        <f t="shared" si="32"/>
        <v>0.22346075558910317</v>
      </c>
      <c r="H163" s="34">
        <f>SUM(H158:H162)</f>
        <v>1444606</v>
      </c>
      <c r="I163" s="39">
        <f t="shared" si="33"/>
        <v>0.25925319740094632</v>
      </c>
      <c r="J163" s="34">
        <f>SUM(J158:J162)</f>
        <v>1415646</v>
      </c>
      <c r="K163" s="39">
        <f t="shared" si="34"/>
        <v>0.24985659657519088</v>
      </c>
      <c r="L163" s="34">
        <f>SUM(L158:L162)</f>
        <v>0</v>
      </c>
      <c r="M163" s="39">
        <f t="shared" si="35"/>
        <v>0</v>
      </c>
      <c r="N163" s="34">
        <f t="shared" si="36"/>
        <v>4105416</v>
      </c>
      <c r="O163" s="39">
        <f t="shared" si="37"/>
        <v>0.72459164881992655</v>
      </c>
      <c r="P163" s="34">
        <f>SUM(P158:P162)</f>
        <v>1392125</v>
      </c>
      <c r="Q163" s="34">
        <f>SUM(Q158:Q162)</f>
        <v>13818081</v>
      </c>
      <c r="R163" s="34">
        <f>SUM(R158:R162)</f>
        <v>9878360</v>
      </c>
      <c r="S163" s="34">
        <f>SUM(S158:S162)</f>
        <v>5308503</v>
      </c>
      <c r="T163" s="39">
        <f t="shared" si="38"/>
        <v>0.53738707639729677</v>
      </c>
      <c r="U163" s="39">
        <f t="shared" si="39"/>
        <v>1.6895752895752958E-2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395687196</v>
      </c>
      <c r="E170" s="34">
        <f>SUM(E105,E107:E111,E113:E120,E122:E125,E127:E131,E133:E136,E138:E143,E145:E149,E151:E156,E158:E162,E164:E168)</f>
        <v>349677927</v>
      </c>
      <c r="F170" s="34">
        <f>SUM(F105,F107:F111,F113:F120,F122:F125,F127:F131,F133:F136,F138:F143,F145:F149,F151:F156,F158:F162,F164:F168)</f>
        <v>75700777</v>
      </c>
      <c r="G170" s="39">
        <f t="shared" si="32"/>
        <v>0.19131469950319038</v>
      </c>
      <c r="H170" s="34">
        <f>SUM(H105,H107:H111,H113:H120,H122:H125,H127:H131,H133:H136,H138:H143,H145:H149,H151:H156,H158:H162,H164:H168)</f>
        <v>100683418</v>
      </c>
      <c r="I170" s="39">
        <f t="shared" si="33"/>
        <v>0.2544520495426898</v>
      </c>
      <c r="J170" s="34">
        <f>SUM(J105,J107:J111,J113:J120,J122:J125,J127:J131,J133:J136,J138:J143,J145:J149,J151:J156,J158:J162,J164:J168)</f>
        <v>70897952</v>
      </c>
      <c r="K170" s="39">
        <f t="shared" si="34"/>
        <v>0.20275215141046063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247282147</v>
      </c>
      <c r="O170" s="39">
        <f t="shared" si="37"/>
        <v>0.70717116496747023</v>
      </c>
      <c r="P170" s="34">
        <f>SUM(P105,P107:P111,P113:P120,P122:P125,P127:P131,P133:P136,P138:P143,P145:P149,P151:P156,P158:P162,P164:P168)</f>
        <v>80550521</v>
      </c>
      <c r="Q170" s="34">
        <f>SUM(Q105,Q107:Q111,Q113:Q120,Q122:Q125,Q127:Q131,Q133:Q136,Q138:Q143,Q145:Q149,Q151:Q156,Q158:Q162,Q164:Q168)</f>
        <v>368670584</v>
      </c>
      <c r="R170" s="34">
        <f>SUM(R105,R107:R111,R113:R120,R122:R125,R127:R131,R133:R136,R138:R143,R145:R149,R151:R156,R158:R162,R164:R168)</f>
        <v>360694968</v>
      </c>
      <c r="S170" s="34">
        <f>SUM(S105,S107:S111,S113:S120,S122:S125,S127:S131,S133:S136,S138:S143,S145:S149,S151:S156,S158:S162,S164:S168)</f>
        <v>263096493</v>
      </c>
      <c r="T170" s="39">
        <f t="shared" si="38"/>
        <v>0.72941547939753903</v>
      </c>
      <c r="U170" s="39">
        <f t="shared" si="39"/>
        <v>-0.11983248376506461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629028</v>
      </c>
      <c r="E183" s="33">
        <v>629028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666924</v>
      </c>
      <c r="R183" s="33">
        <v>88424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780000</v>
      </c>
      <c r="E184" s="33">
        <v>560000</v>
      </c>
      <c r="F184" s="33">
        <v>8495</v>
      </c>
      <c r="G184" s="38">
        <f t="shared" si="40"/>
        <v>1.0891025641025641E-2</v>
      </c>
      <c r="H184" s="33">
        <v>19300</v>
      </c>
      <c r="I184" s="38">
        <f t="shared" si="41"/>
        <v>2.4743589743589745E-2</v>
      </c>
      <c r="J184" s="33">
        <v>152044</v>
      </c>
      <c r="K184" s="38">
        <f t="shared" si="42"/>
        <v>0.27150714285714284</v>
      </c>
      <c r="L184" s="33">
        <v>0</v>
      </c>
      <c r="M184" s="38">
        <f t="shared" si="43"/>
        <v>0</v>
      </c>
      <c r="N184" s="33">
        <f t="shared" si="44"/>
        <v>179839</v>
      </c>
      <c r="O184" s="38">
        <f t="shared" si="45"/>
        <v>0.32114107142857146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1409028</v>
      </c>
      <c r="E185" s="34">
        <f>SUM(E180:E184)</f>
        <v>1189028</v>
      </c>
      <c r="F185" s="34">
        <f>SUM(F180:F184)</f>
        <v>8495</v>
      </c>
      <c r="G185" s="39">
        <f t="shared" si="40"/>
        <v>6.0289788421521787E-3</v>
      </c>
      <c r="H185" s="34">
        <f>SUM(H180:H184)</f>
        <v>19300</v>
      </c>
      <c r="I185" s="39">
        <f t="shared" si="41"/>
        <v>1.3697385715542913E-2</v>
      </c>
      <c r="J185" s="34">
        <f>SUM(J180:J184)</f>
        <v>152044</v>
      </c>
      <c r="K185" s="39">
        <f t="shared" si="42"/>
        <v>0.12787251435626412</v>
      </c>
      <c r="L185" s="34">
        <f>SUM(L180:L184)</f>
        <v>0</v>
      </c>
      <c r="M185" s="39">
        <f t="shared" si="43"/>
        <v>0</v>
      </c>
      <c r="N185" s="34">
        <f t="shared" si="44"/>
        <v>179839</v>
      </c>
      <c r="O185" s="39">
        <f t="shared" si="45"/>
        <v>0.15124875108071467</v>
      </c>
      <c r="P185" s="34">
        <f>SUM(P180:P184)</f>
        <v>0</v>
      </c>
      <c r="Q185" s="34">
        <f>SUM(Q180:Q184)</f>
        <v>666924</v>
      </c>
      <c r="R185" s="34">
        <f>SUM(R180:R184)</f>
        <v>88424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23339160</v>
      </c>
      <c r="E188" s="33">
        <v>28080067</v>
      </c>
      <c r="F188" s="33">
        <v>5202811</v>
      </c>
      <c r="G188" s="38">
        <f t="shared" si="40"/>
        <v>0.22292194749082658</v>
      </c>
      <c r="H188" s="33">
        <v>8166094</v>
      </c>
      <c r="I188" s="38">
        <f t="shared" si="41"/>
        <v>0.34988808508960906</v>
      </c>
      <c r="J188" s="33">
        <v>6965620</v>
      </c>
      <c r="K188" s="38">
        <f t="shared" si="42"/>
        <v>0.24806279842565904</v>
      </c>
      <c r="L188" s="33">
        <v>0</v>
      </c>
      <c r="M188" s="38">
        <f t="shared" si="43"/>
        <v>0</v>
      </c>
      <c r="N188" s="33">
        <f t="shared" si="44"/>
        <v>20334525</v>
      </c>
      <c r="O188" s="38">
        <f t="shared" si="45"/>
        <v>0.72416226784644067</v>
      </c>
      <c r="P188" s="33">
        <v>6285839</v>
      </c>
      <c r="Q188" s="33">
        <v>23068384</v>
      </c>
      <c r="R188" s="33">
        <v>23078384</v>
      </c>
      <c r="S188" s="33">
        <v>15021584</v>
      </c>
      <c r="T188" s="38">
        <f t="shared" si="46"/>
        <v>0.65089410073079645</v>
      </c>
      <c r="U188" s="38">
        <f t="shared" si="47"/>
        <v>0.10814483158095523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734230</v>
      </c>
      <c r="E189" s="33">
        <v>761905</v>
      </c>
      <c r="F189" s="33">
        <v>159008</v>
      </c>
      <c r="G189" s="38">
        <f t="shared" si="40"/>
        <v>0.21656429184315543</v>
      </c>
      <c r="H189" s="33">
        <v>146312</v>
      </c>
      <c r="I189" s="38">
        <f t="shared" si="41"/>
        <v>0.19927270746223935</v>
      </c>
      <c r="J189" s="33">
        <v>221161</v>
      </c>
      <c r="K189" s="38">
        <f t="shared" si="42"/>
        <v>0.29027372178946192</v>
      </c>
      <c r="L189" s="33">
        <v>0</v>
      </c>
      <c r="M189" s="38">
        <f t="shared" si="43"/>
        <v>0</v>
      </c>
      <c r="N189" s="33">
        <f t="shared" si="44"/>
        <v>526481</v>
      </c>
      <c r="O189" s="38">
        <f t="shared" si="45"/>
        <v>0.69100609656059486</v>
      </c>
      <c r="P189" s="33">
        <v>150230</v>
      </c>
      <c r="Q189" s="33">
        <v>1078518</v>
      </c>
      <c r="R189" s="33">
        <v>716137</v>
      </c>
      <c r="S189" s="33">
        <v>150230</v>
      </c>
      <c r="T189" s="38">
        <f t="shared" si="46"/>
        <v>0.20977829661084402</v>
      </c>
      <c r="U189" s="38">
        <f t="shared" si="47"/>
        <v>0.47214937096452103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9093000</v>
      </c>
      <c r="E190" s="33">
        <v>10743000</v>
      </c>
      <c r="F190" s="33">
        <v>1583559</v>
      </c>
      <c r="G190" s="38">
        <f t="shared" si="40"/>
        <v>0.17415143516991091</v>
      </c>
      <c r="H190" s="33">
        <v>1905760</v>
      </c>
      <c r="I190" s="38">
        <f t="shared" si="41"/>
        <v>0.20958539535906742</v>
      </c>
      <c r="J190" s="33">
        <v>1290853</v>
      </c>
      <c r="K190" s="38">
        <f t="shared" si="42"/>
        <v>0.12015759098948152</v>
      </c>
      <c r="L190" s="33">
        <v>0</v>
      </c>
      <c r="M190" s="38">
        <f t="shared" si="43"/>
        <v>0</v>
      </c>
      <c r="N190" s="33">
        <f t="shared" si="44"/>
        <v>4780172</v>
      </c>
      <c r="O190" s="38">
        <f t="shared" si="45"/>
        <v>0.44495690216885414</v>
      </c>
      <c r="P190" s="33">
        <v>1032128</v>
      </c>
      <c r="Q190" s="33">
        <v>15190000</v>
      </c>
      <c r="R190" s="33">
        <v>15476000</v>
      </c>
      <c r="S190" s="33">
        <v>6550130</v>
      </c>
      <c r="T190" s="38">
        <f t="shared" si="46"/>
        <v>0.42324437839234946</v>
      </c>
      <c r="U190" s="38">
        <f t="shared" si="47"/>
        <v>0.25067142834997203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33166390</v>
      </c>
      <c r="E191" s="34">
        <f>SUM(E186:E190)</f>
        <v>39584972</v>
      </c>
      <c r="F191" s="34">
        <f>SUM(F186:F190)</f>
        <v>6945378</v>
      </c>
      <c r="G191" s="39">
        <f t="shared" si="40"/>
        <v>0.20941012874780765</v>
      </c>
      <c r="H191" s="34">
        <f>SUM(H186:H190)</f>
        <v>10218166</v>
      </c>
      <c r="I191" s="39">
        <f t="shared" si="41"/>
        <v>0.30808797701528567</v>
      </c>
      <c r="J191" s="34">
        <f>SUM(J186:J190)</f>
        <v>8477634</v>
      </c>
      <c r="K191" s="39">
        <f t="shared" si="42"/>
        <v>0.2141629404209254</v>
      </c>
      <c r="L191" s="34">
        <f>SUM(L186:L190)</f>
        <v>0</v>
      </c>
      <c r="M191" s="39">
        <f t="shared" si="43"/>
        <v>0</v>
      </c>
      <c r="N191" s="34">
        <f t="shared" si="44"/>
        <v>25641178</v>
      </c>
      <c r="O191" s="39">
        <f t="shared" si="45"/>
        <v>0.64775031292178253</v>
      </c>
      <c r="P191" s="34">
        <f>SUM(P186:P190)</f>
        <v>7468197</v>
      </c>
      <c r="Q191" s="34">
        <f>SUM(Q186:Q190)</f>
        <v>39336902</v>
      </c>
      <c r="R191" s="34">
        <f>SUM(R186:R190)</f>
        <v>39270521</v>
      </c>
      <c r="S191" s="34">
        <f>SUM(S186:S190)</f>
        <v>21721944</v>
      </c>
      <c r="T191" s="39">
        <f t="shared" si="46"/>
        <v>0.5531361297702162</v>
      </c>
      <c r="U191" s="39">
        <f t="shared" si="47"/>
        <v>0.13516475261699701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1317</v>
      </c>
      <c r="G192" s="38">
        <f t="shared" si="40"/>
        <v>0</v>
      </c>
      <c r="H192" s="33">
        <v>6026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7343</v>
      </c>
      <c r="O192" s="38">
        <f t="shared" si="45"/>
        <v>0</v>
      </c>
      <c r="P192" s="33">
        <v>27211</v>
      </c>
      <c r="Q192" s="33">
        <v>329952</v>
      </c>
      <c r="R192" s="33">
        <v>0</v>
      </c>
      <c r="S192" s="33">
        <v>111283</v>
      </c>
      <c r="T192" s="38">
        <f t="shared" si="46"/>
        <v>0</v>
      </c>
      <c r="U192" s="38">
        <f t="shared" si="47"/>
        <v>-1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1317</v>
      </c>
      <c r="G198" s="39">
        <f t="shared" si="40"/>
        <v>0</v>
      </c>
      <c r="H198" s="34">
        <f>SUM(H192:H197)</f>
        <v>6026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7343</v>
      </c>
      <c r="O198" s="39">
        <f t="shared" si="45"/>
        <v>0</v>
      </c>
      <c r="P198" s="34">
        <f>SUM(P192:P197)</f>
        <v>27211</v>
      </c>
      <c r="Q198" s="34">
        <f>SUM(Q192:Q197)</f>
        <v>329952</v>
      </c>
      <c r="R198" s="34">
        <f>SUM(R192:R197)</f>
        <v>0</v>
      </c>
      <c r="S198" s="34">
        <f>SUM(S192:S197)</f>
        <v>111283</v>
      </c>
      <c r="T198" s="39">
        <f t="shared" si="46"/>
        <v>0</v>
      </c>
      <c r="U198" s="39">
        <f t="shared" si="47"/>
        <v>-1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665208</v>
      </c>
      <c r="E200" s="33">
        <v>197323</v>
      </c>
      <c r="F200" s="33">
        <v>144207</v>
      </c>
      <c r="G200" s="38">
        <f t="shared" si="40"/>
        <v>0.2167848251975322</v>
      </c>
      <c r="H200" s="33">
        <v>53032</v>
      </c>
      <c r="I200" s="38">
        <f t="shared" si="41"/>
        <v>7.9722432682709773E-2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197239</v>
      </c>
      <c r="O200" s="38">
        <f t="shared" si="45"/>
        <v>0.99957430203270781</v>
      </c>
      <c r="P200" s="33">
        <v>153213</v>
      </c>
      <c r="Q200" s="33">
        <v>619088</v>
      </c>
      <c r="R200" s="33">
        <v>626488</v>
      </c>
      <c r="S200" s="33">
        <v>481884</v>
      </c>
      <c r="T200" s="38">
        <f t="shared" si="46"/>
        <v>0.7691831288069364</v>
      </c>
      <c r="U200" s="38">
        <f t="shared" si="47"/>
        <v>-1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27500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27500</v>
      </c>
      <c r="O201" s="38">
        <f t="shared" si="45"/>
        <v>0</v>
      </c>
      <c r="P201" s="33">
        <v>18208515</v>
      </c>
      <c r="Q201" s="33">
        <v>12620000</v>
      </c>
      <c r="R201" s="33">
        <v>0</v>
      </c>
      <c r="S201" s="33">
        <v>66370800</v>
      </c>
      <c r="T201" s="38">
        <f t="shared" si="46"/>
        <v>0</v>
      </c>
      <c r="U201" s="38">
        <f t="shared" si="47"/>
        <v>-1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665208</v>
      </c>
      <c r="E204" s="34">
        <f>SUM(E199:E203)</f>
        <v>197323</v>
      </c>
      <c r="F204" s="34">
        <f>SUM(F199:F203)</f>
        <v>144207</v>
      </c>
      <c r="G204" s="39">
        <f t="shared" si="40"/>
        <v>0.2167848251975322</v>
      </c>
      <c r="H204" s="34">
        <f>SUM(H199:H203)</f>
        <v>80532</v>
      </c>
      <c r="I204" s="39">
        <f t="shared" si="41"/>
        <v>0.12106288559367898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224739</v>
      </c>
      <c r="O204" s="39">
        <f t="shared" si="45"/>
        <v>1.1389397079914658</v>
      </c>
      <c r="P204" s="34">
        <f>SUM(P199:P203)</f>
        <v>18361728</v>
      </c>
      <c r="Q204" s="34">
        <f>SUM(Q199:Q203)</f>
        <v>13239088</v>
      </c>
      <c r="R204" s="34">
        <f>SUM(R199:R203)</f>
        <v>626488</v>
      </c>
      <c r="S204" s="34">
        <f>SUM(S199:S203)</f>
        <v>66852684</v>
      </c>
      <c r="T204" s="39">
        <f t="shared" si="46"/>
        <v>106.71023866378926</v>
      </c>
      <c r="U204" s="39">
        <f t="shared" si="47"/>
        <v>-1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35240626</v>
      </c>
      <c r="E205" s="34">
        <f>SUM(E173:E178,E180:E184,E186:E190,E192:E197,E199:E203)</f>
        <v>40971323</v>
      </c>
      <c r="F205" s="34">
        <f>SUM(F173:F178,F180:F184,F186:F190,F192:F197,F199:F203)</f>
        <v>7099397</v>
      </c>
      <c r="G205" s="39">
        <f t="shared" si="40"/>
        <v>0.20145490605076086</v>
      </c>
      <c r="H205" s="34">
        <f>SUM(H173:H178,H180:H184,H186:H190,H192:H197,H199:H203)</f>
        <v>10324024</v>
      </c>
      <c r="I205" s="39">
        <f t="shared" si="41"/>
        <v>0.29295801953120809</v>
      </c>
      <c r="J205" s="34">
        <f>SUM(J173:J178,J180:J184,J186:J190,J192:J197,J199:J203)</f>
        <v>8629678</v>
      </c>
      <c r="K205" s="39">
        <f t="shared" si="42"/>
        <v>0.21062727215325705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26053099</v>
      </c>
      <c r="O205" s="39">
        <f t="shared" si="45"/>
        <v>0.63588620264959472</v>
      </c>
      <c r="P205" s="34">
        <f>SUM(P173:P178,P180:P184,P186:P190,P192:P197,P199:P203)</f>
        <v>25857136</v>
      </c>
      <c r="Q205" s="34">
        <f>SUM(Q173:Q178,Q180:Q184,Q186:Q190,Q192:Q197,Q199:Q203)</f>
        <v>53572866</v>
      </c>
      <c r="R205" s="34">
        <f>SUM(R173:R178,R180:R184,R186:R190,R192:R197,R199:R203)</f>
        <v>39985433</v>
      </c>
      <c r="S205" s="34">
        <f>SUM(S173:S178,S180:S184,S186:S190,S192:S197,S199:S203)</f>
        <v>88685911</v>
      </c>
      <c r="T205" s="39">
        <f t="shared" si="46"/>
        <v>2.2179554989438279</v>
      </c>
      <c r="U205" s="39">
        <f t="shared" si="47"/>
        <v>-0.66625545845448619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7521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7521</v>
      </c>
      <c r="O214" s="38">
        <f t="shared" si="53"/>
        <v>0</v>
      </c>
      <c r="P214" s="33">
        <v>17833</v>
      </c>
      <c r="Q214" s="33">
        <v>0</v>
      </c>
      <c r="R214" s="33">
        <v>0</v>
      </c>
      <c r="S214" s="33">
        <v>58058</v>
      </c>
      <c r="T214" s="38">
        <f t="shared" si="54"/>
        <v>0</v>
      </c>
      <c r="U214" s="38">
        <f t="shared" si="55"/>
        <v>-0.57825379913643249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0</v>
      </c>
      <c r="E216" s="34">
        <f>SUM(E208:E215)</f>
        <v>0</v>
      </c>
      <c r="F216" s="34">
        <f>SUM(F208:F215)</f>
        <v>0</v>
      </c>
      <c r="G216" s="39">
        <f t="shared" si="48"/>
        <v>0</v>
      </c>
      <c r="H216" s="34">
        <f>SUM(H208:H215)</f>
        <v>0</v>
      </c>
      <c r="I216" s="39">
        <f t="shared" si="49"/>
        <v>0</v>
      </c>
      <c r="J216" s="34">
        <f>SUM(J208:J215)</f>
        <v>7521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7521</v>
      </c>
      <c r="O216" s="39">
        <f t="shared" si="53"/>
        <v>0</v>
      </c>
      <c r="P216" s="34">
        <f>SUM(P208:P215)</f>
        <v>17833</v>
      </c>
      <c r="Q216" s="34">
        <f>SUM(Q208:Q215)</f>
        <v>0</v>
      </c>
      <c r="R216" s="34">
        <f>SUM(R208:R215)</f>
        <v>0</v>
      </c>
      <c r="S216" s="34">
        <f>SUM(S208:S215)</f>
        <v>58058</v>
      </c>
      <c r="T216" s="39">
        <f t="shared" si="54"/>
        <v>0</v>
      </c>
      <c r="U216" s="39">
        <f t="shared" si="55"/>
        <v>-0.57825379913643249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1339140</v>
      </c>
      <c r="E217" s="33">
        <v>1236565</v>
      </c>
      <c r="F217" s="33">
        <v>0</v>
      </c>
      <c r="G217" s="38">
        <f t="shared" si="48"/>
        <v>0</v>
      </c>
      <c r="H217" s="33">
        <v>22</v>
      </c>
      <c r="I217" s="38">
        <f t="shared" si="49"/>
        <v>1.6428454082470839E-5</v>
      </c>
      <c r="J217" s="33">
        <v>23703</v>
      </c>
      <c r="K217" s="38">
        <f t="shared" si="50"/>
        <v>1.9168422201825217E-2</v>
      </c>
      <c r="L217" s="33">
        <v>0</v>
      </c>
      <c r="M217" s="38">
        <f t="shared" si="51"/>
        <v>0</v>
      </c>
      <c r="N217" s="33">
        <f t="shared" si="52"/>
        <v>23725</v>
      </c>
      <c r="O217" s="38">
        <f t="shared" si="53"/>
        <v>1.9186213421858132E-2</v>
      </c>
      <c r="P217" s="33">
        <v>214552</v>
      </c>
      <c r="Q217" s="33">
        <v>582144</v>
      </c>
      <c r="R217" s="33">
        <v>620954</v>
      </c>
      <c r="S217" s="33">
        <v>260534</v>
      </c>
      <c r="T217" s="38">
        <f t="shared" si="54"/>
        <v>0.41957053179462567</v>
      </c>
      <c r="U217" s="38">
        <f t="shared" si="55"/>
        <v>-0.88952328573026584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12325318</v>
      </c>
      <c r="E218" s="33">
        <v>8438011</v>
      </c>
      <c r="F218" s="33">
        <v>845398</v>
      </c>
      <c r="G218" s="38">
        <f t="shared" si="48"/>
        <v>6.8590360102676454E-2</v>
      </c>
      <c r="H218" s="33">
        <v>2560902</v>
      </c>
      <c r="I218" s="38">
        <f t="shared" si="49"/>
        <v>0.20777573446786526</v>
      </c>
      <c r="J218" s="33">
        <v>2764769</v>
      </c>
      <c r="K218" s="38">
        <f t="shared" si="50"/>
        <v>0.3276564820785372</v>
      </c>
      <c r="L218" s="33">
        <v>0</v>
      </c>
      <c r="M218" s="38">
        <f t="shared" si="51"/>
        <v>0</v>
      </c>
      <c r="N218" s="33">
        <f t="shared" si="52"/>
        <v>6171069</v>
      </c>
      <c r="O218" s="38">
        <f t="shared" si="53"/>
        <v>0.73134166333748563</v>
      </c>
      <c r="P218" s="33">
        <v>1762487</v>
      </c>
      <c r="Q218" s="33">
        <v>8305163</v>
      </c>
      <c r="R218" s="33">
        <v>8305163</v>
      </c>
      <c r="S218" s="33">
        <v>5453188</v>
      </c>
      <c r="T218" s="38">
        <f t="shared" si="54"/>
        <v>0.65660216422001594</v>
      </c>
      <c r="U218" s="38">
        <f t="shared" si="55"/>
        <v>0.5686748327789084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10217283</v>
      </c>
      <c r="E219" s="33">
        <v>10169383</v>
      </c>
      <c r="F219" s="33">
        <v>1574404</v>
      </c>
      <c r="G219" s="38">
        <f t="shared" si="48"/>
        <v>0.15409223763303806</v>
      </c>
      <c r="H219" s="33">
        <v>2511741</v>
      </c>
      <c r="I219" s="38">
        <f t="shared" si="49"/>
        <v>0.24583257603807196</v>
      </c>
      <c r="J219" s="33">
        <v>1792867</v>
      </c>
      <c r="K219" s="38">
        <f t="shared" si="50"/>
        <v>0.17630046975317973</v>
      </c>
      <c r="L219" s="33">
        <v>0</v>
      </c>
      <c r="M219" s="38">
        <f t="shared" si="51"/>
        <v>0</v>
      </c>
      <c r="N219" s="33">
        <f t="shared" si="52"/>
        <v>5879012</v>
      </c>
      <c r="O219" s="38">
        <f t="shared" si="53"/>
        <v>0.57810901605338294</v>
      </c>
      <c r="P219" s="33">
        <v>2212928</v>
      </c>
      <c r="Q219" s="33">
        <v>9732969</v>
      </c>
      <c r="R219" s="33">
        <v>13603669</v>
      </c>
      <c r="S219" s="33">
        <v>6978082</v>
      </c>
      <c r="T219" s="38">
        <f t="shared" si="54"/>
        <v>0.5129558797703766</v>
      </c>
      <c r="U219" s="38">
        <f t="shared" si="55"/>
        <v>-0.1898213588512595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5075320</v>
      </c>
      <c r="E223" s="33">
        <v>4216950</v>
      </c>
      <c r="F223" s="33">
        <v>685084</v>
      </c>
      <c r="G223" s="38">
        <f t="shared" si="48"/>
        <v>0.13498340991306951</v>
      </c>
      <c r="H223" s="33">
        <v>957486</v>
      </c>
      <c r="I223" s="38">
        <f t="shared" si="49"/>
        <v>0.18865529661183925</v>
      </c>
      <c r="J223" s="33">
        <v>671040</v>
      </c>
      <c r="K223" s="38">
        <f t="shared" si="50"/>
        <v>0.1591292284708142</v>
      </c>
      <c r="L223" s="33">
        <v>0</v>
      </c>
      <c r="M223" s="38">
        <f t="shared" si="51"/>
        <v>0</v>
      </c>
      <c r="N223" s="33">
        <f t="shared" si="52"/>
        <v>2313610</v>
      </c>
      <c r="O223" s="38">
        <f t="shared" si="53"/>
        <v>0.54864534794104747</v>
      </c>
      <c r="P223" s="33">
        <v>765560</v>
      </c>
      <c r="Q223" s="33">
        <v>4131624</v>
      </c>
      <c r="R223" s="33">
        <v>3891624</v>
      </c>
      <c r="S223" s="33">
        <v>2288978</v>
      </c>
      <c r="T223" s="38">
        <f t="shared" si="54"/>
        <v>0.58818066699146676</v>
      </c>
      <c r="U223" s="38">
        <f t="shared" si="55"/>
        <v>-0.12346517581900829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28957061</v>
      </c>
      <c r="E224" s="34">
        <f>SUM(E217:E223)</f>
        <v>24060909</v>
      </c>
      <c r="F224" s="34">
        <f>SUM(F217:F223)</f>
        <v>3104886</v>
      </c>
      <c r="G224" s="39">
        <f t="shared" si="48"/>
        <v>0.10722379595083907</v>
      </c>
      <c r="H224" s="34">
        <f>SUM(H217:H223)</f>
        <v>6030151</v>
      </c>
      <c r="I224" s="39">
        <f t="shared" si="49"/>
        <v>0.20824457979350874</v>
      </c>
      <c r="J224" s="34">
        <f>SUM(J217:J223)</f>
        <v>5252379</v>
      </c>
      <c r="K224" s="39">
        <f t="shared" si="50"/>
        <v>0.21829511927417206</v>
      </c>
      <c r="L224" s="34">
        <f>SUM(L217:L223)</f>
        <v>0</v>
      </c>
      <c r="M224" s="39">
        <f t="shared" si="51"/>
        <v>0</v>
      </c>
      <c r="N224" s="34">
        <f t="shared" si="52"/>
        <v>14387416</v>
      </c>
      <c r="O224" s="39">
        <f t="shared" si="53"/>
        <v>0.59795812369349799</v>
      </c>
      <c r="P224" s="34">
        <f>SUM(P217:P223)</f>
        <v>4955527</v>
      </c>
      <c r="Q224" s="34">
        <f>SUM(Q217:Q223)</f>
        <v>22751900</v>
      </c>
      <c r="R224" s="34">
        <f>SUM(R217:R223)</f>
        <v>26421410</v>
      </c>
      <c r="S224" s="34">
        <f>SUM(S217:S223)</f>
        <v>14980782</v>
      </c>
      <c r="T224" s="39">
        <f t="shared" si="54"/>
        <v>0.56699404006069321</v>
      </c>
      <c r="U224" s="39">
        <f t="shared" si="55"/>
        <v>5.9903215137360855E-2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1500000</v>
      </c>
      <c r="E225" s="33">
        <v>750000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11864997</v>
      </c>
      <c r="E226" s="33">
        <v>11330997</v>
      </c>
      <c r="F226" s="33">
        <v>3056280</v>
      </c>
      <c r="G226" s="38">
        <f t="shared" si="48"/>
        <v>0.25758792859366081</v>
      </c>
      <c r="H226" s="33">
        <v>3561155</v>
      </c>
      <c r="I226" s="38">
        <f t="shared" si="49"/>
        <v>0.30013956177148632</v>
      </c>
      <c r="J226" s="33">
        <v>2001306</v>
      </c>
      <c r="K226" s="38">
        <f t="shared" si="50"/>
        <v>0.17662223368340843</v>
      </c>
      <c r="L226" s="33">
        <v>0</v>
      </c>
      <c r="M226" s="38">
        <f t="shared" si="51"/>
        <v>0</v>
      </c>
      <c r="N226" s="33">
        <f t="shared" si="52"/>
        <v>8618741</v>
      </c>
      <c r="O226" s="38">
        <f t="shared" si="53"/>
        <v>0.76063394951035646</v>
      </c>
      <c r="P226" s="33">
        <v>3141655</v>
      </c>
      <c r="Q226" s="33">
        <v>15264354</v>
      </c>
      <c r="R226" s="33">
        <v>16085834</v>
      </c>
      <c r="S226" s="33">
        <v>9525375</v>
      </c>
      <c r="T226" s="38">
        <f t="shared" si="54"/>
        <v>0.59215922531588971</v>
      </c>
      <c r="U226" s="38">
        <f t="shared" si="55"/>
        <v>-0.3629771569443494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10417325</v>
      </c>
      <c r="E227" s="33">
        <v>714000</v>
      </c>
      <c r="F227" s="33">
        <v>236922</v>
      </c>
      <c r="G227" s="38">
        <f t="shared" si="48"/>
        <v>2.2743074637682898E-2</v>
      </c>
      <c r="H227" s="33">
        <v>152619</v>
      </c>
      <c r="I227" s="38">
        <f t="shared" si="49"/>
        <v>1.4650498088520805E-2</v>
      </c>
      <c r="J227" s="33">
        <v>-1221</v>
      </c>
      <c r="K227" s="38">
        <f t="shared" si="50"/>
        <v>-1.7100840336134453E-3</v>
      </c>
      <c r="L227" s="33">
        <v>0</v>
      </c>
      <c r="M227" s="38">
        <f t="shared" si="51"/>
        <v>0</v>
      </c>
      <c r="N227" s="33">
        <f t="shared" si="52"/>
        <v>388320</v>
      </c>
      <c r="O227" s="38">
        <f t="shared" si="53"/>
        <v>0.54386554621848737</v>
      </c>
      <c r="P227" s="33">
        <v>61350</v>
      </c>
      <c r="Q227" s="33">
        <v>4674728</v>
      </c>
      <c r="R227" s="33">
        <v>4920728</v>
      </c>
      <c r="S227" s="33">
        <v>126535</v>
      </c>
      <c r="T227" s="38">
        <f t="shared" si="54"/>
        <v>2.5714690996941916E-2</v>
      </c>
      <c r="U227" s="38">
        <f t="shared" si="55"/>
        <v>-1.0199022004889975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10031405</v>
      </c>
      <c r="E228" s="33">
        <v>13518355</v>
      </c>
      <c r="F228" s="33">
        <v>1948102</v>
      </c>
      <c r="G228" s="38">
        <f t="shared" si="48"/>
        <v>0.1942003139141526</v>
      </c>
      <c r="H228" s="33">
        <v>2334365</v>
      </c>
      <c r="I228" s="38">
        <f t="shared" si="49"/>
        <v>0.23270568778750333</v>
      </c>
      <c r="J228" s="33">
        <v>3634357</v>
      </c>
      <c r="K228" s="38">
        <f t="shared" si="50"/>
        <v>0.26884609850828745</v>
      </c>
      <c r="L228" s="33">
        <v>0</v>
      </c>
      <c r="M228" s="38">
        <f t="shared" si="51"/>
        <v>0</v>
      </c>
      <c r="N228" s="33">
        <f t="shared" si="52"/>
        <v>7916824</v>
      </c>
      <c r="O228" s="38">
        <f t="shared" si="53"/>
        <v>0.58563516049105091</v>
      </c>
      <c r="P228" s="33">
        <v>3777517</v>
      </c>
      <c r="Q228" s="33">
        <v>5818569</v>
      </c>
      <c r="R228" s="33">
        <v>15213569</v>
      </c>
      <c r="S228" s="33">
        <v>10117761</v>
      </c>
      <c r="T228" s="38">
        <f t="shared" si="54"/>
        <v>0.66504848402107353</v>
      </c>
      <c r="U228" s="38">
        <f t="shared" si="55"/>
        <v>-3.7897910188094408E-2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3475680</v>
      </c>
      <c r="E229" s="33">
        <v>3376440</v>
      </c>
      <c r="F229" s="33">
        <v>228639</v>
      </c>
      <c r="G229" s="38">
        <f t="shared" si="48"/>
        <v>6.5782523132164067E-2</v>
      </c>
      <c r="H229" s="33">
        <v>255147</v>
      </c>
      <c r="I229" s="38">
        <f t="shared" si="49"/>
        <v>7.3409232150255493E-2</v>
      </c>
      <c r="J229" s="33">
        <v>418795</v>
      </c>
      <c r="K229" s="38">
        <f t="shared" si="50"/>
        <v>0.12403448602670268</v>
      </c>
      <c r="L229" s="33">
        <v>0</v>
      </c>
      <c r="M229" s="38">
        <f t="shared" si="51"/>
        <v>0</v>
      </c>
      <c r="N229" s="33">
        <f t="shared" si="52"/>
        <v>902581</v>
      </c>
      <c r="O229" s="38">
        <f t="shared" si="53"/>
        <v>0.26731735200388573</v>
      </c>
      <c r="P229" s="33">
        <v>299307</v>
      </c>
      <c r="Q229" s="33">
        <v>2374203</v>
      </c>
      <c r="R229" s="33">
        <v>2164885</v>
      </c>
      <c r="S229" s="33">
        <v>774955</v>
      </c>
      <c r="T229" s="38">
        <f t="shared" si="54"/>
        <v>0.35796589657187333</v>
      </c>
      <c r="U229" s="38">
        <f t="shared" si="55"/>
        <v>0.39921552118727588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37289407</v>
      </c>
      <c r="E230" s="34">
        <f>SUM(E225:E229)</f>
        <v>29689792</v>
      </c>
      <c r="F230" s="34">
        <f>SUM(F225:F229)</f>
        <v>5469943</v>
      </c>
      <c r="G230" s="39">
        <f t="shared" si="48"/>
        <v>0.14668892428351032</v>
      </c>
      <c r="H230" s="34">
        <f>SUM(H225:H229)</f>
        <v>6303286</v>
      </c>
      <c r="I230" s="39">
        <f t="shared" si="49"/>
        <v>0.16903690637933716</v>
      </c>
      <c r="J230" s="34">
        <f>SUM(J225:J229)</f>
        <v>6053237</v>
      </c>
      <c r="K230" s="39">
        <f t="shared" si="50"/>
        <v>0.20388276886547405</v>
      </c>
      <c r="L230" s="34">
        <f>SUM(L225:L229)</f>
        <v>0</v>
      </c>
      <c r="M230" s="39">
        <f t="shared" si="51"/>
        <v>0</v>
      </c>
      <c r="N230" s="34">
        <f t="shared" si="52"/>
        <v>17826466</v>
      </c>
      <c r="O230" s="39">
        <f t="shared" si="53"/>
        <v>0.60042407841725531</v>
      </c>
      <c r="P230" s="34">
        <f>SUM(P225:P229)</f>
        <v>7279829</v>
      </c>
      <c r="Q230" s="34">
        <f>SUM(Q225:Q229)</f>
        <v>28131854</v>
      </c>
      <c r="R230" s="34">
        <f>SUM(R225:R229)</f>
        <v>38385016</v>
      </c>
      <c r="S230" s="34">
        <f>SUM(S225:S229)</f>
        <v>20544626</v>
      </c>
      <c r="T230" s="39">
        <f t="shared" si="54"/>
        <v>0.53522515139761828</v>
      </c>
      <c r="U230" s="39">
        <f t="shared" si="55"/>
        <v>-0.16849186979529329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66246468</v>
      </c>
      <c r="E231" s="34">
        <f>SUM(E208:E215,E217:E223,E225:E229)</f>
        <v>53750701</v>
      </c>
      <c r="F231" s="34">
        <f>SUM(F208:F215,F217:F223,F225:F229)</f>
        <v>8574829</v>
      </c>
      <c r="G231" s="39">
        <f t="shared" si="48"/>
        <v>0.12943828190206308</v>
      </c>
      <c r="H231" s="34">
        <f>SUM(H208:H215,H217:H223,H225:H229)</f>
        <v>12333437</v>
      </c>
      <c r="I231" s="39">
        <f t="shared" si="49"/>
        <v>0.18617501237952791</v>
      </c>
      <c r="J231" s="34">
        <f>SUM(J208:J215,J217:J223,J225:J229)</f>
        <v>11313137</v>
      </c>
      <c r="K231" s="39">
        <f t="shared" si="50"/>
        <v>0.21047422246641956</v>
      </c>
      <c r="L231" s="34">
        <f>SUM(L208:L215,L217:L223,L225:L229)</f>
        <v>0</v>
      </c>
      <c r="M231" s="39">
        <f t="shared" si="51"/>
        <v>0</v>
      </c>
      <c r="N231" s="34">
        <f t="shared" si="52"/>
        <v>32221403</v>
      </c>
      <c r="O231" s="39">
        <f t="shared" si="53"/>
        <v>0.59946014471513587</v>
      </c>
      <c r="P231" s="34">
        <f>SUM(P208:P215,P217:P223,P225:P229)</f>
        <v>12253189</v>
      </c>
      <c r="Q231" s="34">
        <f>SUM(Q208:Q215,Q217:Q223,Q225:Q229)</f>
        <v>50883754</v>
      </c>
      <c r="R231" s="34">
        <f>SUM(R208:R215,R217:R223,R225:R229)</f>
        <v>64806426</v>
      </c>
      <c r="S231" s="34">
        <f>SUM(S208:S215,S217:S223,S225:S229)</f>
        <v>35583466</v>
      </c>
      <c r="T231" s="39">
        <f t="shared" si="54"/>
        <v>0.54907311197812392</v>
      </c>
      <c r="U231" s="39">
        <f t="shared" si="55"/>
        <v>-7.671896679305279E-2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1445428</v>
      </c>
      <c r="E235" s="33">
        <v>2127403</v>
      </c>
      <c r="F235" s="33">
        <v>576936</v>
      </c>
      <c r="G235" s="38">
        <f t="shared" si="56"/>
        <v>0.39914544342575348</v>
      </c>
      <c r="H235" s="33">
        <v>607544</v>
      </c>
      <c r="I235" s="38">
        <f t="shared" si="57"/>
        <v>0.42032117822541143</v>
      </c>
      <c r="J235" s="33">
        <v>539408</v>
      </c>
      <c r="K235" s="38">
        <f t="shared" si="58"/>
        <v>0.25355233587618331</v>
      </c>
      <c r="L235" s="33">
        <v>0</v>
      </c>
      <c r="M235" s="38">
        <f t="shared" si="59"/>
        <v>0</v>
      </c>
      <c r="N235" s="33">
        <f t="shared" si="60"/>
        <v>1723888</v>
      </c>
      <c r="O235" s="38">
        <f t="shared" si="61"/>
        <v>0.81032507710104762</v>
      </c>
      <c r="P235" s="33">
        <v>488337</v>
      </c>
      <c r="Q235" s="33">
        <v>779225</v>
      </c>
      <c r="R235" s="33">
        <v>774225</v>
      </c>
      <c r="S235" s="33">
        <v>1069674</v>
      </c>
      <c r="T235" s="38">
        <f t="shared" si="62"/>
        <v>1.3816061222512834</v>
      </c>
      <c r="U235" s="38">
        <f t="shared" si="63"/>
        <v>0.10458146730638873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5744166</v>
      </c>
      <c r="E236" s="33">
        <v>5744166</v>
      </c>
      <c r="F236" s="33">
        <v>857456</v>
      </c>
      <c r="G236" s="38">
        <f t="shared" si="56"/>
        <v>0.14927423754814886</v>
      </c>
      <c r="H236" s="33">
        <v>880909</v>
      </c>
      <c r="I236" s="38">
        <f t="shared" si="57"/>
        <v>0.15335716272823591</v>
      </c>
      <c r="J236" s="33">
        <v>908541</v>
      </c>
      <c r="K236" s="38">
        <f t="shared" si="58"/>
        <v>0.15816760866590554</v>
      </c>
      <c r="L236" s="33">
        <v>0</v>
      </c>
      <c r="M236" s="38">
        <f t="shared" si="59"/>
        <v>0</v>
      </c>
      <c r="N236" s="33">
        <f t="shared" si="60"/>
        <v>2646906</v>
      </c>
      <c r="O236" s="38">
        <f t="shared" si="61"/>
        <v>0.46079900894229031</v>
      </c>
      <c r="P236" s="33">
        <v>563723</v>
      </c>
      <c r="Q236" s="33">
        <v>5673949</v>
      </c>
      <c r="R236" s="33">
        <v>5453917</v>
      </c>
      <c r="S236" s="33">
        <v>2299148</v>
      </c>
      <c r="T236" s="38">
        <f t="shared" si="62"/>
        <v>0.42155903729374689</v>
      </c>
      <c r="U236" s="38">
        <f t="shared" si="63"/>
        <v>0.61167984985533685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7189594</v>
      </c>
      <c r="E240" s="34">
        <f>SUM(E234:E239)</f>
        <v>7871569</v>
      </c>
      <c r="F240" s="34">
        <f>SUM(F234:F239)</f>
        <v>1434392</v>
      </c>
      <c r="G240" s="39">
        <f t="shared" si="56"/>
        <v>0.19950945769677675</v>
      </c>
      <c r="H240" s="34">
        <f>SUM(H234:H239)</f>
        <v>1488453</v>
      </c>
      <c r="I240" s="39">
        <f t="shared" si="57"/>
        <v>0.20702879745365316</v>
      </c>
      <c r="J240" s="34">
        <f>SUM(J234:J239)</f>
        <v>1447949</v>
      </c>
      <c r="K240" s="39">
        <f t="shared" si="58"/>
        <v>0.18394668204013712</v>
      </c>
      <c r="L240" s="34">
        <f>SUM(L234:L239)</f>
        <v>0</v>
      </c>
      <c r="M240" s="39">
        <f t="shared" si="59"/>
        <v>0</v>
      </c>
      <c r="N240" s="34">
        <f t="shared" si="60"/>
        <v>4370794</v>
      </c>
      <c r="O240" s="39">
        <f t="shared" si="61"/>
        <v>0.55526337887656196</v>
      </c>
      <c r="P240" s="34">
        <f>SUM(P234:P239)</f>
        <v>1052060</v>
      </c>
      <c r="Q240" s="34">
        <f>SUM(Q234:Q239)</f>
        <v>6453174</v>
      </c>
      <c r="R240" s="34">
        <f>SUM(R234:R239)</f>
        <v>6228142</v>
      </c>
      <c r="S240" s="34">
        <f>SUM(S234:S239)</f>
        <v>3368822</v>
      </c>
      <c r="T240" s="39">
        <f t="shared" si="62"/>
        <v>0.54090320997819252</v>
      </c>
      <c r="U240" s="39">
        <f t="shared" si="63"/>
        <v>0.37629888029199865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999996</v>
      </c>
      <c r="E243" s="33">
        <v>374996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310000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57918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57918</v>
      </c>
      <c r="O244" s="38">
        <f t="shared" si="61"/>
        <v>0</v>
      </c>
      <c r="P244" s="33">
        <v>24980</v>
      </c>
      <c r="Q244" s="33">
        <v>105000</v>
      </c>
      <c r="R244" s="33">
        <v>752000</v>
      </c>
      <c r="S244" s="33">
        <v>24980</v>
      </c>
      <c r="T244" s="38">
        <f t="shared" si="62"/>
        <v>3.321808510638298E-2</v>
      </c>
      <c r="U244" s="38">
        <f t="shared" si="63"/>
        <v>1.3185748598879101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1309996</v>
      </c>
      <c r="E247" s="34">
        <f>SUM(E241:E246)</f>
        <v>374996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57918</v>
      </c>
      <c r="K247" s="39">
        <f t="shared" si="58"/>
        <v>0.15444964746290626</v>
      </c>
      <c r="L247" s="34">
        <f>SUM(L241:L246)</f>
        <v>0</v>
      </c>
      <c r="M247" s="39">
        <f t="shared" si="59"/>
        <v>0</v>
      </c>
      <c r="N247" s="34">
        <f t="shared" si="60"/>
        <v>57918</v>
      </c>
      <c r="O247" s="39">
        <f t="shared" si="61"/>
        <v>0.15444964746290626</v>
      </c>
      <c r="P247" s="34">
        <f>SUM(P241:P246)</f>
        <v>24980</v>
      </c>
      <c r="Q247" s="34">
        <f>SUM(Q241:Q246)</f>
        <v>105000</v>
      </c>
      <c r="R247" s="34">
        <f>SUM(R241:R246)</f>
        <v>752000</v>
      </c>
      <c r="S247" s="34">
        <f>SUM(S241:S246)</f>
        <v>24980</v>
      </c>
      <c r="T247" s="39">
        <f t="shared" si="62"/>
        <v>3.321808510638298E-2</v>
      </c>
      <c r="U247" s="39">
        <f t="shared" si="63"/>
        <v>1.3185748598879101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5394075</v>
      </c>
      <c r="E248" s="33">
        <v>5345513</v>
      </c>
      <c r="F248" s="33">
        <v>459494</v>
      </c>
      <c r="G248" s="38">
        <f t="shared" si="56"/>
        <v>8.5184948299754829E-2</v>
      </c>
      <c r="H248" s="33">
        <v>10594</v>
      </c>
      <c r="I248" s="38">
        <f t="shared" si="57"/>
        <v>1.9640068037615347E-3</v>
      </c>
      <c r="J248" s="33">
        <v>17761</v>
      </c>
      <c r="K248" s="38">
        <f t="shared" si="58"/>
        <v>3.322599720550675E-3</v>
      </c>
      <c r="L248" s="33">
        <v>0</v>
      </c>
      <c r="M248" s="38">
        <f t="shared" si="59"/>
        <v>0</v>
      </c>
      <c r="N248" s="33">
        <f t="shared" si="60"/>
        <v>487849</v>
      </c>
      <c r="O248" s="38">
        <f t="shared" si="61"/>
        <v>9.1263270709471669E-2</v>
      </c>
      <c r="P248" s="33">
        <v>337418</v>
      </c>
      <c r="Q248" s="33">
        <v>5658863</v>
      </c>
      <c r="R248" s="33">
        <v>5626488</v>
      </c>
      <c r="S248" s="33">
        <v>1484525</v>
      </c>
      <c r="T248" s="38">
        <f t="shared" si="62"/>
        <v>0.263845759557294</v>
      </c>
      <c r="U248" s="38">
        <f t="shared" si="63"/>
        <v>-0.94736202573662343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15509158</v>
      </c>
      <c r="E253" s="33">
        <v>19622626</v>
      </c>
      <c r="F253" s="33">
        <v>62405</v>
      </c>
      <c r="G253" s="38">
        <f t="shared" si="56"/>
        <v>4.0237516440286445E-3</v>
      </c>
      <c r="H253" s="33">
        <v>2974933</v>
      </c>
      <c r="I253" s="38">
        <f t="shared" si="57"/>
        <v>0.19181782789239751</v>
      </c>
      <c r="J253" s="33">
        <v>3168448</v>
      </c>
      <c r="K253" s="38">
        <f t="shared" si="58"/>
        <v>0.1614691122380868</v>
      </c>
      <c r="L253" s="33">
        <v>0</v>
      </c>
      <c r="M253" s="38">
        <f t="shared" si="59"/>
        <v>0</v>
      </c>
      <c r="N253" s="33">
        <f t="shared" si="60"/>
        <v>6205786</v>
      </c>
      <c r="O253" s="38">
        <f t="shared" si="61"/>
        <v>0.3162566518874691</v>
      </c>
      <c r="P253" s="33">
        <v>81108</v>
      </c>
      <c r="Q253" s="33">
        <v>16069510</v>
      </c>
      <c r="R253" s="33">
        <v>16558374</v>
      </c>
      <c r="S253" s="33">
        <v>7267810</v>
      </c>
      <c r="T253" s="38">
        <f t="shared" si="62"/>
        <v>0.43892051236431789</v>
      </c>
      <c r="U253" s="38">
        <f t="shared" si="63"/>
        <v>38.064555900774273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20903233</v>
      </c>
      <c r="E254" s="34">
        <f>SUM(E248:E253)</f>
        <v>24968139</v>
      </c>
      <c r="F254" s="34">
        <f>SUM(F248:F253)</f>
        <v>521899</v>
      </c>
      <c r="G254" s="39">
        <f t="shared" si="56"/>
        <v>2.496738183992878E-2</v>
      </c>
      <c r="H254" s="34">
        <f>SUM(H248:H253)</f>
        <v>2985527</v>
      </c>
      <c r="I254" s="39">
        <f t="shared" si="57"/>
        <v>0.14282608819410852</v>
      </c>
      <c r="J254" s="34">
        <f>SUM(J248:J253)</f>
        <v>3186209</v>
      </c>
      <c r="K254" s="39">
        <f t="shared" si="58"/>
        <v>0.12761099255334968</v>
      </c>
      <c r="L254" s="34">
        <f>SUM(L248:L253)</f>
        <v>0</v>
      </c>
      <c r="M254" s="39">
        <f t="shared" si="59"/>
        <v>0</v>
      </c>
      <c r="N254" s="34">
        <f t="shared" si="60"/>
        <v>6693635</v>
      </c>
      <c r="O254" s="39">
        <f t="shared" si="61"/>
        <v>0.26808706087386008</v>
      </c>
      <c r="P254" s="34">
        <f>SUM(P248:P253)</f>
        <v>418526</v>
      </c>
      <c r="Q254" s="34">
        <f>SUM(Q248:Q253)</f>
        <v>21728373</v>
      </c>
      <c r="R254" s="34">
        <f>SUM(R248:R253)</f>
        <v>22184862</v>
      </c>
      <c r="S254" s="34">
        <f>SUM(S248:S253)</f>
        <v>8752335</v>
      </c>
      <c r="T254" s="39">
        <f t="shared" si="62"/>
        <v>0.39451834318374396</v>
      </c>
      <c r="U254" s="39">
        <f t="shared" si="63"/>
        <v>6.6129296626732863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1448547</v>
      </c>
      <c r="E255" s="33">
        <v>1433586</v>
      </c>
      <c r="F255" s="33">
        <v>239788</v>
      </c>
      <c r="G255" s="38">
        <f t="shared" si="56"/>
        <v>0.1655369138868121</v>
      </c>
      <c r="H255" s="33">
        <v>273235</v>
      </c>
      <c r="I255" s="38">
        <f t="shared" si="57"/>
        <v>0.18862694824537968</v>
      </c>
      <c r="J255" s="33">
        <v>219873</v>
      </c>
      <c r="K255" s="38">
        <f t="shared" si="58"/>
        <v>0.15337273103950513</v>
      </c>
      <c r="L255" s="33">
        <v>0</v>
      </c>
      <c r="M255" s="38">
        <f t="shared" si="59"/>
        <v>0</v>
      </c>
      <c r="N255" s="33">
        <f t="shared" si="60"/>
        <v>732896</v>
      </c>
      <c r="O255" s="38">
        <f t="shared" si="61"/>
        <v>0.51123267107798209</v>
      </c>
      <c r="P255" s="33">
        <v>295229</v>
      </c>
      <c r="Q255" s="33">
        <v>1812150</v>
      </c>
      <c r="R255" s="33">
        <v>1812150</v>
      </c>
      <c r="S255" s="33">
        <v>945092</v>
      </c>
      <c r="T255" s="38">
        <f t="shared" si="62"/>
        <v>0.52153077835719996</v>
      </c>
      <c r="U255" s="38">
        <f t="shared" si="63"/>
        <v>-0.25524592773745125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3129300</v>
      </c>
      <c r="E257" s="33">
        <v>3129300</v>
      </c>
      <c r="F257" s="33">
        <v>84770</v>
      </c>
      <c r="G257" s="38">
        <f t="shared" si="56"/>
        <v>2.7089125363499823E-2</v>
      </c>
      <c r="H257" s="33">
        <v>359399</v>
      </c>
      <c r="I257" s="38">
        <f t="shared" si="57"/>
        <v>0.11484964688588502</v>
      </c>
      <c r="J257" s="33">
        <v>475023</v>
      </c>
      <c r="K257" s="38">
        <f t="shared" si="58"/>
        <v>0.15179848528424889</v>
      </c>
      <c r="L257" s="33">
        <v>0</v>
      </c>
      <c r="M257" s="38">
        <f t="shared" si="59"/>
        <v>0</v>
      </c>
      <c r="N257" s="33">
        <f t="shared" si="60"/>
        <v>919192</v>
      </c>
      <c r="O257" s="38">
        <f t="shared" si="61"/>
        <v>0.29373725753363372</v>
      </c>
      <c r="P257" s="33">
        <v>621883</v>
      </c>
      <c r="Q257" s="33">
        <v>6324194</v>
      </c>
      <c r="R257" s="33">
        <v>6424194</v>
      </c>
      <c r="S257" s="33">
        <v>904689</v>
      </c>
      <c r="T257" s="38">
        <f t="shared" si="62"/>
        <v>0.14082529263593221</v>
      </c>
      <c r="U257" s="38">
        <f t="shared" si="63"/>
        <v>-0.23615374596186101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-8445056</v>
      </c>
      <c r="Q258" s="33">
        <v>0</v>
      </c>
      <c r="R258" s="33">
        <v>0</v>
      </c>
      <c r="S258" s="33">
        <v>-18361</v>
      </c>
      <c r="T258" s="38">
        <f t="shared" si="62"/>
        <v>0</v>
      </c>
      <c r="U258" s="38">
        <f t="shared" si="63"/>
        <v>-1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4577847</v>
      </c>
      <c r="E259" s="34">
        <f>SUM(E255:E258)</f>
        <v>4562886</v>
      </c>
      <c r="F259" s="34">
        <f>SUM(F255:F258)</f>
        <v>324558</v>
      </c>
      <c r="G259" s="39">
        <f t="shared" si="56"/>
        <v>7.0897520166139233E-2</v>
      </c>
      <c r="H259" s="34">
        <f>SUM(H255:H258)</f>
        <v>632634</v>
      </c>
      <c r="I259" s="39">
        <f t="shared" si="57"/>
        <v>0.13819465788175098</v>
      </c>
      <c r="J259" s="34">
        <f>SUM(J255:J258)</f>
        <v>694896</v>
      </c>
      <c r="K259" s="39">
        <f t="shared" si="58"/>
        <v>0.15229308819023749</v>
      </c>
      <c r="L259" s="34">
        <f>SUM(L255:L258)</f>
        <v>0</v>
      </c>
      <c r="M259" s="39">
        <f t="shared" si="59"/>
        <v>0</v>
      </c>
      <c r="N259" s="34">
        <f t="shared" si="60"/>
        <v>1652088</v>
      </c>
      <c r="O259" s="39">
        <f t="shared" si="61"/>
        <v>0.36207084726640115</v>
      </c>
      <c r="P259" s="34">
        <f>SUM(P255:P258)</f>
        <v>-7527944</v>
      </c>
      <c r="Q259" s="34">
        <f>SUM(Q255:Q258)</f>
        <v>8136344</v>
      </c>
      <c r="R259" s="34">
        <f>SUM(R255:R258)</f>
        <v>8236344</v>
      </c>
      <c r="S259" s="34">
        <f>SUM(S255:S258)</f>
        <v>1831420</v>
      </c>
      <c r="T259" s="39">
        <f t="shared" si="62"/>
        <v>0.22235836677049914</v>
      </c>
      <c r="U259" s="39">
        <f t="shared" si="63"/>
        <v>-1.0923088694602403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33980670</v>
      </c>
      <c r="E260" s="34">
        <f>SUM(E234:E239,E241:E246,E248:E253,E255:E258)</f>
        <v>37777590</v>
      </c>
      <c r="F260" s="34">
        <f>SUM(F234:F239,F241:F246,F248:F253,F255:F258)</f>
        <v>2280849</v>
      </c>
      <c r="G260" s="39">
        <f t="shared" si="56"/>
        <v>6.7121954923196045E-2</v>
      </c>
      <c r="H260" s="34">
        <f>SUM(H234:H239,H241:H246,H248:H253,H255:H258)</f>
        <v>5106614</v>
      </c>
      <c r="I260" s="39">
        <f t="shared" si="57"/>
        <v>0.1502799679935681</v>
      </c>
      <c r="J260" s="34">
        <f>SUM(J234:J239,J241:J246,J248:J253,J255:J258)</f>
        <v>5386972</v>
      </c>
      <c r="K260" s="39">
        <f t="shared" si="58"/>
        <v>0.14259702643816083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12774435</v>
      </c>
      <c r="O260" s="39">
        <f t="shared" si="61"/>
        <v>0.3381484896204337</v>
      </c>
      <c r="P260" s="34">
        <f>SUM(P234:P239,P241:P246,P248:P253,P255:P258)</f>
        <v>-6032378</v>
      </c>
      <c r="Q260" s="34">
        <f>SUM(Q234:Q239,Q241:Q246,Q248:Q253,Q255:Q258)</f>
        <v>36422891</v>
      </c>
      <c r="R260" s="34">
        <f>SUM(R234:R239,R241:R246,R248:R253,R255:R258)</f>
        <v>37401348</v>
      </c>
      <c r="S260" s="34">
        <f>SUM(S234:S239,S241:S246,S248:S253,S255:S258)</f>
        <v>13977557</v>
      </c>
      <c r="T260" s="39">
        <f t="shared" si="62"/>
        <v>0.37371800075227235</v>
      </c>
      <c r="U260" s="39">
        <f t="shared" si="63"/>
        <v>-1.8930096887164565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1924753</v>
      </c>
      <c r="E263" s="33">
        <v>1799755</v>
      </c>
      <c r="F263" s="33">
        <v>187719</v>
      </c>
      <c r="G263" s="38">
        <f t="shared" ref="G263:G299" si="64">IF(($D263     =0),0,($F263     /$D263     ))</f>
        <v>9.7528877731324487E-2</v>
      </c>
      <c r="H263" s="33">
        <v>224481</v>
      </c>
      <c r="I263" s="38">
        <f t="shared" ref="I263:I299" si="65">IF(($D263     =0),0,($H263     /$D263     ))</f>
        <v>0.11662847128956287</v>
      </c>
      <c r="J263" s="33">
        <v>202034</v>
      </c>
      <c r="K263" s="38">
        <f t="shared" ref="K263:K299" si="66">IF(($E263     =0),0,($J263     /$E263     ))</f>
        <v>0.11225639045314501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614234</v>
      </c>
      <c r="O263" s="38">
        <f t="shared" ref="O263:O299" si="69">IF(($E263     =0),0,($N263     /$E263     ))</f>
        <v>0.34128756414067468</v>
      </c>
      <c r="P263" s="33">
        <v>64084</v>
      </c>
      <c r="Q263" s="33">
        <v>2884740</v>
      </c>
      <c r="R263" s="33">
        <v>2472433</v>
      </c>
      <c r="S263" s="33">
        <v>1204466</v>
      </c>
      <c r="T263" s="38">
        <f t="shared" ref="T263:T299" si="70">IF(($R263     =0),0,($S263     /$R263     ))</f>
        <v>0.48715819599560434</v>
      </c>
      <c r="U263" s="38">
        <f t="shared" ref="U263:U299" si="71">IF(($P263     =0),0,(($J263     /$P263     )-1))</f>
        <v>2.1526434055302417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210556</v>
      </c>
      <c r="E264" s="33">
        <v>226056</v>
      </c>
      <c r="F264" s="33">
        <v>52741</v>
      </c>
      <c r="G264" s="38">
        <f t="shared" si="64"/>
        <v>0.25048443169513096</v>
      </c>
      <c r="H264" s="33">
        <v>59315</v>
      </c>
      <c r="I264" s="38">
        <f t="shared" si="65"/>
        <v>0.28170652937935753</v>
      </c>
      <c r="J264" s="33">
        <v>46637</v>
      </c>
      <c r="K264" s="38">
        <f t="shared" si="66"/>
        <v>0.20630728669002371</v>
      </c>
      <c r="L264" s="33">
        <v>0</v>
      </c>
      <c r="M264" s="38">
        <f t="shared" si="67"/>
        <v>0</v>
      </c>
      <c r="N264" s="33">
        <f t="shared" si="68"/>
        <v>158693</v>
      </c>
      <c r="O264" s="38">
        <f t="shared" si="69"/>
        <v>0.70200746717627494</v>
      </c>
      <c r="P264" s="33">
        <v>41625</v>
      </c>
      <c r="Q264" s="33">
        <v>224340</v>
      </c>
      <c r="R264" s="33">
        <v>217740</v>
      </c>
      <c r="S264" s="33">
        <v>141662</v>
      </c>
      <c r="T264" s="38">
        <f t="shared" si="70"/>
        <v>0.65060163497749612</v>
      </c>
      <c r="U264" s="38">
        <f t="shared" si="71"/>
        <v>0.1204084084084085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39215</v>
      </c>
      <c r="Q265" s="33">
        <v>0</v>
      </c>
      <c r="R265" s="33">
        <v>545000</v>
      </c>
      <c r="S265" s="33">
        <v>308283</v>
      </c>
      <c r="T265" s="38">
        <f t="shared" si="70"/>
        <v>0.56565688073394493</v>
      </c>
      <c r="U265" s="38">
        <f t="shared" si="71"/>
        <v>-1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2135309</v>
      </c>
      <c r="E267" s="34">
        <f>SUM(E263:E266)</f>
        <v>2025811</v>
      </c>
      <c r="F267" s="34">
        <f>SUM(F263:F266)</f>
        <v>240460</v>
      </c>
      <c r="G267" s="39">
        <f t="shared" si="64"/>
        <v>0.11261133634523153</v>
      </c>
      <c r="H267" s="34">
        <f>SUM(H263:H266)</f>
        <v>283796</v>
      </c>
      <c r="I267" s="39">
        <f t="shared" si="65"/>
        <v>0.13290629131427817</v>
      </c>
      <c r="J267" s="34">
        <f>SUM(J263:J266)</f>
        <v>248671</v>
      </c>
      <c r="K267" s="39">
        <f t="shared" si="66"/>
        <v>0.12275133267614798</v>
      </c>
      <c r="L267" s="34">
        <f>SUM(L263:L266)</f>
        <v>0</v>
      </c>
      <c r="M267" s="39">
        <f t="shared" si="67"/>
        <v>0</v>
      </c>
      <c r="N267" s="34">
        <f t="shared" si="68"/>
        <v>772927</v>
      </c>
      <c r="O267" s="39">
        <f t="shared" si="69"/>
        <v>0.38153954144784485</v>
      </c>
      <c r="P267" s="34">
        <f>SUM(P263:P266)</f>
        <v>144924</v>
      </c>
      <c r="Q267" s="34">
        <f>SUM(Q263:Q266)</f>
        <v>3109080</v>
      </c>
      <c r="R267" s="34">
        <f>SUM(R263:R266)</f>
        <v>3235173</v>
      </c>
      <c r="S267" s="34">
        <f>SUM(S263:S266)</f>
        <v>1654411</v>
      </c>
      <c r="T267" s="39">
        <f t="shared" si="70"/>
        <v>0.51138254430288577</v>
      </c>
      <c r="U267" s="39">
        <f t="shared" si="71"/>
        <v>0.71587176727112145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32000</v>
      </c>
      <c r="E271" s="33">
        <v>18752</v>
      </c>
      <c r="F271" s="33">
        <v>2933</v>
      </c>
      <c r="G271" s="38">
        <f t="shared" si="64"/>
        <v>9.1656249999999995E-2</v>
      </c>
      <c r="H271" s="33">
        <v>1229</v>
      </c>
      <c r="I271" s="38">
        <f t="shared" si="65"/>
        <v>3.8406250000000003E-2</v>
      </c>
      <c r="J271" s="33">
        <v>1538</v>
      </c>
      <c r="K271" s="38">
        <f t="shared" si="66"/>
        <v>8.2017918088737207E-2</v>
      </c>
      <c r="L271" s="33">
        <v>0</v>
      </c>
      <c r="M271" s="38">
        <f t="shared" si="67"/>
        <v>0</v>
      </c>
      <c r="N271" s="33">
        <f t="shared" si="68"/>
        <v>5700</v>
      </c>
      <c r="O271" s="38">
        <f t="shared" si="69"/>
        <v>0.30396757679180886</v>
      </c>
      <c r="P271" s="33">
        <v>0</v>
      </c>
      <c r="Q271" s="33">
        <v>52750</v>
      </c>
      <c r="R271" s="33">
        <v>32000</v>
      </c>
      <c r="S271" s="33">
        <v>750</v>
      </c>
      <c r="T271" s="38">
        <f t="shared" si="70"/>
        <v>2.34375E-2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4987745</v>
      </c>
      <c r="E274" s="33">
        <v>3987745</v>
      </c>
      <c r="F274" s="33">
        <v>318232</v>
      </c>
      <c r="G274" s="38">
        <f t="shared" si="64"/>
        <v>6.3802780615288074E-2</v>
      </c>
      <c r="H274" s="33">
        <v>384842</v>
      </c>
      <c r="I274" s="38">
        <f t="shared" si="65"/>
        <v>7.7157513064521135E-2</v>
      </c>
      <c r="J274" s="33">
        <v>462816</v>
      </c>
      <c r="K274" s="38">
        <f t="shared" si="66"/>
        <v>0.11605957753065956</v>
      </c>
      <c r="L274" s="33">
        <v>0</v>
      </c>
      <c r="M274" s="38">
        <f t="shared" si="67"/>
        <v>0</v>
      </c>
      <c r="N274" s="33">
        <f t="shared" si="68"/>
        <v>1165890</v>
      </c>
      <c r="O274" s="38">
        <f t="shared" si="69"/>
        <v>0.29236824320511967</v>
      </c>
      <c r="P274" s="33">
        <v>426109</v>
      </c>
      <c r="Q274" s="33">
        <v>4737600</v>
      </c>
      <c r="R274" s="33">
        <v>4737600</v>
      </c>
      <c r="S274" s="33">
        <v>1365326</v>
      </c>
      <c r="T274" s="38">
        <f t="shared" si="70"/>
        <v>0.28818937858831478</v>
      </c>
      <c r="U274" s="38">
        <f t="shared" si="71"/>
        <v>8.6144624966851158E-2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5019745</v>
      </c>
      <c r="E275" s="34">
        <f>SUM(E268:E274)</f>
        <v>4006497</v>
      </c>
      <c r="F275" s="34">
        <f>SUM(F268:F274)</f>
        <v>321165</v>
      </c>
      <c r="G275" s="39">
        <f t="shared" si="64"/>
        <v>6.3980341630899579E-2</v>
      </c>
      <c r="H275" s="34">
        <f>SUM(H268:H274)</f>
        <v>386071</v>
      </c>
      <c r="I275" s="39">
        <f t="shared" si="65"/>
        <v>7.6910480512456317E-2</v>
      </c>
      <c r="J275" s="34">
        <f>SUM(J268:J274)</f>
        <v>464354</v>
      </c>
      <c r="K275" s="39">
        <f t="shared" si="66"/>
        <v>0.11590024902052841</v>
      </c>
      <c r="L275" s="34">
        <f>SUM(L268:L274)</f>
        <v>0</v>
      </c>
      <c r="M275" s="39">
        <f t="shared" si="67"/>
        <v>0</v>
      </c>
      <c r="N275" s="34">
        <f t="shared" si="68"/>
        <v>1171590</v>
      </c>
      <c r="O275" s="39">
        <f t="shared" si="69"/>
        <v>0.29242253270125995</v>
      </c>
      <c r="P275" s="34">
        <f>SUM(P268:P274)</f>
        <v>426109</v>
      </c>
      <c r="Q275" s="34">
        <f>SUM(Q268:Q274)</f>
        <v>4790350</v>
      </c>
      <c r="R275" s="34">
        <f>SUM(R268:R274)</f>
        <v>4769600</v>
      </c>
      <c r="S275" s="34">
        <f>SUM(S268:S274)</f>
        <v>1366076</v>
      </c>
      <c r="T275" s="39">
        <f t="shared" si="70"/>
        <v>0.28641311640389133</v>
      </c>
      <c r="U275" s="39">
        <f t="shared" si="71"/>
        <v>8.9754030072117796E-2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126528</v>
      </c>
      <c r="E279" s="33">
        <v>76528</v>
      </c>
      <c r="F279" s="33">
        <v>31802</v>
      </c>
      <c r="G279" s="38">
        <f t="shared" si="64"/>
        <v>0.25134357612544261</v>
      </c>
      <c r="H279" s="33">
        <v>11588</v>
      </c>
      <c r="I279" s="38">
        <f t="shared" si="65"/>
        <v>9.1584471421345473E-2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43390</v>
      </c>
      <c r="O279" s="38">
        <f t="shared" si="69"/>
        <v>0.56698201965293749</v>
      </c>
      <c r="P279" s="33">
        <v>1550</v>
      </c>
      <c r="Q279" s="33">
        <v>269645</v>
      </c>
      <c r="R279" s="33">
        <v>119645</v>
      </c>
      <c r="S279" s="33">
        <v>10819</v>
      </c>
      <c r="T279" s="38">
        <f t="shared" si="70"/>
        <v>9.0425843119227717E-2</v>
      </c>
      <c r="U279" s="38">
        <f t="shared" si="71"/>
        <v>-1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126528</v>
      </c>
      <c r="E285" s="34">
        <f>SUM(E276:E284)</f>
        <v>76528</v>
      </c>
      <c r="F285" s="34">
        <f>SUM(F276:F284)</f>
        <v>31802</v>
      </c>
      <c r="G285" s="39">
        <f t="shared" si="64"/>
        <v>0.25134357612544261</v>
      </c>
      <c r="H285" s="34">
        <f>SUM(H276:H284)</f>
        <v>11588</v>
      </c>
      <c r="I285" s="39">
        <f t="shared" si="65"/>
        <v>9.1584471421345473E-2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43390</v>
      </c>
      <c r="O285" s="39">
        <f t="shared" si="69"/>
        <v>0.56698201965293749</v>
      </c>
      <c r="P285" s="34">
        <f>SUM(P276:P284)</f>
        <v>1550</v>
      </c>
      <c r="Q285" s="34">
        <f>SUM(Q276:Q284)</f>
        <v>269645</v>
      </c>
      <c r="R285" s="34">
        <f>SUM(R276:R284)</f>
        <v>119645</v>
      </c>
      <c r="S285" s="34">
        <f>SUM(S276:S284)</f>
        <v>10819</v>
      </c>
      <c r="T285" s="39">
        <f t="shared" si="70"/>
        <v>9.0425843119227717E-2</v>
      </c>
      <c r="U285" s="39">
        <f t="shared" si="71"/>
        <v>-1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710885</v>
      </c>
      <c r="E293" s="33">
        <v>710885</v>
      </c>
      <c r="F293" s="33">
        <v>156678</v>
      </c>
      <c r="G293" s="38">
        <f t="shared" si="64"/>
        <v>0.22039851734106078</v>
      </c>
      <c r="H293" s="33">
        <v>205781</v>
      </c>
      <c r="I293" s="38">
        <f t="shared" si="65"/>
        <v>0.28947157416459762</v>
      </c>
      <c r="J293" s="33">
        <v>170436</v>
      </c>
      <c r="K293" s="38">
        <f t="shared" si="66"/>
        <v>0.23975185859878884</v>
      </c>
      <c r="L293" s="33">
        <v>0</v>
      </c>
      <c r="M293" s="38">
        <f t="shared" si="67"/>
        <v>0</v>
      </c>
      <c r="N293" s="33">
        <f t="shared" si="68"/>
        <v>532895</v>
      </c>
      <c r="O293" s="38">
        <f t="shared" si="69"/>
        <v>0.74962195010444732</v>
      </c>
      <c r="P293" s="33">
        <v>167384</v>
      </c>
      <c r="Q293" s="33">
        <v>702373</v>
      </c>
      <c r="R293" s="33">
        <v>702373</v>
      </c>
      <c r="S293" s="33">
        <v>504976</v>
      </c>
      <c r="T293" s="38">
        <f t="shared" si="70"/>
        <v>0.71895702141170004</v>
      </c>
      <c r="U293" s="38">
        <f t="shared" si="71"/>
        <v>1.8233522917363576E-2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13959</v>
      </c>
      <c r="G296" s="38">
        <f t="shared" si="64"/>
        <v>0</v>
      </c>
      <c r="H296" s="33">
        <v>9528</v>
      </c>
      <c r="I296" s="38">
        <f t="shared" si="65"/>
        <v>0</v>
      </c>
      <c r="J296" s="33">
        <v>14950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38437</v>
      </c>
      <c r="O296" s="38">
        <f t="shared" si="69"/>
        <v>0</v>
      </c>
      <c r="P296" s="33">
        <v>255101</v>
      </c>
      <c r="Q296" s="33">
        <v>0</v>
      </c>
      <c r="R296" s="33">
        <v>0</v>
      </c>
      <c r="S296" s="33">
        <v>276266</v>
      </c>
      <c r="T296" s="38">
        <f t="shared" si="70"/>
        <v>0</v>
      </c>
      <c r="U296" s="38">
        <f t="shared" si="71"/>
        <v>-0.94139576089470445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11474270</v>
      </c>
      <c r="E297" s="33">
        <v>10957320</v>
      </c>
      <c r="F297" s="33">
        <v>4451209</v>
      </c>
      <c r="G297" s="38">
        <f t="shared" si="64"/>
        <v>0.3879296024932305</v>
      </c>
      <c r="H297" s="33">
        <v>1684408</v>
      </c>
      <c r="I297" s="38">
        <f t="shared" si="65"/>
        <v>0.14679870702014158</v>
      </c>
      <c r="J297" s="33">
        <v>1905633</v>
      </c>
      <c r="K297" s="38">
        <f t="shared" si="66"/>
        <v>0.17391415054046061</v>
      </c>
      <c r="L297" s="33">
        <v>0</v>
      </c>
      <c r="M297" s="38">
        <f t="shared" si="67"/>
        <v>0</v>
      </c>
      <c r="N297" s="33">
        <f t="shared" si="68"/>
        <v>8041250</v>
      </c>
      <c r="O297" s="38">
        <f t="shared" si="69"/>
        <v>0.73387014342923274</v>
      </c>
      <c r="P297" s="33">
        <v>1456298</v>
      </c>
      <c r="Q297" s="33">
        <v>9926890</v>
      </c>
      <c r="R297" s="33">
        <v>11080310</v>
      </c>
      <c r="S297" s="33">
        <v>6254435</v>
      </c>
      <c r="T297" s="38">
        <f t="shared" si="70"/>
        <v>0.56446390037823857</v>
      </c>
      <c r="U297" s="38">
        <f t="shared" si="71"/>
        <v>0.30854605307430205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12185155</v>
      </c>
      <c r="E298" s="34">
        <f>SUM(E293:E297)</f>
        <v>11668205</v>
      </c>
      <c r="F298" s="34">
        <f>SUM(F293:F297)</f>
        <v>4621846</v>
      </c>
      <c r="G298" s="39">
        <f t="shared" si="64"/>
        <v>0.37930137121768248</v>
      </c>
      <c r="H298" s="34">
        <f>SUM(H293:H297)</f>
        <v>1899717</v>
      </c>
      <c r="I298" s="39">
        <f t="shared" si="65"/>
        <v>0.15590421295420534</v>
      </c>
      <c r="J298" s="34">
        <f>SUM(J293:J297)</f>
        <v>2091019</v>
      </c>
      <c r="K298" s="39">
        <f t="shared" si="66"/>
        <v>0.17920657033365459</v>
      </c>
      <c r="L298" s="34">
        <f>SUM(L293:L297)</f>
        <v>0</v>
      </c>
      <c r="M298" s="39">
        <f t="shared" si="67"/>
        <v>0</v>
      </c>
      <c r="N298" s="34">
        <f t="shared" si="68"/>
        <v>8612582</v>
      </c>
      <c r="O298" s="39">
        <f t="shared" si="69"/>
        <v>0.73812398736566598</v>
      </c>
      <c r="P298" s="34">
        <f>SUM(P293:P297)</f>
        <v>1878783</v>
      </c>
      <c r="Q298" s="34">
        <f>SUM(Q293:Q297)</f>
        <v>10629263</v>
      </c>
      <c r="R298" s="34">
        <f>SUM(R293:R297)</f>
        <v>11782683</v>
      </c>
      <c r="S298" s="34">
        <f>SUM(S293:S297)</f>
        <v>7035677</v>
      </c>
      <c r="T298" s="39">
        <f t="shared" si="70"/>
        <v>0.59712011262630083</v>
      </c>
      <c r="U298" s="39">
        <f t="shared" si="71"/>
        <v>0.11296461592424456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19466737</v>
      </c>
      <c r="E299" s="34">
        <f>SUM(E263:E266,E268:E274,E276:E284,E286:E291,E293:E297)</f>
        <v>17777041</v>
      </c>
      <c r="F299" s="34">
        <f>SUM(F263:F266,F268:F274,F276:F284,F286:F291,F293:F297)</f>
        <v>5215273</v>
      </c>
      <c r="G299" s="39">
        <f t="shared" si="64"/>
        <v>0.26790689163777165</v>
      </c>
      <c r="H299" s="34">
        <f>SUM(H263:H266,H268:H274,H276:H284,H286:H291,H293:H297)</f>
        <v>2581172</v>
      </c>
      <c r="I299" s="39">
        <f t="shared" si="65"/>
        <v>0.13259397299095374</v>
      </c>
      <c r="J299" s="34">
        <f>SUM(J263:J266,J268:J274,J276:J284,J286:J291,J293:J297)</f>
        <v>2804044</v>
      </c>
      <c r="K299" s="39">
        <f t="shared" si="66"/>
        <v>0.15773401208896351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10600489</v>
      </c>
      <c r="O299" s="39">
        <f t="shared" si="69"/>
        <v>0.59630221925009907</v>
      </c>
      <c r="P299" s="34">
        <f>SUM(P263:P266,P268:P274,P276:P284,P286:P291,P293:P297)</f>
        <v>2451366</v>
      </c>
      <c r="Q299" s="34">
        <f>SUM(Q263:Q266,Q268:Q274,Q276:Q284,Q286:Q291,Q293:Q297)</f>
        <v>18798338</v>
      </c>
      <c r="R299" s="34">
        <f>SUM(R263:R266,R268:R274,R276:R284,R286:R291,R293:R297)</f>
        <v>19907101</v>
      </c>
      <c r="S299" s="34">
        <f>SUM(S263:S266,S268:S274,S276:S284,S286:S291,S293:S297)</f>
        <v>10066983</v>
      </c>
      <c r="T299" s="39">
        <f t="shared" si="70"/>
        <v>0.50569809235408003</v>
      </c>
      <c r="U299" s="39">
        <f t="shared" si="71"/>
        <v>0.14386998922233563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239494998</v>
      </c>
      <c r="E302" s="33">
        <v>260992278</v>
      </c>
      <c r="F302" s="33">
        <v>43268068</v>
      </c>
      <c r="G302" s="38">
        <f t="shared" ref="G302:G339" si="72">IF(($D302     =0),0,($F302     /$D302     ))</f>
        <v>0.18066376484405741</v>
      </c>
      <c r="H302" s="33">
        <v>61079171</v>
      </c>
      <c r="I302" s="38">
        <f t="shared" ref="I302:I339" si="73">IF(($D302     =0),0,($H302     /$D302     ))</f>
        <v>0.25503318027543942</v>
      </c>
      <c r="J302" s="33">
        <v>58211736</v>
      </c>
      <c r="K302" s="38">
        <f t="shared" ref="K302:K339" si="74">IF(($E302     =0),0,($J302     /$E302     ))</f>
        <v>0.22304007017403021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162558975</v>
      </c>
      <c r="O302" s="38">
        <f t="shared" ref="O302:O339" si="77">IF(($E302     =0),0,($N302     /$E302     ))</f>
        <v>0.62284974960063766</v>
      </c>
      <c r="P302" s="33">
        <v>47861237</v>
      </c>
      <c r="Q302" s="33">
        <v>215026694</v>
      </c>
      <c r="R302" s="33">
        <v>243087736</v>
      </c>
      <c r="S302" s="33">
        <v>147554997</v>
      </c>
      <c r="T302" s="38">
        <f t="shared" ref="T302:T339" si="78">IF(($R302     =0),0,($S302     /$R302     ))</f>
        <v>0.60700304930233095</v>
      </c>
      <c r="U302" s="38">
        <f t="shared" ref="U302:U339" si="79">IF(($P302     =0),0,(($J302     /$P302     )-1))</f>
        <v>0.2162605826506323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239494998</v>
      </c>
      <c r="E303" s="34">
        <f>E302</f>
        <v>260992278</v>
      </c>
      <c r="F303" s="34">
        <f>F302</f>
        <v>43268068</v>
      </c>
      <c r="G303" s="39">
        <f t="shared" si="72"/>
        <v>0.18066376484405741</v>
      </c>
      <c r="H303" s="34">
        <f>H302</f>
        <v>61079171</v>
      </c>
      <c r="I303" s="39">
        <f t="shared" si="73"/>
        <v>0.25503318027543942</v>
      </c>
      <c r="J303" s="34">
        <f>J302</f>
        <v>58211736</v>
      </c>
      <c r="K303" s="39">
        <f t="shared" si="74"/>
        <v>0.22304007017403021</v>
      </c>
      <c r="L303" s="34">
        <f>L302</f>
        <v>0</v>
      </c>
      <c r="M303" s="39">
        <f t="shared" si="75"/>
        <v>0</v>
      </c>
      <c r="N303" s="34">
        <f t="shared" si="76"/>
        <v>162558975</v>
      </c>
      <c r="O303" s="39">
        <f t="shared" si="77"/>
        <v>0.62284974960063766</v>
      </c>
      <c r="P303" s="34">
        <f>P302</f>
        <v>47861237</v>
      </c>
      <c r="Q303" s="34">
        <f>Q302</f>
        <v>215026694</v>
      </c>
      <c r="R303" s="34">
        <f>R302</f>
        <v>243087736</v>
      </c>
      <c r="S303" s="34">
        <f>S302</f>
        <v>147554997</v>
      </c>
      <c r="T303" s="39">
        <f t="shared" si="78"/>
        <v>0.60700304930233095</v>
      </c>
      <c r="U303" s="39">
        <f t="shared" si="79"/>
        <v>0.2162605826506323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4395580</v>
      </c>
      <c r="E307" s="33">
        <v>3933642</v>
      </c>
      <c r="F307" s="33">
        <v>824186</v>
      </c>
      <c r="G307" s="38">
        <f t="shared" si="72"/>
        <v>0.18750335564362383</v>
      </c>
      <c r="H307" s="33">
        <v>908393</v>
      </c>
      <c r="I307" s="38">
        <f t="shared" si="73"/>
        <v>0.20666055446607728</v>
      </c>
      <c r="J307" s="33">
        <v>747598</v>
      </c>
      <c r="K307" s="38">
        <f t="shared" si="74"/>
        <v>0.19005237385608553</v>
      </c>
      <c r="L307" s="33">
        <v>0</v>
      </c>
      <c r="M307" s="38">
        <f t="shared" si="75"/>
        <v>0</v>
      </c>
      <c r="N307" s="33">
        <f t="shared" si="76"/>
        <v>2480177</v>
      </c>
      <c r="O307" s="38">
        <f t="shared" si="77"/>
        <v>0.63050399604234453</v>
      </c>
      <c r="P307" s="33">
        <v>831368</v>
      </c>
      <c r="Q307" s="33">
        <v>4246545</v>
      </c>
      <c r="R307" s="33">
        <v>4264159</v>
      </c>
      <c r="S307" s="33">
        <v>2247142</v>
      </c>
      <c r="T307" s="38">
        <f t="shared" si="78"/>
        <v>0.52698363264596837</v>
      </c>
      <c r="U307" s="38">
        <f t="shared" si="79"/>
        <v>-0.10076163624291534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4395580</v>
      </c>
      <c r="E310" s="34">
        <f>SUM(E304:E309)</f>
        <v>3933642</v>
      </c>
      <c r="F310" s="34">
        <f>SUM(F304:F309)</f>
        <v>824186</v>
      </c>
      <c r="G310" s="39">
        <f t="shared" si="72"/>
        <v>0.18750335564362383</v>
      </c>
      <c r="H310" s="34">
        <f>SUM(H304:H309)</f>
        <v>908393</v>
      </c>
      <c r="I310" s="39">
        <f t="shared" si="73"/>
        <v>0.20666055446607728</v>
      </c>
      <c r="J310" s="34">
        <f>SUM(J304:J309)</f>
        <v>747598</v>
      </c>
      <c r="K310" s="39">
        <f t="shared" si="74"/>
        <v>0.19005237385608553</v>
      </c>
      <c r="L310" s="34">
        <f>SUM(L304:L309)</f>
        <v>0</v>
      </c>
      <c r="M310" s="39">
        <f t="shared" si="75"/>
        <v>0</v>
      </c>
      <c r="N310" s="34">
        <f t="shared" si="76"/>
        <v>2480177</v>
      </c>
      <c r="O310" s="39">
        <f t="shared" si="77"/>
        <v>0.63050399604234453</v>
      </c>
      <c r="P310" s="34">
        <f>SUM(P304:P309)</f>
        <v>831368</v>
      </c>
      <c r="Q310" s="34">
        <f>SUM(Q304:Q309)</f>
        <v>4246545</v>
      </c>
      <c r="R310" s="34">
        <f>SUM(R304:R309)</f>
        <v>4264159</v>
      </c>
      <c r="S310" s="34">
        <f>SUM(S304:S309)</f>
        <v>2247142</v>
      </c>
      <c r="T310" s="39">
        <f t="shared" si="78"/>
        <v>0.52698363264596837</v>
      </c>
      <c r="U310" s="39">
        <f t="shared" si="79"/>
        <v>-0.10076163624291534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2097860</v>
      </c>
      <c r="E311" s="33">
        <v>1541491</v>
      </c>
      <c r="F311" s="33">
        <v>152831</v>
      </c>
      <c r="G311" s="38">
        <f t="shared" si="72"/>
        <v>7.2850905208164507E-2</v>
      </c>
      <c r="H311" s="33">
        <v>201096</v>
      </c>
      <c r="I311" s="38">
        <f t="shared" si="73"/>
        <v>9.5857683544183114E-2</v>
      </c>
      <c r="J311" s="33">
        <v>233442</v>
      </c>
      <c r="K311" s="38">
        <f t="shared" si="74"/>
        <v>0.15143909370862366</v>
      </c>
      <c r="L311" s="33">
        <v>0</v>
      </c>
      <c r="M311" s="38">
        <f t="shared" si="75"/>
        <v>0</v>
      </c>
      <c r="N311" s="33">
        <f t="shared" si="76"/>
        <v>587369</v>
      </c>
      <c r="O311" s="38">
        <f t="shared" si="77"/>
        <v>0.38103952601734292</v>
      </c>
      <c r="P311" s="33">
        <v>135261</v>
      </c>
      <c r="Q311" s="33">
        <v>2009273</v>
      </c>
      <c r="R311" s="33">
        <v>1891093</v>
      </c>
      <c r="S311" s="33">
        <v>318354</v>
      </c>
      <c r="T311" s="38">
        <f t="shared" si="78"/>
        <v>0.16834391539707461</v>
      </c>
      <c r="U311" s="38">
        <f t="shared" si="79"/>
        <v>0.72586333089360577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1688566</v>
      </c>
      <c r="E312" s="33">
        <v>1702444</v>
      </c>
      <c r="F312" s="33">
        <v>374639</v>
      </c>
      <c r="G312" s="38">
        <f t="shared" si="72"/>
        <v>0.22186814136965924</v>
      </c>
      <c r="H312" s="33">
        <v>525934</v>
      </c>
      <c r="I312" s="38">
        <f t="shared" si="73"/>
        <v>0.31146783720624482</v>
      </c>
      <c r="J312" s="33">
        <v>395421</v>
      </c>
      <c r="K312" s="38">
        <f t="shared" si="74"/>
        <v>0.23226667073924312</v>
      </c>
      <c r="L312" s="33">
        <v>0</v>
      </c>
      <c r="M312" s="38">
        <f t="shared" si="75"/>
        <v>0</v>
      </c>
      <c r="N312" s="33">
        <f t="shared" si="76"/>
        <v>1295994</v>
      </c>
      <c r="O312" s="38">
        <f t="shared" si="77"/>
        <v>0.76125499575903821</v>
      </c>
      <c r="P312" s="33">
        <v>428841</v>
      </c>
      <c r="Q312" s="33">
        <v>917623</v>
      </c>
      <c r="R312" s="33">
        <v>1564630</v>
      </c>
      <c r="S312" s="33">
        <v>1295759</v>
      </c>
      <c r="T312" s="38">
        <f t="shared" si="78"/>
        <v>0.82815681662757334</v>
      </c>
      <c r="U312" s="38">
        <f t="shared" si="79"/>
        <v>-7.7930981412691391E-2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31525654</v>
      </c>
      <c r="E313" s="33">
        <v>21705007</v>
      </c>
      <c r="F313" s="33">
        <v>2892941</v>
      </c>
      <c r="G313" s="38">
        <f t="shared" si="72"/>
        <v>9.1764662518975817E-2</v>
      </c>
      <c r="H313" s="33">
        <v>4458548</v>
      </c>
      <c r="I313" s="38">
        <f t="shared" si="73"/>
        <v>0.14142602719677125</v>
      </c>
      <c r="J313" s="33">
        <v>2550061</v>
      </c>
      <c r="K313" s="38">
        <f t="shared" si="74"/>
        <v>0.11748722310939591</v>
      </c>
      <c r="L313" s="33">
        <v>0</v>
      </c>
      <c r="M313" s="38">
        <f t="shared" si="75"/>
        <v>0</v>
      </c>
      <c r="N313" s="33">
        <f t="shared" si="76"/>
        <v>9901550</v>
      </c>
      <c r="O313" s="38">
        <f t="shared" si="77"/>
        <v>0.45618736727428838</v>
      </c>
      <c r="P313" s="33">
        <v>4351435</v>
      </c>
      <c r="Q313" s="33">
        <v>28293942</v>
      </c>
      <c r="R313" s="33">
        <v>26732442</v>
      </c>
      <c r="S313" s="33">
        <v>11486073</v>
      </c>
      <c r="T313" s="38">
        <f t="shared" si="78"/>
        <v>0.4296679293272197</v>
      </c>
      <c r="U313" s="38">
        <f t="shared" si="79"/>
        <v>-0.41397240220754761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458900</v>
      </c>
      <c r="E314" s="33">
        <v>1170600</v>
      </c>
      <c r="F314" s="33">
        <v>4597</v>
      </c>
      <c r="G314" s="38">
        <f t="shared" si="72"/>
        <v>1.001743299193724E-2</v>
      </c>
      <c r="H314" s="33">
        <v>293748</v>
      </c>
      <c r="I314" s="38">
        <f t="shared" si="73"/>
        <v>0.64011331444759212</v>
      </c>
      <c r="J314" s="33">
        <v>60058</v>
      </c>
      <c r="K314" s="38">
        <f t="shared" si="74"/>
        <v>5.130531351443704E-2</v>
      </c>
      <c r="L314" s="33">
        <v>0</v>
      </c>
      <c r="M314" s="38">
        <f t="shared" si="75"/>
        <v>0</v>
      </c>
      <c r="N314" s="33">
        <f t="shared" si="76"/>
        <v>358403</v>
      </c>
      <c r="O314" s="38">
        <f t="shared" si="77"/>
        <v>0.30617033999658294</v>
      </c>
      <c r="P314" s="33">
        <v>1617945</v>
      </c>
      <c r="Q314" s="33">
        <v>2685600</v>
      </c>
      <c r="R314" s="33">
        <v>3823160</v>
      </c>
      <c r="S314" s="33">
        <v>2330056</v>
      </c>
      <c r="T314" s="38">
        <f t="shared" si="78"/>
        <v>0.60945814457150627</v>
      </c>
      <c r="U314" s="38">
        <f t="shared" si="79"/>
        <v>-0.96288007317924895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35770980</v>
      </c>
      <c r="E317" s="34">
        <f>SUM(E311:E316)</f>
        <v>26119542</v>
      </c>
      <c r="F317" s="34">
        <f>SUM(F311:F316)</f>
        <v>3425008</v>
      </c>
      <c r="G317" s="39">
        <f t="shared" si="72"/>
        <v>9.5748229430672571E-2</v>
      </c>
      <c r="H317" s="34">
        <f>SUM(H311:H316)</f>
        <v>5479326</v>
      </c>
      <c r="I317" s="39">
        <f t="shared" si="73"/>
        <v>0.15317796716779916</v>
      </c>
      <c r="J317" s="34">
        <f>SUM(J311:J316)</f>
        <v>3238982</v>
      </c>
      <c r="K317" s="39">
        <f t="shared" si="74"/>
        <v>0.12400607943278638</v>
      </c>
      <c r="L317" s="34">
        <f>SUM(L311:L316)</f>
        <v>0</v>
      </c>
      <c r="M317" s="39">
        <f t="shared" si="75"/>
        <v>0</v>
      </c>
      <c r="N317" s="34">
        <f t="shared" si="76"/>
        <v>12143316</v>
      </c>
      <c r="O317" s="39">
        <f t="shared" si="77"/>
        <v>0.46491305245704539</v>
      </c>
      <c r="P317" s="34">
        <f>SUM(P311:P316)</f>
        <v>6533482</v>
      </c>
      <c r="Q317" s="34">
        <f>SUM(Q311:Q316)</f>
        <v>33906438</v>
      </c>
      <c r="R317" s="34">
        <f>SUM(R311:R316)</f>
        <v>34011325</v>
      </c>
      <c r="S317" s="34">
        <f>SUM(S311:S316)</f>
        <v>15430242</v>
      </c>
      <c r="T317" s="39">
        <f t="shared" si="78"/>
        <v>0.45367953174420578</v>
      </c>
      <c r="U317" s="39">
        <f t="shared" si="79"/>
        <v>-0.50424872985033098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158974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189199</v>
      </c>
      <c r="R318" s="33">
        <v>157199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19822971</v>
      </c>
      <c r="E319" s="33">
        <v>21220811</v>
      </c>
      <c r="F319" s="33">
        <v>3837141</v>
      </c>
      <c r="G319" s="38">
        <f t="shared" si="72"/>
        <v>0.19357042897353782</v>
      </c>
      <c r="H319" s="33">
        <v>5038341</v>
      </c>
      <c r="I319" s="38">
        <f t="shared" si="73"/>
        <v>0.25416679467472358</v>
      </c>
      <c r="J319" s="33">
        <v>5153033</v>
      </c>
      <c r="K319" s="38">
        <f t="shared" si="74"/>
        <v>0.24282922080593433</v>
      </c>
      <c r="L319" s="33">
        <v>0</v>
      </c>
      <c r="M319" s="38">
        <f t="shared" si="75"/>
        <v>0</v>
      </c>
      <c r="N319" s="33">
        <f t="shared" si="76"/>
        <v>14028515</v>
      </c>
      <c r="O319" s="38">
        <f t="shared" si="77"/>
        <v>0.66107346227248331</v>
      </c>
      <c r="P319" s="33">
        <v>3851871</v>
      </c>
      <c r="Q319" s="33">
        <v>16298334</v>
      </c>
      <c r="R319" s="33">
        <v>16158021</v>
      </c>
      <c r="S319" s="33">
        <v>10984829</v>
      </c>
      <c r="T319" s="38">
        <f t="shared" si="78"/>
        <v>0.67983752465725844</v>
      </c>
      <c r="U319" s="38">
        <f t="shared" si="79"/>
        <v>0.33779999382118464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13702410</v>
      </c>
      <c r="E320" s="33">
        <v>10075200</v>
      </c>
      <c r="F320" s="33">
        <v>1398835</v>
      </c>
      <c r="G320" s="38">
        <f t="shared" si="72"/>
        <v>0.10208678619308574</v>
      </c>
      <c r="H320" s="33">
        <v>1771654</v>
      </c>
      <c r="I320" s="38">
        <f t="shared" si="73"/>
        <v>0.12929506561254553</v>
      </c>
      <c r="J320" s="33">
        <v>1407181</v>
      </c>
      <c r="K320" s="38">
        <f t="shared" si="74"/>
        <v>0.13966779815785293</v>
      </c>
      <c r="L320" s="33">
        <v>0</v>
      </c>
      <c r="M320" s="38">
        <f t="shared" si="75"/>
        <v>0</v>
      </c>
      <c r="N320" s="33">
        <f t="shared" si="76"/>
        <v>4577670</v>
      </c>
      <c r="O320" s="38">
        <f t="shared" si="77"/>
        <v>0.45435028585040493</v>
      </c>
      <c r="P320" s="33">
        <v>1640400</v>
      </c>
      <c r="Q320" s="33">
        <v>14019500</v>
      </c>
      <c r="R320" s="33">
        <v>12819820</v>
      </c>
      <c r="S320" s="33">
        <v>4943088</v>
      </c>
      <c r="T320" s="38">
        <f t="shared" si="78"/>
        <v>0.38558170083511312</v>
      </c>
      <c r="U320" s="38">
        <f t="shared" si="79"/>
        <v>-0.14217203121189959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0</v>
      </c>
      <c r="E321" s="33">
        <v>205000</v>
      </c>
      <c r="F321" s="33">
        <v>0</v>
      </c>
      <c r="G321" s="38">
        <f t="shared" si="72"/>
        <v>0</v>
      </c>
      <c r="H321" s="33">
        <v>57960</v>
      </c>
      <c r="I321" s="38">
        <f t="shared" si="73"/>
        <v>0</v>
      </c>
      <c r="J321" s="33">
        <v>64584</v>
      </c>
      <c r="K321" s="38">
        <f t="shared" si="74"/>
        <v>0.31504390243902441</v>
      </c>
      <c r="L321" s="33">
        <v>0</v>
      </c>
      <c r="M321" s="38">
        <f t="shared" si="75"/>
        <v>0</v>
      </c>
      <c r="N321" s="33">
        <f t="shared" si="76"/>
        <v>122544</v>
      </c>
      <c r="O321" s="38">
        <f t="shared" si="77"/>
        <v>0.59777560975609756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3727093</v>
      </c>
      <c r="E322" s="33">
        <v>3204793</v>
      </c>
      <c r="F322" s="33">
        <v>592613</v>
      </c>
      <c r="G322" s="38">
        <f t="shared" si="72"/>
        <v>0.15900139867719962</v>
      </c>
      <c r="H322" s="33">
        <v>802530</v>
      </c>
      <c r="I322" s="38">
        <f t="shared" si="73"/>
        <v>0.21532330961422214</v>
      </c>
      <c r="J322" s="33">
        <v>745636</v>
      </c>
      <c r="K322" s="38">
        <f t="shared" si="74"/>
        <v>0.23266276480259412</v>
      </c>
      <c r="L322" s="33">
        <v>0</v>
      </c>
      <c r="M322" s="38">
        <f t="shared" si="75"/>
        <v>0</v>
      </c>
      <c r="N322" s="33">
        <f t="shared" si="76"/>
        <v>2140779</v>
      </c>
      <c r="O322" s="38">
        <f t="shared" si="77"/>
        <v>0.66799290937043365</v>
      </c>
      <c r="P322" s="33">
        <v>241468</v>
      </c>
      <c r="Q322" s="33">
        <v>2670832</v>
      </c>
      <c r="R322" s="33">
        <v>2705832</v>
      </c>
      <c r="S322" s="33">
        <v>1562253</v>
      </c>
      <c r="T322" s="38">
        <f t="shared" si="78"/>
        <v>0.57736511357689613</v>
      </c>
      <c r="U322" s="38">
        <f t="shared" si="79"/>
        <v>2.0879288352908048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37411448</v>
      </c>
      <c r="E323" s="34">
        <f>SUM(E318:E322)</f>
        <v>34705804</v>
      </c>
      <c r="F323" s="34">
        <f>SUM(F318:F322)</f>
        <v>5828589</v>
      </c>
      <c r="G323" s="39">
        <f t="shared" si="72"/>
        <v>0.15579693680928897</v>
      </c>
      <c r="H323" s="34">
        <f>SUM(H318:H322)</f>
        <v>7670485</v>
      </c>
      <c r="I323" s="39">
        <f t="shared" si="73"/>
        <v>0.20503042277326447</v>
      </c>
      <c r="J323" s="34">
        <f>SUM(J318:J322)</f>
        <v>7370434</v>
      </c>
      <c r="K323" s="39">
        <f t="shared" si="74"/>
        <v>0.21236891673796118</v>
      </c>
      <c r="L323" s="34">
        <f>SUM(L318:L322)</f>
        <v>0</v>
      </c>
      <c r="M323" s="39">
        <f t="shared" si="75"/>
        <v>0</v>
      </c>
      <c r="N323" s="34">
        <f t="shared" si="76"/>
        <v>20869508</v>
      </c>
      <c r="O323" s="39">
        <f t="shared" si="77"/>
        <v>0.60132616434991681</v>
      </c>
      <c r="P323" s="34">
        <f>SUM(P318:P322)</f>
        <v>5733739</v>
      </c>
      <c r="Q323" s="34">
        <f>SUM(Q318:Q322)</f>
        <v>33177865</v>
      </c>
      <c r="R323" s="34">
        <f>SUM(R318:R322)</f>
        <v>31840872</v>
      </c>
      <c r="S323" s="34">
        <f>SUM(S318:S322)</f>
        <v>17490170</v>
      </c>
      <c r="T323" s="39">
        <f t="shared" si="78"/>
        <v>0.54929934079694798</v>
      </c>
      <c r="U323" s="39">
        <f t="shared" si="79"/>
        <v>0.28544986090228375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5622633</v>
      </c>
      <c r="E325" s="33">
        <v>5497633</v>
      </c>
      <c r="F325" s="33">
        <v>964255</v>
      </c>
      <c r="G325" s="38">
        <f t="shared" si="72"/>
        <v>0.17149527632338799</v>
      </c>
      <c r="H325" s="33">
        <v>1416980</v>
      </c>
      <c r="I325" s="38">
        <f t="shared" si="73"/>
        <v>0.2520136028796473</v>
      </c>
      <c r="J325" s="33">
        <v>1160950</v>
      </c>
      <c r="K325" s="38">
        <f t="shared" si="74"/>
        <v>0.21117269923256063</v>
      </c>
      <c r="L325" s="33">
        <v>0</v>
      </c>
      <c r="M325" s="38">
        <f t="shared" si="75"/>
        <v>0</v>
      </c>
      <c r="N325" s="33">
        <f t="shared" si="76"/>
        <v>3542185</v>
      </c>
      <c r="O325" s="38">
        <f t="shared" si="77"/>
        <v>0.64431092435599102</v>
      </c>
      <c r="P325" s="33">
        <v>1155512</v>
      </c>
      <c r="Q325" s="33">
        <v>5242087</v>
      </c>
      <c r="R325" s="33">
        <v>5162087</v>
      </c>
      <c r="S325" s="33">
        <v>3364154</v>
      </c>
      <c r="T325" s="38">
        <f t="shared" si="78"/>
        <v>0.65170424287696038</v>
      </c>
      <c r="U325" s="38">
        <f t="shared" si="79"/>
        <v>4.7061389236979778E-3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11767487</v>
      </c>
      <c r="E326" s="33">
        <v>10082710</v>
      </c>
      <c r="F326" s="33">
        <v>1720663</v>
      </c>
      <c r="G326" s="38">
        <f t="shared" si="72"/>
        <v>0.14622178890021292</v>
      </c>
      <c r="H326" s="33">
        <v>3006152</v>
      </c>
      <c r="I326" s="38">
        <f t="shared" si="73"/>
        <v>0.25546252993523594</v>
      </c>
      <c r="J326" s="33">
        <v>2571486</v>
      </c>
      <c r="K326" s="38">
        <f t="shared" si="74"/>
        <v>0.25503917101652235</v>
      </c>
      <c r="L326" s="33">
        <v>0</v>
      </c>
      <c r="M326" s="38">
        <f t="shared" si="75"/>
        <v>0</v>
      </c>
      <c r="N326" s="33">
        <f t="shared" si="76"/>
        <v>7298301</v>
      </c>
      <c r="O326" s="38">
        <f t="shared" si="77"/>
        <v>0.72384319295110144</v>
      </c>
      <c r="P326" s="33">
        <v>1960762</v>
      </c>
      <c r="Q326" s="33">
        <v>7912285</v>
      </c>
      <c r="R326" s="33">
        <v>8312999</v>
      </c>
      <c r="S326" s="33">
        <v>4890862</v>
      </c>
      <c r="T326" s="38">
        <f t="shared" si="78"/>
        <v>0.58833905790196772</v>
      </c>
      <c r="U326" s="38">
        <f t="shared" si="79"/>
        <v>0.31147278456028826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2940322</v>
      </c>
      <c r="E327" s="33">
        <v>3340808</v>
      </c>
      <c r="F327" s="33">
        <v>457985</v>
      </c>
      <c r="G327" s="38">
        <f t="shared" si="72"/>
        <v>0.15576015143919611</v>
      </c>
      <c r="H327" s="33">
        <v>728856</v>
      </c>
      <c r="I327" s="38">
        <f t="shared" si="73"/>
        <v>0.24788305498513427</v>
      </c>
      <c r="J327" s="33">
        <v>780329</v>
      </c>
      <c r="K327" s="38">
        <f t="shared" si="74"/>
        <v>0.23357493157343973</v>
      </c>
      <c r="L327" s="33">
        <v>0</v>
      </c>
      <c r="M327" s="38">
        <f t="shared" si="75"/>
        <v>0</v>
      </c>
      <c r="N327" s="33">
        <f t="shared" si="76"/>
        <v>1967170</v>
      </c>
      <c r="O327" s="38">
        <f t="shared" si="77"/>
        <v>0.58883060624854822</v>
      </c>
      <c r="P327" s="33">
        <v>478622</v>
      </c>
      <c r="Q327" s="33">
        <v>2626128</v>
      </c>
      <c r="R327" s="33">
        <v>2571918</v>
      </c>
      <c r="S327" s="33">
        <v>1286861</v>
      </c>
      <c r="T327" s="38">
        <f t="shared" si="78"/>
        <v>0.50035071102577922</v>
      </c>
      <c r="U327" s="38">
        <f t="shared" si="79"/>
        <v>0.63036592551115489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6062293</v>
      </c>
      <c r="E330" s="33">
        <v>7005054</v>
      </c>
      <c r="F330" s="33">
        <v>987861</v>
      </c>
      <c r="G330" s="38">
        <f t="shared" si="72"/>
        <v>0.16295170820677918</v>
      </c>
      <c r="H330" s="33">
        <v>1463154</v>
      </c>
      <c r="I330" s="38">
        <f t="shared" si="73"/>
        <v>0.24135323053504673</v>
      </c>
      <c r="J330" s="33">
        <v>738510</v>
      </c>
      <c r="K330" s="38">
        <f t="shared" si="74"/>
        <v>0.10542531149652808</v>
      </c>
      <c r="L330" s="33">
        <v>0</v>
      </c>
      <c r="M330" s="38">
        <f t="shared" si="75"/>
        <v>0</v>
      </c>
      <c r="N330" s="33">
        <f t="shared" si="76"/>
        <v>3189525</v>
      </c>
      <c r="O330" s="38">
        <f t="shared" si="77"/>
        <v>0.45531768919982629</v>
      </c>
      <c r="P330" s="33">
        <v>1227754</v>
      </c>
      <c r="Q330" s="33">
        <v>5202622</v>
      </c>
      <c r="R330" s="33">
        <v>5512757</v>
      </c>
      <c r="S330" s="33">
        <v>2939626</v>
      </c>
      <c r="T330" s="38">
        <f t="shared" si="78"/>
        <v>0.53324062714899279</v>
      </c>
      <c r="U330" s="38">
        <f t="shared" si="79"/>
        <v>-0.3984869933227666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3276659</v>
      </c>
      <c r="E331" s="33">
        <v>3518465</v>
      </c>
      <c r="F331" s="33">
        <v>708406</v>
      </c>
      <c r="G331" s="38">
        <f t="shared" si="72"/>
        <v>0.21619765743093805</v>
      </c>
      <c r="H331" s="33">
        <v>953447</v>
      </c>
      <c r="I331" s="38">
        <f t="shared" si="73"/>
        <v>0.29098145397491776</v>
      </c>
      <c r="J331" s="33">
        <v>875334</v>
      </c>
      <c r="K331" s="38">
        <f t="shared" si="74"/>
        <v>0.24878292096127147</v>
      </c>
      <c r="L331" s="33">
        <v>0</v>
      </c>
      <c r="M331" s="38">
        <f t="shared" si="75"/>
        <v>0</v>
      </c>
      <c r="N331" s="33">
        <f t="shared" si="76"/>
        <v>2537187</v>
      </c>
      <c r="O331" s="38">
        <f t="shared" si="77"/>
        <v>0.7211062210367305</v>
      </c>
      <c r="P331" s="33">
        <v>798091</v>
      </c>
      <c r="Q331" s="33">
        <v>3330078</v>
      </c>
      <c r="R331" s="33">
        <v>3338988</v>
      </c>
      <c r="S331" s="33">
        <v>2202133</v>
      </c>
      <c r="T331" s="38">
        <f t="shared" si="78"/>
        <v>0.65952108842559487</v>
      </c>
      <c r="U331" s="38">
        <f t="shared" si="79"/>
        <v>9.6784702496331976E-2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29669394</v>
      </c>
      <c r="E332" s="34">
        <f>SUM(E324:E331)</f>
        <v>29444670</v>
      </c>
      <c r="F332" s="34">
        <f>SUM(F324:F331)</f>
        <v>4839170</v>
      </c>
      <c r="G332" s="39">
        <f t="shared" si="72"/>
        <v>0.16310309539857806</v>
      </c>
      <c r="H332" s="34">
        <f>SUM(H324:H331)</f>
        <v>7568589</v>
      </c>
      <c r="I332" s="39">
        <f t="shared" si="73"/>
        <v>0.25509752575330658</v>
      </c>
      <c r="J332" s="34">
        <f>SUM(J324:J331)</f>
        <v>6126609</v>
      </c>
      <c r="K332" s="39">
        <f t="shared" si="74"/>
        <v>0.20807191929812763</v>
      </c>
      <c r="L332" s="34">
        <f>SUM(L324:L331)</f>
        <v>0</v>
      </c>
      <c r="M332" s="39">
        <f t="shared" si="75"/>
        <v>0</v>
      </c>
      <c r="N332" s="34">
        <f t="shared" si="76"/>
        <v>18534368</v>
      </c>
      <c r="O332" s="39">
        <f t="shared" si="77"/>
        <v>0.62946427995287435</v>
      </c>
      <c r="P332" s="34">
        <f>SUM(P324:P331)</f>
        <v>5620741</v>
      </c>
      <c r="Q332" s="34">
        <f>SUM(Q324:Q331)</f>
        <v>24313200</v>
      </c>
      <c r="R332" s="34">
        <f>SUM(R324:R331)</f>
        <v>24898749</v>
      </c>
      <c r="S332" s="34">
        <f>SUM(S324:S331)</f>
        <v>14683636</v>
      </c>
      <c r="T332" s="39">
        <f t="shared" si="78"/>
        <v>0.58973388582695463</v>
      </c>
      <c r="U332" s="39">
        <f t="shared" si="79"/>
        <v>9.0000233065355539E-2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346742400</v>
      </c>
      <c r="E338" s="34">
        <f>SUM(E302,E304:E309,E311:E316,E318:E322,E324:E331,E333:E336)</f>
        <v>355195936</v>
      </c>
      <c r="F338" s="34">
        <f>SUM(F302,F304:F309,F311:F316,F318:F322,F324:F331,F333:F336)</f>
        <v>58185021</v>
      </c>
      <c r="G338" s="39">
        <f t="shared" si="72"/>
        <v>0.16780474784739333</v>
      </c>
      <c r="H338" s="34">
        <f>SUM(H302,H304:H309,H311:H316,H318:H322,H324:H331,H333:H336)</f>
        <v>82705964</v>
      </c>
      <c r="I338" s="39">
        <f t="shared" si="73"/>
        <v>0.2385227880986</v>
      </c>
      <c r="J338" s="34">
        <f>SUM(J302,J304:J309,J311:J316,J318:J322,J324:J331,J333:J336)</f>
        <v>75695359</v>
      </c>
      <c r="K338" s="39">
        <f t="shared" si="74"/>
        <v>0.21310874176218053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216586344</v>
      </c>
      <c r="O338" s="39">
        <f t="shared" si="77"/>
        <v>0.6097658279513648</v>
      </c>
      <c r="P338" s="34">
        <f>SUM(P302,P304:P309,P311:P316,P318:P322,P324:P331,P333:P336)</f>
        <v>66580567</v>
      </c>
      <c r="Q338" s="34">
        <f>SUM(Q302,Q304:Q309,Q311:Q316,Q318:Q322,Q324:Q331,Q333:Q336)</f>
        <v>310670742</v>
      </c>
      <c r="R338" s="34">
        <f>SUM(R302,R304:R309,R311:R316,R318:R322,R324:R331,R333:R336)</f>
        <v>338102841</v>
      </c>
      <c r="S338" s="34">
        <f>SUM(S302,S304:S309,S311:S316,S318:S322,S324:S331,S333:S336)</f>
        <v>197406187</v>
      </c>
      <c r="T338" s="39">
        <f t="shared" si="78"/>
        <v>0.58386432487859519</v>
      </c>
      <c r="U338" s="39">
        <f t="shared" si="79"/>
        <v>0.13689868396584837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1688704907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1661500479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330324864</v>
      </c>
      <c r="G339" s="41">
        <f t="shared" si="72"/>
        <v>0.1956083994490341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392849770</v>
      </c>
      <c r="I339" s="41">
        <f t="shared" si="73"/>
        <v>0.23263375878850337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340464873</v>
      </c>
      <c r="K339" s="41">
        <f t="shared" si="74"/>
        <v>0.20491409861338958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1063639507</v>
      </c>
      <c r="O339" s="41">
        <f t="shared" si="77"/>
        <v>0.6401680411432491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371411238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1664496841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1690056570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1206418524</v>
      </c>
      <c r="T339" s="41">
        <f t="shared" si="78"/>
        <v>0.71383322038740982</v>
      </c>
      <c r="U339" s="41">
        <f t="shared" si="79"/>
        <v>-8.3321024874320027E-2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2809519204</v>
      </c>
      <c r="E8" s="33">
        <v>2836946551</v>
      </c>
      <c r="F8" s="33">
        <v>853308174</v>
      </c>
      <c r="G8" s="38">
        <f>IF(($D8       =0),0,($F8       /$D8       ))</f>
        <v>0.30372035641725409</v>
      </c>
      <c r="H8" s="33">
        <v>655574973</v>
      </c>
      <c r="I8" s="38">
        <f>IF(($D8       =0),0,($H8       /$D8       ))</f>
        <v>0.2333406271317304</v>
      </c>
      <c r="J8" s="33">
        <v>633346837</v>
      </c>
      <c r="K8" s="38">
        <f>IF(($E8       =0),0,($J8       /$E8       ))</f>
        <v>0.22324947813230761</v>
      </c>
      <c r="L8" s="33">
        <v>0</v>
      </c>
      <c r="M8" s="38">
        <f>IF(($E8       =0),0,($L8       /$E8       ))</f>
        <v>0</v>
      </c>
      <c r="N8" s="33">
        <f>$F8       +$H8       +$J8</f>
        <v>2142229984</v>
      </c>
      <c r="O8" s="38">
        <f>IF(($E8       =0),0,($N8       /$E8       ))</f>
        <v>0.75511820384662576</v>
      </c>
      <c r="P8" s="33">
        <v>527407793</v>
      </c>
      <c r="Q8" s="33">
        <v>2400026506</v>
      </c>
      <c r="R8" s="33">
        <v>2376918710</v>
      </c>
      <c r="S8" s="33">
        <v>1760557394</v>
      </c>
      <c r="T8" s="38">
        <f>IF(($R8       =0),0,($S8       /$R8       ))</f>
        <v>0.74068893756993481</v>
      </c>
      <c r="U8" s="38">
        <f>IF(($P8       =0),0,(($J8       /$P8       )-1))</f>
        <v>0.20086742252593148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5406254340</v>
      </c>
      <c r="E9" s="33">
        <v>5232879490</v>
      </c>
      <c r="F9" s="33">
        <v>494056995</v>
      </c>
      <c r="G9" s="38">
        <f>IF(($D9       =0),0,($F9       /$D9       ))</f>
        <v>9.1386191608587922E-2</v>
      </c>
      <c r="H9" s="33">
        <v>1029155005</v>
      </c>
      <c r="I9" s="38">
        <f>IF(($D9       =0),0,($H9       /$D9       ))</f>
        <v>0.19036377874149368</v>
      </c>
      <c r="J9" s="33">
        <v>1362093646</v>
      </c>
      <c r="K9" s="38">
        <f>IF(($E9       =0),0,($J9       /$E9       ))</f>
        <v>0.26029524444485153</v>
      </c>
      <c r="L9" s="33">
        <v>0</v>
      </c>
      <c r="M9" s="38">
        <f>IF(($E9       =0),0,($L9       /$E9       ))</f>
        <v>0</v>
      </c>
      <c r="N9" s="33">
        <f>$F9       +$H9       +$J9</f>
        <v>2885305646</v>
      </c>
      <c r="O9" s="38">
        <f>IF(($E9       =0),0,($N9       /$E9       ))</f>
        <v>0.55138010564046069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8215773544</v>
      </c>
      <c r="E10" s="34">
        <f>SUM(E8:E9)</f>
        <v>8069826041</v>
      </c>
      <c r="F10" s="34">
        <f>SUM(F8:F9)</f>
        <v>1347365169</v>
      </c>
      <c r="G10" s="39">
        <f t="shared" ref="G10:G54" si="0">IF(($D10      =0),0,($F10      /$D10      ))</f>
        <v>0.16399735968671925</v>
      </c>
      <c r="H10" s="34">
        <f>SUM(H8:H9)</f>
        <v>1684729978</v>
      </c>
      <c r="I10" s="39">
        <f t="shared" ref="I10:I54" si="1">IF(($D10      =0),0,($H10      /$D10      ))</f>
        <v>0.20506042054072468</v>
      </c>
      <c r="J10" s="34">
        <f>SUM(J8:J9)</f>
        <v>1995440483</v>
      </c>
      <c r="K10" s="39">
        <f t="shared" ref="K10:K54" si="2">IF(($E10      =0),0,($J10      /$E10      ))</f>
        <v>0.24727180894133974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5027535630</v>
      </c>
      <c r="O10" s="39">
        <f t="shared" ref="O10:O54" si="5">IF(($E10      =0),0,($N10      /$E10      ))</f>
        <v>0.62300421402603068</v>
      </c>
      <c r="P10" s="34">
        <f>SUM(P8:P9)</f>
        <v>527407793</v>
      </c>
      <c r="Q10" s="34">
        <f>SUM(Q8:Q9)</f>
        <v>2400026506</v>
      </c>
      <c r="R10" s="34">
        <f>SUM(R8:R9)</f>
        <v>2376918710</v>
      </c>
      <c r="S10" s="34">
        <f>SUM(S8:S9)</f>
        <v>1760557394</v>
      </c>
      <c r="T10" s="39">
        <f t="shared" ref="T10:T54" si="6">IF(($R10      =0),0,($S10      /$R10      ))</f>
        <v>0.74068893756993481</v>
      </c>
      <c r="U10" s="39">
        <f t="shared" ref="U10:U54" si="7">IF(($P10      =0),0,(($J10      /$P10      )-1))</f>
        <v>2.7834869137020886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140661692</v>
      </c>
      <c r="E11" s="33">
        <v>147740762</v>
      </c>
      <c r="F11" s="33">
        <v>35692151</v>
      </c>
      <c r="G11" s="38">
        <f t="shared" si="0"/>
        <v>0.25374464427741988</v>
      </c>
      <c r="H11" s="33">
        <v>31903236</v>
      </c>
      <c r="I11" s="38">
        <f t="shared" si="1"/>
        <v>0.22680827698276229</v>
      </c>
      <c r="J11" s="33">
        <v>32511742</v>
      </c>
      <c r="K11" s="38">
        <f t="shared" si="2"/>
        <v>0.22005939024465029</v>
      </c>
      <c r="L11" s="33">
        <v>0</v>
      </c>
      <c r="M11" s="38">
        <f t="shared" si="3"/>
        <v>0</v>
      </c>
      <c r="N11" s="33">
        <f t="shared" si="4"/>
        <v>100107129</v>
      </c>
      <c r="O11" s="38">
        <f t="shared" si="5"/>
        <v>0.67758638607806831</v>
      </c>
      <c r="P11" s="33">
        <v>26681120</v>
      </c>
      <c r="Q11" s="33">
        <v>134415467</v>
      </c>
      <c r="R11" s="33">
        <v>134932682</v>
      </c>
      <c r="S11" s="33">
        <v>90963794</v>
      </c>
      <c r="T11" s="38">
        <f t="shared" si="6"/>
        <v>0.67414204365996366</v>
      </c>
      <c r="U11" s="38">
        <f t="shared" si="7"/>
        <v>0.21852988180406219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143979203</v>
      </c>
      <c r="E12" s="33">
        <v>138384456</v>
      </c>
      <c r="F12" s="33">
        <v>43578354</v>
      </c>
      <c r="G12" s="38">
        <f t="shared" si="0"/>
        <v>0.30267117119685683</v>
      </c>
      <c r="H12" s="33">
        <v>27505741</v>
      </c>
      <c r="I12" s="38">
        <f t="shared" si="1"/>
        <v>0.19103968091836152</v>
      </c>
      <c r="J12" s="33">
        <v>28175997</v>
      </c>
      <c r="K12" s="38">
        <f t="shared" si="2"/>
        <v>0.2036066608521408</v>
      </c>
      <c r="L12" s="33">
        <v>0</v>
      </c>
      <c r="M12" s="38">
        <f t="shared" si="3"/>
        <v>0</v>
      </c>
      <c r="N12" s="33">
        <f t="shared" si="4"/>
        <v>99260092</v>
      </c>
      <c r="O12" s="38">
        <f t="shared" si="5"/>
        <v>0.71727775553057782</v>
      </c>
      <c r="P12" s="33">
        <v>25703294</v>
      </c>
      <c r="Q12" s="33">
        <v>128990071</v>
      </c>
      <c r="R12" s="33">
        <v>127311954</v>
      </c>
      <c r="S12" s="33">
        <v>91282740</v>
      </c>
      <c r="T12" s="38">
        <f t="shared" si="6"/>
        <v>0.71700054183442974</v>
      </c>
      <c r="U12" s="38">
        <f t="shared" si="7"/>
        <v>9.6201794213613301E-2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135329088</v>
      </c>
      <c r="E13" s="33">
        <v>135079088</v>
      </c>
      <c r="F13" s="33">
        <v>19142755</v>
      </c>
      <c r="G13" s="38">
        <f t="shared" si="0"/>
        <v>0.14145336588686683</v>
      </c>
      <c r="H13" s="33">
        <v>37105287</v>
      </c>
      <c r="I13" s="38">
        <f t="shared" si="1"/>
        <v>0.2741855985906001</v>
      </c>
      <c r="J13" s="33">
        <v>26789994</v>
      </c>
      <c r="K13" s="38">
        <f t="shared" si="2"/>
        <v>0.19832821198792813</v>
      </c>
      <c r="L13" s="33">
        <v>0</v>
      </c>
      <c r="M13" s="38">
        <f t="shared" si="3"/>
        <v>0</v>
      </c>
      <c r="N13" s="33">
        <f t="shared" si="4"/>
        <v>83038036</v>
      </c>
      <c r="O13" s="38">
        <f t="shared" si="5"/>
        <v>0.61473642759566161</v>
      </c>
      <c r="P13" s="33">
        <v>38721014</v>
      </c>
      <c r="Q13" s="33">
        <v>126661008</v>
      </c>
      <c r="R13" s="33">
        <v>126661008</v>
      </c>
      <c r="S13" s="33">
        <v>92258068</v>
      </c>
      <c r="T13" s="38">
        <f t="shared" si="6"/>
        <v>0.72838570809415948</v>
      </c>
      <c r="U13" s="38">
        <f t="shared" si="7"/>
        <v>-0.30812777785209855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77936891</v>
      </c>
      <c r="E14" s="33">
        <v>76161624</v>
      </c>
      <c r="F14" s="33">
        <v>17298486</v>
      </c>
      <c r="G14" s="38">
        <f t="shared" si="0"/>
        <v>0.22195504308736155</v>
      </c>
      <c r="H14" s="33">
        <v>23900943</v>
      </c>
      <c r="I14" s="38">
        <f t="shared" si="1"/>
        <v>0.30667047008585446</v>
      </c>
      <c r="J14" s="33">
        <v>35465747</v>
      </c>
      <c r="K14" s="38">
        <f t="shared" si="2"/>
        <v>0.46566426944887623</v>
      </c>
      <c r="L14" s="33">
        <v>0</v>
      </c>
      <c r="M14" s="38">
        <f t="shared" si="3"/>
        <v>0</v>
      </c>
      <c r="N14" s="33">
        <f t="shared" si="4"/>
        <v>76665176</v>
      </c>
      <c r="O14" s="38">
        <f t="shared" si="5"/>
        <v>1.0066116237227294</v>
      </c>
      <c r="P14" s="33">
        <v>20566983</v>
      </c>
      <c r="Q14" s="33">
        <v>74103291</v>
      </c>
      <c r="R14" s="33">
        <v>86527585</v>
      </c>
      <c r="S14" s="33">
        <v>61674635</v>
      </c>
      <c r="T14" s="38">
        <f t="shared" si="6"/>
        <v>0.71277425574745901</v>
      </c>
      <c r="U14" s="38">
        <f t="shared" si="7"/>
        <v>0.72440201851676544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48176752</v>
      </c>
      <c r="E15" s="33">
        <v>48968031</v>
      </c>
      <c r="F15" s="33">
        <v>11679383</v>
      </c>
      <c r="G15" s="38">
        <f t="shared" si="0"/>
        <v>0.2424277792741196</v>
      </c>
      <c r="H15" s="33">
        <v>4756089</v>
      </c>
      <c r="I15" s="38">
        <f t="shared" si="1"/>
        <v>9.8721661435374475E-2</v>
      </c>
      <c r="J15" s="33">
        <v>9924372</v>
      </c>
      <c r="K15" s="38">
        <f t="shared" si="2"/>
        <v>0.20267043206209373</v>
      </c>
      <c r="L15" s="33">
        <v>0</v>
      </c>
      <c r="M15" s="38">
        <f t="shared" si="3"/>
        <v>0</v>
      </c>
      <c r="N15" s="33">
        <f t="shared" si="4"/>
        <v>26359844</v>
      </c>
      <c r="O15" s="38">
        <f t="shared" si="5"/>
        <v>0.53830720700205403</v>
      </c>
      <c r="P15" s="33">
        <v>25173308</v>
      </c>
      <c r="Q15" s="33">
        <v>40685331</v>
      </c>
      <c r="R15" s="33">
        <v>44056851</v>
      </c>
      <c r="S15" s="33">
        <v>36737940</v>
      </c>
      <c r="T15" s="38">
        <f t="shared" si="6"/>
        <v>0.83387575748434672</v>
      </c>
      <c r="U15" s="38">
        <f t="shared" si="7"/>
        <v>-0.60575813079472907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354858386</v>
      </c>
      <c r="E16" s="33">
        <v>381556952</v>
      </c>
      <c r="F16" s="33">
        <v>108195844</v>
      </c>
      <c r="G16" s="38">
        <f t="shared" si="0"/>
        <v>0.30489865328982252</v>
      </c>
      <c r="H16" s="33">
        <v>79749330</v>
      </c>
      <c r="I16" s="38">
        <f t="shared" si="1"/>
        <v>0.22473564989950667</v>
      </c>
      <c r="J16" s="33">
        <v>82708222</v>
      </c>
      <c r="K16" s="38">
        <f t="shared" si="2"/>
        <v>0.21676507678989951</v>
      </c>
      <c r="L16" s="33">
        <v>0</v>
      </c>
      <c r="M16" s="38">
        <f t="shared" si="3"/>
        <v>0</v>
      </c>
      <c r="N16" s="33">
        <f t="shared" si="4"/>
        <v>270653396</v>
      </c>
      <c r="O16" s="38">
        <f t="shared" si="5"/>
        <v>0.70933944351248512</v>
      </c>
      <c r="P16" s="33">
        <v>69834854</v>
      </c>
      <c r="Q16" s="33">
        <v>316671542</v>
      </c>
      <c r="R16" s="33">
        <v>317278315</v>
      </c>
      <c r="S16" s="33">
        <v>226798539</v>
      </c>
      <c r="T16" s="38">
        <f t="shared" si="6"/>
        <v>0.7148252126843273</v>
      </c>
      <c r="U16" s="38">
        <f t="shared" si="7"/>
        <v>0.18434015770978762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11948553</v>
      </c>
      <c r="E17" s="33">
        <v>9014474</v>
      </c>
      <c r="F17" s="33">
        <v>1064607</v>
      </c>
      <c r="G17" s="38">
        <f t="shared" si="0"/>
        <v>8.909924071977586E-2</v>
      </c>
      <c r="H17" s="33">
        <v>1963296</v>
      </c>
      <c r="I17" s="38">
        <f t="shared" si="1"/>
        <v>0.16431244854502466</v>
      </c>
      <c r="J17" s="33">
        <v>1331658</v>
      </c>
      <c r="K17" s="38">
        <f t="shared" si="2"/>
        <v>0.14772442629486757</v>
      </c>
      <c r="L17" s="33">
        <v>0</v>
      </c>
      <c r="M17" s="38">
        <f t="shared" si="3"/>
        <v>0</v>
      </c>
      <c r="N17" s="33">
        <f t="shared" si="4"/>
        <v>4359561</v>
      </c>
      <c r="O17" s="38">
        <f t="shared" si="5"/>
        <v>0.4836179016102326</v>
      </c>
      <c r="P17" s="33">
        <v>1953229</v>
      </c>
      <c r="Q17" s="33">
        <v>9650023</v>
      </c>
      <c r="R17" s="33">
        <v>11227998</v>
      </c>
      <c r="S17" s="33">
        <v>5922475</v>
      </c>
      <c r="T17" s="38">
        <f t="shared" si="6"/>
        <v>0.52747382035515145</v>
      </c>
      <c r="U17" s="38">
        <f t="shared" si="7"/>
        <v>-0.31822740702703067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912890565</v>
      </c>
      <c r="E19" s="34">
        <f>SUM(E11:E18)</f>
        <v>936905387</v>
      </c>
      <c r="F19" s="34">
        <f>SUM(F11:F18)</f>
        <v>236651580</v>
      </c>
      <c r="G19" s="39">
        <f t="shared" si="0"/>
        <v>0.25923324117168417</v>
      </c>
      <c r="H19" s="34">
        <f>SUM(H11:H18)</f>
        <v>206883922</v>
      </c>
      <c r="I19" s="39">
        <f t="shared" si="1"/>
        <v>0.22662510703021671</v>
      </c>
      <c r="J19" s="34">
        <f>SUM(J11:J18)</f>
        <v>216907732</v>
      </c>
      <c r="K19" s="39">
        <f t="shared" si="2"/>
        <v>0.23151508680566482</v>
      </c>
      <c r="L19" s="34">
        <f>SUM(L11:L18)</f>
        <v>0</v>
      </c>
      <c r="M19" s="39">
        <f t="shared" si="3"/>
        <v>0</v>
      </c>
      <c r="N19" s="34">
        <f t="shared" si="4"/>
        <v>660443234</v>
      </c>
      <c r="O19" s="39">
        <f t="shared" si="5"/>
        <v>0.70491988109360715</v>
      </c>
      <c r="P19" s="34">
        <f>SUM(P11:P18)</f>
        <v>208633802</v>
      </c>
      <c r="Q19" s="34">
        <f>SUM(Q11:Q18)</f>
        <v>831176733</v>
      </c>
      <c r="R19" s="34">
        <f>SUM(R11:R18)</f>
        <v>847996393</v>
      </c>
      <c r="S19" s="34">
        <f>SUM(S11:S18)</f>
        <v>605638191</v>
      </c>
      <c r="T19" s="39">
        <f t="shared" si="6"/>
        <v>0.71419901782530337</v>
      </c>
      <c r="U19" s="39">
        <f t="shared" si="7"/>
        <v>3.9657667744558367E-2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5860023</v>
      </c>
      <c r="E20" s="33">
        <v>6015436</v>
      </c>
      <c r="F20" s="33">
        <v>844515</v>
      </c>
      <c r="G20" s="38">
        <f t="shared" si="0"/>
        <v>0.1441146220757154</v>
      </c>
      <c r="H20" s="33">
        <v>1792158</v>
      </c>
      <c r="I20" s="38">
        <f t="shared" si="1"/>
        <v>0.30582780989084857</v>
      </c>
      <c r="J20" s="33">
        <v>948282</v>
      </c>
      <c r="K20" s="38">
        <f t="shared" si="2"/>
        <v>0.15764144111914746</v>
      </c>
      <c r="L20" s="33">
        <v>0</v>
      </c>
      <c r="M20" s="38">
        <f t="shared" si="3"/>
        <v>0</v>
      </c>
      <c r="N20" s="33">
        <f t="shared" si="4"/>
        <v>3584955</v>
      </c>
      <c r="O20" s="38">
        <f t="shared" si="5"/>
        <v>0.59595929538607006</v>
      </c>
      <c r="P20" s="33">
        <v>3688832</v>
      </c>
      <c r="Q20" s="33">
        <v>17328470</v>
      </c>
      <c r="R20" s="33">
        <v>19372688</v>
      </c>
      <c r="S20" s="33">
        <v>8861901</v>
      </c>
      <c r="T20" s="38">
        <f t="shared" si="6"/>
        <v>0.45744302494315708</v>
      </c>
      <c r="U20" s="38">
        <f t="shared" si="7"/>
        <v>-0.74293163798188688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190817</v>
      </c>
      <c r="Q21" s="33">
        <v>3000001</v>
      </c>
      <c r="R21" s="33">
        <v>2185787</v>
      </c>
      <c r="S21" s="33">
        <v>190817</v>
      </c>
      <c r="T21" s="38">
        <f t="shared" si="6"/>
        <v>8.7298991164280873E-2</v>
      </c>
      <c r="U21" s="38">
        <f t="shared" si="7"/>
        <v>-1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14690437</v>
      </c>
      <c r="E22" s="33">
        <v>17340438</v>
      </c>
      <c r="F22" s="33">
        <v>4613632</v>
      </c>
      <c r="G22" s="38">
        <f t="shared" si="0"/>
        <v>0.31405682485823944</v>
      </c>
      <c r="H22" s="33">
        <v>2908393</v>
      </c>
      <c r="I22" s="38">
        <f t="shared" si="1"/>
        <v>0.19797865781664631</v>
      </c>
      <c r="J22" s="33">
        <v>2884463</v>
      </c>
      <c r="K22" s="38">
        <f t="shared" si="2"/>
        <v>0.16634314542689174</v>
      </c>
      <c r="L22" s="33">
        <v>0</v>
      </c>
      <c r="M22" s="38">
        <f t="shared" si="3"/>
        <v>0</v>
      </c>
      <c r="N22" s="33">
        <f t="shared" si="4"/>
        <v>10406488</v>
      </c>
      <c r="O22" s="38">
        <f t="shared" si="5"/>
        <v>0.60012832432491037</v>
      </c>
      <c r="P22" s="33">
        <v>2841034</v>
      </c>
      <c r="Q22" s="33">
        <v>12035344</v>
      </c>
      <c r="R22" s="33">
        <v>14152533</v>
      </c>
      <c r="S22" s="33">
        <v>6654782</v>
      </c>
      <c r="T22" s="38">
        <f t="shared" si="6"/>
        <v>0.47021844075544639</v>
      </c>
      <c r="U22" s="38">
        <f t="shared" si="7"/>
        <v>1.528633589038364E-2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45863798</v>
      </c>
      <c r="E23" s="33">
        <v>42639276</v>
      </c>
      <c r="F23" s="33">
        <v>21580136</v>
      </c>
      <c r="G23" s="38">
        <f t="shared" si="0"/>
        <v>0.47052657959116251</v>
      </c>
      <c r="H23" s="33">
        <v>2796740</v>
      </c>
      <c r="I23" s="38">
        <f t="shared" si="1"/>
        <v>6.0979249908609839E-2</v>
      </c>
      <c r="J23" s="33">
        <v>10535086</v>
      </c>
      <c r="K23" s="38">
        <f t="shared" si="2"/>
        <v>0.24707469235640867</v>
      </c>
      <c r="L23" s="33">
        <v>0</v>
      </c>
      <c r="M23" s="38">
        <f t="shared" si="3"/>
        <v>0</v>
      </c>
      <c r="N23" s="33">
        <f t="shared" si="4"/>
        <v>34911962</v>
      </c>
      <c r="O23" s="38">
        <f t="shared" si="5"/>
        <v>0.81877473716955229</v>
      </c>
      <c r="P23" s="33">
        <v>7169010</v>
      </c>
      <c r="Q23" s="33">
        <v>35883720</v>
      </c>
      <c r="R23" s="33">
        <v>41273720</v>
      </c>
      <c r="S23" s="33">
        <v>31053406</v>
      </c>
      <c r="T23" s="38">
        <f t="shared" si="6"/>
        <v>0.75237720273336162</v>
      </c>
      <c r="U23" s="38">
        <f t="shared" si="7"/>
        <v>0.46953149737550937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6066681</v>
      </c>
      <c r="E24" s="33">
        <v>8298322</v>
      </c>
      <c r="F24" s="33">
        <v>724045</v>
      </c>
      <c r="G24" s="38">
        <f t="shared" si="0"/>
        <v>0.11934779494751743</v>
      </c>
      <c r="H24" s="33">
        <v>2052059</v>
      </c>
      <c r="I24" s="38">
        <f t="shared" si="1"/>
        <v>0.33825068435277872</v>
      </c>
      <c r="J24" s="33">
        <v>1696421</v>
      </c>
      <c r="K24" s="38">
        <f t="shared" si="2"/>
        <v>0.20442940151032943</v>
      </c>
      <c r="L24" s="33">
        <v>0</v>
      </c>
      <c r="M24" s="38">
        <f t="shared" si="3"/>
        <v>0</v>
      </c>
      <c r="N24" s="33">
        <f t="shared" si="4"/>
        <v>4472525</v>
      </c>
      <c r="O24" s="38">
        <f t="shared" si="5"/>
        <v>0.53896739605910693</v>
      </c>
      <c r="P24" s="33">
        <v>1761702</v>
      </c>
      <c r="Q24" s="33">
        <v>5845304</v>
      </c>
      <c r="R24" s="33">
        <v>6062302</v>
      </c>
      <c r="S24" s="33">
        <v>4846140</v>
      </c>
      <c r="T24" s="38">
        <f t="shared" si="6"/>
        <v>0.79938940686227777</v>
      </c>
      <c r="U24" s="38">
        <f t="shared" si="7"/>
        <v>-3.7055642781809839E-2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77973605</v>
      </c>
      <c r="E25" s="33">
        <v>77973605</v>
      </c>
      <c r="F25" s="33">
        <v>2322389</v>
      </c>
      <c r="G25" s="38">
        <f t="shared" si="0"/>
        <v>2.9784296878411613E-2</v>
      </c>
      <c r="H25" s="33">
        <v>42414590</v>
      </c>
      <c r="I25" s="38">
        <f t="shared" si="1"/>
        <v>0.54396086983537573</v>
      </c>
      <c r="J25" s="33">
        <v>32772044</v>
      </c>
      <c r="K25" s="38">
        <f t="shared" si="2"/>
        <v>0.42029663756087715</v>
      </c>
      <c r="L25" s="33">
        <v>0</v>
      </c>
      <c r="M25" s="38">
        <f t="shared" si="3"/>
        <v>0</v>
      </c>
      <c r="N25" s="33">
        <f t="shared" si="4"/>
        <v>77509023</v>
      </c>
      <c r="O25" s="38">
        <f t="shared" si="5"/>
        <v>0.99404180427466449</v>
      </c>
      <c r="P25" s="33">
        <v>1868804</v>
      </c>
      <c r="Q25" s="33">
        <v>100619308</v>
      </c>
      <c r="R25" s="33">
        <v>100619308</v>
      </c>
      <c r="S25" s="33">
        <v>16620280</v>
      </c>
      <c r="T25" s="38">
        <f t="shared" si="6"/>
        <v>0.16517982811012774</v>
      </c>
      <c r="U25" s="38">
        <f t="shared" si="7"/>
        <v>16.536372995776979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150454544</v>
      </c>
      <c r="E27" s="34">
        <f>SUM(E20:E26)</f>
        <v>152267077</v>
      </c>
      <c r="F27" s="34">
        <f>SUM(F20:F26)</f>
        <v>30084717</v>
      </c>
      <c r="G27" s="39">
        <f t="shared" si="0"/>
        <v>0.1999588460418982</v>
      </c>
      <c r="H27" s="34">
        <f>SUM(H20:H26)</f>
        <v>51963940</v>
      </c>
      <c r="I27" s="39">
        <f t="shared" si="1"/>
        <v>0.34537966497043787</v>
      </c>
      <c r="J27" s="34">
        <f>SUM(J20:J26)</f>
        <v>48836296</v>
      </c>
      <c r="K27" s="39">
        <f t="shared" si="2"/>
        <v>0.32072787474602932</v>
      </c>
      <c r="L27" s="34">
        <f>SUM(L20:L26)</f>
        <v>0</v>
      </c>
      <c r="M27" s="39">
        <f t="shared" si="3"/>
        <v>0</v>
      </c>
      <c r="N27" s="34">
        <f t="shared" si="4"/>
        <v>130884953</v>
      </c>
      <c r="O27" s="39">
        <f t="shared" si="5"/>
        <v>0.85957487054144999</v>
      </c>
      <c r="P27" s="34">
        <f>SUM(P20:P26)</f>
        <v>17520199</v>
      </c>
      <c r="Q27" s="34">
        <f>SUM(Q20:Q26)</f>
        <v>174712147</v>
      </c>
      <c r="R27" s="34">
        <f>SUM(R20:R26)</f>
        <v>183666338</v>
      </c>
      <c r="S27" s="34">
        <f>SUM(S20:S26)</f>
        <v>68227326</v>
      </c>
      <c r="T27" s="39">
        <f t="shared" si="6"/>
        <v>0.37147430902662198</v>
      </c>
      <c r="U27" s="39">
        <f t="shared" si="7"/>
        <v>1.7874281564952543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72756943</v>
      </c>
      <c r="E28" s="33">
        <v>42258630</v>
      </c>
      <c r="F28" s="33">
        <v>3012491</v>
      </c>
      <c r="G28" s="38">
        <f t="shared" si="0"/>
        <v>4.1404859464752385E-2</v>
      </c>
      <c r="H28" s="33">
        <v>12903713</v>
      </c>
      <c r="I28" s="38">
        <f t="shared" si="1"/>
        <v>0.17735369942632143</v>
      </c>
      <c r="J28" s="33">
        <v>13972011</v>
      </c>
      <c r="K28" s="38">
        <f t="shared" si="2"/>
        <v>0.3306309504117857</v>
      </c>
      <c r="L28" s="33">
        <v>0</v>
      </c>
      <c r="M28" s="38">
        <f t="shared" si="3"/>
        <v>0</v>
      </c>
      <c r="N28" s="33">
        <f t="shared" si="4"/>
        <v>29888215</v>
      </c>
      <c r="O28" s="38">
        <f t="shared" si="5"/>
        <v>0.7072689057832684</v>
      </c>
      <c r="P28" s="33">
        <v>6130663</v>
      </c>
      <c r="Q28" s="33">
        <v>62699482</v>
      </c>
      <c r="R28" s="33">
        <v>41817606</v>
      </c>
      <c r="S28" s="33">
        <v>9324130</v>
      </c>
      <c r="T28" s="38">
        <f t="shared" si="6"/>
        <v>0.22297139630613957</v>
      </c>
      <c r="U28" s="38">
        <f t="shared" si="7"/>
        <v>1.2790375200855113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300000</v>
      </c>
      <c r="E29" s="33">
        <v>0</v>
      </c>
      <c r="F29" s="33">
        <v>0</v>
      </c>
      <c r="G29" s="38">
        <f t="shared" si="0"/>
        <v>0</v>
      </c>
      <c r="H29" s="33">
        <v>166113</v>
      </c>
      <c r="I29" s="38">
        <f t="shared" si="1"/>
        <v>0.55371000000000004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166113</v>
      </c>
      <c r="O29" s="38">
        <f t="shared" si="5"/>
        <v>0</v>
      </c>
      <c r="P29" s="33">
        <v>0</v>
      </c>
      <c r="Q29" s="33">
        <v>0</v>
      </c>
      <c r="R29" s="33">
        <v>50000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18642802</v>
      </c>
      <c r="E30" s="33">
        <v>21110802</v>
      </c>
      <c r="F30" s="33">
        <v>9591231</v>
      </c>
      <c r="G30" s="38">
        <f t="shared" si="0"/>
        <v>0.51447368265778937</v>
      </c>
      <c r="H30" s="33">
        <v>5446503</v>
      </c>
      <c r="I30" s="38">
        <f t="shared" si="1"/>
        <v>0.29215045034539333</v>
      </c>
      <c r="J30" s="33">
        <v>6653009</v>
      </c>
      <c r="K30" s="38">
        <f t="shared" si="2"/>
        <v>0.31514714599663246</v>
      </c>
      <c r="L30" s="33">
        <v>0</v>
      </c>
      <c r="M30" s="38">
        <f t="shared" si="3"/>
        <v>0</v>
      </c>
      <c r="N30" s="33">
        <f t="shared" si="4"/>
        <v>21690743</v>
      </c>
      <c r="O30" s="38">
        <f t="shared" si="5"/>
        <v>1.0274712917112292</v>
      </c>
      <c r="P30" s="33">
        <v>4470261</v>
      </c>
      <c r="Q30" s="33">
        <v>30585766</v>
      </c>
      <c r="R30" s="33">
        <v>24780718</v>
      </c>
      <c r="S30" s="33">
        <v>17251619</v>
      </c>
      <c r="T30" s="38">
        <f t="shared" si="6"/>
        <v>0.69617107139510648</v>
      </c>
      <c r="U30" s="38">
        <f t="shared" si="7"/>
        <v>0.48828200411564326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500000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200000</v>
      </c>
      <c r="R31" s="33">
        <v>200000</v>
      </c>
      <c r="S31" s="33">
        <v>125804</v>
      </c>
      <c r="T31" s="38">
        <f t="shared" si="6"/>
        <v>0.62902000000000002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17305536</v>
      </c>
      <c r="E32" s="33">
        <v>19545570</v>
      </c>
      <c r="F32" s="33">
        <v>4667916</v>
      </c>
      <c r="G32" s="38">
        <f t="shared" si="0"/>
        <v>0.26973541877003981</v>
      </c>
      <c r="H32" s="33">
        <v>3656090</v>
      </c>
      <c r="I32" s="38">
        <f t="shared" si="1"/>
        <v>0.21126707661640762</v>
      </c>
      <c r="J32" s="33">
        <v>4934640</v>
      </c>
      <c r="K32" s="38">
        <f t="shared" si="2"/>
        <v>0.25246846216303748</v>
      </c>
      <c r="L32" s="33">
        <v>0</v>
      </c>
      <c r="M32" s="38">
        <f t="shared" si="3"/>
        <v>0</v>
      </c>
      <c r="N32" s="33">
        <f t="shared" si="4"/>
        <v>13258646</v>
      </c>
      <c r="O32" s="38">
        <f t="shared" si="5"/>
        <v>0.67834532326250907</v>
      </c>
      <c r="P32" s="33">
        <v>5430022</v>
      </c>
      <c r="Q32" s="33">
        <v>14701175</v>
      </c>
      <c r="R32" s="33">
        <v>15304781</v>
      </c>
      <c r="S32" s="33">
        <v>12323932</v>
      </c>
      <c r="T32" s="38">
        <f t="shared" si="6"/>
        <v>0.80523412912605541</v>
      </c>
      <c r="U32" s="38">
        <f t="shared" si="7"/>
        <v>-9.1230201277269218E-2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332107074</v>
      </c>
      <c r="E33" s="33">
        <v>340719674</v>
      </c>
      <c r="F33" s="33">
        <v>52611612</v>
      </c>
      <c r="G33" s="38">
        <f t="shared" si="0"/>
        <v>0.15841761925251854</v>
      </c>
      <c r="H33" s="33">
        <v>153838687</v>
      </c>
      <c r="I33" s="38">
        <f t="shared" si="1"/>
        <v>0.46322014507887299</v>
      </c>
      <c r="J33" s="33">
        <v>92618652</v>
      </c>
      <c r="K33" s="38">
        <f t="shared" si="2"/>
        <v>0.2718324155240886</v>
      </c>
      <c r="L33" s="33">
        <v>0</v>
      </c>
      <c r="M33" s="38">
        <f t="shared" si="3"/>
        <v>0</v>
      </c>
      <c r="N33" s="33">
        <f t="shared" si="4"/>
        <v>299068951</v>
      </c>
      <c r="O33" s="38">
        <f t="shared" si="5"/>
        <v>0.87775662464387072</v>
      </c>
      <c r="P33" s="33">
        <v>57796400</v>
      </c>
      <c r="Q33" s="33">
        <v>291464843</v>
      </c>
      <c r="R33" s="33">
        <v>292810507</v>
      </c>
      <c r="S33" s="33">
        <v>221937842</v>
      </c>
      <c r="T33" s="38">
        <f t="shared" si="6"/>
        <v>0.75795723409611115</v>
      </c>
      <c r="U33" s="38">
        <f t="shared" si="7"/>
        <v>0.60249863313285945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441612355</v>
      </c>
      <c r="E35" s="34">
        <f>SUM(E28:E34)</f>
        <v>423634676</v>
      </c>
      <c r="F35" s="34">
        <f>SUM(F28:F34)</f>
        <v>69883250</v>
      </c>
      <c r="G35" s="39">
        <f t="shared" si="0"/>
        <v>0.15824568585722654</v>
      </c>
      <c r="H35" s="34">
        <f>SUM(H28:H34)</f>
        <v>176011106</v>
      </c>
      <c r="I35" s="39">
        <f t="shared" si="1"/>
        <v>0.39856472312691521</v>
      </c>
      <c r="J35" s="34">
        <f>SUM(J28:J34)</f>
        <v>118178312</v>
      </c>
      <c r="K35" s="39">
        <f t="shared" si="2"/>
        <v>0.27896279198825547</v>
      </c>
      <c r="L35" s="34">
        <f>SUM(L28:L34)</f>
        <v>0</v>
      </c>
      <c r="M35" s="39">
        <f t="shared" si="3"/>
        <v>0</v>
      </c>
      <c r="N35" s="34">
        <f t="shared" si="4"/>
        <v>364072668</v>
      </c>
      <c r="O35" s="39">
        <f t="shared" si="5"/>
        <v>0.8594024253104342</v>
      </c>
      <c r="P35" s="34">
        <f>SUM(P28:P34)</f>
        <v>73827346</v>
      </c>
      <c r="Q35" s="34">
        <f>SUM(Q28:Q34)</f>
        <v>399651266</v>
      </c>
      <c r="R35" s="34">
        <f>SUM(R28:R34)</f>
        <v>374963612</v>
      </c>
      <c r="S35" s="34">
        <f>SUM(S28:S34)</f>
        <v>260963327</v>
      </c>
      <c r="T35" s="39">
        <f t="shared" si="6"/>
        <v>0.69596973852492117</v>
      </c>
      <c r="U35" s="39">
        <f t="shared" si="7"/>
        <v>0.60073899988223878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47910103</v>
      </c>
      <c r="E36" s="33">
        <v>50903612</v>
      </c>
      <c r="F36" s="33">
        <v>13502536</v>
      </c>
      <c r="G36" s="38">
        <f t="shared" si="0"/>
        <v>0.2818306610611962</v>
      </c>
      <c r="H36" s="33">
        <v>12966943</v>
      </c>
      <c r="I36" s="38">
        <f t="shared" si="1"/>
        <v>0.27065153669154079</v>
      </c>
      <c r="J36" s="33">
        <v>10284896</v>
      </c>
      <c r="K36" s="38">
        <f t="shared" si="2"/>
        <v>0.20204648738875347</v>
      </c>
      <c r="L36" s="33">
        <v>0</v>
      </c>
      <c r="M36" s="38">
        <f t="shared" si="3"/>
        <v>0</v>
      </c>
      <c r="N36" s="33">
        <f t="shared" si="4"/>
        <v>36754375</v>
      </c>
      <c r="O36" s="38">
        <f t="shared" si="5"/>
        <v>0.72203864433038656</v>
      </c>
      <c r="P36" s="33">
        <v>9753938</v>
      </c>
      <c r="Q36" s="33">
        <v>69316794</v>
      </c>
      <c r="R36" s="33">
        <v>61791801</v>
      </c>
      <c r="S36" s="33">
        <v>66148558</v>
      </c>
      <c r="T36" s="38">
        <f t="shared" si="6"/>
        <v>1.0705070402463266</v>
      </c>
      <c r="U36" s="38">
        <f t="shared" si="7"/>
        <v>5.4435244513549197E-2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70400089</v>
      </c>
      <c r="E37" s="33">
        <v>71457439</v>
      </c>
      <c r="F37" s="33">
        <v>13226149</v>
      </c>
      <c r="G37" s="38">
        <f t="shared" si="0"/>
        <v>0.18787119715146952</v>
      </c>
      <c r="H37" s="33">
        <v>15137982</v>
      </c>
      <c r="I37" s="38">
        <f t="shared" si="1"/>
        <v>0.21502788156986563</v>
      </c>
      <c r="J37" s="33">
        <v>13131096</v>
      </c>
      <c r="K37" s="38">
        <f t="shared" si="2"/>
        <v>0.18376107769549369</v>
      </c>
      <c r="L37" s="33">
        <v>0</v>
      </c>
      <c r="M37" s="38">
        <f t="shared" si="3"/>
        <v>0</v>
      </c>
      <c r="N37" s="33">
        <f t="shared" si="4"/>
        <v>41495227</v>
      </c>
      <c r="O37" s="38">
        <f t="shared" si="5"/>
        <v>0.58069849102764515</v>
      </c>
      <c r="P37" s="33">
        <v>4790084</v>
      </c>
      <c r="Q37" s="33">
        <v>58368162</v>
      </c>
      <c r="R37" s="33">
        <v>63371828</v>
      </c>
      <c r="S37" s="33">
        <v>30465064</v>
      </c>
      <c r="T37" s="38">
        <f t="shared" si="6"/>
        <v>0.48073513044313632</v>
      </c>
      <c r="U37" s="38">
        <f t="shared" si="7"/>
        <v>1.7413080856202106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93000050</v>
      </c>
      <c r="E38" s="33">
        <v>156452118</v>
      </c>
      <c r="F38" s="33">
        <v>5465344</v>
      </c>
      <c r="G38" s="38">
        <f t="shared" si="0"/>
        <v>5.8767108189726781E-2</v>
      </c>
      <c r="H38" s="33">
        <v>7426104</v>
      </c>
      <c r="I38" s="38">
        <f t="shared" si="1"/>
        <v>7.9850537714764663E-2</v>
      </c>
      <c r="J38" s="33">
        <v>-37502401</v>
      </c>
      <c r="K38" s="38">
        <f t="shared" si="2"/>
        <v>-0.23970529437000015</v>
      </c>
      <c r="L38" s="33">
        <v>0</v>
      </c>
      <c r="M38" s="38">
        <f t="shared" si="3"/>
        <v>0</v>
      </c>
      <c r="N38" s="33">
        <f t="shared" si="4"/>
        <v>-24610953</v>
      </c>
      <c r="O38" s="38">
        <f t="shared" si="5"/>
        <v>-0.15730661441093435</v>
      </c>
      <c r="P38" s="33">
        <v>96148</v>
      </c>
      <c r="Q38" s="33">
        <v>110326056</v>
      </c>
      <c r="R38" s="33">
        <v>115219962</v>
      </c>
      <c r="S38" s="33">
        <v>24554505</v>
      </c>
      <c r="T38" s="38">
        <f t="shared" si="6"/>
        <v>0.21310981685621455</v>
      </c>
      <c r="U38" s="38">
        <f t="shared" si="7"/>
        <v>-391.0486853600699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211310242</v>
      </c>
      <c r="E40" s="34">
        <f>SUM(E36:E39)</f>
        <v>278813169</v>
      </c>
      <c r="F40" s="34">
        <f>SUM(F36:F39)</f>
        <v>32194029</v>
      </c>
      <c r="G40" s="39">
        <f t="shared" si="0"/>
        <v>0.15235432364892185</v>
      </c>
      <c r="H40" s="34">
        <f>SUM(H36:H39)</f>
        <v>35531029</v>
      </c>
      <c r="I40" s="39">
        <f t="shared" si="1"/>
        <v>0.16814626997587745</v>
      </c>
      <c r="J40" s="34">
        <f>SUM(J36:J39)</f>
        <v>-14086409</v>
      </c>
      <c r="K40" s="39">
        <f t="shared" si="2"/>
        <v>-5.0522753464345871E-2</v>
      </c>
      <c r="L40" s="34">
        <f>SUM(L36:L39)</f>
        <v>0</v>
      </c>
      <c r="M40" s="39">
        <f t="shared" si="3"/>
        <v>0</v>
      </c>
      <c r="N40" s="34">
        <f t="shared" si="4"/>
        <v>53638649</v>
      </c>
      <c r="O40" s="39">
        <f t="shared" si="5"/>
        <v>0.19238204993107769</v>
      </c>
      <c r="P40" s="34">
        <f>SUM(P36:P39)</f>
        <v>14640170</v>
      </c>
      <c r="Q40" s="34">
        <f>SUM(Q36:Q39)</f>
        <v>238011012</v>
      </c>
      <c r="R40" s="34">
        <f>SUM(R36:R39)</f>
        <v>240383591</v>
      </c>
      <c r="S40" s="34">
        <f>SUM(S36:S39)</f>
        <v>121168127</v>
      </c>
      <c r="T40" s="39">
        <f t="shared" si="6"/>
        <v>0.5040615563480787</v>
      </c>
      <c r="U40" s="39">
        <f t="shared" si="7"/>
        <v>-1.9621752343039733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9243408</v>
      </c>
      <c r="E41" s="33">
        <v>14243408</v>
      </c>
      <c r="F41" s="33">
        <v>1467227</v>
      </c>
      <c r="G41" s="38">
        <f t="shared" si="0"/>
        <v>0.15873225546248743</v>
      </c>
      <c r="H41" s="33">
        <v>2042826</v>
      </c>
      <c r="I41" s="38">
        <f t="shared" si="1"/>
        <v>0.22100355193668828</v>
      </c>
      <c r="J41" s="33">
        <v>1150468</v>
      </c>
      <c r="K41" s="38">
        <f t="shared" si="2"/>
        <v>8.0771961317122984E-2</v>
      </c>
      <c r="L41" s="33">
        <v>0</v>
      </c>
      <c r="M41" s="38">
        <f t="shared" si="3"/>
        <v>0</v>
      </c>
      <c r="N41" s="33">
        <f t="shared" si="4"/>
        <v>4660521</v>
      </c>
      <c r="O41" s="38">
        <f t="shared" si="5"/>
        <v>0.32720546936519684</v>
      </c>
      <c r="P41" s="33">
        <v>673893</v>
      </c>
      <c r="Q41" s="33">
        <v>8616076</v>
      </c>
      <c r="R41" s="33">
        <v>8851713</v>
      </c>
      <c r="S41" s="33">
        <v>1732055</v>
      </c>
      <c r="T41" s="38">
        <f t="shared" si="6"/>
        <v>0.19567455474437548</v>
      </c>
      <c r="U41" s="38">
        <f t="shared" si="7"/>
        <v>0.70719683985439818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22464273</v>
      </c>
      <c r="E43" s="33">
        <v>26464273</v>
      </c>
      <c r="F43" s="33">
        <v>5732341</v>
      </c>
      <c r="G43" s="38">
        <f t="shared" si="0"/>
        <v>0.25517589641115918</v>
      </c>
      <c r="H43" s="33">
        <v>8476406</v>
      </c>
      <c r="I43" s="38">
        <f t="shared" si="1"/>
        <v>0.37732830258962752</v>
      </c>
      <c r="J43" s="33">
        <v>3190449</v>
      </c>
      <c r="K43" s="38">
        <f t="shared" si="2"/>
        <v>0.12055683524727848</v>
      </c>
      <c r="L43" s="33">
        <v>0</v>
      </c>
      <c r="M43" s="38">
        <f t="shared" si="3"/>
        <v>0</v>
      </c>
      <c r="N43" s="33">
        <f t="shared" si="4"/>
        <v>17399196</v>
      </c>
      <c r="O43" s="38">
        <f t="shared" si="5"/>
        <v>0.65745981384034247</v>
      </c>
      <c r="P43" s="33">
        <v>1664567</v>
      </c>
      <c r="Q43" s="33">
        <v>9192986</v>
      </c>
      <c r="R43" s="33">
        <v>14579913</v>
      </c>
      <c r="S43" s="33">
        <v>7587829</v>
      </c>
      <c r="T43" s="38">
        <f t="shared" si="6"/>
        <v>0.52043033452943099</v>
      </c>
      <c r="U43" s="38">
        <f t="shared" si="7"/>
        <v>0.91668403855176761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58842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445796959</v>
      </c>
      <c r="E45" s="33">
        <v>468081070</v>
      </c>
      <c r="F45" s="33">
        <v>143217748</v>
      </c>
      <c r="G45" s="38">
        <f t="shared" si="0"/>
        <v>0.32126228119918604</v>
      </c>
      <c r="H45" s="33">
        <v>104758107</v>
      </c>
      <c r="I45" s="38">
        <f t="shared" si="1"/>
        <v>0.23499062720165392</v>
      </c>
      <c r="J45" s="33">
        <v>88540147</v>
      </c>
      <c r="K45" s="38">
        <f t="shared" si="2"/>
        <v>0.18915558153206238</v>
      </c>
      <c r="L45" s="33">
        <v>0</v>
      </c>
      <c r="M45" s="38">
        <f t="shared" si="3"/>
        <v>0</v>
      </c>
      <c r="N45" s="33">
        <f t="shared" si="4"/>
        <v>336516002</v>
      </c>
      <c r="O45" s="38">
        <f t="shared" si="5"/>
        <v>0.71892674916334476</v>
      </c>
      <c r="P45" s="33">
        <v>62120258</v>
      </c>
      <c r="Q45" s="33">
        <v>407119538</v>
      </c>
      <c r="R45" s="33">
        <v>422134211</v>
      </c>
      <c r="S45" s="33">
        <v>261726380</v>
      </c>
      <c r="T45" s="38">
        <f t="shared" si="6"/>
        <v>0.62000750751755584</v>
      </c>
      <c r="U45" s="38">
        <f t="shared" si="7"/>
        <v>0.42530230637483823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477504640</v>
      </c>
      <c r="E47" s="34">
        <f>SUM(E41:E46)</f>
        <v>508788751</v>
      </c>
      <c r="F47" s="34">
        <f>SUM(F41:F46)</f>
        <v>150417316</v>
      </c>
      <c r="G47" s="39">
        <f t="shared" si="0"/>
        <v>0.31500702485320353</v>
      </c>
      <c r="H47" s="34">
        <f>SUM(H41:H46)</f>
        <v>115277339</v>
      </c>
      <c r="I47" s="39">
        <f t="shared" si="1"/>
        <v>0.24141616508689842</v>
      </c>
      <c r="J47" s="34">
        <f>SUM(J41:J46)</f>
        <v>92881064</v>
      </c>
      <c r="K47" s="39">
        <f t="shared" si="2"/>
        <v>0.18255329705589343</v>
      </c>
      <c r="L47" s="34">
        <f>SUM(L41:L46)</f>
        <v>0</v>
      </c>
      <c r="M47" s="39">
        <f t="shared" si="3"/>
        <v>0</v>
      </c>
      <c r="N47" s="34">
        <f t="shared" si="4"/>
        <v>358575719</v>
      </c>
      <c r="O47" s="39">
        <f t="shared" si="5"/>
        <v>0.70476345692635012</v>
      </c>
      <c r="P47" s="34">
        <f>SUM(P41:P46)</f>
        <v>64458718</v>
      </c>
      <c r="Q47" s="34">
        <f>SUM(Q41:Q46)</f>
        <v>424928600</v>
      </c>
      <c r="R47" s="34">
        <f>SUM(R41:R46)</f>
        <v>445565837</v>
      </c>
      <c r="S47" s="34">
        <f>SUM(S41:S46)</f>
        <v>271105106</v>
      </c>
      <c r="T47" s="39">
        <f t="shared" si="6"/>
        <v>0.60845128483223454</v>
      </c>
      <c r="U47" s="39">
        <f t="shared" si="7"/>
        <v>0.44093874159892543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60140028</v>
      </c>
      <c r="E48" s="33">
        <v>93374274</v>
      </c>
      <c r="F48" s="33">
        <v>29769240</v>
      </c>
      <c r="G48" s="38">
        <f t="shared" si="0"/>
        <v>0.4949987718662186</v>
      </c>
      <c r="H48" s="33">
        <v>9710879</v>
      </c>
      <c r="I48" s="38">
        <f t="shared" si="1"/>
        <v>0.16147114198217533</v>
      </c>
      <c r="J48" s="33">
        <v>13997160</v>
      </c>
      <c r="K48" s="38">
        <f t="shared" si="2"/>
        <v>0.14990381611963055</v>
      </c>
      <c r="L48" s="33">
        <v>0</v>
      </c>
      <c r="M48" s="38">
        <f t="shared" si="3"/>
        <v>0</v>
      </c>
      <c r="N48" s="33">
        <f t="shared" si="4"/>
        <v>53477279</v>
      </c>
      <c r="O48" s="38">
        <f t="shared" si="5"/>
        <v>0.57271962296595746</v>
      </c>
      <c r="P48" s="33">
        <v>8284453</v>
      </c>
      <c r="Q48" s="33">
        <v>57505512</v>
      </c>
      <c r="R48" s="33">
        <v>58005509</v>
      </c>
      <c r="S48" s="33">
        <v>39281553</v>
      </c>
      <c r="T48" s="38">
        <f t="shared" si="6"/>
        <v>0.67720383248425597</v>
      </c>
      <c r="U48" s="38">
        <f t="shared" si="7"/>
        <v>0.68956960707001413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68375397</v>
      </c>
      <c r="E50" s="33">
        <v>98131964</v>
      </c>
      <c r="F50" s="33">
        <v>18011206</v>
      </c>
      <c r="G50" s="38">
        <f t="shared" si="0"/>
        <v>0.26341647420343317</v>
      </c>
      <c r="H50" s="33">
        <v>17202411</v>
      </c>
      <c r="I50" s="38">
        <f t="shared" si="1"/>
        <v>0.25158773118348404</v>
      </c>
      <c r="J50" s="33">
        <v>13398394</v>
      </c>
      <c r="K50" s="38">
        <f t="shared" si="2"/>
        <v>0.13653445272938794</v>
      </c>
      <c r="L50" s="33">
        <v>0</v>
      </c>
      <c r="M50" s="38">
        <f t="shared" si="3"/>
        <v>0</v>
      </c>
      <c r="N50" s="33">
        <f t="shared" si="4"/>
        <v>48612011</v>
      </c>
      <c r="O50" s="38">
        <f t="shared" si="5"/>
        <v>0.49537387226857094</v>
      </c>
      <c r="P50" s="33">
        <v>21919364</v>
      </c>
      <c r="Q50" s="33">
        <v>77926884</v>
      </c>
      <c r="R50" s="33">
        <v>93174161</v>
      </c>
      <c r="S50" s="33">
        <v>41848468</v>
      </c>
      <c r="T50" s="38">
        <f t="shared" si="6"/>
        <v>0.4491424183578106</v>
      </c>
      <c r="U50" s="38">
        <f t="shared" si="7"/>
        <v>-0.38874166239494901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1000000</v>
      </c>
      <c r="E51" s="33">
        <v>273350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38241</v>
      </c>
      <c r="Q51" s="33">
        <v>250000</v>
      </c>
      <c r="R51" s="33">
        <v>470000</v>
      </c>
      <c r="S51" s="33">
        <v>91421</v>
      </c>
      <c r="T51" s="38">
        <f t="shared" si="6"/>
        <v>0.19451276595744682</v>
      </c>
      <c r="U51" s="38">
        <f t="shared" si="7"/>
        <v>-1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14000000</v>
      </c>
      <c r="E52" s="33">
        <v>19000000</v>
      </c>
      <c r="F52" s="33">
        <v>4253440</v>
      </c>
      <c r="G52" s="38">
        <f t="shared" si="0"/>
        <v>0.30381714285714284</v>
      </c>
      <c r="H52" s="33">
        <v>5944663</v>
      </c>
      <c r="I52" s="38">
        <f t="shared" si="1"/>
        <v>0.42461878571428574</v>
      </c>
      <c r="J52" s="33">
        <v>4613111</v>
      </c>
      <c r="K52" s="38">
        <f t="shared" si="2"/>
        <v>0.24279531578947369</v>
      </c>
      <c r="L52" s="33">
        <v>0</v>
      </c>
      <c r="M52" s="38">
        <f t="shared" si="3"/>
        <v>0</v>
      </c>
      <c r="N52" s="33">
        <f t="shared" si="4"/>
        <v>14811214</v>
      </c>
      <c r="O52" s="38">
        <f t="shared" si="5"/>
        <v>0.77953757894736841</v>
      </c>
      <c r="P52" s="33">
        <v>3796197</v>
      </c>
      <c r="Q52" s="33">
        <v>15152500</v>
      </c>
      <c r="R52" s="33">
        <v>13752500</v>
      </c>
      <c r="S52" s="33">
        <v>9462252</v>
      </c>
      <c r="T52" s="38">
        <f t="shared" si="6"/>
        <v>0.68803868387565892</v>
      </c>
      <c r="U52" s="38">
        <f t="shared" si="7"/>
        <v>0.21519273104109193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143515425</v>
      </c>
      <c r="E53" s="34">
        <f>SUM(E48:E52)</f>
        <v>210779588</v>
      </c>
      <c r="F53" s="34">
        <f>SUM(F48:F52)</f>
        <v>52033886</v>
      </c>
      <c r="G53" s="39">
        <f t="shared" si="0"/>
        <v>0.3625665046109155</v>
      </c>
      <c r="H53" s="34">
        <f>SUM(H48:H52)</f>
        <v>32857953</v>
      </c>
      <c r="I53" s="39">
        <f t="shared" si="1"/>
        <v>0.22895067202706609</v>
      </c>
      <c r="J53" s="34">
        <f>SUM(J48:J52)</f>
        <v>32008665</v>
      </c>
      <c r="K53" s="39">
        <f t="shared" si="2"/>
        <v>0.15185846648490461</v>
      </c>
      <c r="L53" s="34">
        <f>SUM(L48:L52)</f>
        <v>0</v>
      </c>
      <c r="M53" s="39">
        <f t="shared" si="3"/>
        <v>0</v>
      </c>
      <c r="N53" s="34">
        <f t="shared" si="4"/>
        <v>116900504</v>
      </c>
      <c r="O53" s="39">
        <f t="shared" si="5"/>
        <v>0.5546101741123054</v>
      </c>
      <c r="P53" s="34">
        <f>SUM(P48:P52)</f>
        <v>34038255</v>
      </c>
      <c r="Q53" s="34">
        <f>SUM(Q48:Q52)</f>
        <v>150834896</v>
      </c>
      <c r="R53" s="34">
        <f>SUM(R48:R52)</f>
        <v>165402170</v>
      </c>
      <c r="S53" s="34">
        <f>SUM(S48:S52)</f>
        <v>90683694</v>
      </c>
      <c r="T53" s="39">
        <f t="shared" si="6"/>
        <v>0.54826181542841912</v>
      </c>
      <c r="U53" s="39">
        <f t="shared" si="7"/>
        <v>-5.9626734684254501E-2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10553061315</v>
      </c>
      <c r="E54" s="34">
        <f>SUM(E8:E9,E11:E18,E20:E26,E28:E34,E36:E39,E41:E46,E48:E52)</f>
        <v>10581014689</v>
      </c>
      <c r="F54" s="34">
        <f>SUM(F8:F9,F11:F18,F20:F26,F28:F34,F36:F39,F41:F46,F48:F52)</f>
        <v>1918629947</v>
      </c>
      <c r="G54" s="39">
        <f t="shared" si="0"/>
        <v>0.18180790291371485</v>
      </c>
      <c r="H54" s="34">
        <f>SUM(H8:H9,H11:H18,H20:H26,H28:H34,H36:H39,H41:H46,H48:H52)</f>
        <v>2303255267</v>
      </c>
      <c r="I54" s="39">
        <f t="shared" si="1"/>
        <v>0.21825470337466715</v>
      </c>
      <c r="J54" s="34">
        <f>SUM(J8:J9,J11:J18,J20:J26,J28:J34,J36:J39,J41:J46,J48:J52)</f>
        <v>2490166143</v>
      </c>
      <c r="K54" s="39">
        <f t="shared" si="2"/>
        <v>0.23534284907370664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6712051357</v>
      </c>
      <c r="O54" s="39">
        <f t="shared" si="5"/>
        <v>0.63434855297742232</v>
      </c>
      <c r="P54" s="34">
        <f>SUM(P8:P9,P11:P18,P20:P26,P28:P34,P36:P39,P41:P46,P48:P52)</f>
        <v>940526283</v>
      </c>
      <c r="Q54" s="34">
        <f>SUM(Q8:Q9,Q11:Q18,Q20:Q26,Q28:Q34,Q36:Q39,Q41:Q46,Q48:Q52)</f>
        <v>4619341160</v>
      </c>
      <c r="R54" s="34">
        <f>SUM(R8:R9,R11:R18,R20:R26,R28:R34,R36:R39,R41:R46,R48:R52)</f>
        <v>4634896651</v>
      </c>
      <c r="S54" s="34">
        <f>SUM(S8:S9,S11:S18,S20:S26,S28:S34,S36:S39,S41:S46,S48:S52)</f>
        <v>3178343165</v>
      </c>
      <c r="T54" s="39">
        <f t="shared" si="6"/>
        <v>0.68574197103494383</v>
      </c>
      <c r="U54" s="39">
        <f t="shared" si="7"/>
        <v>1.6476305745088893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2824406651</v>
      </c>
      <c r="E57" s="33">
        <v>2824406651</v>
      </c>
      <c r="F57" s="33">
        <v>812179196</v>
      </c>
      <c r="G57" s="38">
        <f t="shared" ref="G57:G85" si="8">IF(($D57      =0),0,($F57      /$D57      ))</f>
        <v>0.28755745767431984</v>
      </c>
      <c r="H57" s="33">
        <v>893837140</v>
      </c>
      <c r="I57" s="38">
        <f t="shared" ref="I57:I85" si="9">IF(($D57      =0),0,($H57      /$D57      ))</f>
        <v>0.31646899701341907</v>
      </c>
      <c r="J57" s="33">
        <v>549923784</v>
      </c>
      <c r="K57" s="38">
        <f t="shared" ref="K57:K85" si="10">IF(($E57      =0),0,($J57      /$E57      ))</f>
        <v>0.1947041810729683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2255940120</v>
      </c>
      <c r="O57" s="38">
        <f t="shared" ref="O57:O85" si="13">IF(($E57      =0),0,($N57      /$E57      ))</f>
        <v>0.79873063576070724</v>
      </c>
      <c r="P57" s="33">
        <v>592227079</v>
      </c>
      <c r="Q57" s="33">
        <v>2446763856</v>
      </c>
      <c r="R57" s="33">
        <v>2476049619</v>
      </c>
      <c r="S57" s="33">
        <v>1882940766</v>
      </c>
      <c r="T57" s="38">
        <f t="shared" ref="T57:T85" si="14">IF(($R57      =0),0,($S57      /$R57      ))</f>
        <v>0.76046164485203716</v>
      </c>
      <c r="U57" s="38">
        <f t="shared" ref="U57:U85" si="15">IF(($P57      =0),0,(($J57      /$P57      )-1))</f>
        <v>-7.1430869171721922E-2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2824406651</v>
      </c>
      <c r="E58" s="34">
        <f>E57</f>
        <v>2824406651</v>
      </c>
      <c r="F58" s="34">
        <f>F57</f>
        <v>812179196</v>
      </c>
      <c r="G58" s="39">
        <f t="shared" si="8"/>
        <v>0.28755745767431984</v>
      </c>
      <c r="H58" s="34">
        <f>H57</f>
        <v>893837140</v>
      </c>
      <c r="I58" s="39">
        <f t="shared" si="9"/>
        <v>0.31646899701341907</v>
      </c>
      <c r="J58" s="34">
        <f>J57</f>
        <v>549923784</v>
      </c>
      <c r="K58" s="39">
        <f t="shared" si="10"/>
        <v>0.1947041810729683</v>
      </c>
      <c r="L58" s="34">
        <f>L57</f>
        <v>0</v>
      </c>
      <c r="M58" s="39">
        <f t="shared" si="11"/>
        <v>0</v>
      </c>
      <c r="N58" s="34">
        <f t="shared" si="12"/>
        <v>2255940120</v>
      </c>
      <c r="O58" s="39">
        <f t="shared" si="13"/>
        <v>0.79873063576070724</v>
      </c>
      <c r="P58" s="34">
        <f>P57</f>
        <v>592227079</v>
      </c>
      <c r="Q58" s="34">
        <f>Q57</f>
        <v>2446763856</v>
      </c>
      <c r="R58" s="34">
        <f>R57</f>
        <v>2476049619</v>
      </c>
      <c r="S58" s="34">
        <f>S57</f>
        <v>1882940766</v>
      </c>
      <c r="T58" s="39">
        <f t="shared" si="14"/>
        <v>0.76046164485203716</v>
      </c>
      <c r="U58" s="39">
        <f t="shared" si="15"/>
        <v>-7.1430869171721922E-2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44005224</v>
      </c>
      <c r="E59" s="33">
        <v>41525224</v>
      </c>
      <c r="F59" s="33">
        <v>10178551</v>
      </c>
      <c r="G59" s="38">
        <f t="shared" si="8"/>
        <v>0.23130324254229453</v>
      </c>
      <c r="H59" s="33">
        <v>7812044</v>
      </c>
      <c r="I59" s="38">
        <f t="shared" si="9"/>
        <v>0.17752537744155103</v>
      </c>
      <c r="J59" s="33">
        <v>4750203</v>
      </c>
      <c r="K59" s="38">
        <f t="shared" si="10"/>
        <v>0.11439319388138641</v>
      </c>
      <c r="L59" s="33">
        <v>0</v>
      </c>
      <c r="M59" s="38">
        <f t="shared" si="11"/>
        <v>0</v>
      </c>
      <c r="N59" s="33">
        <f t="shared" si="12"/>
        <v>22740798</v>
      </c>
      <c r="O59" s="38">
        <f t="shared" si="13"/>
        <v>0.54763817770134127</v>
      </c>
      <c r="P59" s="33">
        <v>7317767</v>
      </c>
      <c r="Q59" s="33">
        <v>24405886</v>
      </c>
      <c r="R59" s="33">
        <v>28029374</v>
      </c>
      <c r="S59" s="33">
        <v>16005455</v>
      </c>
      <c r="T59" s="38">
        <f t="shared" si="14"/>
        <v>0.57102434752913145</v>
      </c>
      <c r="U59" s="38">
        <f t="shared" si="15"/>
        <v>-0.35086714294128252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60010000</v>
      </c>
      <c r="E60" s="33">
        <v>60010000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46210566</v>
      </c>
      <c r="K60" s="38">
        <f t="shared" si="10"/>
        <v>0.77004775870688214</v>
      </c>
      <c r="L60" s="33">
        <v>0</v>
      </c>
      <c r="M60" s="38">
        <f t="shared" si="11"/>
        <v>0</v>
      </c>
      <c r="N60" s="33">
        <f t="shared" si="12"/>
        <v>46210566</v>
      </c>
      <c r="O60" s="38">
        <f t="shared" si="13"/>
        <v>0.77004775870688214</v>
      </c>
      <c r="P60" s="33">
        <v>34</v>
      </c>
      <c r="Q60" s="33">
        <v>78144802</v>
      </c>
      <c r="R60" s="33">
        <v>78144802</v>
      </c>
      <c r="S60" s="33">
        <v>3561023</v>
      </c>
      <c r="T60" s="38">
        <f t="shared" si="14"/>
        <v>4.5569544088165964E-2</v>
      </c>
      <c r="U60" s="38">
        <f t="shared" si="15"/>
        <v>1359133.294117647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29369798</v>
      </c>
      <c r="E61" s="33">
        <v>32920069</v>
      </c>
      <c r="F61" s="33">
        <v>335585</v>
      </c>
      <c r="G61" s="38">
        <f t="shared" si="8"/>
        <v>1.1426193670109682E-2</v>
      </c>
      <c r="H61" s="33">
        <v>1034572</v>
      </c>
      <c r="I61" s="38">
        <f t="shared" si="9"/>
        <v>3.5225710439002682E-2</v>
      </c>
      <c r="J61" s="33">
        <v>469150</v>
      </c>
      <c r="K61" s="38">
        <f t="shared" si="10"/>
        <v>1.4251185196483033E-2</v>
      </c>
      <c r="L61" s="33">
        <v>0</v>
      </c>
      <c r="M61" s="38">
        <f t="shared" si="11"/>
        <v>0</v>
      </c>
      <c r="N61" s="33">
        <f t="shared" si="12"/>
        <v>1839307</v>
      </c>
      <c r="O61" s="38">
        <f t="shared" si="13"/>
        <v>5.587190597929792E-2</v>
      </c>
      <c r="P61" s="33">
        <v>93423</v>
      </c>
      <c r="Q61" s="33">
        <v>29046864</v>
      </c>
      <c r="R61" s="33">
        <v>29085372</v>
      </c>
      <c r="S61" s="33">
        <v>1156287</v>
      </c>
      <c r="T61" s="38">
        <f t="shared" si="14"/>
        <v>3.9754932479460811E-2</v>
      </c>
      <c r="U61" s="38">
        <f t="shared" si="15"/>
        <v>4.0217826445307905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133385022</v>
      </c>
      <c r="E63" s="34">
        <f>SUM(E59:E62)</f>
        <v>134455293</v>
      </c>
      <c r="F63" s="34">
        <f>SUM(F59:F62)</f>
        <v>10514136</v>
      </c>
      <c r="G63" s="39">
        <f t="shared" si="8"/>
        <v>7.8825462127224452E-2</v>
      </c>
      <c r="H63" s="34">
        <f>SUM(H59:H62)</f>
        <v>8846616</v>
      </c>
      <c r="I63" s="39">
        <f t="shared" si="9"/>
        <v>6.6323908541995061E-2</v>
      </c>
      <c r="J63" s="34">
        <f>SUM(J59:J62)</f>
        <v>51429919</v>
      </c>
      <c r="K63" s="39">
        <f t="shared" si="10"/>
        <v>0.3825057225527001</v>
      </c>
      <c r="L63" s="34">
        <f>SUM(L59:L62)</f>
        <v>0</v>
      </c>
      <c r="M63" s="39">
        <f t="shared" si="11"/>
        <v>0</v>
      </c>
      <c r="N63" s="34">
        <f t="shared" si="12"/>
        <v>70790671</v>
      </c>
      <c r="O63" s="39">
        <f t="shared" si="13"/>
        <v>0.52649969681743958</v>
      </c>
      <c r="P63" s="34">
        <f>SUM(P59:P62)</f>
        <v>7411224</v>
      </c>
      <c r="Q63" s="34">
        <f>SUM(Q59:Q62)</f>
        <v>131597552</v>
      </c>
      <c r="R63" s="34">
        <f>SUM(R59:R62)</f>
        <v>135259548</v>
      </c>
      <c r="S63" s="34">
        <f>SUM(S59:S62)</f>
        <v>20722765</v>
      </c>
      <c r="T63" s="39">
        <f t="shared" si="14"/>
        <v>0.15320740980148773</v>
      </c>
      <c r="U63" s="39">
        <f t="shared" si="15"/>
        <v>5.9394635757872116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116845762</v>
      </c>
      <c r="E64" s="33">
        <v>116845762</v>
      </c>
      <c r="F64" s="33">
        <v>0</v>
      </c>
      <c r="G64" s="38">
        <f t="shared" si="8"/>
        <v>0</v>
      </c>
      <c r="H64" s="33">
        <v>276441</v>
      </c>
      <c r="I64" s="38">
        <f t="shared" si="9"/>
        <v>2.3658624435176348E-3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276441</v>
      </c>
      <c r="O64" s="38">
        <f t="shared" si="13"/>
        <v>2.3658624435176348E-3</v>
      </c>
      <c r="P64" s="33">
        <v>0</v>
      </c>
      <c r="Q64" s="33">
        <v>78106470</v>
      </c>
      <c r="R64" s="33">
        <v>94422470</v>
      </c>
      <c r="S64" s="33">
        <v>6875524</v>
      </c>
      <c r="T64" s="38">
        <f t="shared" si="14"/>
        <v>7.2816608165408081E-2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14370785</v>
      </c>
      <c r="E65" s="33">
        <v>20073472</v>
      </c>
      <c r="F65" s="33">
        <v>1963293</v>
      </c>
      <c r="G65" s="38">
        <f t="shared" si="8"/>
        <v>0.13661696281727129</v>
      </c>
      <c r="H65" s="33">
        <v>761236</v>
      </c>
      <c r="I65" s="38">
        <f t="shared" si="9"/>
        <v>5.2971079867940411E-2</v>
      </c>
      <c r="J65" s="33">
        <v>833054</v>
      </c>
      <c r="K65" s="38">
        <f t="shared" si="10"/>
        <v>4.1500244701066162E-2</v>
      </c>
      <c r="L65" s="33">
        <v>0</v>
      </c>
      <c r="M65" s="38">
        <f t="shared" si="11"/>
        <v>0</v>
      </c>
      <c r="N65" s="33">
        <f t="shared" si="12"/>
        <v>3557583</v>
      </c>
      <c r="O65" s="38">
        <f t="shared" si="13"/>
        <v>0.17722808490728459</v>
      </c>
      <c r="P65" s="33">
        <v>30058653</v>
      </c>
      <c r="Q65" s="33">
        <v>39033543</v>
      </c>
      <c r="R65" s="33">
        <v>18748804</v>
      </c>
      <c r="S65" s="33">
        <v>47531517</v>
      </c>
      <c r="T65" s="38">
        <f t="shared" si="14"/>
        <v>2.5351759504232909</v>
      </c>
      <c r="U65" s="38">
        <f t="shared" si="15"/>
        <v>-0.97228571752699633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54687904</v>
      </c>
      <c r="E66" s="33">
        <v>49029960</v>
      </c>
      <c r="F66" s="33">
        <v>7660154</v>
      </c>
      <c r="G66" s="38">
        <f t="shared" si="8"/>
        <v>0.14007035266884613</v>
      </c>
      <c r="H66" s="33">
        <v>10352580</v>
      </c>
      <c r="I66" s="38">
        <f t="shared" si="9"/>
        <v>0.18930292153818878</v>
      </c>
      <c r="J66" s="33">
        <v>16989637</v>
      </c>
      <c r="K66" s="38">
        <f t="shared" si="10"/>
        <v>0.34651541628832655</v>
      </c>
      <c r="L66" s="33">
        <v>0</v>
      </c>
      <c r="M66" s="38">
        <f t="shared" si="11"/>
        <v>0</v>
      </c>
      <c r="N66" s="33">
        <f t="shared" si="12"/>
        <v>35002371</v>
      </c>
      <c r="O66" s="38">
        <f t="shared" si="13"/>
        <v>0.71389760464825991</v>
      </c>
      <c r="P66" s="33">
        <v>9327221</v>
      </c>
      <c r="Q66" s="33">
        <v>40869913</v>
      </c>
      <c r="R66" s="33">
        <v>89502162</v>
      </c>
      <c r="S66" s="33">
        <v>20309147</v>
      </c>
      <c r="T66" s="38">
        <f t="shared" si="14"/>
        <v>0.22691236218405539</v>
      </c>
      <c r="U66" s="38">
        <f t="shared" si="15"/>
        <v>0.82151114463782937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801189131</v>
      </c>
      <c r="E67" s="33">
        <v>490085589</v>
      </c>
      <c r="F67" s="33">
        <v>-45630648</v>
      </c>
      <c r="G67" s="38">
        <f t="shared" si="8"/>
        <v>-5.6953653306612319E-2</v>
      </c>
      <c r="H67" s="33">
        <v>47899701</v>
      </c>
      <c r="I67" s="38">
        <f t="shared" si="9"/>
        <v>5.9785759874468394E-2</v>
      </c>
      <c r="J67" s="33">
        <v>56273348</v>
      </c>
      <c r="K67" s="38">
        <f t="shared" si="10"/>
        <v>0.11482351096024576</v>
      </c>
      <c r="L67" s="33">
        <v>0</v>
      </c>
      <c r="M67" s="38">
        <f t="shared" si="11"/>
        <v>0</v>
      </c>
      <c r="N67" s="33">
        <f t="shared" si="12"/>
        <v>58542401</v>
      </c>
      <c r="O67" s="38">
        <f t="shared" si="13"/>
        <v>0.11945342265511913</v>
      </c>
      <c r="P67" s="33">
        <v>107092348</v>
      </c>
      <c r="Q67" s="33">
        <v>642705175</v>
      </c>
      <c r="R67" s="33">
        <v>642995175</v>
      </c>
      <c r="S67" s="33">
        <v>219759631</v>
      </c>
      <c r="T67" s="38">
        <f t="shared" si="14"/>
        <v>0.34177493011514432</v>
      </c>
      <c r="U67" s="38">
        <f t="shared" si="15"/>
        <v>-0.4745343710271438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134214543</v>
      </c>
      <c r="E68" s="33">
        <v>160800891</v>
      </c>
      <c r="F68" s="33">
        <v>16709397</v>
      </c>
      <c r="G68" s="38">
        <f t="shared" si="8"/>
        <v>0.12449766341640041</v>
      </c>
      <c r="H68" s="33">
        <v>24571020</v>
      </c>
      <c r="I68" s="38">
        <f t="shared" si="9"/>
        <v>0.1830727091921775</v>
      </c>
      <c r="J68" s="33">
        <v>35852134</v>
      </c>
      <c r="K68" s="38">
        <f t="shared" si="10"/>
        <v>0.22295979690809051</v>
      </c>
      <c r="L68" s="33">
        <v>0</v>
      </c>
      <c r="M68" s="38">
        <f t="shared" si="11"/>
        <v>0</v>
      </c>
      <c r="N68" s="33">
        <f t="shared" si="12"/>
        <v>77132551</v>
      </c>
      <c r="O68" s="38">
        <f t="shared" si="13"/>
        <v>0.47967738561846651</v>
      </c>
      <c r="P68" s="33">
        <v>27858760</v>
      </c>
      <c r="Q68" s="33">
        <v>118010534</v>
      </c>
      <c r="R68" s="33">
        <v>130641996</v>
      </c>
      <c r="S68" s="33">
        <v>81735117</v>
      </c>
      <c r="T68" s="38">
        <f t="shared" si="14"/>
        <v>0.62564197962805157</v>
      </c>
      <c r="U68" s="38">
        <f t="shared" si="15"/>
        <v>0.28692497440661402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1121308125</v>
      </c>
      <c r="E70" s="34">
        <f>SUM(E64:E69)</f>
        <v>836835674</v>
      </c>
      <c r="F70" s="34">
        <f>SUM(F64:F69)</f>
        <v>-19297804</v>
      </c>
      <c r="G70" s="39">
        <f t="shared" si="8"/>
        <v>-1.7210081305707118E-2</v>
      </c>
      <c r="H70" s="34">
        <f>SUM(H64:H69)</f>
        <v>83860978</v>
      </c>
      <c r="I70" s="39">
        <f t="shared" si="9"/>
        <v>7.4788522557080378E-2</v>
      </c>
      <c r="J70" s="34">
        <f>SUM(J64:J69)</f>
        <v>109948173</v>
      </c>
      <c r="K70" s="39">
        <f t="shared" si="10"/>
        <v>0.13138561896442288</v>
      </c>
      <c r="L70" s="34">
        <f>SUM(L64:L69)</f>
        <v>0</v>
      </c>
      <c r="M70" s="39">
        <f t="shared" si="11"/>
        <v>0</v>
      </c>
      <c r="N70" s="34">
        <f t="shared" si="12"/>
        <v>174511347</v>
      </c>
      <c r="O70" s="39">
        <f t="shared" si="13"/>
        <v>0.20853717452776757</v>
      </c>
      <c r="P70" s="34">
        <f>SUM(P64:P69)</f>
        <v>174336982</v>
      </c>
      <c r="Q70" s="34">
        <f>SUM(Q64:Q69)</f>
        <v>918725635</v>
      </c>
      <c r="R70" s="34">
        <f>SUM(R64:R69)</f>
        <v>976310607</v>
      </c>
      <c r="S70" s="34">
        <f>SUM(S64:S69)</f>
        <v>376210936</v>
      </c>
      <c r="T70" s="39">
        <f t="shared" si="14"/>
        <v>0.38533939230263836</v>
      </c>
      <c r="U70" s="39">
        <f t="shared" si="15"/>
        <v>-0.36933534274443269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115008396</v>
      </c>
      <c r="E71" s="33">
        <v>113095914</v>
      </c>
      <c r="F71" s="33">
        <v>27219538</v>
      </c>
      <c r="G71" s="38">
        <f t="shared" si="8"/>
        <v>0.23667435549661958</v>
      </c>
      <c r="H71" s="33">
        <v>22901188</v>
      </c>
      <c r="I71" s="38">
        <f t="shared" si="9"/>
        <v>0.19912622727126808</v>
      </c>
      <c r="J71" s="33">
        <v>28051643</v>
      </c>
      <c r="K71" s="38">
        <f t="shared" si="10"/>
        <v>0.24803409785432212</v>
      </c>
      <c r="L71" s="33">
        <v>0</v>
      </c>
      <c r="M71" s="38">
        <f t="shared" si="11"/>
        <v>0</v>
      </c>
      <c r="N71" s="33">
        <f t="shared" si="12"/>
        <v>78172369</v>
      </c>
      <c r="O71" s="38">
        <f t="shared" si="13"/>
        <v>0.69120418444118148</v>
      </c>
      <c r="P71" s="33">
        <v>19868400</v>
      </c>
      <c r="Q71" s="33">
        <v>111178044</v>
      </c>
      <c r="R71" s="33">
        <v>104651678</v>
      </c>
      <c r="S71" s="33">
        <v>63052005</v>
      </c>
      <c r="T71" s="38">
        <f t="shared" si="14"/>
        <v>0.60249397052190601</v>
      </c>
      <c r="U71" s="38">
        <f t="shared" si="15"/>
        <v>0.41187226953353062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234584137</v>
      </c>
      <c r="E72" s="33">
        <v>211374248</v>
      </c>
      <c r="F72" s="33">
        <v>-4317737</v>
      </c>
      <c r="G72" s="38">
        <f t="shared" si="8"/>
        <v>-1.8405920601528142E-2</v>
      </c>
      <c r="H72" s="33">
        <v>106232000</v>
      </c>
      <c r="I72" s="38">
        <f t="shared" si="9"/>
        <v>0.45285244500569105</v>
      </c>
      <c r="J72" s="33">
        <v>26026996</v>
      </c>
      <c r="K72" s="38">
        <f t="shared" si="10"/>
        <v>0.12313229376929587</v>
      </c>
      <c r="L72" s="33">
        <v>0</v>
      </c>
      <c r="M72" s="38">
        <f t="shared" si="11"/>
        <v>0</v>
      </c>
      <c r="N72" s="33">
        <f t="shared" si="12"/>
        <v>127941259</v>
      </c>
      <c r="O72" s="38">
        <f t="shared" si="13"/>
        <v>0.60528309484512044</v>
      </c>
      <c r="P72" s="33">
        <v>44771008</v>
      </c>
      <c r="Q72" s="33">
        <v>230592074</v>
      </c>
      <c r="R72" s="33">
        <v>222382074</v>
      </c>
      <c r="S72" s="33">
        <v>162696380</v>
      </c>
      <c r="T72" s="38">
        <f t="shared" si="14"/>
        <v>0.73160744062491301</v>
      </c>
      <c r="U72" s="38">
        <f t="shared" si="15"/>
        <v>-0.4186640604562667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68440008</v>
      </c>
      <c r="E73" s="33">
        <v>120961878</v>
      </c>
      <c r="F73" s="33">
        <v>2172669</v>
      </c>
      <c r="G73" s="38">
        <f t="shared" si="8"/>
        <v>3.1745598276376588E-2</v>
      </c>
      <c r="H73" s="33">
        <v>4309211</v>
      </c>
      <c r="I73" s="38">
        <f t="shared" si="9"/>
        <v>6.2963332792129428E-2</v>
      </c>
      <c r="J73" s="33">
        <v>81079201</v>
      </c>
      <c r="K73" s="38">
        <f t="shared" si="10"/>
        <v>0.67028722057374146</v>
      </c>
      <c r="L73" s="33">
        <v>0</v>
      </c>
      <c r="M73" s="38">
        <f t="shared" si="11"/>
        <v>0</v>
      </c>
      <c r="N73" s="33">
        <f t="shared" si="12"/>
        <v>87561081</v>
      </c>
      <c r="O73" s="38">
        <f t="shared" si="13"/>
        <v>0.72387335950587672</v>
      </c>
      <c r="P73" s="33">
        <v>33720978</v>
      </c>
      <c r="Q73" s="33">
        <v>101643648</v>
      </c>
      <c r="R73" s="33">
        <v>101643648</v>
      </c>
      <c r="S73" s="33">
        <v>67299384</v>
      </c>
      <c r="T73" s="38">
        <f t="shared" si="14"/>
        <v>0.66211106472683856</v>
      </c>
      <c r="U73" s="38">
        <f t="shared" si="15"/>
        <v>1.4044142788503939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814885635</v>
      </c>
      <c r="E74" s="33">
        <v>1089581410</v>
      </c>
      <c r="F74" s="33">
        <v>145397115</v>
      </c>
      <c r="G74" s="38">
        <f t="shared" si="8"/>
        <v>0.17842640581092095</v>
      </c>
      <c r="H74" s="33">
        <v>307556839</v>
      </c>
      <c r="I74" s="38">
        <f t="shared" si="9"/>
        <v>0.37742331658601391</v>
      </c>
      <c r="J74" s="33">
        <v>189836481</v>
      </c>
      <c r="K74" s="38">
        <f t="shared" si="10"/>
        <v>0.17422881783564939</v>
      </c>
      <c r="L74" s="33">
        <v>0</v>
      </c>
      <c r="M74" s="38">
        <f t="shared" si="11"/>
        <v>0</v>
      </c>
      <c r="N74" s="33">
        <f t="shared" si="12"/>
        <v>642790435</v>
      </c>
      <c r="O74" s="38">
        <f t="shared" si="13"/>
        <v>0.58994254958883707</v>
      </c>
      <c r="P74" s="33">
        <v>13952176</v>
      </c>
      <c r="Q74" s="33">
        <v>939568380</v>
      </c>
      <c r="R74" s="33">
        <v>955202675</v>
      </c>
      <c r="S74" s="33">
        <v>61190639</v>
      </c>
      <c r="T74" s="38">
        <f t="shared" si="14"/>
        <v>6.4060372318366879E-2</v>
      </c>
      <c r="U74" s="38">
        <f t="shared" si="15"/>
        <v>12.606227516051977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28270220</v>
      </c>
      <c r="E75" s="33">
        <v>29567588</v>
      </c>
      <c r="F75" s="33">
        <v>2973294</v>
      </c>
      <c r="G75" s="38">
        <f t="shared" si="8"/>
        <v>0.10517406656191568</v>
      </c>
      <c r="H75" s="33">
        <v>14634756</v>
      </c>
      <c r="I75" s="38">
        <f t="shared" si="9"/>
        <v>0.51767393391349625</v>
      </c>
      <c r="J75" s="33">
        <v>5766664</v>
      </c>
      <c r="K75" s="38">
        <f t="shared" si="10"/>
        <v>0.19503329118357574</v>
      </c>
      <c r="L75" s="33">
        <v>0</v>
      </c>
      <c r="M75" s="38">
        <f t="shared" si="11"/>
        <v>0</v>
      </c>
      <c r="N75" s="33">
        <f t="shared" si="12"/>
        <v>23374714</v>
      </c>
      <c r="O75" s="38">
        <f t="shared" si="13"/>
        <v>0.79055193815606473</v>
      </c>
      <c r="P75" s="33">
        <v>1422696</v>
      </c>
      <c r="Q75" s="33">
        <v>24704907</v>
      </c>
      <c r="R75" s="33">
        <v>26467844</v>
      </c>
      <c r="S75" s="33">
        <v>11969723</v>
      </c>
      <c r="T75" s="38">
        <f t="shared" si="14"/>
        <v>0.45223641940764048</v>
      </c>
      <c r="U75" s="38">
        <f t="shared" si="15"/>
        <v>3.0533353576589795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66603570</v>
      </c>
      <c r="E76" s="33">
        <v>66323114</v>
      </c>
      <c r="F76" s="33">
        <v>12822882</v>
      </c>
      <c r="G76" s="38">
        <f t="shared" si="8"/>
        <v>0.19252544570809041</v>
      </c>
      <c r="H76" s="33">
        <v>4351371</v>
      </c>
      <c r="I76" s="38">
        <f t="shared" si="9"/>
        <v>6.5332398848890527E-2</v>
      </c>
      <c r="J76" s="33">
        <v>14914243</v>
      </c>
      <c r="K76" s="38">
        <f t="shared" si="10"/>
        <v>0.22487247809262997</v>
      </c>
      <c r="L76" s="33">
        <v>0</v>
      </c>
      <c r="M76" s="38">
        <f t="shared" si="11"/>
        <v>0</v>
      </c>
      <c r="N76" s="33">
        <f t="shared" si="12"/>
        <v>32088496</v>
      </c>
      <c r="O76" s="38">
        <f t="shared" si="13"/>
        <v>0.4838207084184859</v>
      </c>
      <c r="P76" s="33">
        <v>8853856</v>
      </c>
      <c r="Q76" s="33">
        <v>56859566</v>
      </c>
      <c r="R76" s="33">
        <v>60282889</v>
      </c>
      <c r="S76" s="33">
        <v>13041026</v>
      </c>
      <c r="T76" s="38">
        <f t="shared" si="14"/>
        <v>0.21633047480521381</v>
      </c>
      <c r="U76" s="38">
        <f t="shared" si="15"/>
        <v>0.68449125443196723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1327791966</v>
      </c>
      <c r="E78" s="34">
        <f>SUM(E71:E77)</f>
        <v>1630904152</v>
      </c>
      <c r="F78" s="34">
        <f>SUM(F71:F77)</f>
        <v>186267761</v>
      </c>
      <c r="G78" s="39">
        <f t="shared" si="8"/>
        <v>0.14028384398283067</v>
      </c>
      <c r="H78" s="34">
        <f>SUM(H71:H77)</f>
        <v>459985365</v>
      </c>
      <c r="I78" s="39">
        <f t="shared" si="9"/>
        <v>0.34642879063782495</v>
      </c>
      <c r="J78" s="34">
        <f>SUM(J71:J77)</f>
        <v>345675228</v>
      </c>
      <c r="K78" s="39">
        <f t="shared" si="10"/>
        <v>0.21195312279761735</v>
      </c>
      <c r="L78" s="34">
        <f>SUM(L71:L77)</f>
        <v>0</v>
      </c>
      <c r="M78" s="39">
        <f t="shared" si="11"/>
        <v>0</v>
      </c>
      <c r="N78" s="34">
        <f t="shared" si="12"/>
        <v>991928354</v>
      </c>
      <c r="O78" s="39">
        <f t="shared" si="13"/>
        <v>0.60820763303814318</v>
      </c>
      <c r="P78" s="34">
        <f>SUM(P71:P77)</f>
        <v>122589114</v>
      </c>
      <c r="Q78" s="34">
        <f>SUM(Q71:Q77)</f>
        <v>1464546619</v>
      </c>
      <c r="R78" s="34">
        <f>SUM(R71:R77)</f>
        <v>1470630808</v>
      </c>
      <c r="S78" s="34">
        <f>SUM(S71:S77)</f>
        <v>379249157</v>
      </c>
      <c r="T78" s="39">
        <f t="shared" si="14"/>
        <v>0.25788196122163654</v>
      </c>
      <c r="U78" s="39">
        <f t="shared" si="15"/>
        <v>1.8197873099890418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384093703</v>
      </c>
      <c r="E79" s="33">
        <v>388927696</v>
      </c>
      <c r="F79" s="33">
        <v>27680728</v>
      </c>
      <c r="G79" s="38">
        <f t="shared" si="8"/>
        <v>7.2067643347956678E-2</v>
      </c>
      <c r="H79" s="33">
        <v>19010781</v>
      </c>
      <c r="I79" s="38">
        <f t="shared" si="9"/>
        <v>4.9495164465114913E-2</v>
      </c>
      <c r="J79" s="33">
        <v>22463007</v>
      </c>
      <c r="K79" s="38">
        <f t="shared" si="10"/>
        <v>5.775625451986325E-2</v>
      </c>
      <c r="L79" s="33">
        <v>0</v>
      </c>
      <c r="M79" s="38">
        <f t="shared" si="11"/>
        <v>0</v>
      </c>
      <c r="N79" s="33">
        <f t="shared" si="12"/>
        <v>69154516</v>
      </c>
      <c r="O79" s="38">
        <f t="shared" si="13"/>
        <v>0.17780815486074306</v>
      </c>
      <c r="P79" s="33">
        <v>20007943</v>
      </c>
      <c r="Q79" s="33">
        <v>335521084</v>
      </c>
      <c r="R79" s="33">
        <v>354386114</v>
      </c>
      <c r="S79" s="33">
        <v>47522405</v>
      </c>
      <c r="T79" s="38">
        <f t="shared" si="14"/>
        <v>0.13409781908102641</v>
      </c>
      <c r="U79" s="38">
        <f t="shared" si="15"/>
        <v>0.12270446792056533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336033154</v>
      </c>
      <c r="E80" s="33">
        <v>307425072</v>
      </c>
      <c r="F80" s="33">
        <v>71513000</v>
      </c>
      <c r="G80" s="38">
        <f t="shared" si="8"/>
        <v>0.21281531047975105</v>
      </c>
      <c r="H80" s="33">
        <v>103924543</v>
      </c>
      <c r="I80" s="38">
        <f t="shared" si="9"/>
        <v>0.30926871876457762</v>
      </c>
      <c r="J80" s="33">
        <v>82028530</v>
      </c>
      <c r="K80" s="38">
        <f t="shared" si="10"/>
        <v>0.26682446381601566</v>
      </c>
      <c r="L80" s="33">
        <v>0</v>
      </c>
      <c r="M80" s="38">
        <f t="shared" si="11"/>
        <v>0</v>
      </c>
      <c r="N80" s="33">
        <f t="shared" si="12"/>
        <v>257466073</v>
      </c>
      <c r="O80" s="38">
        <f t="shared" si="13"/>
        <v>0.83749211254962319</v>
      </c>
      <c r="P80" s="33">
        <v>67982847</v>
      </c>
      <c r="Q80" s="33">
        <v>255819778</v>
      </c>
      <c r="R80" s="33">
        <v>258519778</v>
      </c>
      <c r="S80" s="33">
        <v>157994082</v>
      </c>
      <c r="T80" s="38">
        <f t="shared" si="14"/>
        <v>0.61114891565472407</v>
      </c>
      <c r="U80" s="38">
        <f t="shared" si="15"/>
        <v>0.20660627819838151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422680740</v>
      </c>
      <c r="E81" s="33">
        <v>440362720</v>
      </c>
      <c r="F81" s="33">
        <v>98910933</v>
      </c>
      <c r="G81" s="38">
        <f t="shared" si="8"/>
        <v>0.23400861132210565</v>
      </c>
      <c r="H81" s="33">
        <v>89508951</v>
      </c>
      <c r="I81" s="38">
        <f t="shared" si="9"/>
        <v>0.21176491505148778</v>
      </c>
      <c r="J81" s="33">
        <v>96504729</v>
      </c>
      <c r="K81" s="38">
        <f t="shared" si="10"/>
        <v>0.2191482716793102</v>
      </c>
      <c r="L81" s="33">
        <v>0</v>
      </c>
      <c r="M81" s="38">
        <f t="shared" si="11"/>
        <v>0</v>
      </c>
      <c r="N81" s="33">
        <f t="shared" si="12"/>
        <v>284924613</v>
      </c>
      <c r="O81" s="38">
        <f t="shared" si="13"/>
        <v>0.6470225567686565</v>
      </c>
      <c r="P81" s="33">
        <v>72290607</v>
      </c>
      <c r="Q81" s="33">
        <v>392010930</v>
      </c>
      <c r="R81" s="33">
        <v>396401800</v>
      </c>
      <c r="S81" s="33">
        <v>253468637</v>
      </c>
      <c r="T81" s="38">
        <f t="shared" si="14"/>
        <v>0.63942352683565007</v>
      </c>
      <c r="U81" s="38">
        <f t="shared" si="15"/>
        <v>0.33495530062432599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14552270</v>
      </c>
      <c r="E82" s="33">
        <v>13045421</v>
      </c>
      <c r="F82" s="33">
        <v>868024</v>
      </c>
      <c r="G82" s="38">
        <f t="shared" si="8"/>
        <v>5.9648700855605342E-2</v>
      </c>
      <c r="H82" s="33">
        <v>1058351</v>
      </c>
      <c r="I82" s="38">
        <f t="shared" si="9"/>
        <v>7.272755384555124E-2</v>
      </c>
      <c r="J82" s="33">
        <v>1330180</v>
      </c>
      <c r="K82" s="38">
        <f t="shared" si="10"/>
        <v>0.10196527961803609</v>
      </c>
      <c r="L82" s="33">
        <v>0</v>
      </c>
      <c r="M82" s="38">
        <f t="shared" si="11"/>
        <v>0</v>
      </c>
      <c r="N82" s="33">
        <f t="shared" si="12"/>
        <v>3256555</v>
      </c>
      <c r="O82" s="38">
        <f t="shared" si="13"/>
        <v>0.24963203563917177</v>
      </c>
      <c r="P82" s="33">
        <v>6019617</v>
      </c>
      <c r="Q82" s="33">
        <v>14876273</v>
      </c>
      <c r="R82" s="33">
        <v>14876273</v>
      </c>
      <c r="S82" s="33">
        <v>7013535</v>
      </c>
      <c r="T82" s="38">
        <f t="shared" si="14"/>
        <v>0.47145780398087611</v>
      </c>
      <c r="U82" s="38">
        <f t="shared" si="15"/>
        <v>-0.77902580845259761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1157359867</v>
      </c>
      <c r="E84" s="34">
        <f>SUM(E79:E83)</f>
        <v>1149760909</v>
      </c>
      <c r="F84" s="34">
        <f>SUM(F79:F83)</f>
        <v>198972685</v>
      </c>
      <c r="G84" s="39">
        <f t="shared" si="8"/>
        <v>0.17191946141674877</v>
      </c>
      <c r="H84" s="34">
        <f>SUM(H79:H83)</f>
        <v>213502626</v>
      </c>
      <c r="I84" s="39">
        <f t="shared" si="9"/>
        <v>0.18447384611099532</v>
      </c>
      <c r="J84" s="34">
        <f>SUM(J79:J83)</f>
        <v>202326446</v>
      </c>
      <c r="K84" s="39">
        <f t="shared" si="10"/>
        <v>0.1759726256269859</v>
      </c>
      <c r="L84" s="34">
        <f>SUM(L79:L83)</f>
        <v>0</v>
      </c>
      <c r="M84" s="39">
        <f t="shared" si="11"/>
        <v>0</v>
      </c>
      <c r="N84" s="34">
        <f t="shared" si="12"/>
        <v>614801757</v>
      </c>
      <c r="O84" s="39">
        <f t="shared" si="13"/>
        <v>0.53472139484610015</v>
      </c>
      <c r="P84" s="34">
        <f>SUM(P79:P83)</f>
        <v>166301014</v>
      </c>
      <c r="Q84" s="34">
        <f>SUM(Q79:Q83)</f>
        <v>998228065</v>
      </c>
      <c r="R84" s="34">
        <f>SUM(R79:R83)</f>
        <v>1024183965</v>
      </c>
      <c r="S84" s="34">
        <f>SUM(S79:S83)</f>
        <v>465998659</v>
      </c>
      <c r="T84" s="39">
        <f t="shared" si="14"/>
        <v>0.45499507405390788</v>
      </c>
      <c r="U84" s="39">
        <f t="shared" si="15"/>
        <v>0.21662785531782736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6564251631</v>
      </c>
      <c r="E85" s="34">
        <f>SUM(E57,E59:E62,E64:E69,E71:E77,E79:E83)</f>
        <v>6576362679</v>
      </c>
      <c r="F85" s="34">
        <f>SUM(F57,F59:F62,F64:F69,F71:F77,F79:F83)</f>
        <v>1188635974</v>
      </c>
      <c r="G85" s="39">
        <f t="shared" si="8"/>
        <v>0.18107714950880438</v>
      </c>
      <c r="H85" s="34">
        <f>SUM(H57,H59:H62,H64:H69,H71:H77,H79:H83)</f>
        <v>1660032725</v>
      </c>
      <c r="I85" s="39">
        <f t="shared" si="9"/>
        <v>0.25288986746949405</v>
      </c>
      <c r="J85" s="34">
        <f>SUM(J57,J59:J62,J64:J69,J71:J77,J79:J83)</f>
        <v>1259303550</v>
      </c>
      <c r="K85" s="39">
        <f t="shared" si="10"/>
        <v>0.19148937056365167</v>
      </c>
      <c r="L85" s="34">
        <f>SUM(L57,L59:L62,L64:L69,L71:L77,L79:L83)</f>
        <v>0</v>
      </c>
      <c r="M85" s="39">
        <f t="shared" si="11"/>
        <v>0</v>
      </c>
      <c r="N85" s="34">
        <f t="shared" si="12"/>
        <v>4107972249</v>
      </c>
      <c r="O85" s="39">
        <f t="shared" si="13"/>
        <v>0.62465719266332453</v>
      </c>
      <c r="P85" s="34">
        <f>SUM(P57,P59:P62,P64:P69,P71:P77,P79:P83)</f>
        <v>1062865413</v>
      </c>
      <c r="Q85" s="34">
        <f>SUM(Q57,Q59:Q62,Q64:Q69,Q71:Q77,Q79:Q83)</f>
        <v>5959861727</v>
      </c>
      <c r="R85" s="34">
        <f>SUM(R57,R59:R62,R64:R69,R71:R77,R79:R83)</f>
        <v>6082434547</v>
      </c>
      <c r="S85" s="34">
        <f>SUM(S57,S59:S62,S64:S69,S71:S77,S79:S83)</f>
        <v>3125122283</v>
      </c>
      <c r="T85" s="39">
        <f t="shared" si="14"/>
        <v>0.5137946424004487</v>
      </c>
      <c r="U85" s="39">
        <f t="shared" si="15"/>
        <v>0.18481938973396628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17660213823</v>
      </c>
      <c r="E88" s="33">
        <v>17667626374</v>
      </c>
      <c r="F88" s="33">
        <v>5592230910</v>
      </c>
      <c r="G88" s="38">
        <f t="shared" ref="G88:G99" si="16">IF(($D88      =0),0,($F88      /$D88      ))</f>
        <v>0.3166570329243063</v>
      </c>
      <c r="H88" s="33">
        <v>3898011300</v>
      </c>
      <c r="I88" s="38">
        <f t="shared" ref="I88:I99" si="17">IF(($D88      =0),0,($H88      /$D88      ))</f>
        <v>0.22072276921830788</v>
      </c>
      <c r="J88" s="33">
        <v>3715041053</v>
      </c>
      <c r="K88" s="38">
        <f t="shared" ref="K88:K99" si="18">IF(($E88      =0),0,($J88      /$E88      ))</f>
        <v>0.21027391990058844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13205283263</v>
      </c>
      <c r="O88" s="38">
        <f t="shared" ref="O88:O99" si="21">IF(($E88      =0),0,($N88      /$E88      ))</f>
        <v>0.74742826135564733</v>
      </c>
      <c r="P88" s="33">
        <v>2965719695</v>
      </c>
      <c r="Q88" s="33">
        <v>16092042505</v>
      </c>
      <c r="R88" s="33">
        <v>15906056164</v>
      </c>
      <c r="S88" s="33">
        <v>11000536640</v>
      </c>
      <c r="T88" s="38">
        <f t="shared" ref="T88:T99" si="22">IF(($R88      =0),0,($S88      /$R88      ))</f>
        <v>0.69159422842334684</v>
      </c>
      <c r="U88" s="38">
        <f t="shared" ref="U88:U99" si="23">IF(($P88      =0),0,(($J88      /$P88      )-1))</f>
        <v>0.25266088338129333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16839439908</v>
      </c>
      <c r="E89" s="33">
        <v>16946815335</v>
      </c>
      <c r="F89" s="33">
        <v>6012700621</v>
      </c>
      <c r="G89" s="38">
        <f t="shared" si="16"/>
        <v>0.35706060616324392</v>
      </c>
      <c r="H89" s="33">
        <v>3528730248</v>
      </c>
      <c r="I89" s="38">
        <f t="shared" si="17"/>
        <v>0.20955152114789685</v>
      </c>
      <c r="J89" s="33">
        <v>3087965927</v>
      </c>
      <c r="K89" s="38">
        <f t="shared" si="18"/>
        <v>0.18221511628928128</v>
      </c>
      <c r="L89" s="33">
        <v>0</v>
      </c>
      <c r="M89" s="38">
        <f t="shared" si="19"/>
        <v>0</v>
      </c>
      <c r="N89" s="33">
        <f t="shared" si="20"/>
        <v>12629396796</v>
      </c>
      <c r="O89" s="38">
        <f t="shared" si="21"/>
        <v>0.74523717561946279</v>
      </c>
      <c r="P89" s="33">
        <v>3210614452</v>
      </c>
      <c r="Q89" s="33">
        <v>15583056522</v>
      </c>
      <c r="R89" s="33">
        <v>15299807925</v>
      </c>
      <c r="S89" s="33">
        <v>11560302114</v>
      </c>
      <c r="T89" s="38">
        <f t="shared" si="22"/>
        <v>0.75558478712078336</v>
      </c>
      <c r="U89" s="38">
        <f t="shared" si="23"/>
        <v>-3.8200950887640195E-2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14054668654</v>
      </c>
      <c r="E90" s="33">
        <v>14009981216</v>
      </c>
      <c r="F90" s="33">
        <v>3442058310</v>
      </c>
      <c r="G90" s="38">
        <f t="shared" si="16"/>
        <v>0.24490497746600237</v>
      </c>
      <c r="H90" s="33">
        <v>3038215612</v>
      </c>
      <c r="I90" s="38">
        <f t="shared" si="17"/>
        <v>0.21617127282010415</v>
      </c>
      <c r="J90" s="33">
        <v>2077190560</v>
      </c>
      <c r="K90" s="38">
        <f t="shared" si="18"/>
        <v>0.14826504960818643</v>
      </c>
      <c r="L90" s="33">
        <v>0</v>
      </c>
      <c r="M90" s="38">
        <f t="shared" si="19"/>
        <v>0</v>
      </c>
      <c r="N90" s="33">
        <f t="shared" si="20"/>
        <v>8557464482</v>
      </c>
      <c r="O90" s="38">
        <f t="shared" si="21"/>
        <v>0.61081198825784355</v>
      </c>
      <c r="P90" s="33">
        <v>2787783187</v>
      </c>
      <c r="Q90" s="33">
        <v>12429920970</v>
      </c>
      <c r="R90" s="33">
        <v>12432690712</v>
      </c>
      <c r="S90" s="33">
        <v>8876327073</v>
      </c>
      <c r="T90" s="38">
        <f t="shared" si="22"/>
        <v>0.71395060639870922</v>
      </c>
      <c r="U90" s="38">
        <f t="shared" si="23"/>
        <v>-0.25489522654187668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48554322385</v>
      </c>
      <c r="E91" s="34">
        <f>SUM(E88:E90)</f>
        <v>48624422925</v>
      </c>
      <c r="F91" s="34">
        <f>SUM(F88:F90)</f>
        <v>15046989841</v>
      </c>
      <c r="G91" s="39">
        <f t="shared" si="16"/>
        <v>0.30990010985404054</v>
      </c>
      <c r="H91" s="34">
        <f>SUM(H88:H90)</f>
        <v>10464957160</v>
      </c>
      <c r="I91" s="39">
        <f t="shared" si="17"/>
        <v>0.21553090736228592</v>
      </c>
      <c r="J91" s="34">
        <f>SUM(J88:J90)</f>
        <v>8880197540</v>
      </c>
      <c r="K91" s="39">
        <f t="shared" si="18"/>
        <v>0.18262833789713301</v>
      </c>
      <c r="L91" s="34">
        <f>SUM(L88:L90)</f>
        <v>0</v>
      </c>
      <c r="M91" s="39">
        <f t="shared" si="19"/>
        <v>0</v>
      </c>
      <c r="N91" s="34">
        <f t="shared" si="20"/>
        <v>34392144541</v>
      </c>
      <c r="O91" s="39">
        <f t="shared" si="21"/>
        <v>0.70730185516129707</v>
      </c>
      <c r="P91" s="34">
        <f>SUM(P88:P90)</f>
        <v>8964117334</v>
      </c>
      <c r="Q91" s="34">
        <f>SUM(Q88:Q90)</f>
        <v>44105019997</v>
      </c>
      <c r="R91" s="34">
        <f>SUM(R88:R90)</f>
        <v>43638554801</v>
      </c>
      <c r="S91" s="34">
        <f>SUM(S88:S90)</f>
        <v>31437165827</v>
      </c>
      <c r="T91" s="39">
        <f t="shared" si="22"/>
        <v>0.72039887595635044</v>
      </c>
      <c r="U91" s="39">
        <f t="shared" si="23"/>
        <v>-9.3617464913918758E-3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2779915431</v>
      </c>
      <c r="E92" s="33">
        <v>2644616619</v>
      </c>
      <c r="F92" s="33">
        <v>636641372</v>
      </c>
      <c r="G92" s="38">
        <f t="shared" si="16"/>
        <v>0.22901465451090552</v>
      </c>
      <c r="H92" s="33">
        <v>890925923</v>
      </c>
      <c r="I92" s="38">
        <f t="shared" si="17"/>
        <v>0.32048670008623725</v>
      </c>
      <c r="J92" s="33">
        <v>411613822</v>
      </c>
      <c r="K92" s="38">
        <f t="shared" si="18"/>
        <v>0.15564215207709092</v>
      </c>
      <c r="L92" s="33">
        <v>0</v>
      </c>
      <c r="M92" s="38">
        <f t="shared" si="19"/>
        <v>0</v>
      </c>
      <c r="N92" s="33">
        <f t="shared" si="20"/>
        <v>1939181117</v>
      </c>
      <c r="O92" s="38">
        <f t="shared" si="21"/>
        <v>0.73325604288657009</v>
      </c>
      <c r="P92" s="33">
        <v>1238035195</v>
      </c>
      <c r="Q92" s="33">
        <v>2237606989</v>
      </c>
      <c r="R92" s="33">
        <v>2358108650</v>
      </c>
      <c r="S92" s="33">
        <v>2011906355</v>
      </c>
      <c r="T92" s="38">
        <f t="shared" si="22"/>
        <v>0.85318645304998986</v>
      </c>
      <c r="U92" s="38">
        <f t="shared" si="23"/>
        <v>-0.66752655848366249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504454879</v>
      </c>
      <c r="E93" s="33">
        <v>507819972</v>
      </c>
      <c r="F93" s="33">
        <v>119116709</v>
      </c>
      <c r="G93" s="38">
        <f t="shared" si="16"/>
        <v>0.23612956075700875</v>
      </c>
      <c r="H93" s="33">
        <v>160631468</v>
      </c>
      <c r="I93" s="38">
        <f t="shared" si="17"/>
        <v>0.31842583883503284</v>
      </c>
      <c r="J93" s="33">
        <v>102928781</v>
      </c>
      <c r="K93" s="38">
        <f t="shared" si="18"/>
        <v>0.20268754022143895</v>
      </c>
      <c r="L93" s="33">
        <v>0</v>
      </c>
      <c r="M93" s="38">
        <f t="shared" si="19"/>
        <v>0</v>
      </c>
      <c r="N93" s="33">
        <f t="shared" si="20"/>
        <v>382676958</v>
      </c>
      <c r="O93" s="38">
        <f t="shared" si="21"/>
        <v>0.75356815229787777</v>
      </c>
      <c r="P93" s="33">
        <v>108633623</v>
      </c>
      <c r="Q93" s="33">
        <v>431163287</v>
      </c>
      <c r="R93" s="33">
        <v>436449406</v>
      </c>
      <c r="S93" s="33">
        <v>339330883</v>
      </c>
      <c r="T93" s="38">
        <f t="shared" si="22"/>
        <v>0.77748045554677647</v>
      </c>
      <c r="U93" s="38">
        <f t="shared" si="23"/>
        <v>-5.2514514774122945E-2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447591578</v>
      </c>
      <c r="E94" s="33">
        <v>493672522</v>
      </c>
      <c r="F94" s="33">
        <v>91212910</v>
      </c>
      <c r="G94" s="38">
        <f t="shared" si="16"/>
        <v>0.20378602834211504</v>
      </c>
      <c r="H94" s="33">
        <v>86836153</v>
      </c>
      <c r="I94" s="38">
        <f t="shared" si="17"/>
        <v>0.19400756687160006</v>
      </c>
      <c r="J94" s="33">
        <v>78629554</v>
      </c>
      <c r="K94" s="38">
        <f t="shared" si="18"/>
        <v>0.15927472260649744</v>
      </c>
      <c r="L94" s="33">
        <v>0</v>
      </c>
      <c r="M94" s="38">
        <f t="shared" si="19"/>
        <v>0</v>
      </c>
      <c r="N94" s="33">
        <f t="shared" si="20"/>
        <v>256678617</v>
      </c>
      <c r="O94" s="38">
        <f t="shared" si="21"/>
        <v>0.51993701403538928</v>
      </c>
      <c r="P94" s="33">
        <v>67388605</v>
      </c>
      <c r="Q94" s="33">
        <v>400621990</v>
      </c>
      <c r="R94" s="33">
        <v>413817862</v>
      </c>
      <c r="S94" s="33">
        <v>224490770</v>
      </c>
      <c r="T94" s="38">
        <f t="shared" si="22"/>
        <v>0.54248690212410411</v>
      </c>
      <c r="U94" s="38">
        <f t="shared" si="23"/>
        <v>0.16680786017161209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3731961888</v>
      </c>
      <c r="E96" s="34">
        <f>SUM(E92:E95)</f>
        <v>3646109113</v>
      </c>
      <c r="F96" s="34">
        <f>SUM(F92:F95)</f>
        <v>846970991</v>
      </c>
      <c r="G96" s="39">
        <f t="shared" si="16"/>
        <v>0.22695060035940004</v>
      </c>
      <c r="H96" s="34">
        <f>SUM(H92:H95)</f>
        <v>1138393544</v>
      </c>
      <c r="I96" s="39">
        <f t="shared" si="17"/>
        <v>0.30503889861803435</v>
      </c>
      <c r="J96" s="34">
        <f>SUM(J92:J95)</f>
        <v>593172157</v>
      </c>
      <c r="K96" s="39">
        <f t="shared" si="18"/>
        <v>0.16268634278800861</v>
      </c>
      <c r="L96" s="34">
        <f>SUM(L92:L95)</f>
        <v>0</v>
      </c>
      <c r="M96" s="39">
        <f t="shared" si="19"/>
        <v>0</v>
      </c>
      <c r="N96" s="34">
        <f t="shared" si="20"/>
        <v>2578536692</v>
      </c>
      <c r="O96" s="39">
        <f t="shared" si="21"/>
        <v>0.70720228388293982</v>
      </c>
      <c r="P96" s="34">
        <f>SUM(P92:P95)</f>
        <v>1414057423</v>
      </c>
      <c r="Q96" s="34">
        <f>SUM(Q92:Q95)</f>
        <v>3069392266</v>
      </c>
      <c r="R96" s="34">
        <f>SUM(R92:R95)</f>
        <v>3208375918</v>
      </c>
      <c r="S96" s="34">
        <f>SUM(S92:S95)</f>
        <v>2575728008</v>
      </c>
      <c r="T96" s="39">
        <f t="shared" si="22"/>
        <v>0.80281365832144358</v>
      </c>
      <c r="U96" s="39">
        <f t="shared" si="23"/>
        <v>-0.58051763149649682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1235295379</v>
      </c>
      <c r="E97" s="33">
        <v>1216235462</v>
      </c>
      <c r="F97" s="33">
        <v>269837654</v>
      </c>
      <c r="G97" s="38">
        <f t="shared" si="16"/>
        <v>0.21843978257122582</v>
      </c>
      <c r="H97" s="33">
        <v>242892149</v>
      </c>
      <c r="I97" s="38">
        <f t="shared" si="17"/>
        <v>0.1966267769872391</v>
      </c>
      <c r="J97" s="33">
        <v>227048525</v>
      </c>
      <c r="K97" s="38">
        <f t="shared" si="18"/>
        <v>0.18668138867340475</v>
      </c>
      <c r="L97" s="33">
        <v>0</v>
      </c>
      <c r="M97" s="38">
        <f t="shared" si="19"/>
        <v>0</v>
      </c>
      <c r="N97" s="33">
        <f t="shared" si="20"/>
        <v>739778328</v>
      </c>
      <c r="O97" s="38">
        <f t="shared" si="21"/>
        <v>0.60825255562232572</v>
      </c>
      <c r="P97" s="33">
        <v>201901306</v>
      </c>
      <c r="Q97" s="33">
        <v>1083045831</v>
      </c>
      <c r="R97" s="33">
        <v>1069761002</v>
      </c>
      <c r="S97" s="33">
        <v>637618322</v>
      </c>
      <c r="T97" s="38">
        <f t="shared" si="22"/>
        <v>0.59603810646296118</v>
      </c>
      <c r="U97" s="38">
        <f t="shared" si="23"/>
        <v>0.12455203732065012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543001539</v>
      </c>
      <c r="E98" s="33">
        <v>581071216</v>
      </c>
      <c r="F98" s="33">
        <v>156566646</v>
      </c>
      <c r="G98" s="38">
        <f t="shared" si="16"/>
        <v>0.28833554742466394</v>
      </c>
      <c r="H98" s="33">
        <v>84816907</v>
      </c>
      <c r="I98" s="38">
        <f t="shared" si="17"/>
        <v>0.15620012266668731</v>
      </c>
      <c r="J98" s="33">
        <v>78809726</v>
      </c>
      <c r="K98" s="38">
        <f t="shared" si="18"/>
        <v>0.13562834267116752</v>
      </c>
      <c r="L98" s="33">
        <v>0</v>
      </c>
      <c r="M98" s="38">
        <f t="shared" si="19"/>
        <v>0</v>
      </c>
      <c r="N98" s="33">
        <f t="shared" si="20"/>
        <v>320193279</v>
      </c>
      <c r="O98" s="38">
        <f t="shared" si="21"/>
        <v>0.55103964915722137</v>
      </c>
      <c r="P98" s="33">
        <v>71840936</v>
      </c>
      <c r="Q98" s="33">
        <v>469472431</v>
      </c>
      <c r="R98" s="33">
        <v>466570700</v>
      </c>
      <c r="S98" s="33">
        <v>1065683182</v>
      </c>
      <c r="T98" s="38">
        <f t="shared" si="22"/>
        <v>2.2840765225934678</v>
      </c>
      <c r="U98" s="38">
        <f t="shared" si="23"/>
        <v>9.7003051296547627E-2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744797959</v>
      </c>
      <c r="E99" s="33">
        <v>744797959</v>
      </c>
      <c r="F99" s="33">
        <v>279363276</v>
      </c>
      <c r="G99" s="38">
        <f t="shared" si="16"/>
        <v>0.37508598489593875</v>
      </c>
      <c r="H99" s="33">
        <v>280206616</v>
      </c>
      <c r="I99" s="38">
        <f t="shared" si="17"/>
        <v>0.37621829197305845</v>
      </c>
      <c r="J99" s="33">
        <v>118311417</v>
      </c>
      <c r="K99" s="38">
        <f t="shared" si="18"/>
        <v>0.15885035071638803</v>
      </c>
      <c r="L99" s="33">
        <v>0</v>
      </c>
      <c r="M99" s="38">
        <f t="shared" si="19"/>
        <v>0</v>
      </c>
      <c r="N99" s="33">
        <f t="shared" si="20"/>
        <v>677881309</v>
      </c>
      <c r="O99" s="38">
        <f t="shared" si="21"/>
        <v>0.91015462758538523</v>
      </c>
      <c r="P99" s="33">
        <v>42995940</v>
      </c>
      <c r="Q99" s="33">
        <v>719402547</v>
      </c>
      <c r="R99" s="33">
        <v>716993507</v>
      </c>
      <c r="S99" s="33">
        <v>313632047</v>
      </c>
      <c r="T99" s="38">
        <f t="shared" si="22"/>
        <v>0.43742662093591317</v>
      </c>
      <c r="U99" s="38">
        <f t="shared" si="23"/>
        <v>1.7516881128776345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2523094877</v>
      </c>
      <c r="E101" s="34">
        <f>SUM(E97:E100)</f>
        <v>2542104637</v>
      </c>
      <c r="F101" s="34">
        <f>SUM(F97:F100)</f>
        <v>705767576</v>
      </c>
      <c r="G101" s="39">
        <f>IF(($D101     =0),0,($F101     /$D101     ))</f>
        <v>0.2797229634262382</v>
      </c>
      <c r="H101" s="34">
        <f>SUM(H97:H100)</f>
        <v>607915672</v>
      </c>
      <c r="I101" s="39">
        <f>IF(($D101     =0),0,($H101     /$D101     ))</f>
        <v>0.24094047256868176</v>
      </c>
      <c r="J101" s="34">
        <f>SUM(J97:J100)</f>
        <v>424169668</v>
      </c>
      <c r="K101" s="39">
        <f>IF(($E101     =0),0,($J101     /$E101     ))</f>
        <v>0.16685767447423919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1737852916</v>
      </c>
      <c r="O101" s="39">
        <f>IF(($E101     =0),0,($N101     /$E101     ))</f>
        <v>0.68362760946413392</v>
      </c>
      <c r="P101" s="34">
        <f>SUM(P97:P100)</f>
        <v>316738182</v>
      </c>
      <c r="Q101" s="34">
        <f>SUM(Q97:Q100)</f>
        <v>2271920809</v>
      </c>
      <c r="R101" s="34">
        <f>SUM(R97:R100)</f>
        <v>2253325209</v>
      </c>
      <c r="S101" s="34">
        <f>SUM(S97:S100)</f>
        <v>2016933551</v>
      </c>
      <c r="T101" s="39">
        <f>IF(($R101     =0),0,($S101     /$R101     ))</f>
        <v>0.89509208122474793</v>
      </c>
      <c r="U101" s="39">
        <f>IF(($P101     =0),0,(($J101     /$P101     )-1))</f>
        <v>0.33918072434980373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54809379150</v>
      </c>
      <c r="E102" s="34">
        <f>SUM(E88:E90,E92:E95,E97:E100)</f>
        <v>54812636675</v>
      </c>
      <c r="F102" s="34">
        <f>SUM(F88:F90,F92:F95,F97:F100)</f>
        <v>16599728408</v>
      </c>
      <c r="G102" s="39">
        <f>IF(($D102     =0),0,($F102     /$D102     ))</f>
        <v>0.30286291626421386</v>
      </c>
      <c r="H102" s="34">
        <f>SUM(H88:H90,H92:H95,H97:H100)</f>
        <v>12211266376</v>
      </c>
      <c r="I102" s="39">
        <f>IF(($D102     =0),0,($H102     /$D102     ))</f>
        <v>0.22279519610285534</v>
      </c>
      <c r="J102" s="34">
        <f>SUM(J88:J90,J92:J95,J97:J100)</f>
        <v>9897539365</v>
      </c>
      <c r="K102" s="39">
        <f>IF(($E102     =0),0,($J102     /$E102     ))</f>
        <v>0.18057039335081393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38708534149</v>
      </c>
      <c r="O102" s="39">
        <f>IF(($E102     =0),0,($N102     /$E102     ))</f>
        <v>0.70619726576034125</v>
      </c>
      <c r="P102" s="34">
        <f>SUM(P88:P90,P92:P95,P97:P100)</f>
        <v>10694912939</v>
      </c>
      <c r="Q102" s="34">
        <f>SUM(Q88:Q90,Q92:Q95,Q97:Q100)</f>
        <v>49446333072</v>
      </c>
      <c r="R102" s="34">
        <f>SUM(R88:R90,R92:R95,R97:R100)</f>
        <v>49100255928</v>
      </c>
      <c r="S102" s="34">
        <f>SUM(S88:S90,S92:S95,S97:S100)</f>
        <v>36029827386</v>
      </c>
      <c r="T102" s="39">
        <f>IF(($R102     =0),0,($S102     /$R102     ))</f>
        <v>0.73380121355851358</v>
      </c>
      <c r="U102" s="39">
        <f>IF(($P102     =0),0,(($J102     /$P102     )-1))</f>
        <v>-7.455634080875051E-2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15804083140</v>
      </c>
      <c r="E105" s="33">
        <v>15497655714</v>
      </c>
      <c r="F105" s="33">
        <v>4558867310</v>
      </c>
      <c r="G105" s="38">
        <f t="shared" ref="G105:G136" si="24">IF(($D105     =0),0,($F105     /$D105     ))</f>
        <v>0.28846135961291836</v>
      </c>
      <c r="H105" s="33">
        <v>3488282450</v>
      </c>
      <c r="I105" s="38">
        <f t="shared" ref="I105:I136" si="25">IF(($D105     =0),0,($H105     /$D105     ))</f>
        <v>0.22072033025257801</v>
      </c>
      <c r="J105" s="33">
        <v>4235766228</v>
      </c>
      <c r="K105" s="38">
        <f t="shared" ref="K105:K136" si="26">IF(($E105     =0),0,($J105     /$E105     ))</f>
        <v>0.27331657807919735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12282915988</v>
      </c>
      <c r="O105" s="38">
        <f t="shared" ref="O105:O136" si="29">IF(($E105     =0),0,($N105     /$E105     ))</f>
        <v>0.79256606384048622</v>
      </c>
      <c r="P105" s="33">
        <v>2106851776</v>
      </c>
      <c r="Q105" s="33">
        <v>13338143180</v>
      </c>
      <c r="R105" s="33">
        <v>14074218193</v>
      </c>
      <c r="S105" s="33">
        <v>9090119415</v>
      </c>
      <c r="T105" s="38">
        <f t="shared" ref="T105:T136" si="30">IF(($R105     =0),0,($S105     /$R105     ))</f>
        <v>0.64587029207214453</v>
      </c>
      <c r="U105" s="38">
        <f t="shared" ref="U105:U136" si="31">IF(($P105     =0),0,(($J105     /$P105     )-1))</f>
        <v>1.0104718690946011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15804083140</v>
      </c>
      <c r="E106" s="34">
        <f>E105</f>
        <v>15497655714</v>
      </c>
      <c r="F106" s="34">
        <f>F105</f>
        <v>4558867310</v>
      </c>
      <c r="G106" s="39">
        <f t="shared" si="24"/>
        <v>0.28846135961291836</v>
      </c>
      <c r="H106" s="34">
        <f>H105</f>
        <v>3488282450</v>
      </c>
      <c r="I106" s="39">
        <f t="shared" si="25"/>
        <v>0.22072033025257801</v>
      </c>
      <c r="J106" s="34">
        <f>J105</f>
        <v>4235766228</v>
      </c>
      <c r="K106" s="39">
        <f t="shared" si="26"/>
        <v>0.27331657807919735</v>
      </c>
      <c r="L106" s="34">
        <f>L105</f>
        <v>0</v>
      </c>
      <c r="M106" s="39">
        <f t="shared" si="27"/>
        <v>0</v>
      </c>
      <c r="N106" s="34">
        <f t="shared" si="28"/>
        <v>12282915988</v>
      </c>
      <c r="O106" s="39">
        <f t="shared" si="29"/>
        <v>0.79256606384048622</v>
      </c>
      <c r="P106" s="34">
        <f>P105</f>
        <v>2106851776</v>
      </c>
      <c r="Q106" s="34">
        <f>Q105</f>
        <v>13338143180</v>
      </c>
      <c r="R106" s="34">
        <f>R105</f>
        <v>14074218193</v>
      </c>
      <c r="S106" s="34">
        <f>S105</f>
        <v>9090119415</v>
      </c>
      <c r="T106" s="39">
        <f t="shared" si="30"/>
        <v>0.64587029207214453</v>
      </c>
      <c r="U106" s="39">
        <f t="shared" si="31"/>
        <v>1.0104718690946011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1797763</v>
      </c>
      <c r="E107" s="33">
        <v>1797763</v>
      </c>
      <c r="F107" s="33">
        <v>8452</v>
      </c>
      <c r="G107" s="38">
        <f t="shared" si="24"/>
        <v>4.701398348948109E-3</v>
      </c>
      <c r="H107" s="33">
        <v>230879</v>
      </c>
      <c r="I107" s="38">
        <f t="shared" si="25"/>
        <v>0.12842571573672393</v>
      </c>
      <c r="J107" s="33">
        <v>641451</v>
      </c>
      <c r="K107" s="38">
        <f t="shared" si="26"/>
        <v>0.35680509611111144</v>
      </c>
      <c r="L107" s="33">
        <v>0</v>
      </c>
      <c r="M107" s="38">
        <f t="shared" si="27"/>
        <v>0</v>
      </c>
      <c r="N107" s="33">
        <f t="shared" si="28"/>
        <v>880782</v>
      </c>
      <c r="O107" s="38">
        <f t="shared" si="29"/>
        <v>0.48993221019678346</v>
      </c>
      <c r="P107" s="33">
        <v>30245</v>
      </c>
      <c r="Q107" s="33">
        <v>2060119</v>
      </c>
      <c r="R107" s="33">
        <v>4060119</v>
      </c>
      <c r="S107" s="33">
        <v>841025</v>
      </c>
      <c r="T107" s="38">
        <f t="shared" si="30"/>
        <v>0.20714294334722702</v>
      </c>
      <c r="U107" s="38">
        <f t="shared" si="31"/>
        <v>20.208497272276411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26500000</v>
      </c>
      <c r="E108" s="33">
        <v>43086512</v>
      </c>
      <c r="F108" s="33">
        <v>8445313</v>
      </c>
      <c r="G108" s="38">
        <f t="shared" si="24"/>
        <v>0.31869105660377356</v>
      </c>
      <c r="H108" s="33">
        <v>13903984</v>
      </c>
      <c r="I108" s="38">
        <f t="shared" si="25"/>
        <v>0.524678641509434</v>
      </c>
      <c r="J108" s="33">
        <v>5994044</v>
      </c>
      <c r="K108" s="38">
        <f t="shared" si="26"/>
        <v>0.13911648267095744</v>
      </c>
      <c r="L108" s="33">
        <v>0</v>
      </c>
      <c r="M108" s="38">
        <f t="shared" si="27"/>
        <v>0</v>
      </c>
      <c r="N108" s="33">
        <f t="shared" si="28"/>
        <v>28343341</v>
      </c>
      <c r="O108" s="38">
        <f t="shared" si="29"/>
        <v>0.65782398445248946</v>
      </c>
      <c r="P108" s="33">
        <v>161905</v>
      </c>
      <c r="Q108" s="33">
        <v>10198750</v>
      </c>
      <c r="R108" s="33">
        <v>23126947</v>
      </c>
      <c r="S108" s="33">
        <v>448007</v>
      </c>
      <c r="T108" s="38">
        <f t="shared" si="30"/>
        <v>1.9371644687904546E-2</v>
      </c>
      <c r="U108" s="38">
        <f t="shared" si="31"/>
        <v>36.021982026497021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58855944</v>
      </c>
      <c r="E109" s="33">
        <v>55889544</v>
      </c>
      <c r="F109" s="33">
        <v>18340791</v>
      </c>
      <c r="G109" s="38">
        <f t="shared" si="24"/>
        <v>0.31162172846977021</v>
      </c>
      <c r="H109" s="33">
        <v>13568438</v>
      </c>
      <c r="I109" s="38">
        <f t="shared" si="25"/>
        <v>0.23053640937268799</v>
      </c>
      <c r="J109" s="33">
        <v>9476830</v>
      </c>
      <c r="K109" s="38">
        <f t="shared" si="26"/>
        <v>0.16956355915160087</v>
      </c>
      <c r="L109" s="33">
        <v>0</v>
      </c>
      <c r="M109" s="38">
        <f t="shared" si="27"/>
        <v>0</v>
      </c>
      <c r="N109" s="33">
        <f t="shared" si="28"/>
        <v>41386059</v>
      </c>
      <c r="O109" s="38">
        <f t="shared" si="29"/>
        <v>0.74049734597941974</v>
      </c>
      <c r="P109" s="33">
        <v>12955867</v>
      </c>
      <c r="Q109" s="33">
        <v>57211560</v>
      </c>
      <c r="R109" s="33">
        <v>49623957</v>
      </c>
      <c r="S109" s="33">
        <v>40175476</v>
      </c>
      <c r="T109" s="38">
        <f t="shared" si="30"/>
        <v>0.80959839619399965</v>
      </c>
      <c r="U109" s="38">
        <f t="shared" si="31"/>
        <v>-0.26852984829189741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151016430</v>
      </c>
      <c r="E110" s="33">
        <v>152150206</v>
      </c>
      <c r="F110" s="33">
        <v>33156903</v>
      </c>
      <c r="G110" s="38">
        <f t="shared" si="24"/>
        <v>0.21955824939048021</v>
      </c>
      <c r="H110" s="33">
        <v>33321699</v>
      </c>
      <c r="I110" s="38">
        <f t="shared" si="25"/>
        <v>0.22064949489270802</v>
      </c>
      <c r="J110" s="33">
        <v>33882146</v>
      </c>
      <c r="K110" s="38">
        <f t="shared" si="26"/>
        <v>0.22268879478217729</v>
      </c>
      <c r="L110" s="33">
        <v>0</v>
      </c>
      <c r="M110" s="38">
        <f t="shared" si="27"/>
        <v>0</v>
      </c>
      <c r="N110" s="33">
        <f t="shared" si="28"/>
        <v>100360748</v>
      </c>
      <c r="O110" s="38">
        <f t="shared" si="29"/>
        <v>0.65961624790701889</v>
      </c>
      <c r="P110" s="33">
        <v>31522839</v>
      </c>
      <c r="Q110" s="33">
        <v>132865775</v>
      </c>
      <c r="R110" s="33">
        <v>136408693</v>
      </c>
      <c r="S110" s="33">
        <v>95445396</v>
      </c>
      <c r="T110" s="38">
        <f t="shared" si="30"/>
        <v>0.69970171182565322</v>
      </c>
      <c r="U110" s="38">
        <f t="shared" si="31"/>
        <v>7.4844369188955318E-2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1161369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238170137</v>
      </c>
      <c r="E112" s="34">
        <f>SUM(E107:E111)</f>
        <v>252924025</v>
      </c>
      <c r="F112" s="34">
        <f>SUM(F107:F111)</f>
        <v>59951459</v>
      </c>
      <c r="G112" s="39">
        <f t="shared" si="24"/>
        <v>0.25171694384170423</v>
      </c>
      <c r="H112" s="34">
        <f>SUM(H107:H111)</f>
        <v>61025000</v>
      </c>
      <c r="I112" s="39">
        <f t="shared" si="25"/>
        <v>0.2562243981074756</v>
      </c>
      <c r="J112" s="34">
        <f>SUM(J107:J111)</f>
        <v>49994471</v>
      </c>
      <c r="K112" s="39">
        <f t="shared" si="26"/>
        <v>0.19766596312865098</v>
      </c>
      <c r="L112" s="34">
        <f>SUM(L107:L111)</f>
        <v>0</v>
      </c>
      <c r="M112" s="39">
        <f t="shared" si="27"/>
        <v>0</v>
      </c>
      <c r="N112" s="34">
        <f t="shared" si="28"/>
        <v>170970930</v>
      </c>
      <c r="O112" s="39">
        <f t="shared" si="29"/>
        <v>0.67597742049218135</v>
      </c>
      <c r="P112" s="34">
        <f>SUM(P107:P111)</f>
        <v>44670856</v>
      </c>
      <c r="Q112" s="34">
        <f>SUM(Q107:Q111)</f>
        <v>202336204</v>
      </c>
      <c r="R112" s="34">
        <f>SUM(R107:R111)</f>
        <v>214381085</v>
      </c>
      <c r="S112" s="34">
        <f>SUM(S107:S111)</f>
        <v>136909904</v>
      </c>
      <c r="T112" s="39">
        <f t="shared" si="30"/>
        <v>0.63862865513531664</v>
      </c>
      <c r="U112" s="39">
        <f t="shared" si="31"/>
        <v>0.1191742329719403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11730000</v>
      </c>
      <c r="E113" s="33">
        <v>11830000</v>
      </c>
      <c r="F113" s="33">
        <v>1944226</v>
      </c>
      <c r="G113" s="38">
        <f t="shared" si="24"/>
        <v>0.16574816709292411</v>
      </c>
      <c r="H113" s="33">
        <v>499491</v>
      </c>
      <c r="I113" s="38">
        <f t="shared" si="25"/>
        <v>4.2582352941176474E-2</v>
      </c>
      <c r="J113" s="33">
        <v>1820408</v>
      </c>
      <c r="K113" s="38">
        <f t="shared" si="26"/>
        <v>0.1538806424344886</v>
      </c>
      <c r="L113" s="33">
        <v>0</v>
      </c>
      <c r="M113" s="38">
        <f t="shared" si="27"/>
        <v>0</v>
      </c>
      <c r="N113" s="33">
        <f t="shared" si="28"/>
        <v>4264125</v>
      </c>
      <c r="O113" s="38">
        <f t="shared" si="29"/>
        <v>0.36045012679628063</v>
      </c>
      <c r="P113" s="33">
        <v>1830500</v>
      </c>
      <c r="Q113" s="33">
        <v>4500000</v>
      </c>
      <c r="R113" s="33">
        <v>9300000</v>
      </c>
      <c r="S113" s="33">
        <v>10843961</v>
      </c>
      <c r="T113" s="38">
        <f t="shared" si="30"/>
        <v>1.1660173118279571</v>
      </c>
      <c r="U113" s="38">
        <f t="shared" si="31"/>
        <v>-5.5132477465172913E-3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184957428</v>
      </c>
      <c r="E114" s="33">
        <v>188097513</v>
      </c>
      <c r="F114" s="33">
        <v>55957545</v>
      </c>
      <c r="G114" s="38">
        <f t="shared" si="24"/>
        <v>0.30254283704680407</v>
      </c>
      <c r="H114" s="33">
        <v>43367597</v>
      </c>
      <c r="I114" s="38">
        <f t="shared" si="25"/>
        <v>0.23447340000856845</v>
      </c>
      <c r="J114" s="33">
        <v>38743020</v>
      </c>
      <c r="K114" s="38">
        <f t="shared" si="26"/>
        <v>0.20597305824027562</v>
      </c>
      <c r="L114" s="33">
        <v>0</v>
      </c>
      <c r="M114" s="38">
        <f t="shared" si="27"/>
        <v>0</v>
      </c>
      <c r="N114" s="33">
        <f t="shared" si="28"/>
        <v>138068162</v>
      </c>
      <c r="O114" s="38">
        <f t="shared" si="29"/>
        <v>0.73402438872224751</v>
      </c>
      <c r="P114" s="33">
        <v>24442947</v>
      </c>
      <c r="Q114" s="33">
        <v>155774257</v>
      </c>
      <c r="R114" s="33">
        <v>157613427</v>
      </c>
      <c r="S114" s="33">
        <v>105746114</v>
      </c>
      <c r="T114" s="38">
        <f t="shared" si="30"/>
        <v>0.67092072047897289</v>
      </c>
      <c r="U114" s="38">
        <f t="shared" si="31"/>
        <v>0.58503882531022144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87987110</v>
      </c>
      <c r="E115" s="33">
        <v>102119929</v>
      </c>
      <c r="F115" s="33">
        <v>32295375</v>
      </c>
      <c r="G115" s="38">
        <f t="shared" si="24"/>
        <v>0.36704666172124528</v>
      </c>
      <c r="H115" s="33">
        <v>22247638</v>
      </c>
      <c r="I115" s="38">
        <f t="shared" si="25"/>
        <v>0.25285110512210257</v>
      </c>
      <c r="J115" s="33">
        <v>21233637</v>
      </c>
      <c r="K115" s="38">
        <f t="shared" si="26"/>
        <v>0.20792843481119147</v>
      </c>
      <c r="L115" s="33">
        <v>0</v>
      </c>
      <c r="M115" s="38">
        <f t="shared" si="27"/>
        <v>0</v>
      </c>
      <c r="N115" s="33">
        <f t="shared" si="28"/>
        <v>75776650</v>
      </c>
      <c r="O115" s="38">
        <f t="shared" si="29"/>
        <v>0.74203586647617037</v>
      </c>
      <c r="P115" s="33">
        <v>15678504</v>
      </c>
      <c r="Q115" s="33">
        <v>84058138</v>
      </c>
      <c r="R115" s="33">
        <v>66979426</v>
      </c>
      <c r="S115" s="33">
        <v>39462312</v>
      </c>
      <c r="T115" s="38">
        <f t="shared" si="30"/>
        <v>0.58917065070100783</v>
      </c>
      <c r="U115" s="38">
        <f t="shared" si="31"/>
        <v>0.35431524589335828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3551000</v>
      </c>
      <c r="E116" s="33">
        <v>3551000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-3518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-1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2657799028</v>
      </c>
      <c r="E117" s="33">
        <v>2255884036</v>
      </c>
      <c r="F117" s="33">
        <v>922149003</v>
      </c>
      <c r="G117" s="38">
        <f t="shared" si="24"/>
        <v>0.34695964340611535</v>
      </c>
      <c r="H117" s="33">
        <v>1620634457</v>
      </c>
      <c r="I117" s="38">
        <f t="shared" si="25"/>
        <v>0.60976561430212095</v>
      </c>
      <c r="J117" s="33">
        <v>-784158655</v>
      </c>
      <c r="K117" s="38">
        <f t="shared" si="26"/>
        <v>-0.34760592410167668</v>
      </c>
      <c r="L117" s="33">
        <v>0</v>
      </c>
      <c r="M117" s="38">
        <f t="shared" si="27"/>
        <v>0</v>
      </c>
      <c r="N117" s="33">
        <f t="shared" si="28"/>
        <v>1758624805</v>
      </c>
      <c r="O117" s="38">
        <f t="shared" si="29"/>
        <v>0.77957234367343164</v>
      </c>
      <c r="P117" s="33">
        <v>3263945363</v>
      </c>
      <c r="Q117" s="33">
        <v>2249521902</v>
      </c>
      <c r="R117" s="33">
        <v>2224641423</v>
      </c>
      <c r="S117" s="33">
        <v>6532595828</v>
      </c>
      <c r="T117" s="38">
        <f t="shared" si="30"/>
        <v>2.9364713613893723</v>
      </c>
      <c r="U117" s="38">
        <f t="shared" si="31"/>
        <v>-1.2402487075577926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4700000</v>
      </c>
      <c r="F118" s="33">
        <v>3472034</v>
      </c>
      <c r="G118" s="38">
        <f t="shared" si="24"/>
        <v>0</v>
      </c>
      <c r="H118" s="33">
        <v>1332452</v>
      </c>
      <c r="I118" s="38">
        <f t="shared" si="25"/>
        <v>0</v>
      </c>
      <c r="J118" s="33">
        <v>1656200</v>
      </c>
      <c r="K118" s="38">
        <f t="shared" si="26"/>
        <v>0.35238297872340424</v>
      </c>
      <c r="L118" s="33">
        <v>0</v>
      </c>
      <c r="M118" s="38">
        <f t="shared" si="27"/>
        <v>0</v>
      </c>
      <c r="N118" s="33">
        <f t="shared" si="28"/>
        <v>6460686</v>
      </c>
      <c r="O118" s="38">
        <f t="shared" si="29"/>
        <v>1.3746140425531914</v>
      </c>
      <c r="P118" s="33">
        <v>3037921</v>
      </c>
      <c r="Q118" s="33">
        <v>0</v>
      </c>
      <c r="R118" s="33">
        <v>6381606</v>
      </c>
      <c r="S118" s="33">
        <v>6018712</v>
      </c>
      <c r="T118" s="38">
        <f t="shared" si="30"/>
        <v>0.94313437714581561</v>
      </c>
      <c r="U118" s="38">
        <f t="shared" si="31"/>
        <v>-0.45482453296185121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2946024566</v>
      </c>
      <c r="E121" s="34">
        <f>SUM(E113:E120)</f>
        <v>2566182478</v>
      </c>
      <c r="F121" s="34">
        <f>SUM(F113:F120)</f>
        <v>1015818183</v>
      </c>
      <c r="G121" s="39">
        <f t="shared" si="24"/>
        <v>0.34480981412155681</v>
      </c>
      <c r="H121" s="34">
        <f>SUM(H113:H120)</f>
        <v>1688081635</v>
      </c>
      <c r="I121" s="39">
        <f t="shared" si="25"/>
        <v>0.57300324460362972</v>
      </c>
      <c r="J121" s="34">
        <f>SUM(J113:J120)</f>
        <v>-720705390</v>
      </c>
      <c r="K121" s="39">
        <f t="shared" si="26"/>
        <v>-0.28084728821065547</v>
      </c>
      <c r="L121" s="34">
        <f>SUM(L113:L120)</f>
        <v>0</v>
      </c>
      <c r="M121" s="39">
        <f t="shared" si="27"/>
        <v>0</v>
      </c>
      <c r="N121" s="34">
        <f t="shared" si="28"/>
        <v>1983194428</v>
      </c>
      <c r="O121" s="39">
        <f t="shared" si="29"/>
        <v>0.77281894214539171</v>
      </c>
      <c r="P121" s="34">
        <f>SUM(P113:P120)</f>
        <v>3308931717</v>
      </c>
      <c r="Q121" s="34">
        <f>SUM(Q113:Q120)</f>
        <v>2493854297</v>
      </c>
      <c r="R121" s="34">
        <f>SUM(R113:R120)</f>
        <v>2464915882</v>
      </c>
      <c r="S121" s="34">
        <f>SUM(S113:S120)</f>
        <v>6694666927</v>
      </c>
      <c r="T121" s="39">
        <f t="shared" si="30"/>
        <v>2.7159819026229957</v>
      </c>
      <c r="U121" s="39">
        <f t="shared" si="31"/>
        <v>-1.2178060629952854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1110299</v>
      </c>
      <c r="E122" s="33">
        <v>1022111</v>
      </c>
      <c r="F122" s="33">
        <v>311899</v>
      </c>
      <c r="G122" s="38">
        <f t="shared" si="24"/>
        <v>0.28091442034983372</v>
      </c>
      <c r="H122" s="33">
        <v>202926</v>
      </c>
      <c r="I122" s="38">
        <f t="shared" si="25"/>
        <v>0.18276698438888983</v>
      </c>
      <c r="J122" s="33">
        <v>275709</v>
      </c>
      <c r="K122" s="38">
        <f t="shared" si="26"/>
        <v>0.26974467548045172</v>
      </c>
      <c r="L122" s="33">
        <v>0</v>
      </c>
      <c r="M122" s="38">
        <f t="shared" si="27"/>
        <v>0</v>
      </c>
      <c r="N122" s="33">
        <f t="shared" si="28"/>
        <v>790534</v>
      </c>
      <c r="O122" s="38">
        <f t="shared" si="29"/>
        <v>0.77343263109388316</v>
      </c>
      <c r="P122" s="33">
        <v>281682</v>
      </c>
      <c r="Q122" s="33">
        <v>856814</v>
      </c>
      <c r="R122" s="33">
        <v>1122377</v>
      </c>
      <c r="S122" s="33">
        <v>725800</v>
      </c>
      <c r="T122" s="38">
        <f t="shared" si="30"/>
        <v>0.64666328693478214</v>
      </c>
      <c r="U122" s="38">
        <f t="shared" si="31"/>
        <v>-2.1204762817645384E-2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226939744</v>
      </c>
      <c r="E123" s="33">
        <v>231491368</v>
      </c>
      <c r="F123" s="33">
        <v>57289586</v>
      </c>
      <c r="G123" s="38">
        <f t="shared" si="24"/>
        <v>0.25244404082874089</v>
      </c>
      <c r="H123" s="33">
        <v>52203066</v>
      </c>
      <c r="I123" s="38">
        <f t="shared" si="25"/>
        <v>0.23003051417912943</v>
      </c>
      <c r="J123" s="33">
        <v>48035285</v>
      </c>
      <c r="K123" s="38">
        <f t="shared" si="26"/>
        <v>0.20750356877237858</v>
      </c>
      <c r="L123" s="33">
        <v>0</v>
      </c>
      <c r="M123" s="38">
        <f t="shared" si="27"/>
        <v>0</v>
      </c>
      <c r="N123" s="33">
        <f t="shared" si="28"/>
        <v>157527937</v>
      </c>
      <c r="O123" s="38">
        <f t="shared" si="29"/>
        <v>0.68049162420604814</v>
      </c>
      <c r="P123" s="33">
        <v>42712620</v>
      </c>
      <c r="Q123" s="33">
        <v>230539471</v>
      </c>
      <c r="R123" s="33">
        <v>203646471</v>
      </c>
      <c r="S123" s="33">
        <v>133415297</v>
      </c>
      <c r="T123" s="38">
        <f t="shared" si="30"/>
        <v>0.65513188784891829</v>
      </c>
      <c r="U123" s="38">
        <f t="shared" si="31"/>
        <v>0.12461574588493995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436325376</v>
      </c>
      <c r="E124" s="33">
        <v>444806469</v>
      </c>
      <c r="F124" s="33">
        <v>101795038</v>
      </c>
      <c r="G124" s="38">
        <f t="shared" si="24"/>
        <v>0.23330075122653421</v>
      </c>
      <c r="H124" s="33">
        <v>90745685</v>
      </c>
      <c r="I124" s="38">
        <f t="shared" si="25"/>
        <v>0.20797709689018867</v>
      </c>
      <c r="J124" s="33">
        <v>90515001</v>
      </c>
      <c r="K124" s="38">
        <f t="shared" si="26"/>
        <v>0.20349299596180109</v>
      </c>
      <c r="L124" s="33">
        <v>0</v>
      </c>
      <c r="M124" s="38">
        <f t="shared" si="27"/>
        <v>0</v>
      </c>
      <c r="N124" s="33">
        <f t="shared" si="28"/>
        <v>283055724</v>
      </c>
      <c r="O124" s="38">
        <f t="shared" si="29"/>
        <v>0.63635703103949237</v>
      </c>
      <c r="P124" s="33">
        <v>71962137</v>
      </c>
      <c r="Q124" s="33">
        <v>383233776</v>
      </c>
      <c r="R124" s="33">
        <v>379165667</v>
      </c>
      <c r="S124" s="33">
        <v>238723453</v>
      </c>
      <c r="T124" s="38">
        <f t="shared" si="30"/>
        <v>0.62960197553962605</v>
      </c>
      <c r="U124" s="38">
        <f t="shared" si="31"/>
        <v>0.25781424473261549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664375419</v>
      </c>
      <c r="E126" s="34">
        <f>SUM(E122:E125)</f>
        <v>677319948</v>
      </c>
      <c r="F126" s="34">
        <f>SUM(F122:F125)</f>
        <v>159396523</v>
      </c>
      <c r="G126" s="39">
        <f t="shared" si="24"/>
        <v>0.23991935649864854</v>
      </c>
      <c r="H126" s="34">
        <f>SUM(H122:H125)</f>
        <v>143151677</v>
      </c>
      <c r="I126" s="39">
        <f t="shared" si="25"/>
        <v>0.21546805150537937</v>
      </c>
      <c r="J126" s="34">
        <f>SUM(J122:J125)</f>
        <v>138825995</v>
      </c>
      <c r="K126" s="39">
        <f t="shared" si="26"/>
        <v>0.20496368874108517</v>
      </c>
      <c r="L126" s="34">
        <f>SUM(L122:L125)</f>
        <v>0</v>
      </c>
      <c r="M126" s="39">
        <f t="shared" si="27"/>
        <v>0</v>
      </c>
      <c r="N126" s="34">
        <f t="shared" si="28"/>
        <v>441374195</v>
      </c>
      <c r="O126" s="39">
        <f t="shared" si="29"/>
        <v>0.65164800815817692</v>
      </c>
      <c r="P126" s="34">
        <f>SUM(P122:P125)</f>
        <v>114956439</v>
      </c>
      <c r="Q126" s="34">
        <f>SUM(Q122:Q125)</f>
        <v>614630061</v>
      </c>
      <c r="R126" s="34">
        <f>SUM(R122:R125)</f>
        <v>583934515</v>
      </c>
      <c r="S126" s="34">
        <f>SUM(S122:S125)</f>
        <v>372864550</v>
      </c>
      <c r="T126" s="39">
        <f t="shared" si="30"/>
        <v>0.63853829568543319</v>
      </c>
      <c r="U126" s="39">
        <f t="shared" si="31"/>
        <v>0.20764000875148891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174237057</v>
      </c>
      <c r="E127" s="33">
        <v>175893659</v>
      </c>
      <c r="F127" s="33">
        <v>19661208</v>
      </c>
      <c r="G127" s="38">
        <f t="shared" si="24"/>
        <v>0.11284171311502351</v>
      </c>
      <c r="H127" s="33">
        <v>26124457</v>
      </c>
      <c r="I127" s="38">
        <f t="shared" si="25"/>
        <v>0.14993628479388285</v>
      </c>
      <c r="J127" s="33">
        <v>29716240</v>
      </c>
      <c r="K127" s="38">
        <f t="shared" si="26"/>
        <v>0.16894435063176438</v>
      </c>
      <c r="L127" s="33">
        <v>0</v>
      </c>
      <c r="M127" s="38">
        <f t="shared" si="27"/>
        <v>0</v>
      </c>
      <c r="N127" s="33">
        <f t="shared" si="28"/>
        <v>75501905</v>
      </c>
      <c r="O127" s="38">
        <f t="shared" si="29"/>
        <v>0.42924745229161443</v>
      </c>
      <c r="P127" s="33">
        <v>23441973</v>
      </c>
      <c r="Q127" s="33">
        <v>140041641</v>
      </c>
      <c r="R127" s="33">
        <v>141534185</v>
      </c>
      <c r="S127" s="33">
        <v>86972890</v>
      </c>
      <c r="T127" s="38">
        <f t="shared" si="30"/>
        <v>0.61450094194558014</v>
      </c>
      <c r="U127" s="38">
        <f t="shared" si="31"/>
        <v>0.2676509780128149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32289161</v>
      </c>
      <c r="E128" s="33">
        <v>42171659</v>
      </c>
      <c r="F128" s="33">
        <v>10548549</v>
      </c>
      <c r="G128" s="38">
        <f t="shared" si="24"/>
        <v>0.32669009269085686</v>
      </c>
      <c r="H128" s="33">
        <v>7278493</v>
      </c>
      <c r="I128" s="38">
        <f t="shared" si="25"/>
        <v>0.22541598402014842</v>
      </c>
      <c r="J128" s="33">
        <v>6107617</v>
      </c>
      <c r="K128" s="38">
        <f t="shared" si="26"/>
        <v>0.14482752504472257</v>
      </c>
      <c r="L128" s="33">
        <v>0</v>
      </c>
      <c r="M128" s="38">
        <f t="shared" si="27"/>
        <v>0</v>
      </c>
      <c r="N128" s="33">
        <f t="shared" si="28"/>
        <v>23934659</v>
      </c>
      <c r="O128" s="38">
        <f t="shared" si="29"/>
        <v>0.56755317593742283</v>
      </c>
      <c r="P128" s="33">
        <v>6327086</v>
      </c>
      <c r="Q128" s="33">
        <v>24890499</v>
      </c>
      <c r="R128" s="33">
        <v>37486579</v>
      </c>
      <c r="S128" s="33">
        <v>21684483</v>
      </c>
      <c r="T128" s="38">
        <f t="shared" si="30"/>
        <v>0.57845990694429594</v>
      </c>
      <c r="U128" s="38">
        <f t="shared" si="31"/>
        <v>-3.4687216200317228E-2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11633862</v>
      </c>
      <c r="E129" s="33">
        <v>8762650</v>
      </c>
      <c r="F129" s="33">
        <v>224411</v>
      </c>
      <c r="G129" s="38">
        <f t="shared" si="24"/>
        <v>1.9289467246560086E-2</v>
      </c>
      <c r="H129" s="33">
        <v>3215062</v>
      </c>
      <c r="I129" s="38">
        <f t="shared" si="25"/>
        <v>0.27635380237448237</v>
      </c>
      <c r="J129" s="33">
        <v>593546</v>
      </c>
      <c r="K129" s="38">
        <f t="shared" si="26"/>
        <v>6.7735901810525356E-2</v>
      </c>
      <c r="L129" s="33">
        <v>0</v>
      </c>
      <c r="M129" s="38">
        <f t="shared" si="27"/>
        <v>0</v>
      </c>
      <c r="N129" s="33">
        <f t="shared" si="28"/>
        <v>4033019</v>
      </c>
      <c r="O129" s="38">
        <f t="shared" si="29"/>
        <v>0.46025106560230067</v>
      </c>
      <c r="P129" s="33">
        <v>1224654</v>
      </c>
      <c r="Q129" s="33">
        <v>21730764</v>
      </c>
      <c r="R129" s="33">
        <v>17748033</v>
      </c>
      <c r="S129" s="33">
        <v>10856551</v>
      </c>
      <c r="T129" s="38">
        <f t="shared" si="30"/>
        <v>0.61170446324953309</v>
      </c>
      <c r="U129" s="38">
        <f t="shared" si="31"/>
        <v>-0.51533576014123172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89423540</v>
      </c>
      <c r="E130" s="33">
        <v>89980324</v>
      </c>
      <c r="F130" s="33">
        <v>24875614</v>
      </c>
      <c r="G130" s="38">
        <f t="shared" si="24"/>
        <v>0.27817746870678572</v>
      </c>
      <c r="H130" s="33">
        <v>19788345</v>
      </c>
      <c r="I130" s="38">
        <f t="shared" si="25"/>
        <v>0.22128787341677594</v>
      </c>
      <c r="J130" s="33">
        <v>18630859</v>
      </c>
      <c r="K130" s="38">
        <f t="shared" si="26"/>
        <v>0.20705481122739677</v>
      </c>
      <c r="L130" s="33">
        <v>0</v>
      </c>
      <c r="M130" s="38">
        <f t="shared" si="27"/>
        <v>0</v>
      </c>
      <c r="N130" s="33">
        <f t="shared" si="28"/>
        <v>63294818</v>
      </c>
      <c r="O130" s="38">
        <f t="shared" si="29"/>
        <v>0.70342954088496057</v>
      </c>
      <c r="P130" s="33">
        <v>15625455</v>
      </c>
      <c r="Q130" s="33">
        <v>77282044</v>
      </c>
      <c r="R130" s="33">
        <v>78526167</v>
      </c>
      <c r="S130" s="33">
        <v>54833691</v>
      </c>
      <c r="T130" s="38">
        <f t="shared" si="30"/>
        <v>0.69828559185882588</v>
      </c>
      <c r="U130" s="38">
        <f t="shared" si="31"/>
        <v>0.19234025505177299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307583620</v>
      </c>
      <c r="E132" s="34">
        <f>SUM(E127:E131)</f>
        <v>316808292</v>
      </c>
      <c r="F132" s="34">
        <f>SUM(F127:F131)</f>
        <v>55309782</v>
      </c>
      <c r="G132" s="39">
        <f t="shared" si="24"/>
        <v>0.17982031032731846</v>
      </c>
      <c r="H132" s="34">
        <f>SUM(H127:H131)</f>
        <v>56406357</v>
      </c>
      <c r="I132" s="39">
        <f t="shared" si="25"/>
        <v>0.18338543840533511</v>
      </c>
      <c r="J132" s="34">
        <f>SUM(J127:J131)</f>
        <v>55048262</v>
      </c>
      <c r="K132" s="39">
        <f t="shared" si="26"/>
        <v>0.17375890527511825</v>
      </c>
      <c r="L132" s="34">
        <f>SUM(L127:L131)</f>
        <v>0</v>
      </c>
      <c r="M132" s="39">
        <f t="shared" si="27"/>
        <v>0</v>
      </c>
      <c r="N132" s="34">
        <f t="shared" si="28"/>
        <v>166764401</v>
      </c>
      <c r="O132" s="39">
        <f t="shared" si="29"/>
        <v>0.52638900310096681</v>
      </c>
      <c r="P132" s="34">
        <f>SUM(P127:P131)</f>
        <v>46619168</v>
      </c>
      <c r="Q132" s="34">
        <f>SUM(Q127:Q131)</f>
        <v>263944948</v>
      </c>
      <c r="R132" s="34">
        <f>SUM(R127:R131)</f>
        <v>275294964</v>
      </c>
      <c r="S132" s="34">
        <f>SUM(S127:S131)</f>
        <v>174347615</v>
      </c>
      <c r="T132" s="39">
        <f t="shared" si="30"/>
        <v>0.63331203908256017</v>
      </c>
      <c r="U132" s="39">
        <f t="shared" si="31"/>
        <v>0.18080747386997564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701054821</v>
      </c>
      <c r="E133" s="33">
        <v>705017599</v>
      </c>
      <c r="F133" s="33">
        <v>150064203</v>
      </c>
      <c r="G133" s="38">
        <f t="shared" si="24"/>
        <v>0.21405487631615616</v>
      </c>
      <c r="H133" s="33">
        <v>139794538</v>
      </c>
      <c r="I133" s="38">
        <f t="shared" si="25"/>
        <v>0.1994060005187526</v>
      </c>
      <c r="J133" s="33">
        <v>144759571</v>
      </c>
      <c r="K133" s="38">
        <f t="shared" si="26"/>
        <v>0.20532759920508026</v>
      </c>
      <c r="L133" s="33">
        <v>0</v>
      </c>
      <c r="M133" s="38">
        <f t="shared" si="27"/>
        <v>0</v>
      </c>
      <c r="N133" s="33">
        <f t="shared" si="28"/>
        <v>434618312</v>
      </c>
      <c r="O133" s="38">
        <f t="shared" si="29"/>
        <v>0.61646448630000794</v>
      </c>
      <c r="P133" s="33">
        <v>105003908</v>
      </c>
      <c r="Q133" s="33">
        <v>680598598</v>
      </c>
      <c r="R133" s="33">
        <v>638592180</v>
      </c>
      <c r="S133" s="33">
        <v>356758896</v>
      </c>
      <c r="T133" s="38">
        <f t="shared" si="30"/>
        <v>0.55866468017193693</v>
      </c>
      <c r="U133" s="38">
        <f t="shared" si="31"/>
        <v>0.37861127035386155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21426327</v>
      </c>
      <c r="E134" s="33">
        <v>20924827</v>
      </c>
      <c r="F134" s="33">
        <v>2221718</v>
      </c>
      <c r="G134" s="38">
        <f t="shared" si="24"/>
        <v>0.10369103393222739</v>
      </c>
      <c r="H134" s="33">
        <v>3211092</v>
      </c>
      <c r="I134" s="38">
        <f t="shared" si="25"/>
        <v>0.1498666570336577</v>
      </c>
      <c r="J134" s="33">
        <v>4850399</v>
      </c>
      <c r="K134" s="38">
        <f t="shared" si="26"/>
        <v>0.23180115180880587</v>
      </c>
      <c r="L134" s="33">
        <v>0</v>
      </c>
      <c r="M134" s="38">
        <f t="shared" si="27"/>
        <v>0</v>
      </c>
      <c r="N134" s="33">
        <f t="shared" si="28"/>
        <v>10283209</v>
      </c>
      <c r="O134" s="38">
        <f t="shared" si="29"/>
        <v>0.49143579538315896</v>
      </c>
      <c r="P134" s="33">
        <v>4507429</v>
      </c>
      <c r="Q134" s="33">
        <v>20407013</v>
      </c>
      <c r="R134" s="33">
        <v>18792013</v>
      </c>
      <c r="S134" s="33">
        <v>10919152</v>
      </c>
      <c r="T134" s="38">
        <f t="shared" si="30"/>
        <v>0.58105281217078764</v>
      </c>
      <c r="U134" s="38">
        <f t="shared" si="31"/>
        <v>7.6089939519845995E-2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5428067</v>
      </c>
      <c r="E136" s="33">
        <v>5428067</v>
      </c>
      <c r="F136" s="33">
        <v>2278807</v>
      </c>
      <c r="G136" s="38">
        <f t="shared" si="24"/>
        <v>0.41981924688844113</v>
      </c>
      <c r="H136" s="33">
        <v>1495282</v>
      </c>
      <c r="I136" s="38">
        <f t="shared" si="25"/>
        <v>0.27547228138488344</v>
      </c>
      <c r="J136" s="33">
        <v>1614793</v>
      </c>
      <c r="K136" s="38">
        <f t="shared" si="26"/>
        <v>0.29748951145960434</v>
      </c>
      <c r="L136" s="33">
        <v>0</v>
      </c>
      <c r="M136" s="38">
        <f t="shared" si="27"/>
        <v>0</v>
      </c>
      <c r="N136" s="33">
        <f t="shared" si="28"/>
        <v>5388882</v>
      </c>
      <c r="O136" s="38">
        <f t="shared" si="29"/>
        <v>0.99278103973292886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727909215</v>
      </c>
      <c r="E137" s="34">
        <f>SUM(E133:E136)</f>
        <v>731370493</v>
      </c>
      <c r="F137" s="34">
        <f>SUM(F133:F136)</f>
        <v>154564728</v>
      </c>
      <c r="G137" s="39">
        <f t="shared" ref="G137:G170" si="32">IF(($D137     =0),0,($F137     /$D137     ))</f>
        <v>0.21234066668602347</v>
      </c>
      <c r="H137" s="34">
        <f>SUM(H133:H136)</f>
        <v>144500912</v>
      </c>
      <c r="I137" s="39">
        <f t="shared" ref="I137:I170" si="33">IF(($D137     =0),0,($H137     /$D137     ))</f>
        <v>0.19851501948632427</v>
      </c>
      <c r="J137" s="34">
        <f>SUM(J133:J136)</f>
        <v>151224763</v>
      </c>
      <c r="K137" s="39">
        <f t="shared" ref="K137:K170" si="34">IF(($E137     =0),0,($J137     /$E137     ))</f>
        <v>0.20676902397264199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450290403</v>
      </c>
      <c r="O137" s="39">
        <f t="shared" ref="O137:O170" si="37">IF(($E137     =0),0,($N137     /$E137     ))</f>
        <v>0.61568029789246637</v>
      </c>
      <c r="P137" s="34">
        <f>SUM(P133:P136)</f>
        <v>109511337</v>
      </c>
      <c r="Q137" s="34">
        <f>SUM(Q133:Q136)</f>
        <v>701005611</v>
      </c>
      <c r="R137" s="34">
        <f>SUM(R133:R136)</f>
        <v>657384193</v>
      </c>
      <c r="S137" s="34">
        <f>SUM(S133:S136)</f>
        <v>367678048</v>
      </c>
      <c r="T137" s="39">
        <f t="shared" ref="T137:T170" si="38">IF(($R137     =0),0,($S137     /$R137     ))</f>
        <v>0.5593046682824635</v>
      </c>
      <c r="U137" s="39">
        <f t="shared" ref="U137:U170" si="39">IF(($P137     =0),0,(($J137     /$P137     )-1))</f>
        <v>0.38090509295854913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33513678</v>
      </c>
      <c r="E138" s="33">
        <v>39513678</v>
      </c>
      <c r="F138" s="33">
        <v>10804567</v>
      </c>
      <c r="G138" s="38">
        <f t="shared" si="32"/>
        <v>0.32239275557878189</v>
      </c>
      <c r="H138" s="33">
        <v>8281823</v>
      </c>
      <c r="I138" s="38">
        <f t="shared" si="33"/>
        <v>0.24711769922716331</v>
      </c>
      <c r="J138" s="33">
        <v>5517405</v>
      </c>
      <c r="K138" s="38">
        <f t="shared" si="34"/>
        <v>0.13963278741098209</v>
      </c>
      <c r="L138" s="33">
        <v>0</v>
      </c>
      <c r="M138" s="38">
        <f t="shared" si="35"/>
        <v>0</v>
      </c>
      <c r="N138" s="33">
        <f t="shared" si="36"/>
        <v>24603795</v>
      </c>
      <c r="O138" s="38">
        <f t="shared" si="37"/>
        <v>0.62266527049190412</v>
      </c>
      <c r="P138" s="33">
        <v>11451969</v>
      </c>
      <c r="Q138" s="33">
        <v>34115750</v>
      </c>
      <c r="R138" s="33">
        <v>38201750</v>
      </c>
      <c r="S138" s="33">
        <v>31951141</v>
      </c>
      <c r="T138" s="38">
        <f t="shared" si="38"/>
        <v>0.83637898787359222</v>
      </c>
      <c r="U138" s="38">
        <f t="shared" si="39"/>
        <v>-0.51821341814669597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44542731</v>
      </c>
      <c r="E139" s="33">
        <v>43621672</v>
      </c>
      <c r="F139" s="33">
        <v>10890344</v>
      </c>
      <c r="G139" s="38">
        <f t="shared" si="32"/>
        <v>0.24449205864813273</v>
      </c>
      <c r="H139" s="33">
        <v>5541049</v>
      </c>
      <c r="I139" s="38">
        <f t="shared" si="33"/>
        <v>0.12439850174431379</v>
      </c>
      <c r="J139" s="33">
        <v>9824132</v>
      </c>
      <c r="K139" s="38">
        <f t="shared" si="34"/>
        <v>0.2252121835219888</v>
      </c>
      <c r="L139" s="33">
        <v>0</v>
      </c>
      <c r="M139" s="38">
        <f t="shared" si="35"/>
        <v>0</v>
      </c>
      <c r="N139" s="33">
        <f t="shared" si="36"/>
        <v>26255525</v>
      </c>
      <c r="O139" s="38">
        <f t="shared" si="37"/>
        <v>0.60189176150790369</v>
      </c>
      <c r="P139" s="33">
        <v>11080377</v>
      </c>
      <c r="Q139" s="33">
        <v>39841068</v>
      </c>
      <c r="R139" s="33">
        <v>41448765</v>
      </c>
      <c r="S139" s="33">
        <v>28412099</v>
      </c>
      <c r="T139" s="38">
        <f t="shared" si="38"/>
        <v>0.68547516433843081</v>
      </c>
      <c r="U139" s="38">
        <f t="shared" si="39"/>
        <v>-0.11337565499802038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289520370</v>
      </c>
      <c r="E140" s="33">
        <v>297293157</v>
      </c>
      <c r="F140" s="33">
        <v>62519204</v>
      </c>
      <c r="G140" s="38">
        <f t="shared" si="32"/>
        <v>0.21594060549176558</v>
      </c>
      <c r="H140" s="33">
        <v>63117285</v>
      </c>
      <c r="I140" s="38">
        <f t="shared" si="33"/>
        <v>0.21800637032896855</v>
      </c>
      <c r="J140" s="33">
        <v>63912532</v>
      </c>
      <c r="K140" s="38">
        <f t="shared" si="34"/>
        <v>0.21498151065750901</v>
      </c>
      <c r="L140" s="33">
        <v>0</v>
      </c>
      <c r="M140" s="38">
        <f t="shared" si="35"/>
        <v>0</v>
      </c>
      <c r="N140" s="33">
        <f t="shared" si="36"/>
        <v>189549021</v>
      </c>
      <c r="O140" s="38">
        <f t="shared" si="37"/>
        <v>0.63758285899597744</v>
      </c>
      <c r="P140" s="33">
        <v>49820980</v>
      </c>
      <c r="Q140" s="33">
        <v>241036159</v>
      </c>
      <c r="R140" s="33">
        <v>249005559</v>
      </c>
      <c r="S140" s="33">
        <v>167151396</v>
      </c>
      <c r="T140" s="38">
        <f t="shared" si="38"/>
        <v>0.67127576055440596</v>
      </c>
      <c r="U140" s="38">
        <f t="shared" si="39"/>
        <v>0.28284373370415428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118547878</v>
      </c>
      <c r="E142" s="33">
        <v>116439519</v>
      </c>
      <c r="F142" s="33">
        <v>45594127</v>
      </c>
      <c r="G142" s="38">
        <f t="shared" si="32"/>
        <v>0.38460517192893151</v>
      </c>
      <c r="H142" s="33">
        <v>31864589</v>
      </c>
      <c r="I142" s="38">
        <f t="shared" si="33"/>
        <v>0.26879088464156231</v>
      </c>
      <c r="J142" s="33">
        <v>26941342</v>
      </c>
      <c r="K142" s="38">
        <f t="shared" si="34"/>
        <v>0.23137627354850204</v>
      </c>
      <c r="L142" s="33">
        <v>0</v>
      </c>
      <c r="M142" s="38">
        <f t="shared" si="35"/>
        <v>0</v>
      </c>
      <c r="N142" s="33">
        <f t="shared" si="36"/>
        <v>104400058</v>
      </c>
      <c r="O142" s="38">
        <f t="shared" si="37"/>
        <v>0.89660330870999216</v>
      </c>
      <c r="P142" s="33">
        <v>34039908</v>
      </c>
      <c r="Q142" s="33">
        <v>31531611</v>
      </c>
      <c r="R142" s="33">
        <v>111140135</v>
      </c>
      <c r="S142" s="33">
        <v>99329636</v>
      </c>
      <c r="T142" s="38">
        <f t="shared" si="38"/>
        <v>0.89373326746453929</v>
      </c>
      <c r="U142" s="38">
        <f t="shared" si="39"/>
        <v>-0.20853658006361242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486124657</v>
      </c>
      <c r="E144" s="34">
        <f>SUM(E138:E143)</f>
        <v>496868026</v>
      </c>
      <c r="F144" s="34">
        <f>SUM(F138:F143)</f>
        <v>129808242</v>
      </c>
      <c r="G144" s="39">
        <f t="shared" si="32"/>
        <v>0.26702665690952598</v>
      </c>
      <c r="H144" s="34">
        <f>SUM(H138:H143)</f>
        <v>108804746</v>
      </c>
      <c r="I144" s="39">
        <f t="shared" si="33"/>
        <v>0.22382066910874673</v>
      </c>
      <c r="J144" s="34">
        <f>SUM(J138:J143)</f>
        <v>106195411</v>
      </c>
      <c r="K144" s="39">
        <f t="shared" si="34"/>
        <v>0.21372961318303868</v>
      </c>
      <c r="L144" s="34">
        <f>SUM(L138:L143)</f>
        <v>0</v>
      </c>
      <c r="M144" s="39">
        <f t="shared" si="35"/>
        <v>0</v>
      </c>
      <c r="N144" s="34">
        <f t="shared" si="36"/>
        <v>344808399</v>
      </c>
      <c r="O144" s="39">
        <f t="shared" si="37"/>
        <v>0.69396375084920436</v>
      </c>
      <c r="P144" s="34">
        <f>SUM(P138:P143)</f>
        <v>106393234</v>
      </c>
      <c r="Q144" s="34">
        <f>SUM(Q138:Q143)</f>
        <v>346524588</v>
      </c>
      <c r="R144" s="34">
        <f>SUM(R138:R143)</f>
        <v>439796209</v>
      </c>
      <c r="S144" s="34">
        <f>SUM(S138:S143)</f>
        <v>326844272</v>
      </c>
      <c r="T144" s="39">
        <f t="shared" si="38"/>
        <v>0.74317209951211749</v>
      </c>
      <c r="U144" s="39">
        <f t="shared" si="39"/>
        <v>-1.8593569587329606E-3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571657</v>
      </c>
      <c r="E145" s="33">
        <v>421657</v>
      </c>
      <c r="F145" s="33">
        <v>77876</v>
      </c>
      <c r="G145" s="38">
        <f t="shared" si="32"/>
        <v>0.13622854264007964</v>
      </c>
      <c r="H145" s="33">
        <v>81092</v>
      </c>
      <c r="I145" s="38">
        <f t="shared" si="33"/>
        <v>0.141854293746075</v>
      </c>
      <c r="J145" s="33">
        <v>25536</v>
      </c>
      <c r="K145" s="38">
        <f t="shared" si="34"/>
        <v>6.0561072151061171E-2</v>
      </c>
      <c r="L145" s="33">
        <v>0</v>
      </c>
      <c r="M145" s="38">
        <f t="shared" si="35"/>
        <v>0</v>
      </c>
      <c r="N145" s="33">
        <f t="shared" si="36"/>
        <v>184504</v>
      </c>
      <c r="O145" s="38">
        <f t="shared" si="37"/>
        <v>0.43756892450498863</v>
      </c>
      <c r="P145" s="33">
        <v>0</v>
      </c>
      <c r="Q145" s="33">
        <v>547040</v>
      </c>
      <c r="R145" s="33">
        <v>547040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8980000</v>
      </c>
      <c r="E146" s="33">
        <v>0</v>
      </c>
      <c r="F146" s="33">
        <v>1770101</v>
      </c>
      <c r="G146" s="38">
        <f t="shared" si="32"/>
        <v>0.19711592427616925</v>
      </c>
      <c r="H146" s="33">
        <v>5124048</v>
      </c>
      <c r="I146" s="38">
        <f t="shared" si="33"/>
        <v>0.57060668151447658</v>
      </c>
      <c r="J146" s="33">
        <v>2173346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9067495</v>
      </c>
      <c r="O146" s="38">
        <f t="shared" si="37"/>
        <v>0</v>
      </c>
      <c r="P146" s="33">
        <v>542093</v>
      </c>
      <c r="Q146" s="33">
        <v>14000000</v>
      </c>
      <c r="R146" s="33">
        <v>12507905</v>
      </c>
      <c r="S146" s="33">
        <v>3655647</v>
      </c>
      <c r="T146" s="38">
        <f t="shared" si="38"/>
        <v>0.29226693039321933</v>
      </c>
      <c r="U146" s="38">
        <f t="shared" si="39"/>
        <v>3.0091755473691784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4800051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150000</v>
      </c>
      <c r="R147" s="33">
        <v>0</v>
      </c>
      <c r="S147" s="33">
        <v>6743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67217198</v>
      </c>
      <c r="E149" s="33">
        <v>97021940</v>
      </c>
      <c r="F149" s="33">
        <v>25730843</v>
      </c>
      <c r="G149" s="38">
        <f t="shared" si="32"/>
        <v>0.38280148184695234</v>
      </c>
      <c r="H149" s="33">
        <v>15383201</v>
      </c>
      <c r="I149" s="38">
        <f t="shared" si="33"/>
        <v>0.22885811158031313</v>
      </c>
      <c r="J149" s="33">
        <v>17557063</v>
      </c>
      <c r="K149" s="38">
        <f t="shared" si="34"/>
        <v>0.18095971900788627</v>
      </c>
      <c r="L149" s="33">
        <v>0</v>
      </c>
      <c r="M149" s="38">
        <f t="shared" si="35"/>
        <v>0</v>
      </c>
      <c r="N149" s="33">
        <f t="shared" si="36"/>
        <v>58671107</v>
      </c>
      <c r="O149" s="38">
        <f t="shared" si="37"/>
        <v>0.60471999426109191</v>
      </c>
      <c r="P149" s="33">
        <v>16547781</v>
      </c>
      <c r="Q149" s="33">
        <v>74460582</v>
      </c>
      <c r="R149" s="33">
        <v>70715657</v>
      </c>
      <c r="S149" s="33">
        <v>24257739</v>
      </c>
      <c r="T149" s="38">
        <f t="shared" si="38"/>
        <v>0.34303208128293283</v>
      </c>
      <c r="U149" s="38">
        <f t="shared" si="39"/>
        <v>6.0991984363341523E-2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76768855</v>
      </c>
      <c r="E150" s="34">
        <f>SUM(E145:E149)</f>
        <v>102243648</v>
      </c>
      <c r="F150" s="34">
        <f>SUM(F145:F149)</f>
        <v>27578820</v>
      </c>
      <c r="G150" s="39">
        <f t="shared" si="32"/>
        <v>0.35924490472080117</v>
      </c>
      <c r="H150" s="34">
        <f>SUM(H145:H149)</f>
        <v>20588341</v>
      </c>
      <c r="I150" s="39">
        <f t="shared" si="33"/>
        <v>0.26818611531981296</v>
      </c>
      <c r="J150" s="34">
        <f>SUM(J145:J149)</f>
        <v>19755945</v>
      </c>
      <c r="K150" s="39">
        <f t="shared" si="34"/>
        <v>0.19322417955979035</v>
      </c>
      <c r="L150" s="34">
        <f>SUM(L145:L149)</f>
        <v>0</v>
      </c>
      <c r="M150" s="39">
        <f t="shared" si="35"/>
        <v>0</v>
      </c>
      <c r="N150" s="34">
        <f t="shared" si="36"/>
        <v>67923106</v>
      </c>
      <c r="O150" s="39">
        <f t="shared" si="37"/>
        <v>0.66432592467749196</v>
      </c>
      <c r="P150" s="34">
        <f>SUM(P145:P149)</f>
        <v>17089874</v>
      </c>
      <c r="Q150" s="34">
        <f>SUM(Q145:Q149)</f>
        <v>89157622</v>
      </c>
      <c r="R150" s="34">
        <f>SUM(R145:R149)</f>
        <v>83770602</v>
      </c>
      <c r="S150" s="34">
        <f>SUM(S145:S149)</f>
        <v>27920129</v>
      </c>
      <c r="T150" s="39">
        <f t="shared" si="38"/>
        <v>0.33329268661576528</v>
      </c>
      <c r="U150" s="39">
        <f t="shared" si="39"/>
        <v>0.1560029640944105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1650000</v>
      </c>
      <c r="E151" s="33">
        <v>1701067</v>
      </c>
      <c r="F151" s="33">
        <v>256793</v>
      </c>
      <c r="G151" s="38">
        <f t="shared" si="32"/>
        <v>0.15563212121212122</v>
      </c>
      <c r="H151" s="33">
        <v>756067</v>
      </c>
      <c r="I151" s="38">
        <f t="shared" si="33"/>
        <v>0.45822242424242426</v>
      </c>
      <c r="J151" s="33">
        <v>119874</v>
      </c>
      <c r="K151" s="38">
        <f t="shared" si="34"/>
        <v>7.0469887429478087E-2</v>
      </c>
      <c r="L151" s="33">
        <v>0</v>
      </c>
      <c r="M151" s="38">
        <f t="shared" si="35"/>
        <v>0</v>
      </c>
      <c r="N151" s="33">
        <f t="shared" si="36"/>
        <v>1132734</v>
      </c>
      <c r="O151" s="38">
        <f t="shared" si="37"/>
        <v>0.66589616987455524</v>
      </c>
      <c r="P151" s="33">
        <v>663118</v>
      </c>
      <c r="Q151" s="33">
        <v>1300000</v>
      </c>
      <c r="R151" s="33">
        <v>1600000</v>
      </c>
      <c r="S151" s="33">
        <v>1111916</v>
      </c>
      <c r="T151" s="38">
        <f t="shared" si="38"/>
        <v>0.69494750000000005</v>
      </c>
      <c r="U151" s="38">
        <f t="shared" si="39"/>
        <v>-0.81922674395808892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1524917100</v>
      </c>
      <c r="E152" s="33">
        <v>1491279122</v>
      </c>
      <c r="F152" s="33">
        <v>400252345</v>
      </c>
      <c r="G152" s="38">
        <f t="shared" si="32"/>
        <v>0.26247482240182107</v>
      </c>
      <c r="H152" s="33">
        <v>312398920</v>
      </c>
      <c r="I152" s="38">
        <f t="shared" si="33"/>
        <v>0.2048628873005621</v>
      </c>
      <c r="J152" s="33">
        <v>317317276</v>
      </c>
      <c r="K152" s="38">
        <f t="shared" si="34"/>
        <v>0.21278194760376992</v>
      </c>
      <c r="L152" s="33">
        <v>0</v>
      </c>
      <c r="M152" s="38">
        <f t="shared" si="35"/>
        <v>0</v>
      </c>
      <c r="N152" s="33">
        <f t="shared" si="36"/>
        <v>1029968541</v>
      </c>
      <c r="O152" s="38">
        <f t="shared" si="37"/>
        <v>0.69066114170409476</v>
      </c>
      <c r="P152" s="33">
        <v>316572517</v>
      </c>
      <c r="Q152" s="33">
        <v>1281244200</v>
      </c>
      <c r="R152" s="33">
        <v>1323125611</v>
      </c>
      <c r="S152" s="33">
        <v>981829355</v>
      </c>
      <c r="T152" s="38">
        <f t="shared" si="38"/>
        <v>0.74205301963579029</v>
      </c>
      <c r="U152" s="38">
        <f t="shared" si="39"/>
        <v>2.3525699800404087E-3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90255960</v>
      </c>
      <c r="E153" s="33">
        <v>89427890</v>
      </c>
      <c r="F153" s="33">
        <v>21816571</v>
      </c>
      <c r="G153" s="38">
        <f t="shared" si="32"/>
        <v>0.24171889590449208</v>
      </c>
      <c r="H153" s="33">
        <v>20530361</v>
      </c>
      <c r="I153" s="38">
        <f t="shared" si="33"/>
        <v>0.2274682026538746</v>
      </c>
      <c r="J153" s="33">
        <v>19790988</v>
      </c>
      <c r="K153" s="38">
        <f t="shared" si="34"/>
        <v>0.22130666395013904</v>
      </c>
      <c r="L153" s="33">
        <v>0</v>
      </c>
      <c r="M153" s="38">
        <f t="shared" si="35"/>
        <v>0</v>
      </c>
      <c r="N153" s="33">
        <f t="shared" si="36"/>
        <v>62137920</v>
      </c>
      <c r="O153" s="38">
        <f t="shared" si="37"/>
        <v>0.69483826578039576</v>
      </c>
      <c r="P153" s="33">
        <v>18082064</v>
      </c>
      <c r="Q153" s="33">
        <v>91730920</v>
      </c>
      <c r="R153" s="33">
        <v>90597600</v>
      </c>
      <c r="S153" s="33">
        <v>54999851</v>
      </c>
      <c r="T153" s="38">
        <f t="shared" si="38"/>
        <v>0.60707845461689935</v>
      </c>
      <c r="U153" s="38">
        <f t="shared" si="39"/>
        <v>9.450934362360397E-2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35302405</v>
      </c>
      <c r="E154" s="33">
        <v>26720723</v>
      </c>
      <c r="F154" s="33">
        <v>8112248</v>
      </c>
      <c r="G154" s="38">
        <f t="shared" si="32"/>
        <v>0.22979306933904362</v>
      </c>
      <c r="H154" s="33">
        <v>4539644</v>
      </c>
      <c r="I154" s="38">
        <f t="shared" si="33"/>
        <v>0.12859305194646087</v>
      </c>
      <c r="J154" s="33">
        <v>6097543</v>
      </c>
      <c r="K154" s="38">
        <f t="shared" si="34"/>
        <v>0.22819528498536509</v>
      </c>
      <c r="L154" s="33">
        <v>0</v>
      </c>
      <c r="M154" s="38">
        <f t="shared" si="35"/>
        <v>0</v>
      </c>
      <c r="N154" s="33">
        <f t="shared" si="36"/>
        <v>18749435</v>
      </c>
      <c r="O154" s="38">
        <f t="shared" si="37"/>
        <v>0.70168142531173272</v>
      </c>
      <c r="P154" s="33">
        <v>3363628</v>
      </c>
      <c r="Q154" s="33">
        <v>27247063</v>
      </c>
      <c r="R154" s="33">
        <v>27337762</v>
      </c>
      <c r="S154" s="33">
        <v>18065049</v>
      </c>
      <c r="T154" s="38">
        <f t="shared" si="38"/>
        <v>0.6608093595957123</v>
      </c>
      <c r="U154" s="38">
        <f t="shared" si="39"/>
        <v>0.81278756152582865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17523822</v>
      </c>
      <c r="E155" s="33">
        <v>18598822</v>
      </c>
      <c r="F155" s="33">
        <v>0</v>
      </c>
      <c r="G155" s="38">
        <f t="shared" si="32"/>
        <v>0</v>
      </c>
      <c r="H155" s="33">
        <v>173514</v>
      </c>
      <c r="I155" s="38">
        <f t="shared" si="33"/>
        <v>9.9016070809210457E-3</v>
      </c>
      <c r="J155" s="33">
        <v>9263870</v>
      </c>
      <c r="K155" s="38">
        <f t="shared" si="34"/>
        <v>0.49808907252298024</v>
      </c>
      <c r="L155" s="33">
        <v>0</v>
      </c>
      <c r="M155" s="38">
        <f t="shared" si="35"/>
        <v>0</v>
      </c>
      <c r="N155" s="33">
        <f t="shared" si="36"/>
        <v>9437384</v>
      </c>
      <c r="O155" s="38">
        <f t="shared" si="37"/>
        <v>0.50741837305610005</v>
      </c>
      <c r="P155" s="33">
        <v>0</v>
      </c>
      <c r="Q155" s="33">
        <v>25171167</v>
      </c>
      <c r="R155" s="33">
        <v>25821167</v>
      </c>
      <c r="S155" s="33">
        <v>862699</v>
      </c>
      <c r="T155" s="38">
        <f t="shared" si="38"/>
        <v>3.3410534853052926E-2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1669649287</v>
      </c>
      <c r="E157" s="34">
        <f>SUM(E151:E156)</f>
        <v>1627727624</v>
      </c>
      <c r="F157" s="34">
        <f>SUM(F151:F156)</f>
        <v>430437957</v>
      </c>
      <c r="G157" s="39">
        <f t="shared" si="32"/>
        <v>0.25780141994574457</v>
      </c>
      <c r="H157" s="34">
        <f>SUM(H151:H156)</f>
        <v>338398506</v>
      </c>
      <c r="I157" s="39">
        <f t="shared" si="33"/>
        <v>0.20267639954976965</v>
      </c>
      <c r="J157" s="34">
        <f>SUM(J151:J156)</f>
        <v>352589551</v>
      </c>
      <c r="K157" s="39">
        <f t="shared" si="34"/>
        <v>0.2166145894443578</v>
      </c>
      <c r="L157" s="34">
        <f>SUM(L151:L156)</f>
        <v>0</v>
      </c>
      <c r="M157" s="39">
        <f t="shared" si="35"/>
        <v>0</v>
      </c>
      <c r="N157" s="34">
        <f t="shared" si="36"/>
        <v>1121426014</v>
      </c>
      <c r="O157" s="39">
        <f t="shared" si="37"/>
        <v>0.6889518844953878</v>
      </c>
      <c r="P157" s="34">
        <f>SUM(P151:P156)</f>
        <v>338681327</v>
      </c>
      <c r="Q157" s="34">
        <f>SUM(Q151:Q156)</f>
        <v>1426693350</v>
      </c>
      <c r="R157" s="34">
        <f>SUM(R151:R156)</f>
        <v>1468482140</v>
      </c>
      <c r="S157" s="34">
        <f>SUM(S151:S156)</f>
        <v>1056868870</v>
      </c>
      <c r="T157" s="39">
        <f t="shared" si="38"/>
        <v>0.71970154843013612</v>
      </c>
      <c r="U157" s="39">
        <f t="shared" si="39"/>
        <v>4.106581287842892E-2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47420190</v>
      </c>
      <c r="E158" s="33">
        <v>48220190</v>
      </c>
      <c r="F158" s="33">
        <v>12077237</v>
      </c>
      <c r="G158" s="38">
        <f t="shared" si="32"/>
        <v>0.25468554638857416</v>
      </c>
      <c r="H158" s="33">
        <v>10100883</v>
      </c>
      <c r="I158" s="38">
        <f t="shared" si="33"/>
        <v>0.2130080668171089</v>
      </c>
      <c r="J158" s="33">
        <v>11920613</v>
      </c>
      <c r="K158" s="38">
        <f t="shared" si="34"/>
        <v>0.24721207029669523</v>
      </c>
      <c r="L158" s="33">
        <v>0</v>
      </c>
      <c r="M158" s="38">
        <f t="shared" si="35"/>
        <v>0</v>
      </c>
      <c r="N158" s="33">
        <f t="shared" si="36"/>
        <v>34098733</v>
      </c>
      <c r="O158" s="38">
        <f t="shared" si="37"/>
        <v>0.70714638411835373</v>
      </c>
      <c r="P158" s="33">
        <v>8535423</v>
      </c>
      <c r="Q158" s="33">
        <v>40122155</v>
      </c>
      <c r="R158" s="33">
        <v>41782155</v>
      </c>
      <c r="S158" s="33">
        <v>28033556</v>
      </c>
      <c r="T158" s="38">
        <f t="shared" si="38"/>
        <v>0.67094567046625531</v>
      </c>
      <c r="U158" s="38">
        <f t="shared" si="39"/>
        <v>0.39660483141843117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1159251008</v>
      </c>
      <c r="E159" s="33">
        <v>1132836335</v>
      </c>
      <c r="F159" s="33">
        <v>243426054</v>
      </c>
      <c r="G159" s="38">
        <f t="shared" si="32"/>
        <v>0.20998563065299486</v>
      </c>
      <c r="H159" s="33">
        <v>259136809</v>
      </c>
      <c r="I159" s="38">
        <f t="shared" si="33"/>
        <v>0.22353813558210855</v>
      </c>
      <c r="J159" s="33">
        <v>250213339</v>
      </c>
      <c r="K159" s="38">
        <f t="shared" si="34"/>
        <v>0.22087333471696952</v>
      </c>
      <c r="L159" s="33">
        <v>0</v>
      </c>
      <c r="M159" s="38">
        <f t="shared" si="35"/>
        <v>0</v>
      </c>
      <c r="N159" s="33">
        <f t="shared" si="36"/>
        <v>752776202</v>
      </c>
      <c r="O159" s="38">
        <f t="shared" si="37"/>
        <v>0.66450570019896127</v>
      </c>
      <c r="P159" s="33">
        <v>195630733</v>
      </c>
      <c r="Q159" s="33">
        <v>1049720964</v>
      </c>
      <c r="R159" s="33">
        <v>1018648575</v>
      </c>
      <c r="S159" s="33">
        <v>602286163</v>
      </c>
      <c r="T159" s="38">
        <f t="shared" si="38"/>
        <v>0.59126000642567045</v>
      </c>
      <c r="U159" s="38">
        <f t="shared" si="39"/>
        <v>0.27900833965591687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1206671198</v>
      </c>
      <c r="E163" s="34">
        <f>SUM(E158:E162)</f>
        <v>1181056525</v>
      </c>
      <c r="F163" s="34">
        <f>SUM(F158:F162)</f>
        <v>255503291</v>
      </c>
      <c r="G163" s="39">
        <f t="shared" si="32"/>
        <v>0.21174226369493573</v>
      </c>
      <c r="H163" s="34">
        <f>SUM(H158:H162)</f>
        <v>269237692</v>
      </c>
      <c r="I163" s="39">
        <f t="shared" si="33"/>
        <v>0.223124321228723</v>
      </c>
      <c r="J163" s="34">
        <f>SUM(J158:J162)</f>
        <v>262133952</v>
      </c>
      <c r="K163" s="39">
        <f t="shared" si="34"/>
        <v>0.22194869292983246</v>
      </c>
      <c r="L163" s="34">
        <f>SUM(L158:L162)</f>
        <v>0</v>
      </c>
      <c r="M163" s="39">
        <f t="shared" si="35"/>
        <v>0</v>
      </c>
      <c r="N163" s="34">
        <f t="shared" si="36"/>
        <v>786874935</v>
      </c>
      <c r="O163" s="39">
        <f t="shared" si="37"/>
        <v>0.66624663455459932</v>
      </c>
      <c r="P163" s="34">
        <f>SUM(P158:P162)</f>
        <v>204166156</v>
      </c>
      <c r="Q163" s="34">
        <f>SUM(Q158:Q162)</f>
        <v>1089843119</v>
      </c>
      <c r="R163" s="34">
        <f>SUM(R158:R162)</f>
        <v>1060430730</v>
      </c>
      <c r="S163" s="34">
        <f>SUM(S158:S162)</f>
        <v>630319719</v>
      </c>
      <c r="T163" s="39">
        <f t="shared" si="38"/>
        <v>0.59439971057798369</v>
      </c>
      <c r="U163" s="39">
        <f t="shared" si="39"/>
        <v>0.2839246089346954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150994305</v>
      </c>
      <c r="E164" s="33">
        <v>153820603</v>
      </c>
      <c r="F164" s="33">
        <v>36031204</v>
      </c>
      <c r="G164" s="38">
        <f t="shared" si="32"/>
        <v>0.23862624487724884</v>
      </c>
      <c r="H164" s="33">
        <v>46900897</v>
      </c>
      <c r="I164" s="38">
        <f t="shared" si="33"/>
        <v>0.31061368175442111</v>
      </c>
      <c r="J164" s="33">
        <v>27730181</v>
      </c>
      <c r="K164" s="38">
        <f t="shared" si="34"/>
        <v>0.18027611684762412</v>
      </c>
      <c r="L164" s="33">
        <v>0</v>
      </c>
      <c r="M164" s="38">
        <f t="shared" si="35"/>
        <v>0</v>
      </c>
      <c r="N164" s="33">
        <f t="shared" si="36"/>
        <v>110662282</v>
      </c>
      <c r="O164" s="38">
        <f t="shared" si="37"/>
        <v>0.71942431535000551</v>
      </c>
      <c r="P164" s="33">
        <v>25534013</v>
      </c>
      <c r="Q164" s="33">
        <v>140224669</v>
      </c>
      <c r="R164" s="33">
        <v>141128130</v>
      </c>
      <c r="S164" s="33">
        <v>96564002</v>
      </c>
      <c r="T164" s="38">
        <f t="shared" si="38"/>
        <v>0.68422930283282291</v>
      </c>
      <c r="U164" s="38">
        <f t="shared" si="39"/>
        <v>8.600951209666885E-2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818587</v>
      </c>
      <c r="Q165" s="33">
        <v>0</v>
      </c>
      <c r="R165" s="33">
        <v>6411633</v>
      </c>
      <c r="S165" s="33">
        <v>1223302</v>
      </c>
      <c r="T165" s="38">
        <f t="shared" si="38"/>
        <v>0.19079413934016498</v>
      </c>
      <c r="U165" s="38">
        <f t="shared" si="39"/>
        <v>-1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3600000</v>
      </c>
      <c r="E166" s="33">
        <v>3455000</v>
      </c>
      <c r="F166" s="33">
        <v>979062</v>
      </c>
      <c r="G166" s="38">
        <f t="shared" si="32"/>
        <v>0.27196166666666666</v>
      </c>
      <c r="H166" s="33">
        <v>563441</v>
      </c>
      <c r="I166" s="38">
        <f t="shared" si="33"/>
        <v>0.15651138888888888</v>
      </c>
      <c r="J166" s="33">
        <v>566050</v>
      </c>
      <c r="K166" s="38">
        <f t="shared" si="34"/>
        <v>0.16383502170767003</v>
      </c>
      <c r="L166" s="33">
        <v>0</v>
      </c>
      <c r="M166" s="38">
        <f t="shared" si="35"/>
        <v>0</v>
      </c>
      <c r="N166" s="33">
        <f t="shared" si="36"/>
        <v>2108553</v>
      </c>
      <c r="O166" s="38">
        <f t="shared" si="37"/>
        <v>0.61029030390738059</v>
      </c>
      <c r="P166" s="33">
        <v>393271</v>
      </c>
      <c r="Q166" s="33">
        <v>1900000</v>
      </c>
      <c r="R166" s="33">
        <v>3100000</v>
      </c>
      <c r="S166" s="33">
        <v>1399916</v>
      </c>
      <c r="T166" s="38">
        <f t="shared" si="38"/>
        <v>0.45158580645161289</v>
      </c>
      <c r="U166" s="38">
        <f t="shared" si="39"/>
        <v>0.43933826801365972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1000000</v>
      </c>
      <c r="E167" s="33">
        <v>2219348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3252394</v>
      </c>
      <c r="Q167" s="33">
        <v>0</v>
      </c>
      <c r="R167" s="33">
        <v>6000000</v>
      </c>
      <c r="S167" s="33">
        <v>5847036</v>
      </c>
      <c r="T167" s="38">
        <f t="shared" si="38"/>
        <v>0.97450599999999998</v>
      </c>
      <c r="U167" s="38">
        <f t="shared" si="39"/>
        <v>-1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155594305</v>
      </c>
      <c r="E169" s="34">
        <f>SUM(E164:E168)</f>
        <v>159494951</v>
      </c>
      <c r="F169" s="34">
        <f>SUM(F164:F168)</f>
        <v>37010266</v>
      </c>
      <c r="G169" s="39">
        <f t="shared" si="32"/>
        <v>0.23786388582795495</v>
      </c>
      <c r="H169" s="34">
        <f>SUM(H164:H168)</f>
        <v>47464338</v>
      </c>
      <c r="I169" s="39">
        <f t="shared" si="33"/>
        <v>0.30505189762568752</v>
      </c>
      <c r="J169" s="34">
        <f>SUM(J164:J168)</f>
        <v>28296231</v>
      </c>
      <c r="K169" s="39">
        <f t="shared" si="34"/>
        <v>0.17741145298072789</v>
      </c>
      <c r="L169" s="34">
        <f>SUM(L164:L168)</f>
        <v>0</v>
      </c>
      <c r="M169" s="39">
        <f t="shared" si="35"/>
        <v>0</v>
      </c>
      <c r="N169" s="34">
        <f t="shared" si="36"/>
        <v>112770835</v>
      </c>
      <c r="O169" s="39">
        <f t="shared" si="37"/>
        <v>0.70704956045912704</v>
      </c>
      <c r="P169" s="34">
        <f>SUM(P164:P168)</f>
        <v>29998265</v>
      </c>
      <c r="Q169" s="34">
        <f>SUM(Q164:Q168)</f>
        <v>142124669</v>
      </c>
      <c r="R169" s="34">
        <f>SUM(R164:R168)</f>
        <v>156639763</v>
      </c>
      <c r="S169" s="34">
        <f>SUM(S164:S168)</f>
        <v>105034256</v>
      </c>
      <c r="T169" s="39">
        <f t="shared" si="38"/>
        <v>0.67054657124321615</v>
      </c>
      <c r="U169" s="39">
        <f t="shared" si="39"/>
        <v>-5.673774799975928E-2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24282954399</v>
      </c>
      <c r="E170" s="34">
        <f>SUM(E105,E107:E111,E113:E120,E122:E125,E127:E131,E133:E136,E138:E143,E145:E149,E151:E156,E158:E162,E164:E168)</f>
        <v>23609651724</v>
      </c>
      <c r="F170" s="34">
        <f>SUM(F105,F107:F111,F113:F120,F122:F125,F127:F131,F133:F136,F138:F143,F145:F149,F151:F156,F158:F162,F164:F168)</f>
        <v>6884246561</v>
      </c>
      <c r="G170" s="39">
        <f t="shared" si="32"/>
        <v>0.28350119379557459</v>
      </c>
      <c r="H170" s="34">
        <f>SUM(H105,H107:H111,H113:H120,H122:H125,H127:H131,H133:H136,H138:H143,H145:H149,H151:H156,H158:H162,H164:H168)</f>
        <v>6365941654</v>
      </c>
      <c r="I170" s="39">
        <f t="shared" si="33"/>
        <v>0.2621568014088993</v>
      </c>
      <c r="J170" s="34">
        <f>SUM(J105,J107:J111,J113:J120,J122:J125,J127:J131,J133:J136,J138:J143,J145:J149,J151:J156,J158:J162,J164:J168)</f>
        <v>4679125419</v>
      </c>
      <c r="K170" s="39">
        <f t="shared" si="34"/>
        <v>0.19818697343356034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17929313634</v>
      </c>
      <c r="O170" s="39">
        <f t="shared" si="37"/>
        <v>0.75940610406269793</v>
      </c>
      <c r="P170" s="34">
        <f>SUM(P105,P107:P111,P113:P120,P122:P125,P127:P131,P133:P136,P138:P143,P145:P149,P151:P156,P158:P162,P164:P168)</f>
        <v>6427870149</v>
      </c>
      <c r="Q170" s="34">
        <f>SUM(Q105,Q107:Q111,Q113:Q120,Q122:Q125,Q127:Q131,Q133:Q136,Q138:Q143,Q145:Q149,Q151:Q156,Q158:Q162,Q164:Q168)</f>
        <v>20708257649</v>
      </c>
      <c r="R170" s="34">
        <f>SUM(R105,R107:R111,R113:R120,R122:R125,R127:R131,R133:R136,R138:R143,R145:R149,R151:R156,R158:R162,R164:R168)</f>
        <v>21479248276</v>
      </c>
      <c r="S170" s="34">
        <f>SUM(S105,S107:S111,S113:S120,S122:S125,S127:S131,S133:S136,S138:S143,S145:S149,S151:S156,S158:S162,S164:S168)</f>
        <v>18983573705</v>
      </c>
      <c r="T170" s="39">
        <f t="shared" si="38"/>
        <v>0.88380996676738632</v>
      </c>
      <c r="U170" s="39">
        <f t="shared" si="39"/>
        <v>-0.27205663609618136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51954875</v>
      </c>
      <c r="E173" s="33">
        <v>58907765</v>
      </c>
      <c r="F173" s="33">
        <v>5623763</v>
      </c>
      <c r="G173" s="38">
        <f t="shared" ref="G173:G205" si="40">IF(($D173     =0),0,($F173     /$D173     ))</f>
        <v>0.10824322067948387</v>
      </c>
      <c r="H173" s="33">
        <v>7238617</v>
      </c>
      <c r="I173" s="38">
        <f t="shared" ref="I173:I205" si="41">IF(($D173     =0),0,($H173     /$D173     ))</f>
        <v>0.13932507777181641</v>
      </c>
      <c r="J173" s="33">
        <v>12865890</v>
      </c>
      <c r="K173" s="38">
        <f t="shared" ref="K173:K205" si="42">IF(($E173     =0),0,($J173     /$E173     ))</f>
        <v>0.21840736955476073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25728270</v>
      </c>
      <c r="O173" s="38">
        <f t="shared" ref="O173:O205" si="45">IF(($E173     =0),0,($N173     /$E173     ))</f>
        <v>0.43675515443507318</v>
      </c>
      <c r="P173" s="33">
        <v>12300827</v>
      </c>
      <c r="Q173" s="33">
        <v>32929858</v>
      </c>
      <c r="R173" s="33">
        <v>47007815</v>
      </c>
      <c r="S173" s="33">
        <v>27392870</v>
      </c>
      <c r="T173" s="38">
        <f t="shared" ref="T173:T205" si="46">IF(($R173     =0),0,($S173     /$R173     ))</f>
        <v>0.58273012689485781</v>
      </c>
      <c r="U173" s="38">
        <f t="shared" ref="U173:U205" si="47">IF(($P173     =0),0,(($J173     /$P173     )-1))</f>
        <v>4.5936992691629541E-2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38597844</v>
      </c>
      <c r="E174" s="33">
        <v>46745346</v>
      </c>
      <c r="F174" s="33">
        <v>8158781</v>
      </c>
      <c r="G174" s="38">
        <f t="shared" si="40"/>
        <v>0.21137918998791747</v>
      </c>
      <c r="H174" s="33">
        <v>9765951</v>
      </c>
      <c r="I174" s="38">
        <f t="shared" si="41"/>
        <v>0.25301804422029378</v>
      </c>
      <c r="J174" s="33">
        <v>13267950</v>
      </c>
      <c r="K174" s="38">
        <f t="shared" si="42"/>
        <v>0.28383467308167964</v>
      </c>
      <c r="L174" s="33">
        <v>0</v>
      </c>
      <c r="M174" s="38">
        <f t="shared" si="43"/>
        <v>0</v>
      </c>
      <c r="N174" s="33">
        <f t="shared" si="44"/>
        <v>31192682</v>
      </c>
      <c r="O174" s="38">
        <f t="shared" si="45"/>
        <v>0.66728957359733732</v>
      </c>
      <c r="P174" s="33">
        <v>7053474</v>
      </c>
      <c r="Q174" s="33">
        <v>42764244</v>
      </c>
      <c r="R174" s="33">
        <v>39944244</v>
      </c>
      <c r="S174" s="33">
        <v>19916031</v>
      </c>
      <c r="T174" s="38">
        <f t="shared" si="46"/>
        <v>0.49859576764051411</v>
      </c>
      <c r="U174" s="38">
        <f t="shared" si="47"/>
        <v>0.88105180511050296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628353359</v>
      </c>
      <c r="E175" s="33">
        <v>623384755</v>
      </c>
      <c r="F175" s="33">
        <v>52187924</v>
      </c>
      <c r="G175" s="38">
        <f t="shared" si="40"/>
        <v>8.3055056923790546E-2</v>
      </c>
      <c r="H175" s="33">
        <v>133095971</v>
      </c>
      <c r="I175" s="38">
        <f t="shared" si="41"/>
        <v>0.21181707568463878</v>
      </c>
      <c r="J175" s="33">
        <v>229904821</v>
      </c>
      <c r="K175" s="38">
        <f t="shared" si="42"/>
        <v>0.36880083953929865</v>
      </c>
      <c r="L175" s="33">
        <v>0</v>
      </c>
      <c r="M175" s="38">
        <f t="shared" si="43"/>
        <v>0</v>
      </c>
      <c r="N175" s="33">
        <f t="shared" si="44"/>
        <v>415188716</v>
      </c>
      <c r="O175" s="38">
        <f t="shared" si="45"/>
        <v>0.66602321065743741</v>
      </c>
      <c r="P175" s="33">
        <v>67957855</v>
      </c>
      <c r="Q175" s="33">
        <v>572684922</v>
      </c>
      <c r="R175" s="33">
        <v>583411089</v>
      </c>
      <c r="S175" s="33">
        <v>302220687</v>
      </c>
      <c r="T175" s="38">
        <f t="shared" si="46"/>
        <v>0.51802355611379203</v>
      </c>
      <c r="U175" s="38">
        <f t="shared" si="47"/>
        <v>2.3830499947357078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155354183</v>
      </c>
      <c r="E176" s="33">
        <v>156319771</v>
      </c>
      <c r="F176" s="33">
        <v>25921003</v>
      </c>
      <c r="G176" s="38">
        <f t="shared" si="40"/>
        <v>0.16685101424015084</v>
      </c>
      <c r="H176" s="33">
        <v>35836416</v>
      </c>
      <c r="I176" s="38">
        <f t="shared" si="41"/>
        <v>0.23067557826878726</v>
      </c>
      <c r="J176" s="33">
        <v>28886479</v>
      </c>
      <c r="K176" s="38">
        <f t="shared" si="42"/>
        <v>0.18479095008397883</v>
      </c>
      <c r="L176" s="33">
        <v>0</v>
      </c>
      <c r="M176" s="38">
        <f t="shared" si="43"/>
        <v>0</v>
      </c>
      <c r="N176" s="33">
        <f t="shared" si="44"/>
        <v>90643898</v>
      </c>
      <c r="O176" s="38">
        <f t="shared" si="45"/>
        <v>0.57986201886132493</v>
      </c>
      <c r="P176" s="33">
        <v>26531890</v>
      </c>
      <c r="Q176" s="33">
        <v>156684765</v>
      </c>
      <c r="R176" s="33">
        <v>156104765</v>
      </c>
      <c r="S176" s="33">
        <v>82301292</v>
      </c>
      <c r="T176" s="38">
        <f t="shared" si="46"/>
        <v>0.52721832033762706</v>
      </c>
      <c r="U176" s="38">
        <f t="shared" si="47"/>
        <v>8.8745618951382665E-2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1000000</v>
      </c>
      <c r="E177" s="33">
        <v>1000000</v>
      </c>
      <c r="F177" s="33">
        <v>127541</v>
      </c>
      <c r="G177" s="38">
        <f t="shared" si="40"/>
        <v>0.12754099999999999</v>
      </c>
      <c r="H177" s="33">
        <v>125743</v>
      </c>
      <c r="I177" s="38">
        <f t="shared" si="41"/>
        <v>0.12574299999999999</v>
      </c>
      <c r="J177" s="33">
        <v>275781</v>
      </c>
      <c r="K177" s="38">
        <f t="shared" si="42"/>
        <v>0.275781</v>
      </c>
      <c r="L177" s="33">
        <v>0</v>
      </c>
      <c r="M177" s="38">
        <f t="shared" si="43"/>
        <v>0</v>
      </c>
      <c r="N177" s="33">
        <f t="shared" si="44"/>
        <v>529065</v>
      </c>
      <c r="O177" s="38">
        <f t="shared" si="45"/>
        <v>0.52906500000000001</v>
      </c>
      <c r="P177" s="33">
        <v>57494</v>
      </c>
      <c r="Q177" s="33">
        <v>1500000</v>
      </c>
      <c r="R177" s="33">
        <v>750000</v>
      </c>
      <c r="S177" s="33">
        <v>309318</v>
      </c>
      <c r="T177" s="38">
        <f t="shared" si="46"/>
        <v>0.41242400000000001</v>
      </c>
      <c r="U177" s="38">
        <f t="shared" si="47"/>
        <v>3.7966918287125617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2544312</v>
      </c>
      <c r="E178" s="33">
        <v>2406512</v>
      </c>
      <c r="F178" s="33">
        <v>131271</v>
      </c>
      <c r="G178" s="38">
        <f t="shared" si="40"/>
        <v>5.15939082942658E-2</v>
      </c>
      <c r="H178" s="33">
        <v>705005</v>
      </c>
      <c r="I178" s="38">
        <f t="shared" si="41"/>
        <v>0.27709062410584867</v>
      </c>
      <c r="J178" s="33">
        <v>418366</v>
      </c>
      <c r="K178" s="38">
        <f t="shared" si="42"/>
        <v>0.17384746055702194</v>
      </c>
      <c r="L178" s="33">
        <v>0</v>
      </c>
      <c r="M178" s="38">
        <f t="shared" si="43"/>
        <v>0</v>
      </c>
      <c r="N178" s="33">
        <f t="shared" si="44"/>
        <v>1254642</v>
      </c>
      <c r="O178" s="38">
        <f t="shared" si="45"/>
        <v>0.52135289580937061</v>
      </c>
      <c r="P178" s="33">
        <v>131137</v>
      </c>
      <c r="Q178" s="33">
        <v>2660904</v>
      </c>
      <c r="R178" s="33">
        <v>1798649</v>
      </c>
      <c r="S178" s="33">
        <v>413844</v>
      </c>
      <c r="T178" s="38">
        <f t="shared" si="46"/>
        <v>0.23008602567816178</v>
      </c>
      <c r="U178" s="38">
        <f t="shared" si="47"/>
        <v>2.1902971701350498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877804573</v>
      </c>
      <c r="E179" s="34">
        <f>SUM(E173:E178)</f>
        <v>888764149</v>
      </c>
      <c r="F179" s="34">
        <f>SUM(F173:F178)</f>
        <v>92150283</v>
      </c>
      <c r="G179" s="39">
        <f t="shared" si="40"/>
        <v>0.10497813047961872</v>
      </c>
      <c r="H179" s="34">
        <f>SUM(H173:H178)</f>
        <v>186767703</v>
      </c>
      <c r="I179" s="39">
        <f t="shared" si="41"/>
        <v>0.21276683756806994</v>
      </c>
      <c r="J179" s="34">
        <f>SUM(J173:J178)</f>
        <v>285619287</v>
      </c>
      <c r="K179" s="39">
        <f t="shared" si="42"/>
        <v>0.32136679604073454</v>
      </c>
      <c r="L179" s="34">
        <f>SUM(L173:L178)</f>
        <v>0</v>
      </c>
      <c r="M179" s="39">
        <f t="shared" si="43"/>
        <v>0</v>
      </c>
      <c r="N179" s="34">
        <f t="shared" si="44"/>
        <v>564537273</v>
      </c>
      <c r="O179" s="39">
        <f t="shared" si="45"/>
        <v>0.63519357034731161</v>
      </c>
      <c r="P179" s="34">
        <f>SUM(P173:P178)</f>
        <v>114032677</v>
      </c>
      <c r="Q179" s="34">
        <f>SUM(Q173:Q178)</f>
        <v>809224693</v>
      </c>
      <c r="R179" s="34">
        <f>SUM(R173:R178)</f>
        <v>829016562</v>
      </c>
      <c r="S179" s="34">
        <f>SUM(S173:S178)</f>
        <v>432554042</v>
      </c>
      <c r="T179" s="39">
        <f t="shared" si="46"/>
        <v>0.52176767247745282</v>
      </c>
      <c r="U179" s="39">
        <f t="shared" si="47"/>
        <v>1.5047143898936968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300333584</v>
      </c>
      <c r="E180" s="33">
        <v>151166800</v>
      </c>
      <c r="F180" s="33">
        <v>2769165</v>
      </c>
      <c r="G180" s="38">
        <f t="shared" si="40"/>
        <v>9.2202975209059543E-3</v>
      </c>
      <c r="H180" s="33">
        <v>15638542</v>
      </c>
      <c r="I180" s="38">
        <f t="shared" si="41"/>
        <v>5.2070573632551194E-2</v>
      </c>
      <c r="J180" s="33">
        <v>48538097</v>
      </c>
      <c r="K180" s="38">
        <f t="shared" si="42"/>
        <v>0.3210896638679922</v>
      </c>
      <c r="L180" s="33">
        <v>0</v>
      </c>
      <c r="M180" s="38">
        <f t="shared" si="43"/>
        <v>0</v>
      </c>
      <c r="N180" s="33">
        <f t="shared" si="44"/>
        <v>66945804</v>
      </c>
      <c r="O180" s="38">
        <f t="shared" si="45"/>
        <v>0.44286049582315695</v>
      </c>
      <c r="P180" s="33">
        <v>5170257</v>
      </c>
      <c r="Q180" s="33">
        <v>130195150</v>
      </c>
      <c r="R180" s="33">
        <v>142866090</v>
      </c>
      <c r="S180" s="33">
        <v>39496991</v>
      </c>
      <c r="T180" s="38">
        <f t="shared" si="46"/>
        <v>0.2764616222086011</v>
      </c>
      <c r="U180" s="38">
        <f t="shared" si="47"/>
        <v>8.3879466726702372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403457520</v>
      </c>
      <c r="E182" s="33">
        <v>383135352</v>
      </c>
      <c r="F182" s="33">
        <v>55432824</v>
      </c>
      <c r="G182" s="38">
        <f t="shared" si="40"/>
        <v>0.13739444985434898</v>
      </c>
      <c r="H182" s="33">
        <v>123997197</v>
      </c>
      <c r="I182" s="38">
        <f t="shared" si="41"/>
        <v>0.30733643779895342</v>
      </c>
      <c r="J182" s="33">
        <v>84102742</v>
      </c>
      <c r="K182" s="38">
        <f t="shared" si="42"/>
        <v>0.21951182933387989</v>
      </c>
      <c r="L182" s="33">
        <v>0</v>
      </c>
      <c r="M182" s="38">
        <f t="shared" si="43"/>
        <v>0</v>
      </c>
      <c r="N182" s="33">
        <f t="shared" si="44"/>
        <v>263532763</v>
      </c>
      <c r="O182" s="38">
        <f t="shared" si="45"/>
        <v>0.68783201974011521</v>
      </c>
      <c r="P182" s="33">
        <v>91985538</v>
      </c>
      <c r="Q182" s="33">
        <v>331433676</v>
      </c>
      <c r="R182" s="33">
        <v>370332726</v>
      </c>
      <c r="S182" s="33">
        <v>247663235</v>
      </c>
      <c r="T182" s="38">
        <f t="shared" si="46"/>
        <v>0.66875870700122786</v>
      </c>
      <c r="U182" s="38">
        <f t="shared" si="47"/>
        <v>-8.5696036261700193E-2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26117028</v>
      </c>
      <c r="E183" s="33">
        <v>33332028</v>
      </c>
      <c r="F183" s="33">
        <v>4430159</v>
      </c>
      <c r="G183" s="38">
        <f t="shared" si="40"/>
        <v>0.16962722557865312</v>
      </c>
      <c r="H183" s="33">
        <v>9171460</v>
      </c>
      <c r="I183" s="38">
        <f t="shared" si="41"/>
        <v>0.35116782813113345</v>
      </c>
      <c r="J183" s="33">
        <v>3002199</v>
      </c>
      <c r="K183" s="38">
        <f t="shared" si="42"/>
        <v>9.0069497121507275E-2</v>
      </c>
      <c r="L183" s="33">
        <v>0</v>
      </c>
      <c r="M183" s="38">
        <f t="shared" si="43"/>
        <v>0</v>
      </c>
      <c r="N183" s="33">
        <f t="shared" si="44"/>
        <v>16603818</v>
      </c>
      <c r="O183" s="38">
        <f t="shared" si="45"/>
        <v>0.49813404692927776</v>
      </c>
      <c r="P183" s="33">
        <v>6233460</v>
      </c>
      <c r="Q183" s="33">
        <v>10284336</v>
      </c>
      <c r="R183" s="33">
        <v>23035332</v>
      </c>
      <c r="S183" s="33">
        <v>12626300</v>
      </c>
      <c r="T183" s="38">
        <f t="shared" si="46"/>
        <v>0.54812754598023594</v>
      </c>
      <c r="U183" s="38">
        <f t="shared" si="47"/>
        <v>-0.5183735838523067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729908132</v>
      </c>
      <c r="E185" s="34">
        <f>SUM(E180:E184)</f>
        <v>567634180</v>
      </c>
      <c r="F185" s="34">
        <f>SUM(F180:F184)</f>
        <v>62632148</v>
      </c>
      <c r="G185" s="39">
        <f t="shared" si="40"/>
        <v>8.5808261689568358E-2</v>
      </c>
      <c r="H185" s="34">
        <f>SUM(H180:H184)</f>
        <v>148807199</v>
      </c>
      <c r="I185" s="39">
        <f t="shared" si="41"/>
        <v>0.20387113456628814</v>
      </c>
      <c r="J185" s="34">
        <f>SUM(J180:J184)</f>
        <v>135643038</v>
      </c>
      <c r="K185" s="39">
        <f t="shared" si="42"/>
        <v>0.23896206884511428</v>
      </c>
      <c r="L185" s="34">
        <f>SUM(L180:L184)</f>
        <v>0</v>
      </c>
      <c r="M185" s="39">
        <f t="shared" si="43"/>
        <v>0</v>
      </c>
      <c r="N185" s="34">
        <f t="shared" si="44"/>
        <v>347082385</v>
      </c>
      <c r="O185" s="39">
        <f t="shared" si="45"/>
        <v>0.61145434371129659</v>
      </c>
      <c r="P185" s="34">
        <f>SUM(P180:P184)</f>
        <v>103389255</v>
      </c>
      <c r="Q185" s="34">
        <f>SUM(Q180:Q184)</f>
        <v>471913162</v>
      </c>
      <c r="R185" s="34">
        <f>SUM(R180:R184)</f>
        <v>536234148</v>
      </c>
      <c r="S185" s="34">
        <f>SUM(S180:S184)</f>
        <v>299786526</v>
      </c>
      <c r="T185" s="39">
        <f t="shared" si="46"/>
        <v>0.55905899898042299</v>
      </c>
      <c r="U185" s="39">
        <f t="shared" si="47"/>
        <v>0.31196455569778503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69404819</v>
      </c>
      <c r="E186" s="33">
        <v>75983231</v>
      </c>
      <c r="F186" s="33">
        <v>18131533</v>
      </c>
      <c r="G186" s="38">
        <f t="shared" si="40"/>
        <v>0.26124314220890049</v>
      </c>
      <c r="H186" s="33">
        <v>23648119</v>
      </c>
      <c r="I186" s="38">
        <f t="shared" si="41"/>
        <v>0.34072733479789064</v>
      </c>
      <c r="J186" s="33">
        <v>20560619</v>
      </c>
      <c r="K186" s="38">
        <f t="shared" si="42"/>
        <v>0.27059416570479872</v>
      </c>
      <c r="L186" s="33">
        <v>0</v>
      </c>
      <c r="M186" s="38">
        <f t="shared" si="43"/>
        <v>0</v>
      </c>
      <c r="N186" s="33">
        <f t="shared" si="44"/>
        <v>62340271</v>
      </c>
      <c r="O186" s="38">
        <f t="shared" si="45"/>
        <v>0.82044775116235846</v>
      </c>
      <c r="P186" s="33">
        <v>12765933</v>
      </c>
      <c r="Q186" s="33">
        <v>64755874</v>
      </c>
      <c r="R186" s="33">
        <v>68334770</v>
      </c>
      <c r="S186" s="33">
        <v>40447944</v>
      </c>
      <c r="T186" s="38">
        <f t="shared" si="46"/>
        <v>0.59190868718808887</v>
      </c>
      <c r="U186" s="38">
        <f t="shared" si="47"/>
        <v>0.61058490593676162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23932536</v>
      </c>
      <c r="E187" s="33">
        <v>24432536</v>
      </c>
      <c r="F187" s="33">
        <v>6209989</v>
      </c>
      <c r="G187" s="38">
        <f t="shared" si="40"/>
        <v>0.25947893695845686</v>
      </c>
      <c r="H187" s="33">
        <v>6758612</v>
      </c>
      <c r="I187" s="38">
        <f t="shared" si="41"/>
        <v>0.28240266723091945</v>
      </c>
      <c r="J187" s="33">
        <v>6191614</v>
      </c>
      <c r="K187" s="38">
        <f t="shared" si="42"/>
        <v>0.25341675542808983</v>
      </c>
      <c r="L187" s="33">
        <v>0</v>
      </c>
      <c r="M187" s="38">
        <f t="shared" si="43"/>
        <v>0</v>
      </c>
      <c r="N187" s="33">
        <f t="shared" si="44"/>
        <v>19160215</v>
      </c>
      <c r="O187" s="38">
        <f t="shared" si="45"/>
        <v>0.78420901538833299</v>
      </c>
      <c r="P187" s="33">
        <v>6226617</v>
      </c>
      <c r="Q187" s="33">
        <v>21010757</v>
      </c>
      <c r="R187" s="33">
        <v>22960871</v>
      </c>
      <c r="S187" s="33">
        <v>17482543</v>
      </c>
      <c r="T187" s="38">
        <f t="shared" si="46"/>
        <v>0.76140591530695856</v>
      </c>
      <c r="U187" s="38">
        <f t="shared" si="47"/>
        <v>-5.6215116491025174E-3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1068056286</v>
      </c>
      <c r="E188" s="33">
        <v>1093680079</v>
      </c>
      <c r="F188" s="33">
        <v>331307545</v>
      </c>
      <c r="G188" s="38">
        <f t="shared" si="40"/>
        <v>0.31019670905246655</v>
      </c>
      <c r="H188" s="33">
        <v>232603823</v>
      </c>
      <c r="I188" s="38">
        <f t="shared" si="41"/>
        <v>0.21778236414031085</v>
      </c>
      <c r="J188" s="33">
        <v>227380658</v>
      </c>
      <c r="K188" s="38">
        <f t="shared" si="42"/>
        <v>0.20790417816506648</v>
      </c>
      <c r="L188" s="33">
        <v>0</v>
      </c>
      <c r="M188" s="38">
        <f t="shared" si="43"/>
        <v>0</v>
      </c>
      <c r="N188" s="33">
        <f t="shared" si="44"/>
        <v>791292026</v>
      </c>
      <c r="O188" s="38">
        <f t="shared" si="45"/>
        <v>0.72351324778953019</v>
      </c>
      <c r="P188" s="33">
        <v>190625369</v>
      </c>
      <c r="Q188" s="33">
        <v>1020858225</v>
      </c>
      <c r="R188" s="33">
        <v>963332114</v>
      </c>
      <c r="S188" s="33">
        <v>677380192</v>
      </c>
      <c r="T188" s="38">
        <f t="shared" si="46"/>
        <v>0.70316371909096342</v>
      </c>
      <c r="U188" s="38">
        <f t="shared" si="47"/>
        <v>0.19281425758184367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56726504</v>
      </c>
      <c r="E189" s="33">
        <v>57531816</v>
      </c>
      <c r="F189" s="33">
        <v>2458034</v>
      </c>
      <c r="G189" s="38">
        <f t="shared" si="40"/>
        <v>4.3331314758970514E-2</v>
      </c>
      <c r="H189" s="33">
        <v>3590646</v>
      </c>
      <c r="I189" s="38">
        <f t="shared" si="41"/>
        <v>6.3297501993071881E-2</v>
      </c>
      <c r="J189" s="33">
        <v>3943758</v>
      </c>
      <c r="K189" s="38">
        <f t="shared" si="42"/>
        <v>6.8549165908477497E-2</v>
      </c>
      <c r="L189" s="33">
        <v>0</v>
      </c>
      <c r="M189" s="38">
        <f t="shared" si="43"/>
        <v>0</v>
      </c>
      <c r="N189" s="33">
        <f t="shared" si="44"/>
        <v>9992438</v>
      </c>
      <c r="O189" s="38">
        <f t="shared" si="45"/>
        <v>0.17368542651252308</v>
      </c>
      <c r="P189" s="33">
        <v>14544510</v>
      </c>
      <c r="Q189" s="33">
        <v>20083844</v>
      </c>
      <c r="R189" s="33">
        <v>39304581</v>
      </c>
      <c r="S189" s="33">
        <v>19688184</v>
      </c>
      <c r="T189" s="38">
        <f t="shared" si="46"/>
        <v>0.50091321416198276</v>
      </c>
      <c r="U189" s="38">
        <f t="shared" si="47"/>
        <v>-0.72884902963386189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1218120145</v>
      </c>
      <c r="E191" s="34">
        <f>SUM(E186:E190)</f>
        <v>1251627662</v>
      </c>
      <c r="F191" s="34">
        <f>SUM(F186:F190)</f>
        <v>358107101</v>
      </c>
      <c r="G191" s="39">
        <f t="shared" si="40"/>
        <v>0.29398339931403072</v>
      </c>
      <c r="H191" s="34">
        <f>SUM(H186:H190)</f>
        <v>266601200</v>
      </c>
      <c r="I191" s="39">
        <f t="shared" si="41"/>
        <v>0.21886281176312045</v>
      </c>
      <c r="J191" s="34">
        <f>SUM(J186:J190)</f>
        <v>258076649</v>
      </c>
      <c r="K191" s="39">
        <f t="shared" si="42"/>
        <v>0.20619282941351291</v>
      </c>
      <c r="L191" s="34">
        <f>SUM(L186:L190)</f>
        <v>0</v>
      </c>
      <c r="M191" s="39">
        <f t="shared" si="43"/>
        <v>0</v>
      </c>
      <c r="N191" s="34">
        <f t="shared" si="44"/>
        <v>882784950</v>
      </c>
      <c r="O191" s="39">
        <f t="shared" si="45"/>
        <v>0.70530955555055475</v>
      </c>
      <c r="P191" s="34">
        <f>SUM(P186:P190)</f>
        <v>224162429</v>
      </c>
      <c r="Q191" s="34">
        <f>SUM(Q186:Q190)</f>
        <v>1126708700</v>
      </c>
      <c r="R191" s="34">
        <f>SUM(R186:R190)</f>
        <v>1093932336</v>
      </c>
      <c r="S191" s="34">
        <f>SUM(S186:S190)</f>
        <v>754998863</v>
      </c>
      <c r="T191" s="39">
        <f t="shared" si="46"/>
        <v>0.69016961849823222</v>
      </c>
      <c r="U191" s="39">
        <f t="shared" si="47"/>
        <v>0.15129306080101412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114227639</v>
      </c>
      <c r="E192" s="33">
        <v>115127643</v>
      </c>
      <c r="F192" s="33">
        <v>22709212</v>
      </c>
      <c r="G192" s="38">
        <f t="shared" si="40"/>
        <v>0.19880663032875959</v>
      </c>
      <c r="H192" s="33">
        <v>27645631</v>
      </c>
      <c r="I192" s="38">
        <f t="shared" si="41"/>
        <v>0.2420222569775779</v>
      </c>
      <c r="J192" s="33">
        <v>8977180</v>
      </c>
      <c r="K192" s="38">
        <f t="shared" si="42"/>
        <v>7.7975886295179347E-2</v>
      </c>
      <c r="L192" s="33">
        <v>0</v>
      </c>
      <c r="M192" s="38">
        <f t="shared" si="43"/>
        <v>0</v>
      </c>
      <c r="N192" s="33">
        <f t="shared" si="44"/>
        <v>59332023</v>
      </c>
      <c r="O192" s="38">
        <f t="shared" si="45"/>
        <v>0.51535861808618799</v>
      </c>
      <c r="P192" s="33">
        <v>19159234</v>
      </c>
      <c r="Q192" s="33">
        <v>100782360</v>
      </c>
      <c r="R192" s="33">
        <v>97782300</v>
      </c>
      <c r="S192" s="33">
        <v>58235104</v>
      </c>
      <c r="T192" s="38">
        <f t="shared" si="46"/>
        <v>0.59555874631707373</v>
      </c>
      <c r="U192" s="38">
        <f t="shared" si="47"/>
        <v>-0.53144368924143837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189301505</v>
      </c>
      <c r="E193" s="33">
        <v>169061968</v>
      </c>
      <c r="F193" s="33">
        <v>44539342</v>
      </c>
      <c r="G193" s="38">
        <f t="shared" si="40"/>
        <v>0.2352825562585992</v>
      </c>
      <c r="H193" s="33">
        <v>34788485</v>
      </c>
      <c r="I193" s="38">
        <f t="shared" si="41"/>
        <v>0.18377289182143586</v>
      </c>
      <c r="J193" s="33">
        <v>24406232</v>
      </c>
      <c r="K193" s="38">
        <f t="shared" si="42"/>
        <v>0.14436263985759351</v>
      </c>
      <c r="L193" s="33">
        <v>0</v>
      </c>
      <c r="M193" s="38">
        <f t="shared" si="43"/>
        <v>0</v>
      </c>
      <c r="N193" s="33">
        <f t="shared" si="44"/>
        <v>103734059</v>
      </c>
      <c r="O193" s="38">
        <f t="shared" si="45"/>
        <v>0.61358601362075704</v>
      </c>
      <c r="P193" s="33">
        <v>40088487</v>
      </c>
      <c r="Q193" s="33">
        <v>159567045</v>
      </c>
      <c r="R193" s="33">
        <v>162467045</v>
      </c>
      <c r="S193" s="33">
        <v>105328078</v>
      </c>
      <c r="T193" s="38">
        <f t="shared" si="46"/>
        <v>0.64830426379700568</v>
      </c>
      <c r="U193" s="38">
        <f t="shared" si="47"/>
        <v>-0.39119099206712393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147508246</v>
      </c>
      <c r="E194" s="33">
        <v>141478246</v>
      </c>
      <c r="F194" s="33">
        <v>43023356</v>
      </c>
      <c r="G194" s="38">
        <f t="shared" si="40"/>
        <v>0.29166746379724423</v>
      </c>
      <c r="H194" s="33">
        <v>30566158</v>
      </c>
      <c r="I194" s="38">
        <f t="shared" si="41"/>
        <v>0.2072166053686246</v>
      </c>
      <c r="J194" s="33">
        <v>30026209</v>
      </c>
      <c r="K194" s="38">
        <f t="shared" si="42"/>
        <v>0.2122319851208786</v>
      </c>
      <c r="L194" s="33">
        <v>0</v>
      </c>
      <c r="M194" s="38">
        <f t="shared" si="43"/>
        <v>0</v>
      </c>
      <c r="N194" s="33">
        <f t="shared" si="44"/>
        <v>103615723</v>
      </c>
      <c r="O194" s="38">
        <f t="shared" si="45"/>
        <v>0.73237918852909722</v>
      </c>
      <c r="P194" s="33">
        <v>28829859</v>
      </c>
      <c r="Q194" s="33">
        <v>135923292</v>
      </c>
      <c r="R194" s="33">
        <v>147831299</v>
      </c>
      <c r="S194" s="33">
        <v>92751634</v>
      </c>
      <c r="T194" s="38">
        <f t="shared" si="46"/>
        <v>0.62741540274228391</v>
      </c>
      <c r="U194" s="38">
        <f t="shared" si="47"/>
        <v>4.1496907771904068E-2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347551413</v>
      </c>
      <c r="E195" s="33">
        <v>315806620</v>
      </c>
      <c r="F195" s="33">
        <v>72361124</v>
      </c>
      <c r="G195" s="38">
        <f t="shared" si="40"/>
        <v>0.20820264655347553</v>
      </c>
      <c r="H195" s="33">
        <v>78936137</v>
      </c>
      <c r="I195" s="38">
        <f t="shared" si="41"/>
        <v>0.22712074831932852</v>
      </c>
      <c r="J195" s="33">
        <v>71534020</v>
      </c>
      <c r="K195" s="38">
        <f t="shared" si="42"/>
        <v>0.22651209781479564</v>
      </c>
      <c r="L195" s="33">
        <v>0</v>
      </c>
      <c r="M195" s="38">
        <f t="shared" si="43"/>
        <v>0</v>
      </c>
      <c r="N195" s="33">
        <f t="shared" si="44"/>
        <v>222831281</v>
      </c>
      <c r="O195" s="38">
        <f t="shared" si="45"/>
        <v>0.70559407842685506</v>
      </c>
      <c r="P195" s="33">
        <v>66747478</v>
      </c>
      <c r="Q195" s="33">
        <v>313288460</v>
      </c>
      <c r="R195" s="33">
        <v>307302109</v>
      </c>
      <c r="S195" s="33">
        <v>200970882</v>
      </c>
      <c r="T195" s="38">
        <f t="shared" si="46"/>
        <v>0.65398471443617723</v>
      </c>
      <c r="U195" s="38">
        <f t="shared" si="47"/>
        <v>7.1711203830053361E-2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237615150</v>
      </c>
      <c r="E196" s="33">
        <v>238393602</v>
      </c>
      <c r="F196" s="33">
        <v>52656699</v>
      </c>
      <c r="G196" s="38">
        <f t="shared" si="40"/>
        <v>0.2216049734202554</v>
      </c>
      <c r="H196" s="33">
        <v>77909653</v>
      </c>
      <c r="I196" s="38">
        <f t="shared" si="41"/>
        <v>0.32788167336973251</v>
      </c>
      <c r="J196" s="33">
        <v>34556131</v>
      </c>
      <c r="K196" s="38">
        <f t="shared" si="42"/>
        <v>0.14495410409546142</v>
      </c>
      <c r="L196" s="33">
        <v>0</v>
      </c>
      <c r="M196" s="38">
        <f t="shared" si="43"/>
        <v>0</v>
      </c>
      <c r="N196" s="33">
        <f t="shared" si="44"/>
        <v>165122483</v>
      </c>
      <c r="O196" s="38">
        <f t="shared" si="45"/>
        <v>0.69264645365776223</v>
      </c>
      <c r="P196" s="33">
        <v>37334242</v>
      </c>
      <c r="Q196" s="33">
        <v>292311456</v>
      </c>
      <c r="R196" s="33">
        <v>292311466</v>
      </c>
      <c r="S196" s="33">
        <v>144302281</v>
      </c>
      <c r="T196" s="38">
        <f t="shared" si="46"/>
        <v>0.49365932501600879</v>
      </c>
      <c r="U196" s="38">
        <f t="shared" si="47"/>
        <v>-7.4411876368080554E-2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1036203953</v>
      </c>
      <c r="E198" s="34">
        <f>SUM(E192:E197)</f>
        <v>979868079</v>
      </c>
      <c r="F198" s="34">
        <f>SUM(F192:F197)</f>
        <v>235289733</v>
      </c>
      <c r="G198" s="39">
        <f t="shared" si="40"/>
        <v>0.22706893977656925</v>
      </c>
      <c r="H198" s="34">
        <f>SUM(H192:H197)</f>
        <v>249846064</v>
      </c>
      <c r="I198" s="39">
        <f t="shared" si="41"/>
        <v>0.24111668680345211</v>
      </c>
      <c r="J198" s="34">
        <f>SUM(J192:J197)</f>
        <v>169499772</v>
      </c>
      <c r="K198" s="39">
        <f t="shared" si="42"/>
        <v>0.17298223672413354</v>
      </c>
      <c r="L198" s="34">
        <f>SUM(L192:L197)</f>
        <v>0</v>
      </c>
      <c r="M198" s="39">
        <f t="shared" si="43"/>
        <v>0</v>
      </c>
      <c r="N198" s="34">
        <f t="shared" si="44"/>
        <v>654635569</v>
      </c>
      <c r="O198" s="39">
        <f t="shared" si="45"/>
        <v>0.66808541173020497</v>
      </c>
      <c r="P198" s="34">
        <f>SUM(P192:P197)</f>
        <v>192159300</v>
      </c>
      <c r="Q198" s="34">
        <f>SUM(Q192:Q197)</f>
        <v>1001872613</v>
      </c>
      <c r="R198" s="34">
        <f>SUM(R192:R197)</f>
        <v>1007694219</v>
      </c>
      <c r="S198" s="34">
        <f>SUM(S192:S197)</f>
        <v>601587979</v>
      </c>
      <c r="T198" s="39">
        <f t="shared" si="46"/>
        <v>0.59699457202105866</v>
      </c>
      <c r="U198" s="39">
        <f t="shared" si="47"/>
        <v>-0.11792053780379097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68967058</v>
      </c>
      <c r="E199" s="33">
        <v>70114523</v>
      </c>
      <c r="F199" s="33">
        <v>13769505</v>
      </c>
      <c r="G199" s="38">
        <f t="shared" si="40"/>
        <v>0.19965336204423856</v>
      </c>
      <c r="H199" s="33">
        <v>13454662</v>
      </c>
      <c r="I199" s="38">
        <f t="shared" si="41"/>
        <v>0.19508824053361823</v>
      </c>
      <c r="J199" s="33">
        <v>13345275</v>
      </c>
      <c r="K199" s="38">
        <f t="shared" si="42"/>
        <v>0.19033538886087836</v>
      </c>
      <c r="L199" s="33">
        <v>0</v>
      </c>
      <c r="M199" s="38">
        <f t="shared" si="43"/>
        <v>0</v>
      </c>
      <c r="N199" s="33">
        <f t="shared" si="44"/>
        <v>40569442</v>
      </c>
      <c r="O199" s="38">
        <f t="shared" si="45"/>
        <v>0.57861681523526876</v>
      </c>
      <c r="P199" s="33">
        <v>12062530</v>
      </c>
      <c r="Q199" s="33">
        <v>58858538</v>
      </c>
      <c r="R199" s="33">
        <v>60838263</v>
      </c>
      <c r="S199" s="33">
        <v>39514141</v>
      </c>
      <c r="T199" s="38">
        <f t="shared" si="46"/>
        <v>0.64949489106879987</v>
      </c>
      <c r="U199" s="38">
        <f t="shared" si="47"/>
        <v>0.1063412899283982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128241954</v>
      </c>
      <c r="E200" s="33">
        <v>126808587</v>
      </c>
      <c r="F200" s="33">
        <v>27847815</v>
      </c>
      <c r="G200" s="38">
        <f t="shared" si="40"/>
        <v>0.21715058240612897</v>
      </c>
      <c r="H200" s="33">
        <v>34877287</v>
      </c>
      <c r="I200" s="38">
        <f t="shared" si="41"/>
        <v>0.27196471912772008</v>
      </c>
      <c r="J200" s="33">
        <v>21788521</v>
      </c>
      <c r="K200" s="38">
        <f t="shared" si="42"/>
        <v>0.17182212589436077</v>
      </c>
      <c r="L200" s="33">
        <v>0</v>
      </c>
      <c r="M200" s="38">
        <f t="shared" si="43"/>
        <v>0</v>
      </c>
      <c r="N200" s="33">
        <f t="shared" si="44"/>
        <v>84513623</v>
      </c>
      <c r="O200" s="38">
        <f t="shared" si="45"/>
        <v>0.66646608876731672</v>
      </c>
      <c r="P200" s="33">
        <v>25126104</v>
      </c>
      <c r="Q200" s="33">
        <v>111666793</v>
      </c>
      <c r="R200" s="33">
        <v>115690415</v>
      </c>
      <c r="S200" s="33">
        <v>70643362</v>
      </c>
      <c r="T200" s="38">
        <f t="shared" si="46"/>
        <v>0.61062415585595398</v>
      </c>
      <c r="U200" s="38">
        <f t="shared" si="47"/>
        <v>-0.13283328764379865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27784965</v>
      </c>
      <c r="E201" s="33">
        <v>25784965</v>
      </c>
      <c r="F201" s="33">
        <v>640903</v>
      </c>
      <c r="G201" s="38">
        <f t="shared" si="40"/>
        <v>2.3066539763501592E-2</v>
      </c>
      <c r="H201" s="33">
        <v>1503042</v>
      </c>
      <c r="I201" s="38">
        <f t="shared" si="41"/>
        <v>5.4095515326364453E-2</v>
      </c>
      <c r="J201" s="33">
        <v>3785338</v>
      </c>
      <c r="K201" s="38">
        <f t="shared" si="42"/>
        <v>0.1468040774924457</v>
      </c>
      <c r="L201" s="33">
        <v>0</v>
      </c>
      <c r="M201" s="38">
        <f t="shared" si="43"/>
        <v>0</v>
      </c>
      <c r="N201" s="33">
        <f t="shared" si="44"/>
        <v>5929283</v>
      </c>
      <c r="O201" s="38">
        <f t="shared" si="45"/>
        <v>0.22995117503552942</v>
      </c>
      <c r="P201" s="33">
        <v>4246828</v>
      </c>
      <c r="Q201" s="33">
        <v>7411737</v>
      </c>
      <c r="R201" s="33">
        <v>7411737</v>
      </c>
      <c r="S201" s="33">
        <v>14231206</v>
      </c>
      <c r="T201" s="38">
        <f t="shared" si="46"/>
        <v>1.9200905266876038</v>
      </c>
      <c r="U201" s="38">
        <f t="shared" si="47"/>
        <v>-0.10866698627775839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224993977</v>
      </c>
      <c r="E204" s="34">
        <f>SUM(E199:E203)</f>
        <v>222708075</v>
      </c>
      <c r="F204" s="34">
        <f>SUM(F199:F203)</f>
        <v>42258223</v>
      </c>
      <c r="G204" s="39">
        <f t="shared" si="40"/>
        <v>0.1878193521598136</v>
      </c>
      <c r="H204" s="34">
        <f>SUM(H199:H203)</f>
        <v>49834991</v>
      </c>
      <c r="I204" s="39">
        <f t="shared" si="41"/>
        <v>0.2214947780579922</v>
      </c>
      <c r="J204" s="34">
        <f>SUM(J199:J203)</f>
        <v>38919134</v>
      </c>
      <c r="K204" s="39">
        <f t="shared" si="42"/>
        <v>0.17475403170720236</v>
      </c>
      <c r="L204" s="34">
        <f>SUM(L199:L203)</f>
        <v>0</v>
      </c>
      <c r="M204" s="39">
        <f t="shared" si="43"/>
        <v>0</v>
      </c>
      <c r="N204" s="34">
        <f t="shared" si="44"/>
        <v>131012348</v>
      </c>
      <c r="O204" s="39">
        <f t="shared" si="45"/>
        <v>0.58826941052766046</v>
      </c>
      <c r="P204" s="34">
        <f>SUM(P199:P203)</f>
        <v>41435462</v>
      </c>
      <c r="Q204" s="34">
        <f>SUM(Q199:Q203)</f>
        <v>177937068</v>
      </c>
      <c r="R204" s="34">
        <f>SUM(R199:R203)</f>
        <v>183940415</v>
      </c>
      <c r="S204" s="34">
        <f>SUM(S199:S203)</f>
        <v>124388709</v>
      </c>
      <c r="T204" s="39">
        <f t="shared" si="46"/>
        <v>0.67624458170326518</v>
      </c>
      <c r="U204" s="39">
        <f t="shared" si="47"/>
        <v>-6.0728851050339427E-2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4087030780</v>
      </c>
      <c r="E205" s="34">
        <f>SUM(E173:E178,E180:E184,E186:E190,E192:E197,E199:E203)</f>
        <v>3910602145</v>
      </c>
      <c r="F205" s="34">
        <f>SUM(F173:F178,F180:F184,F186:F190,F192:F197,F199:F203)</f>
        <v>790437488</v>
      </c>
      <c r="G205" s="39">
        <f t="shared" si="40"/>
        <v>0.19340140325539706</v>
      </c>
      <c r="H205" s="34">
        <f>SUM(H173:H178,H180:H184,H186:H190,H192:H197,H199:H203)</f>
        <v>901857157</v>
      </c>
      <c r="I205" s="39">
        <f t="shared" si="41"/>
        <v>0.2206631673569143</v>
      </c>
      <c r="J205" s="34">
        <f>SUM(J173:J178,J180:J184,J186:J190,J192:J197,J199:J203)</f>
        <v>887757880</v>
      </c>
      <c r="K205" s="39">
        <f t="shared" si="42"/>
        <v>0.227013090844607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2580052525</v>
      </c>
      <c r="O205" s="39">
        <f t="shared" si="45"/>
        <v>0.65975837718464714</v>
      </c>
      <c r="P205" s="34">
        <f>SUM(P173:P178,P180:P184,P186:P190,P192:P197,P199:P203)</f>
        <v>675179123</v>
      </c>
      <c r="Q205" s="34">
        <f>SUM(Q173:Q178,Q180:Q184,Q186:Q190,Q192:Q197,Q199:Q203)</f>
        <v>3587656236</v>
      </c>
      <c r="R205" s="34">
        <f>SUM(R173:R178,R180:R184,R186:R190,R192:R197,R199:R203)</f>
        <v>3650817680</v>
      </c>
      <c r="S205" s="34">
        <f>SUM(S173:S178,S180:S184,S186:S190,S192:S197,S199:S203)</f>
        <v>2213316119</v>
      </c>
      <c r="T205" s="39">
        <f t="shared" si="46"/>
        <v>0.60625216403575655</v>
      </c>
      <c r="U205" s="39">
        <f t="shared" si="47"/>
        <v>0.31484794146989636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126217913</v>
      </c>
      <c r="E208" s="33">
        <v>167008745</v>
      </c>
      <c r="F208" s="33">
        <v>34463499</v>
      </c>
      <c r="G208" s="38">
        <f t="shared" ref="G208:G231" si="48">IF(($D208     =0),0,($F208     /$D208     ))</f>
        <v>0.27304760616664608</v>
      </c>
      <c r="H208" s="33">
        <v>28982400</v>
      </c>
      <c r="I208" s="38">
        <f t="shared" ref="I208:I231" si="49">IF(($D208     =0),0,($H208     /$D208     ))</f>
        <v>0.2296219237914352</v>
      </c>
      <c r="J208" s="33">
        <v>47560185</v>
      </c>
      <c r="K208" s="38">
        <f t="shared" ref="K208:K231" si="50">IF(($E208     =0),0,($J208     /$E208     ))</f>
        <v>0.28477661454195108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111006084</v>
      </c>
      <c r="O208" s="38">
        <f t="shared" ref="O208:O231" si="53">IF(($E208     =0),0,($N208     /$E208     ))</f>
        <v>0.66467228407710033</v>
      </c>
      <c r="P208" s="33">
        <v>55325212</v>
      </c>
      <c r="Q208" s="33">
        <v>132449467</v>
      </c>
      <c r="R208" s="33">
        <v>136859453</v>
      </c>
      <c r="S208" s="33">
        <v>85502608</v>
      </c>
      <c r="T208" s="38">
        <f t="shared" ref="T208:T231" si="54">IF(($R208     =0),0,($S208     /$R208     ))</f>
        <v>0.62474755032083895</v>
      </c>
      <c r="U208" s="38">
        <f t="shared" ref="U208:U231" si="55">IF(($P208     =0),0,(($J208     /$P208     )-1))</f>
        <v>-0.14035241292884693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456233205</v>
      </c>
      <c r="E209" s="33">
        <v>301100049</v>
      </c>
      <c r="F209" s="33">
        <v>95364630</v>
      </c>
      <c r="G209" s="38">
        <f t="shared" si="48"/>
        <v>0.20902606157305012</v>
      </c>
      <c r="H209" s="33">
        <v>76945566</v>
      </c>
      <c r="I209" s="38">
        <f t="shared" si="49"/>
        <v>0.16865402420676504</v>
      </c>
      <c r="J209" s="33">
        <v>63912214</v>
      </c>
      <c r="K209" s="38">
        <f t="shared" si="50"/>
        <v>0.21226238325852945</v>
      </c>
      <c r="L209" s="33">
        <v>0</v>
      </c>
      <c r="M209" s="38">
        <f t="shared" si="51"/>
        <v>0</v>
      </c>
      <c r="N209" s="33">
        <f t="shared" si="52"/>
        <v>236222410</v>
      </c>
      <c r="O209" s="38">
        <f t="shared" si="53"/>
        <v>0.78453129046153025</v>
      </c>
      <c r="P209" s="33">
        <v>60000578</v>
      </c>
      <c r="Q209" s="33">
        <v>342929543</v>
      </c>
      <c r="R209" s="33">
        <v>365653797</v>
      </c>
      <c r="S209" s="33">
        <v>259634635</v>
      </c>
      <c r="T209" s="38">
        <f t="shared" si="54"/>
        <v>0.71005589749147335</v>
      </c>
      <c r="U209" s="38">
        <f t="shared" si="55"/>
        <v>6.5193305304492188E-2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187556804</v>
      </c>
      <c r="E210" s="33">
        <v>213929784</v>
      </c>
      <c r="F210" s="33">
        <v>62315276</v>
      </c>
      <c r="G210" s="38">
        <f t="shared" si="48"/>
        <v>0.33224748274128196</v>
      </c>
      <c r="H210" s="33">
        <v>49489946</v>
      </c>
      <c r="I210" s="38">
        <f t="shared" si="49"/>
        <v>0.26386643909756535</v>
      </c>
      <c r="J210" s="33">
        <v>37841303</v>
      </c>
      <c r="K210" s="38">
        <f t="shared" si="50"/>
        <v>0.17688655732013453</v>
      </c>
      <c r="L210" s="33">
        <v>0</v>
      </c>
      <c r="M210" s="38">
        <f t="shared" si="51"/>
        <v>0</v>
      </c>
      <c r="N210" s="33">
        <f t="shared" si="52"/>
        <v>149646525</v>
      </c>
      <c r="O210" s="38">
        <f t="shared" si="53"/>
        <v>0.69951234560214393</v>
      </c>
      <c r="P210" s="33">
        <v>26003193</v>
      </c>
      <c r="Q210" s="33">
        <v>202793868</v>
      </c>
      <c r="R210" s="33">
        <v>167788652</v>
      </c>
      <c r="S210" s="33">
        <v>106343144</v>
      </c>
      <c r="T210" s="38">
        <f t="shared" si="54"/>
        <v>0.63379223047813749</v>
      </c>
      <c r="U210" s="38">
        <f t="shared" si="55"/>
        <v>0.4552560141364177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116354109</v>
      </c>
      <c r="E211" s="33">
        <v>116354109</v>
      </c>
      <c r="F211" s="33">
        <v>23872075</v>
      </c>
      <c r="G211" s="38">
        <f t="shared" si="48"/>
        <v>0.20516744277591434</v>
      </c>
      <c r="H211" s="33">
        <v>24263829</v>
      </c>
      <c r="I211" s="38">
        <f t="shared" si="49"/>
        <v>0.20853435438193249</v>
      </c>
      <c r="J211" s="33">
        <v>25166753</v>
      </c>
      <c r="K211" s="38">
        <f t="shared" si="50"/>
        <v>0.21629449287433417</v>
      </c>
      <c r="L211" s="33">
        <v>0</v>
      </c>
      <c r="M211" s="38">
        <f t="shared" si="51"/>
        <v>0</v>
      </c>
      <c r="N211" s="33">
        <f t="shared" si="52"/>
        <v>73302657</v>
      </c>
      <c r="O211" s="38">
        <f t="shared" si="53"/>
        <v>0.62999629003218094</v>
      </c>
      <c r="P211" s="33">
        <v>15882571</v>
      </c>
      <c r="Q211" s="33">
        <v>111331676</v>
      </c>
      <c r="R211" s="33">
        <v>111331676</v>
      </c>
      <c r="S211" s="33">
        <v>51880842</v>
      </c>
      <c r="T211" s="38">
        <f t="shared" si="54"/>
        <v>0.46600252384595375</v>
      </c>
      <c r="U211" s="38">
        <f t="shared" si="55"/>
        <v>0.58455158173069077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496062812</v>
      </c>
      <c r="E212" s="33">
        <v>578887392</v>
      </c>
      <c r="F212" s="33">
        <v>182694659</v>
      </c>
      <c r="G212" s="38">
        <f t="shared" si="48"/>
        <v>0.36828936695218345</v>
      </c>
      <c r="H212" s="33">
        <v>109533856</v>
      </c>
      <c r="I212" s="38">
        <f t="shared" si="49"/>
        <v>0.2208064248121869</v>
      </c>
      <c r="J212" s="33">
        <v>110857395</v>
      </c>
      <c r="K212" s="38">
        <f t="shared" si="50"/>
        <v>0.19150079364658196</v>
      </c>
      <c r="L212" s="33">
        <v>0</v>
      </c>
      <c r="M212" s="38">
        <f t="shared" si="51"/>
        <v>0</v>
      </c>
      <c r="N212" s="33">
        <f t="shared" si="52"/>
        <v>403085910</v>
      </c>
      <c r="O212" s="38">
        <f t="shared" si="53"/>
        <v>0.696311433917013</v>
      </c>
      <c r="P212" s="33">
        <v>80982640</v>
      </c>
      <c r="Q212" s="33">
        <v>433807563</v>
      </c>
      <c r="R212" s="33">
        <v>447240899</v>
      </c>
      <c r="S212" s="33">
        <v>293176265</v>
      </c>
      <c r="T212" s="38">
        <f t="shared" si="54"/>
        <v>0.6555220366820701</v>
      </c>
      <c r="U212" s="38">
        <f t="shared" si="55"/>
        <v>0.36890319950053496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94707336</v>
      </c>
      <c r="E213" s="33">
        <v>96711624</v>
      </c>
      <c r="F213" s="33">
        <v>28038820</v>
      </c>
      <c r="G213" s="38">
        <f t="shared" si="48"/>
        <v>0.29605753032690096</v>
      </c>
      <c r="H213" s="33">
        <v>19278459</v>
      </c>
      <c r="I213" s="38">
        <f t="shared" si="49"/>
        <v>0.20355824389358815</v>
      </c>
      <c r="J213" s="33">
        <v>20550422</v>
      </c>
      <c r="K213" s="38">
        <f t="shared" si="50"/>
        <v>0.21249174763108103</v>
      </c>
      <c r="L213" s="33">
        <v>0</v>
      </c>
      <c r="M213" s="38">
        <f t="shared" si="51"/>
        <v>0</v>
      </c>
      <c r="N213" s="33">
        <f t="shared" si="52"/>
        <v>67867701</v>
      </c>
      <c r="O213" s="38">
        <f t="shared" si="53"/>
        <v>0.70175329699768041</v>
      </c>
      <c r="P213" s="33">
        <v>25227427</v>
      </c>
      <c r="Q213" s="33">
        <v>73461036</v>
      </c>
      <c r="R213" s="33">
        <v>76700000</v>
      </c>
      <c r="S213" s="33">
        <v>61652755</v>
      </c>
      <c r="T213" s="38">
        <f t="shared" si="54"/>
        <v>0.80381688396349416</v>
      </c>
      <c r="U213" s="38">
        <f t="shared" si="55"/>
        <v>-0.18539365905211025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733495996</v>
      </c>
      <c r="E214" s="33">
        <v>749033528</v>
      </c>
      <c r="F214" s="33">
        <v>228524085</v>
      </c>
      <c r="G214" s="38">
        <f t="shared" si="48"/>
        <v>0.31155464548711731</v>
      </c>
      <c r="H214" s="33">
        <v>170290775</v>
      </c>
      <c r="I214" s="38">
        <f t="shared" si="49"/>
        <v>0.23216319643004568</v>
      </c>
      <c r="J214" s="33">
        <v>219342600</v>
      </c>
      <c r="K214" s="38">
        <f t="shared" si="50"/>
        <v>0.29283415468152446</v>
      </c>
      <c r="L214" s="33">
        <v>0</v>
      </c>
      <c r="M214" s="38">
        <f t="shared" si="51"/>
        <v>0</v>
      </c>
      <c r="N214" s="33">
        <f t="shared" si="52"/>
        <v>618157460</v>
      </c>
      <c r="O214" s="38">
        <f t="shared" si="53"/>
        <v>0.82527341820138123</v>
      </c>
      <c r="P214" s="33">
        <v>116003177</v>
      </c>
      <c r="Q214" s="33">
        <v>724844268</v>
      </c>
      <c r="R214" s="33">
        <v>721697294</v>
      </c>
      <c r="S214" s="33">
        <v>466481418</v>
      </c>
      <c r="T214" s="38">
        <f t="shared" si="54"/>
        <v>0.64636714295342779</v>
      </c>
      <c r="U214" s="38">
        <f t="shared" si="55"/>
        <v>0.89083269676312393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2210628175</v>
      </c>
      <c r="E216" s="34">
        <f>SUM(E208:E215)</f>
        <v>2223025231</v>
      </c>
      <c r="F216" s="34">
        <f>SUM(F208:F215)</f>
        <v>655273044</v>
      </c>
      <c r="G216" s="39">
        <f t="shared" si="48"/>
        <v>0.29641938495604309</v>
      </c>
      <c r="H216" s="34">
        <f>SUM(H208:H215)</f>
        <v>478784831</v>
      </c>
      <c r="I216" s="39">
        <f t="shared" si="49"/>
        <v>0.21658315786190502</v>
      </c>
      <c r="J216" s="34">
        <f>SUM(J208:J215)</f>
        <v>525230872</v>
      </c>
      <c r="K216" s="39">
        <f t="shared" si="50"/>
        <v>0.23626851583854111</v>
      </c>
      <c r="L216" s="34">
        <f>SUM(L208:L215)</f>
        <v>0</v>
      </c>
      <c r="M216" s="39">
        <f t="shared" si="51"/>
        <v>0</v>
      </c>
      <c r="N216" s="34">
        <f t="shared" si="52"/>
        <v>1659288747</v>
      </c>
      <c r="O216" s="39">
        <f t="shared" si="53"/>
        <v>0.7464102178694525</v>
      </c>
      <c r="P216" s="34">
        <f>SUM(P208:P215)</f>
        <v>379424798</v>
      </c>
      <c r="Q216" s="34">
        <f>SUM(Q208:Q215)</f>
        <v>2021617421</v>
      </c>
      <c r="R216" s="34">
        <f>SUM(R208:R215)</f>
        <v>2027271771</v>
      </c>
      <c r="S216" s="34">
        <f>SUM(S208:S215)</f>
        <v>1324671667</v>
      </c>
      <c r="T216" s="39">
        <f t="shared" si="54"/>
        <v>0.65342579418770985</v>
      </c>
      <c r="U216" s="39">
        <f t="shared" si="55"/>
        <v>0.38428187817075687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250956396</v>
      </c>
      <c r="E217" s="33">
        <v>246180447</v>
      </c>
      <c r="F217" s="33">
        <v>47059958</v>
      </c>
      <c r="G217" s="38">
        <f t="shared" si="48"/>
        <v>0.1875224491190095</v>
      </c>
      <c r="H217" s="33">
        <v>51633884</v>
      </c>
      <c r="I217" s="38">
        <f t="shared" si="49"/>
        <v>0.20574842810541477</v>
      </c>
      <c r="J217" s="33">
        <v>38303843</v>
      </c>
      <c r="K217" s="38">
        <f t="shared" si="50"/>
        <v>0.15559254793293961</v>
      </c>
      <c r="L217" s="33">
        <v>0</v>
      </c>
      <c r="M217" s="38">
        <f t="shared" si="51"/>
        <v>0</v>
      </c>
      <c r="N217" s="33">
        <f t="shared" si="52"/>
        <v>136997685</v>
      </c>
      <c r="O217" s="38">
        <f t="shared" si="53"/>
        <v>0.55649295737934867</v>
      </c>
      <c r="P217" s="33">
        <v>40569508</v>
      </c>
      <c r="Q217" s="33">
        <v>213981480</v>
      </c>
      <c r="R217" s="33">
        <v>222683745</v>
      </c>
      <c r="S217" s="33">
        <v>125319403</v>
      </c>
      <c r="T217" s="38">
        <f t="shared" si="54"/>
        <v>0.56276852627927554</v>
      </c>
      <c r="U217" s="38">
        <f t="shared" si="55"/>
        <v>-5.5846499296959728E-2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1964788166</v>
      </c>
      <c r="E218" s="33">
        <v>1943131390</v>
      </c>
      <c r="F218" s="33">
        <v>583271941</v>
      </c>
      <c r="G218" s="38">
        <f t="shared" si="48"/>
        <v>0.2968625071614972</v>
      </c>
      <c r="H218" s="33">
        <v>208885987</v>
      </c>
      <c r="I218" s="38">
        <f t="shared" si="49"/>
        <v>0.10631476238237889</v>
      </c>
      <c r="J218" s="33">
        <v>788275397</v>
      </c>
      <c r="K218" s="38">
        <f t="shared" si="50"/>
        <v>0.40567272036092217</v>
      </c>
      <c r="L218" s="33">
        <v>0</v>
      </c>
      <c r="M218" s="38">
        <f t="shared" si="51"/>
        <v>0</v>
      </c>
      <c r="N218" s="33">
        <f t="shared" si="52"/>
        <v>1580433325</v>
      </c>
      <c r="O218" s="38">
        <f t="shared" si="53"/>
        <v>0.81334352022381773</v>
      </c>
      <c r="P218" s="33">
        <v>241686569</v>
      </c>
      <c r="Q218" s="33">
        <v>1805883441</v>
      </c>
      <c r="R218" s="33">
        <v>2154824466</v>
      </c>
      <c r="S218" s="33">
        <v>938337955</v>
      </c>
      <c r="T218" s="38">
        <f t="shared" si="54"/>
        <v>0.43545911502565982</v>
      </c>
      <c r="U218" s="38">
        <f t="shared" si="55"/>
        <v>2.2615606248272737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801566089</v>
      </c>
      <c r="E219" s="33">
        <v>810335723</v>
      </c>
      <c r="F219" s="33">
        <v>194752107</v>
      </c>
      <c r="G219" s="38">
        <f t="shared" si="48"/>
        <v>0.242964503704198</v>
      </c>
      <c r="H219" s="33">
        <v>173934706</v>
      </c>
      <c r="I219" s="38">
        <f t="shared" si="49"/>
        <v>0.21699359340038149</v>
      </c>
      <c r="J219" s="33">
        <v>164504137</v>
      </c>
      <c r="K219" s="38">
        <f t="shared" si="50"/>
        <v>0.20300738611273095</v>
      </c>
      <c r="L219" s="33">
        <v>0</v>
      </c>
      <c r="M219" s="38">
        <f t="shared" si="51"/>
        <v>0</v>
      </c>
      <c r="N219" s="33">
        <f t="shared" si="52"/>
        <v>533190950</v>
      </c>
      <c r="O219" s="38">
        <f t="shared" si="53"/>
        <v>0.65798771406255774</v>
      </c>
      <c r="P219" s="33">
        <v>155674490</v>
      </c>
      <c r="Q219" s="33">
        <v>714654231</v>
      </c>
      <c r="R219" s="33">
        <v>720190545</v>
      </c>
      <c r="S219" s="33">
        <v>485339008</v>
      </c>
      <c r="T219" s="38">
        <f t="shared" si="54"/>
        <v>0.67390360977316077</v>
      </c>
      <c r="U219" s="38">
        <f t="shared" si="55"/>
        <v>5.6718650563750028E-2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68618112</v>
      </c>
      <c r="E220" s="33">
        <v>80991784</v>
      </c>
      <c r="F220" s="33">
        <v>26276160</v>
      </c>
      <c r="G220" s="38">
        <f t="shared" si="48"/>
        <v>0.38293329901003398</v>
      </c>
      <c r="H220" s="33">
        <v>16017682</v>
      </c>
      <c r="I220" s="38">
        <f t="shared" si="49"/>
        <v>0.23343227514041773</v>
      </c>
      <c r="J220" s="33">
        <v>14655781</v>
      </c>
      <c r="K220" s="38">
        <f t="shared" si="50"/>
        <v>0.18095392243736722</v>
      </c>
      <c r="L220" s="33">
        <v>0</v>
      </c>
      <c r="M220" s="38">
        <f t="shared" si="51"/>
        <v>0</v>
      </c>
      <c r="N220" s="33">
        <f t="shared" si="52"/>
        <v>56949623</v>
      </c>
      <c r="O220" s="38">
        <f t="shared" si="53"/>
        <v>0.70315308772554019</v>
      </c>
      <c r="P220" s="33">
        <v>13620168</v>
      </c>
      <c r="Q220" s="33">
        <v>67213884</v>
      </c>
      <c r="R220" s="33">
        <v>69022244</v>
      </c>
      <c r="S220" s="33">
        <v>51913599</v>
      </c>
      <c r="T220" s="38">
        <f t="shared" si="54"/>
        <v>0.75212853120220202</v>
      </c>
      <c r="U220" s="38">
        <f t="shared" si="55"/>
        <v>7.6035258889611379E-2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21491952</v>
      </c>
      <c r="E221" s="33">
        <v>21620557</v>
      </c>
      <c r="F221" s="33">
        <v>5973241</v>
      </c>
      <c r="G221" s="38">
        <f t="shared" si="48"/>
        <v>0.27792919879962508</v>
      </c>
      <c r="H221" s="33">
        <v>3358891</v>
      </c>
      <c r="I221" s="38">
        <f t="shared" si="49"/>
        <v>0.15628599021624467</v>
      </c>
      <c r="J221" s="33">
        <v>8423497</v>
      </c>
      <c r="K221" s="38">
        <f t="shared" si="50"/>
        <v>0.38960591995849136</v>
      </c>
      <c r="L221" s="33">
        <v>0</v>
      </c>
      <c r="M221" s="38">
        <f t="shared" si="51"/>
        <v>0</v>
      </c>
      <c r="N221" s="33">
        <f t="shared" si="52"/>
        <v>17755629</v>
      </c>
      <c r="O221" s="38">
        <f t="shared" si="53"/>
        <v>0.8212382779962607</v>
      </c>
      <c r="P221" s="33">
        <v>4479463</v>
      </c>
      <c r="Q221" s="33">
        <v>14833124</v>
      </c>
      <c r="R221" s="33">
        <v>21516344</v>
      </c>
      <c r="S221" s="33">
        <v>12340317</v>
      </c>
      <c r="T221" s="38">
        <f t="shared" si="54"/>
        <v>0.57353224135103997</v>
      </c>
      <c r="U221" s="38">
        <f t="shared" si="55"/>
        <v>0.88047027065521033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41967272</v>
      </c>
      <c r="E222" s="33">
        <v>48167272</v>
      </c>
      <c r="F222" s="33">
        <v>9449092</v>
      </c>
      <c r="G222" s="38">
        <f t="shared" si="48"/>
        <v>0.22515382939353312</v>
      </c>
      <c r="H222" s="33">
        <v>14930528</v>
      </c>
      <c r="I222" s="38">
        <f t="shared" si="49"/>
        <v>0.35576598831584766</v>
      </c>
      <c r="J222" s="33">
        <v>10708248</v>
      </c>
      <c r="K222" s="38">
        <f t="shared" si="50"/>
        <v>0.22231377355146872</v>
      </c>
      <c r="L222" s="33">
        <v>0</v>
      </c>
      <c r="M222" s="38">
        <f t="shared" si="51"/>
        <v>0</v>
      </c>
      <c r="N222" s="33">
        <f t="shared" si="52"/>
        <v>35087868</v>
      </c>
      <c r="O222" s="38">
        <f t="shared" si="53"/>
        <v>0.72845869286514708</v>
      </c>
      <c r="P222" s="33">
        <v>9540507</v>
      </c>
      <c r="Q222" s="33">
        <v>60437002</v>
      </c>
      <c r="R222" s="33">
        <v>50267272</v>
      </c>
      <c r="S222" s="33">
        <v>26685195</v>
      </c>
      <c r="T222" s="38">
        <f t="shared" si="54"/>
        <v>0.53086618665122709</v>
      </c>
      <c r="U222" s="38">
        <f t="shared" si="55"/>
        <v>0.12239821217048519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3149387987</v>
      </c>
      <c r="E224" s="34">
        <f>SUM(E217:E223)</f>
        <v>3150427173</v>
      </c>
      <c r="F224" s="34">
        <f>SUM(F217:F223)</f>
        <v>866782499</v>
      </c>
      <c r="G224" s="39">
        <f t="shared" si="48"/>
        <v>0.2752225202413589</v>
      </c>
      <c r="H224" s="34">
        <f>SUM(H217:H223)</f>
        <v>468761678</v>
      </c>
      <c r="I224" s="39">
        <f t="shared" si="49"/>
        <v>0.14884214962873674</v>
      </c>
      <c r="J224" s="34">
        <f>SUM(J217:J223)</f>
        <v>1024870903</v>
      </c>
      <c r="K224" s="39">
        <f t="shared" si="50"/>
        <v>0.32531172654407525</v>
      </c>
      <c r="L224" s="34">
        <f>SUM(L217:L223)</f>
        <v>0</v>
      </c>
      <c r="M224" s="39">
        <f t="shared" si="51"/>
        <v>0</v>
      </c>
      <c r="N224" s="34">
        <f t="shared" si="52"/>
        <v>2360415080</v>
      </c>
      <c r="O224" s="39">
        <f t="shared" si="53"/>
        <v>0.74923651631416399</v>
      </c>
      <c r="P224" s="34">
        <f>SUM(P217:P223)</f>
        <v>465570705</v>
      </c>
      <c r="Q224" s="34">
        <f>SUM(Q217:Q223)</f>
        <v>2877003162</v>
      </c>
      <c r="R224" s="34">
        <f>SUM(R217:R223)</f>
        <v>3238504616</v>
      </c>
      <c r="S224" s="34">
        <f>SUM(S217:S223)</f>
        <v>1639935477</v>
      </c>
      <c r="T224" s="39">
        <f t="shared" si="54"/>
        <v>0.50638664181542736</v>
      </c>
      <c r="U224" s="39">
        <f t="shared" si="55"/>
        <v>1.2013217154631755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212815820</v>
      </c>
      <c r="E225" s="33">
        <v>242560125</v>
      </c>
      <c r="F225" s="33">
        <v>70695901</v>
      </c>
      <c r="G225" s="38">
        <f t="shared" si="48"/>
        <v>0.33219288396887037</v>
      </c>
      <c r="H225" s="33">
        <v>55438942</v>
      </c>
      <c r="I225" s="38">
        <f t="shared" si="49"/>
        <v>0.2605019777195135</v>
      </c>
      <c r="J225" s="33">
        <v>53736603</v>
      </c>
      <c r="K225" s="38">
        <f t="shared" si="50"/>
        <v>0.22153931112956016</v>
      </c>
      <c r="L225" s="33">
        <v>0</v>
      </c>
      <c r="M225" s="38">
        <f t="shared" si="51"/>
        <v>0</v>
      </c>
      <c r="N225" s="33">
        <f t="shared" si="52"/>
        <v>179871446</v>
      </c>
      <c r="O225" s="38">
        <f t="shared" si="53"/>
        <v>0.74155406211140429</v>
      </c>
      <c r="P225" s="33">
        <v>40890257</v>
      </c>
      <c r="Q225" s="33">
        <v>162309096</v>
      </c>
      <c r="R225" s="33">
        <v>179347917</v>
      </c>
      <c r="S225" s="33">
        <v>130028099</v>
      </c>
      <c r="T225" s="38">
        <f t="shared" si="54"/>
        <v>0.72500479054908673</v>
      </c>
      <c r="U225" s="38">
        <f t="shared" si="55"/>
        <v>0.31416642844773501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209800481</v>
      </c>
      <c r="E226" s="33">
        <v>184282791</v>
      </c>
      <c r="F226" s="33">
        <v>46930159</v>
      </c>
      <c r="G226" s="38">
        <f t="shared" si="48"/>
        <v>0.22368947285683297</v>
      </c>
      <c r="H226" s="33">
        <v>48171777</v>
      </c>
      <c r="I226" s="38">
        <f t="shared" si="49"/>
        <v>0.2296075622438635</v>
      </c>
      <c r="J226" s="33">
        <v>43037260</v>
      </c>
      <c r="K226" s="38">
        <f t="shared" si="50"/>
        <v>0.23353922396367438</v>
      </c>
      <c r="L226" s="33">
        <v>0</v>
      </c>
      <c r="M226" s="38">
        <f t="shared" si="51"/>
        <v>0</v>
      </c>
      <c r="N226" s="33">
        <f t="shared" si="52"/>
        <v>138139196</v>
      </c>
      <c r="O226" s="38">
        <f t="shared" si="53"/>
        <v>0.74960442725224408</v>
      </c>
      <c r="P226" s="33">
        <v>52580384</v>
      </c>
      <c r="Q226" s="33">
        <v>184177287</v>
      </c>
      <c r="R226" s="33">
        <v>183686923</v>
      </c>
      <c r="S226" s="33">
        <v>133947028</v>
      </c>
      <c r="T226" s="38">
        <f t="shared" si="54"/>
        <v>0.72921373940157952</v>
      </c>
      <c r="U226" s="38">
        <f t="shared" si="55"/>
        <v>-0.18149589778575981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14005104</v>
      </c>
      <c r="E227" s="33">
        <v>76326472</v>
      </c>
      <c r="F227" s="33">
        <v>18759071</v>
      </c>
      <c r="G227" s="38">
        <f t="shared" si="48"/>
        <v>1.3394453193635691</v>
      </c>
      <c r="H227" s="33">
        <v>12387785</v>
      </c>
      <c r="I227" s="38">
        <f t="shared" si="49"/>
        <v>0.88451931524392824</v>
      </c>
      <c r="J227" s="33">
        <v>20332992</v>
      </c>
      <c r="K227" s="38">
        <f t="shared" si="50"/>
        <v>0.26639501954184386</v>
      </c>
      <c r="L227" s="33">
        <v>0</v>
      </c>
      <c r="M227" s="38">
        <f t="shared" si="51"/>
        <v>0</v>
      </c>
      <c r="N227" s="33">
        <f t="shared" si="52"/>
        <v>51479848</v>
      </c>
      <c r="O227" s="38">
        <f t="shared" si="53"/>
        <v>0.67446911472601534</v>
      </c>
      <c r="P227" s="33">
        <v>12174841</v>
      </c>
      <c r="Q227" s="33">
        <v>57441326</v>
      </c>
      <c r="R227" s="33">
        <v>53451326</v>
      </c>
      <c r="S227" s="33">
        <v>38468303</v>
      </c>
      <c r="T227" s="38">
        <f t="shared" si="54"/>
        <v>0.71968846946846554</v>
      </c>
      <c r="U227" s="38">
        <f t="shared" si="55"/>
        <v>0.67008275508485071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1118296252</v>
      </c>
      <c r="E228" s="33">
        <v>1301362873</v>
      </c>
      <c r="F228" s="33">
        <v>361624664</v>
      </c>
      <c r="G228" s="38">
        <f t="shared" si="48"/>
        <v>0.32337107752374011</v>
      </c>
      <c r="H228" s="33">
        <v>274873488</v>
      </c>
      <c r="I228" s="38">
        <f t="shared" si="49"/>
        <v>0.24579666390583593</v>
      </c>
      <c r="J228" s="33">
        <v>283995217</v>
      </c>
      <c r="K228" s="38">
        <f t="shared" si="50"/>
        <v>0.21822907575756542</v>
      </c>
      <c r="L228" s="33">
        <v>0</v>
      </c>
      <c r="M228" s="38">
        <f t="shared" si="51"/>
        <v>0</v>
      </c>
      <c r="N228" s="33">
        <f t="shared" si="52"/>
        <v>920493369</v>
      </c>
      <c r="O228" s="38">
        <f t="shared" si="53"/>
        <v>0.70733028281190258</v>
      </c>
      <c r="P228" s="33">
        <v>222888296</v>
      </c>
      <c r="Q228" s="33">
        <v>1340909128</v>
      </c>
      <c r="R228" s="33">
        <v>1249489196</v>
      </c>
      <c r="S228" s="33">
        <v>730775275</v>
      </c>
      <c r="T228" s="38">
        <f t="shared" si="54"/>
        <v>0.58485921874269653</v>
      </c>
      <c r="U228" s="38">
        <f t="shared" si="55"/>
        <v>0.27415939776398135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1554917657</v>
      </c>
      <c r="E230" s="34">
        <f>SUM(E225:E229)</f>
        <v>1804532261</v>
      </c>
      <c r="F230" s="34">
        <f>SUM(F225:F229)</f>
        <v>498009795</v>
      </c>
      <c r="G230" s="39">
        <f t="shared" si="48"/>
        <v>0.32028049379852147</v>
      </c>
      <c r="H230" s="34">
        <f>SUM(H225:H229)</f>
        <v>390871992</v>
      </c>
      <c r="I230" s="39">
        <f t="shared" si="49"/>
        <v>0.25137793647165457</v>
      </c>
      <c r="J230" s="34">
        <f>SUM(J225:J229)</f>
        <v>401102072</v>
      </c>
      <c r="K230" s="39">
        <f t="shared" si="50"/>
        <v>0.22227481362828347</v>
      </c>
      <c r="L230" s="34">
        <f>SUM(L225:L229)</f>
        <v>0</v>
      </c>
      <c r="M230" s="39">
        <f t="shared" si="51"/>
        <v>0</v>
      </c>
      <c r="N230" s="34">
        <f t="shared" si="52"/>
        <v>1289983859</v>
      </c>
      <c r="O230" s="39">
        <f t="shared" si="53"/>
        <v>0.71485774285084946</v>
      </c>
      <c r="P230" s="34">
        <f>SUM(P225:P229)</f>
        <v>328533778</v>
      </c>
      <c r="Q230" s="34">
        <f>SUM(Q225:Q229)</f>
        <v>1744836837</v>
      </c>
      <c r="R230" s="34">
        <f>SUM(R225:R229)</f>
        <v>1665975362</v>
      </c>
      <c r="S230" s="34">
        <f>SUM(S225:S229)</f>
        <v>1033218705</v>
      </c>
      <c r="T230" s="39">
        <f t="shared" si="54"/>
        <v>0.62018846650866621</v>
      </c>
      <c r="U230" s="39">
        <f t="shared" si="55"/>
        <v>0.22088533617995276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6914933819</v>
      </c>
      <c r="E231" s="34">
        <f>SUM(E208:E215,E217:E223,E225:E229)</f>
        <v>7177984665</v>
      </c>
      <c r="F231" s="34">
        <f>SUM(F208:F215,F217:F223,F225:F229)</f>
        <v>2020065338</v>
      </c>
      <c r="G231" s="39">
        <f t="shared" si="48"/>
        <v>0.29213082740568164</v>
      </c>
      <c r="H231" s="34">
        <f>SUM(H208:H215,H217:H223,H225:H229)</f>
        <v>1338418501</v>
      </c>
      <c r="I231" s="39">
        <f t="shared" si="49"/>
        <v>0.1935547810049113</v>
      </c>
      <c r="J231" s="34">
        <f>SUM(J208:J215,J217:J223,J225:J229)</f>
        <v>1951203847</v>
      </c>
      <c r="K231" s="39">
        <f t="shared" si="50"/>
        <v>0.27183171016150393</v>
      </c>
      <c r="L231" s="34">
        <f>SUM(L208:L215,L217:L223,L225:L229)</f>
        <v>0</v>
      </c>
      <c r="M231" s="39">
        <f t="shared" si="51"/>
        <v>0</v>
      </c>
      <c r="N231" s="34">
        <f t="shared" si="52"/>
        <v>5309687686</v>
      </c>
      <c r="O231" s="39">
        <f t="shared" si="53"/>
        <v>0.73971844937063547</v>
      </c>
      <c r="P231" s="34">
        <f>SUM(P208:P215,P217:P223,P225:P229)</f>
        <v>1173529281</v>
      </c>
      <c r="Q231" s="34">
        <f>SUM(Q208:Q215,Q217:Q223,Q225:Q229)</f>
        <v>6643457420</v>
      </c>
      <c r="R231" s="34">
        <f>SUM(R208:R215,R217:R223,R225:R229)</f>
        <v>6931751749</v>
      </c>
      <c r="S231" s="34">
        <f>SUM(S208:S215,S217:S223,S225:S229)</f>
        <v>3997825849</v>
      </c>
      <c r="T231" s="39">
        <f t="shared" si="54"/>
        <v>0.57674105965735734</v>
      </c>
      <c r="U231" s="39">
        <f t="shared" si="55"/>
        <v>0.6626801551447612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12427121</v>
      </c>
      <c r="E234" s="33">
        <v>15432871</v>
      </c>
      <c r="F234" s="33">
        <v>2638184</v>
      </c>
      <c r="G234" s="38">
        <f t="shared" ref="G234:G260" si="56">IF(($D234     =0),0,($F234     /$D234     ))</f>
        <v>0.21229245293419127</v>
      </c>
      <c r="H234" s="33">
        <v>3955494</v>
      </c>
      <c r="I234" s="38">
        <f t="shared" ref="I234:I260" si="57">IF(($D234     =0),0,($H234     /$D234     ))</f>
        <v>0.31829528335645885</v>
      </c>
      <c r="J234" s="33">
        <v>4251360</v>
      </c>
      <c r="K234" s="38">
        <f t="shared" ref="K234:K260" si="58">IF(($E234     =0),0,($J234     /$E234     ))</f>
        <v>0.27547434304349461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10845038</v>
      </c>
      <c r="O234" s="38">
        <f t="shared" ref="O234:O260" si="61">IF(($E234     =0),0,($N234     /$E234     ))</f>
        <v>0.70272329756401131</v>
      </c>
      <c r="P234" s="33">
        <v>4063848</v>
      </c>
      <c r="Q234" s="33">
        <v>16588145</v>
      </c>
      <c r="R234" s="33">
        <v>13919279</v>
      </c>
      <c r="S234" s="33">
        <v>9921221</v>
      </c>
      <c r="T234" s="38">
        <f t="shared" ref="T234:T260" si="62">IF(($R234     =0),0,($S234     /$R234     ))</f>
        <v>0.71276831220927461</v>
      </c>
      <c r="U234" s="38">
        <f t="shared" ref="U234:U260" si="63">IF(($P234     =0),0,(($J234     /$P234     )-1))</f>
        <v>4.6141489543900294E-2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647054786</v>
      </c>
      <c r="E235" s="33">
        <v>655172882</v>
      </c>
      <c r="F235" s="33">
        <v>116752480</v>
      </c>
      <c r="G235" s="38">
        <f t="shared" si="56"/>
        <v>0.18043677680177148</v>
      </c>
      <c r="H235" s="33">
        <v>240994687</v>
      </c>
      <c r="I235" s="38">
        <f t="shared" si="57"/>
        <v>0.37244865846645636</v>
      </c>
      <c r="J235" s="33">
        <v>145295503</v>
      </c>
      <c r="K235" s="38">
        <f t="shared" si="58"/>
        <v>0.22176666188696131</v>
      </c>
      <c r="L235" s="33">
        <v>0</v>
      </c>
      <c r="M235" s="38">
        <f t="shared" si="59"/>
        <v>0</v>
      </c>
      <c r="N235" s="33">
        <f t="shared" si="60"/>
        <v>503042670</v>
      </c>
      <c r="O235" s="38">
        <f t="shared" si="61"/>
        <v>0.76780142130485796</v>
      </c>
      <c r="P235" s="33">
        <v>167288454</v>
      </c>
      <c r="Q235" s="33">
        <v>541084442</v>
      </c>
      <c r="R235" s="33">
        <v>541289442</v>
      </c>
      <c r="S235" s="33">
        <v>493631727</v>
      </c>
      <c r="T235" s="38">
        <f t="shared" si="62"/>
        <v>0.91195521046205807</v>
      </c>
      <c r="U235" s="38">
        <f t="shared" si="63"/>
        <v>-0.13146723801990545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2037926689</v>
      </c>
      <c r="E236" s="33">
        <v>2873089349</v>
      </c>
      <c r="F236" s="33">
        <v>624218181</v>
      </c>
      <c r="G236" s="38">
        <f t="shared" si="56"/>
        <v>0.30630060657692287</v>
      </c>
      <c r="H236" s="33">
        <v>739183581</v>
      </c>
      <c r="I236" s="38">
        <f t="shared" si="57"/>
        <v>0.36271352889672076</v>
      </c>
      <c r="J236" s="33">
        <v>705056096</v>
      </c>
      <c r="K236" s="38">
        <f t="shared" si="58"/>
        <v>0.24539998947314326</v>
      </c>
      <c r="L236" s="33">
        <v>0</v>
      </c>
      <c r="M236" s="38">
        <f t="shared" si="59"/>
        <v>0</v>
      </c>
      <c r="N236" s="33">
        <f t="shared" si="60"/>
        <v>2068457858</v>
      </c>
      <c r="O236" s="38">
        <f t="shared" si="61"/>
        <v>0.71994205774350251</v>
      </c>
      <c r="P236" s="33">
        <v>558944870</v>
      </c>
      <c r="Q236" s="33">
        <v>1471427872</v>
      </c>
      <c r="R236" s="33">
        <v>1914482985</v>
      </c>
      <c r="S236" s="33">
        <v>1405474611</v>
      </c>
      <c r="T236" s="38">
        <f t="shared" si="62"/>
        <v>0.7341275017912996</v>
      </c>
      <c r="U236" s="38">
        <f t="shared" si="63"/>
        <v>0.26140543341957856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52837241</v>
      </c>
      <c r="E237" s="33">
        <v>52837241</v>
      </c>
      <c r="F237" s="33">
        <v>17771685</v>
      </c>
      <c r="G237" s="38">
        <f t="shared" si="56"/>
        <v>0.33634770975267236</v>
      </c>
      <c r="H237" s="33">
        <v>10246701</v>
      </c>
      <c r="I237" s="38">
        <f t="shared" si="57"/>
        <v>0.1939295240642864</v>
      </c>
      <c r="J237" s="33">
        <v>-444063</v>
      </c>
      <c r="K237" s="38">
        <f t="shared" si="58"/>
        <v>-8.4043563137598341E-3</v>
      </c>
      <c r="L237" s="33">
        <v>0</v>
      </c>
      <c r="M237" s="38">
        <f t="shared" si="59"/>
        <v>0</v>
      </c>
      <c r="N237" s="33">
        <f t="shared" si="60"/>
        <v>27574323</v>
      </c>
      <c r="O237" s="38">
        <f t="shared" si="61"/>
        <v>0.52187287750319888</v>
      </c>
      <c r="P237" s="33">
        <v>3052312</v>
      </c>
      <c r="Q237" s="33">
        <v>50074561</v>
      </c>
      <c r="R237" s="33">
        <v>50074561</v>
      </c>
      <c r="S237" s="33">
        <v>15869253</v>
      </c>
      <c r="T237" s="38">
        <f t="shared" si="62"/>
        <v>0.31691247378084852</v>
      </c>
      <c r="U237" s="38">
        <f t="shared" si="63"/>
        <v>-1.1454841444780219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27850675</v>
      </c>
      <c r="E238" s="33">
        <v>27850675</v>
      </c>
      <c r="F238" s="33">
        <v>7442681</v>
      </c>
      <c r="G238" s="38">
        <f t="shared" si="56"/>
        <v>0.26723521063672606</v>
      </c>
      <c r="H238" s="33">
        <v>7569537</v>
      </c>
      <c r="I238" s="38">
        <f t="shared" si="57"/>
        <v>0.27179007331061095</v>
      </c>
      <c r="J238" s="33">
        <v>6462802</v>
      </c>
      <c r="K238" s="38">
        <f t="shared" si="58"/>
        <v>0.23205189820354444</v>
      </c>
      <c r="L238" s="33">
        <v>0</v>
      </c>
      <c r="M238" s="38">
        <f t="shared" si="59"/>
        <v>0</v>
      </c>
      <c r="N238" s="33">
        <f t="shared" si="60"/>
        <v>21475020</v>
      </c>
      <c r="O238" s="38">
        <f t="shared" si="61"/>
        <v>0.77107718215088139</v>
      </c>
      <c r="P238" s="33">
        <v>8803821</v>
      </c>
      <c r="Q238" s="33">
        <v>15598588</v>
      </c>
      <c r="R238" s="33">
        <v>37468556</v>
      </c>
      <c r="S238" s="33">
        <v>25341582</v>
      </c>
      <c r="T238" s="38">
        <f t="shared" si="62"/>
        <v>0.67634263781075521</v>
      </c>
      <c r="U238" s="38">
        <f t="shared" si="63"/>
        <v>-0.26590942728163147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2778096512</v>
      </c>
      <c r="E240" s="34">
        <f>SUM(E234:E239)</f>
        <v>3624383018</v>
      </c>
      <c r="F240" s="34">
        <f>SUM(F234:F239)</f>
        <v>768823211</v>
      </c>
      <c r="G240" s="39">
        <f t="shared" si="56"/>
        <v>0.27674460108893439</v>
      </c>
      <c r="H240" s="34">
        <f>SUM(H234:H239)</f>
        <v>1001950000</v>
      </c>
      <c r="I240" s="39">
        <f t="shared" si="57"/>
        <v>0.36066061624283846</v>
      </c>
      <c r="J240" s="34">
        <f>SUM(J234:J239)</f>
        <v>860621698</v>
      </c>
      <c r="K240" s="39">
        <f t="shared" si="58"/>
        <v>0.23745329721661332</v>
      </c>
      <c r="L240" s="34">
        <f>SUM(L234:L239)</f>
        <v>0</v>
      </c>
      <c r="M240" s="39">
        <f t="shared" si="59"/>
        <v>0</v>
      </c>
      <c r="N240" s="34">
        <f t="shared" si="60"/>
        <v>2631394909</v>
      </c>
      <c r="O240" s="39">
        <f t="shared" si="61"/>
        <v>0.72602561482369243</v>
      </c>
      <c r="P240" s="34">
        <f>SUM(P234:P239)</f>
        <v>742153305</v>
      </c>
      <c r="Q240" s="34">
        <f>SUM(Q234:Q239)</f>
        <v>2094773608</v>
      </c>
      <c r="R240" s="34">
        <f>SUM(R234:R239)</f>
        <v>2557234823</v>
      </c>
      <c r="S240" s="34">
        <f>SUM(S234:S239)</f>
        <v>1950238394</v>
      </c>
      <c r="T240" s="39">
        <f t="shared" si="62"/>
        <v>0.76263563144822699</v>
      </c>
      <c r="U240" s="39">
        <f t="shared" si="63"/>
        <v>0.15962792620050381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659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659</v>
      </c>
      <c r="O241" s="38">
        <f t="shared" si="61"/>
        <v>0</v>
      </c>
      <c r="P241" s="33">
        <v>0</v>
      </c>
      <c r="Q241" s="33">
        <v>5590000</v>
      </c>
      <c r="R241" s="33">
        <v>5590000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56502064</v>
      </c>
      <c r="E242" s="33">
        <v>72465001</v>
      </c>
      <c r="F242" s="33">
        <v>876278</v>
      </c>
      <c r="G242" s="38">
        <f t="shared" si="56"/>
        <v>1.5508778581964722E-2</v>
      </c>
      <c r="H242" s="33">
        <v>13902611</v>
      </c>
      <c r="I242" s="38">
        <f t="shared" si="57"/>
        <v>0.24605492287856953</v>
      </c>
      <c r="J242" s="33">
        <v>33473172</v>
      </c>
      <c r="K242" s="38">
        <f t="shared" si="58"/>
        <v>0.46192191455293019</v>
      </c>
      <c r="L242" s="33">
        <v>0</v>
      </c>
      <c r="M242" s="38">
        <f t="shared" si="59"/>
        <v>0</v>
      </c>
      <c r="N242" s="33">
        <f t="shared" si="60"/>
        <v>48252061</v>
      </c>
      <c r="O242" s="38">
        <f t="shared" si="61"/>
        <v>0.66586711287011502</v>
      </c>
      <c r="P242" s="33">
        <v>22283322</v>
      </c>
      <c r="Q242" s="33">
        <v>46121563</v>
      </c>
      <c r="R242" s="33">
        <v>46121563</v>
      </c>
      <c r="S242" s="33">
        <v>22914512</v>
      </c>
      <c r="T242" s="38">
        <f t="shared" si="62"/>
        <v>0.49682860921257155</v>
      </c>
      <c r="U242" s="38">
        <f t="shared" si="63"/>
        <v>0.50216255906547502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85936356</v>
      </c>
      <c r="E243" s="33">
        <v>82814266</v>
      </c>
      <c r="F243" s="33">
        <v>16129126</v>
      </c>
      <c r="G243" s="38">
        <f t="shared" si="56"/>
        <v>0.18768687376039078</v>
      </c>
      <c r="H243" s="33">
        <v>22614186</v>
      </c>
      <c r="I243" s="38">
        <f t="shared" si="57"/>
        <v>0.26315039469441781</v>
      </c>
      <c r="J243" s="33">
        <v>15489144</v>
      </c>
      <c r="K243" s="38">
        <f t="shared" si="58"/>
        <v>0.18703473143141786</v>
      </c>
      <c r="L243" s="33">
        <v>0</v>
      </c>
      <c r="M243" s="38">
        <f t="shared" si="59"/>
        <v>0</v>
      </c>
      <c r="N243" s="33">
        <f t="shared" si="60"/>
        <v>54232456</v>
      </c>
      <c r="O243" s="38">
        <f t="shared" si="61"/>
        <v>0.65486852229059178</v>
      </c>
      <c r="P243" s="33">
        <v>16420571</v>
      </c>
      <c r="Q243" s="33">
        <v>62229204</v>
      </c>
      <c r="R243" s="33">
        <v>53019184</v>
      </c>
      <c r="S243" s="33">
        <v>41836605</v>
      </c>
      <c r="T243" s="38">
        <f t="shared" si="62"/>
        <v>0.78908428692527599</v>
      </c>
      <c r="U243" s="38">
        <f t="shared" si="63"/>
        <v>-5.6723179723774497E-2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158441437</v>
      </c>
      <c r="E244" s="33">
        <v>158441437</v>
      </c>
      <c r="F244" s="33">
        <v>17026523</v>
      </c>
      <c r="G244" s="38">
        <f t="shared" si="56"/>
        <v>0.10746256359692068</v>
      </c>
      <c r="H244" s="33">
        <v>481204</v>
      </c>
      <c r="I244" s="38">
        <f t="shared" si="57"/>
        <v>3.0371095409845342E-3</v>
      </c>
      <c r="J244" s="33">
        <v>1126914</v>
      </c>
      <c r="K244" s="38">
        <f t="shared" si="58"/>
        <v>7.1124954515528662E-3</v>
      </c>
      <c r="L244" s="33">
        <v>0</v>
      </c>
      <c r="M244" s="38">
        <f t="shared" si="59"/>
        <v>0</v>
      </c>
      <c r="N244" s="33">
        <f t="shared" si="60"/>
        <v>18634641</v>
      </c>
      <c r="O244" s="38">
        <f t="shared" si="61"/>
        <v>0.11761216858945807</v>
      </c>
      <c r="P244" s="33">
        <v>220</v>
      </c>
      <c r="Q244" s="33">
        <v>189973978</v>
      </c>
      <c r="R244" s="33">
        <v>158973978</v>
      </c>
      <c r="S244" s="33">
        <v>965082</v>
      </c>
      <c r="T244" s="38">
        <f t="shared" si="62"/>
        <v>6.0706916448929771E-3</v>
      </c>
      <c r="U244" s="38">
        <f t="shared" si="63"/>
        <v>5121.3363636363638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86929763</v>
      </c>
      <c r="E245" s="33">
        <v>80113092</v>
      </c>
      <c r="F245" s="33">
        <v>9277498</v>
      </c>
      <c r="G245" s="38">
        <f t="shared" si="56"/>
        <v>0.1067240687174081</v>
      </c>
      <c r="H245" s="33">
        <v>12273423</v>
      </c>
      <c r="I245" s="38">
        <f t="shared" si="57"/>
        <v>0.14118781158991542</v>
      </c>
      <c r="J245" s="33">
        <v>10614211</v>
      </c>
      <c r="K245" s="38">
        <f t="shared" si="58"/>
        <v>0.13249034252728631</v>
      </c>
      <c r="L245" s="33">
        <v>0</v>
      </c>
      <c r="M245" s="38">
        <f t="shared" si="59"/>
        <v>0</v>
      </c>
      <c r="N245" s="33">
        <f t="shared" si="60"/>
        <v>32165132</v>
      </c>
      <c r="O245" s="38">
        <f t="shared" si="61"/>
        <v>0.40149657436764519</v>
      </c>
      <c r="P245" s="33">
        <v>16196328</v>
      </c>
      <c r="Q245" s="33">
        <v>75760156</v>
      </c>
      <c r="R245" s="33">
        <v>83442646</v>
      </c>
      <c r="S245" s="33">
        <v>54243516</v>
      </c>
      <c r="T245" s="38">
        <f t="shared" si="62"/>
        <v>0.65006946208297378</v>
      </c>
      <c r="U245" s="38">
        <f t="shared" si="63"/>
        <v>-0.34465324485895821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387809620</v>
      </c>
      <c r="E247" s="34">
        <f>SUM(E241:E246)</f>
        <v>393833796</v>
      </c>
      <c r="F247" s="34">
        <f>SUM(F241:F246)</f>
        <v>43309425</v>
      </c>
      <c r="G247" s="39">
        <f t="shared" si="56"/>
        <v>0.11167702595928383</v>
      </c>
      <c r="H247" s="34">
        <f>SUM(H241:H246)</f>
        <v>49272083</v>
      </c>
      <c r="I247" s="39">
        <f t="shared" si="57"/>
        <v>0.12705224537751281</v>
      </c>
      <c r="J247" s="34">
        <f>SUM(J241:J246)</f>
        <v>60703441</v>
      </c>
      <c r="K247" s="39">
        <f t="shared" si="58"/>
        <v>0.15413466700049278</v>
      </c>
      <c r="L247" s="34">
        <f>SUM(L241:L246)</f>
        <v>0</v>
      </c>
      <c r="M247" s="39">
        <f t="shared" si="59"/>
        <v>0</v>
      </c>
      <c r="N247" s="34">
        <f t="shared" si="60"/>
        <v>153284949</v>
      </c>
      <c r="O247" s="39">
        <f t="shared" si="61"/>
        <v>0.38921227826775945</v>
      </c>
      <c r="P247" s="34">
        <f>SUM(P241:P246)</f>
        <v>54900441</v>
      </c>
      <c r="Q247" s="34">
        <f>SUM(Q241:Q246)</f>
        <v>379674901</v>
      </c>
      <c r="R247" s="34">
        <f>SUM(R241:R246)</f>
        <v>347147371</v>
      </c>
      <c r="S247" s="34">
        <f>SUM(S241:S246)</f>
        <v>119959715</v>
      </c>
      <c r="T247" s="39">
        <f t="shared" si="62"/>
        <v>0.34555847176500726</v>
      </c>
      <c r="U247" s="39">
        <f t="shared" si="63"/>
        <v>0.10570042597654172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166113745</v>
      </c>
      <c r="E248" s="33">
        <v>126945515</v>
      </c>
      <c r="F248" s="33">
        <v>18208886</v>
      </c>
      <c r="G248" s="38">
        <f t="shared" si="56"/>
        <v>0.10961697359842197</v>
      </c>
      <c r="H248" s="33">
        <v>16522523</v>
      </c>
      <c r="I248" s="38">
        <f t="shared" si="57"/>
        <v>9.9465116507968687E-2</v>
      </c>
      <c r="J248" s="33">
        <v>78634854</v>
      </c>
      <c r="K248" s="38">
        <f t="shared" si="58"/>
        <v>0.61943782732300545</v>
      </c>
      <c r="L248" s="33">
        <v>0</v>
      </c>
      <c r="M248" s="38">
        <f t="shared" si="59"/>
        <v>0</v>
      </c>
      <c r="N248" s="33">
        <f t="shared" si="60"/>
        <v>113366263</v>
      </c>
      <c r="O248" s="38">
        <f t="shared" si="61"/>
        <v>0.89303086446181257</v>
      </c>
      <c r="P248" s="33">
        <v>33407092</v>
      </c>
      <c r="Q248" s="33">
        <v>151188173</v>
      </c>
      <c r="R248" s="33">
        <v>150180173</v>
      </c>
      <c r="S248" s="33">
        <v>73117074</v>
      </c>
      <c r="T248" s="38">
        <f t="shared" si="62"/>
        <v>0.48686236364902841</v>
      </c>
      <c r="U248" s="38">
        <f t="shared" si="63"/>
        <v>1.3538371433227412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34910977</v>
      </c>
      <c r="E249" s="33">
        <v>34910977</v>
      </c>
      <c r="F249" s="33">
        <v>15190697</v>
      </c>
      <c r="G249" s="38">
        <f t="shared" si="56"/>
        <v>0.43512666517468129</v>
      </c>
      <c r="H249" s="33">
        <v>9197699</v>
      </c>
      <c r="I249" s="38">
        <f t="shared" si="57"/>
        <v>0.26346151813511265</v>
      </c>
      <c r="J249" s="33">
        <v>8854234</v>
      </c>
      <c r="K249" s="38">
        <f t="shared" si="58"/>
        <v>0.25362320853982401</v>
      </c>
      <c r="L249" s="33">
        <v>0</v>
      </c>
      <c r="M249" s="38">
        <f t="shared" si="59"/>
        <v>0</v>
      </c>
      <c r="N249" s="33">
        <f t="shared" si="60"/>
        <v>33242630</v>
      </c>
      <c r="O249" s="38">
        <f t="shared" si="61"/>
        <v>0.95221139184961801</v>
      </c>
      <c r="P249" s="33">
        <v>0</v>
      </c>
      <c r="Q249" s="33">
        <v>29765730</v>
      </c>
      <c r="R249" s="33">
        <v>19039974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28296721</v>
      </c>
      <c r="E250" s="33">
        <v>30796721</v>
      </c>
      <c r="F250" s="33">
        <v>5360907</v>
      </c>
      <c r="G250" s="38">
        <f t="shared" si="56"/>
        <v>0.18945329389931787</v>
      </c>
      <c r="H250" s="33">
        <v>6791350</v>
      </c>
      <c r="I250" s="38">
        <f t="shared" si="57"/>
        <v>0.2400048401367777</v>
      </c>
      <c r="J250" s="33">
        <v>3336732</v>
      </c>
      <c r="K250" s="38">
        <f t="shared" si="58"/>
        <v>0.10834698927850143</v>
      </c>
      <c r="L250" s="33">
        <v>0</v>
      </c>
      <c r="M250" s="38">
        <f t="shared" si="59"/>
        <v>0</v>
      </c>
      <c r="N250" s="33">
        <f t="shared" si="60"/>
        <v>15488989</v>
      </c>
      <c r="O250" s="38">
        <f t="shared" si="61"/>
        <v>0.50294279705946621</v>
      </c>
      <c r="P250" s="33">
        <v>2337307</v>
      </c>
      <c r="Q250" s="33">
        <v>20876536</v>
      </c>
      <c r="R250" s="33">
        <v>27045289</v>
      </c>
      <c r="S250" s="33">
        <v>12071257</v>
      </c>
      <c r="T250" s="38">
        <f t="shared" si="62"/>
        <v>0.44633492361645682</v>
      </c>
      <c r="U250" s="38">
        <f t="shared" si="63"/>
        <v>0.42759680264509536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62101507</v>
      </c>
      <c r="E251" s="33">
        <v>62743808</v>
      </c>
      <c r="F251" s="33">
        <v>14913044</v>
      </c>
      <c r="G251" s="38">
        <f t="shared" si="56"/>
        <v>0.24013980852348721</v>
      </c>
      <c r="H251" s="33">
        <v>16514120</v>
      </c>
      <c r="I251" s="38">
        <f t="shared" si="57"/>
        <v>0.26592140509569279</v>
      </c>
      <c r="J251" s="33">
        <v>12703028</v>
      </c>
      <c r="K251" s="38">
        <f t="shared" si="58"/>
        <v>0.20245867130028194</v>
      </c>
      <c r="L251" s="33">
        <v>0</v>
      </c>
      <c r="M251" s="38">
        <f t="shared" si="59"/>
        <v>0</v>
      </c>
      <c r="N251" s="33">
        <f t="shared" si="60"/>
        <v>44130192</v>
      </c>
      <c r="O251" s="38">
        <f t="shared" si="61"/>
        <v>0.70333939565797476</v>
      </c>
      <c r="P251" s="33">
        <v>11438578</v>
      </c>
      <c r="Q251" s="33">
        <v>61169230</v>
      </c>
      <c r="R251" s="33">
        <v>65886730</v>
      </c>
      <c r="S251" s="33">
        <v>43128448</v>
      </c>
      <c r="T251" s="38">
        <f t="shared" si="62"/>
        <v>0.65458473959779151</v>
      </c>
      <c r="U251" s="38">
        <f t="shared" si="63"/>
        <v>0.11054258667467232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291422950</v>
      </c>
      <c r="E254" s="34">
        <f>SUM(E248:E253)</f>
        <v>255397021</v>
      </c>
      <c r="F254" s="34">
        <f>SUM(F248:F253)</f>
        <v>53673534</v>
      </c>
      <c r="G254" s="39">
        <f t="shared" si="56"/>
        <v>0.18417744381490889</v>
      </c>
      <c r="H254" s="34">
        <f>SUM(H248:H253)</f>
        <v>49025692</v>
      </c>
      <c r="I254" s="39">
        <f t="shared" si="57"/>
        <v>0.16822865872437295</v>
      </c>
      <c r="J254" s="34">
        <f>SUM(J248:J253)</f>
        <v>103528848</v>
      </c>
      <c r="K254" s="39">
        <f t="shared" si="58"/>
        <v>0.40536435231168966</v>
      </c>
      <c r="L254" s="34">
        <f>SUM(L248:L253)</f>
        <v>0</v>
      </c>
      <c r="M254" s="39">
        <f t="shared" si="59"/>
        <v>0</v>
      </c>
      <c r="N254" s="34">
        <f t="shared" si="60"/>
        <v>206228074</v>
      </c>
      <c r="O254" s="39">
        <f t="shared" si="61"/>
        <v>0.80748034253696321</v>
      </c>
      <c r="P254" s="34">
        <f>SUM(P248:P253)</f>
        <v>47182977</v>
      </c>
      <c r="Q254" s="34">
        <f>SUM(Q248:Q253)</f>
        <v>262999669</v>
      </c>
      <c r="R254" s="34">
        <f>SUM(R248:R253)</f>
        <v>262152166</v>
      </c>
      <c r="S254" s="34">
        <f>SUM(S248:S253)</f>
        <v>128316779</v>
      </c>
      <c r="T254" s="39">
        <f t="shared" si="62"/>
        <v>0.48947441845664552</v>
      </c>
      <c r="U254" s="39">
        <f t="shared" si="63"/>
        <v>1.1941991494093305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1503968907</v>
      </c>
      <c r="E255" s="33">
        <v>1527661752</v>
      </c>
      <c r="F255" s="33">
        <v>164440962</v>
      </c>
      <c r="G255" s="38">
        <f t="shared" si="56"/>
        <v>0.10933800641398499</v>
      </c>
      <c r="H255" s="33">
        <v>310781107</v>
      </c>
      <c r="I255" s="38">
        <f t="shared" si="57"/>
        <v>0.20664064632820231</v>
      </c>
      <c r="J255" s="33">
        <v>206429510</v>
      </c>
      <c r="K255" s="38">
        <f t="shared" si="58"/>
        <v>0.13512775961677673</v>
      </c>
      <c r="L255" s="33">
        <v>0</v>
      </c>
      <c r="M255" s="38">
        <f t="shared" si="59"/>
        <v>0</v>
      </c>
      <c r="N255" s="33">
        <f t="shared" si="60"/>
        <v>681651579</v>
      </c>
      <c r="O255" s="38">
        <f t="shared" si="61"/>
        <v>0.44620582933858777</v>
      </c>
      <c r="P255" s="33">
        <v>347082614</v>
      </c>
      <c r="Q255" s="33">
        <v>1182973819</v>
      </c>
      <c r="R255" s="33">
        <v>1171096926</v>
      </c>
      <c r="S255" s="33">
        <v>755885016</v>
      </c>
      <c r="T255" s="38">
        <f t="shared" si="62"/>
        <v>0.64545043131639135</v>
      </c>
      <c r="U255" s="38">
        <f t="shared" si="63"/>
        <v>-0.40524387660627681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75420695</v>
      </c>
      <c r="E256" s="33">
        <v>72325519</v>
      </c>
      <c r="F256" s="33">
        <v>20297957</v>
      </c>
      <c r="G256" s="38">
        <f t="shared" si="56"/>
        <v>0.26912980581788593</v>
      </c>
      <c r="H256" s="33">
        <v>24487839</v>
      </c>
      <c r="I256" s="38">
        <f t="shared" si="57"/>
        <v>0.3246832848729384</v>
      </c>
      <c r="J256" s="33">
        <v>19757208</v>
      </c>
      <c r="K256" s="38">
        <f t="shared" si="58"/>
        <v>0.27317063566457089</v>
      </c>
      <c r="L256" s="33">
        <v>0</v>
      </c>
      <c r="M256" s="38">
        <f t="shared" si="59"/>
        <v>0</v>
      </c>
      <c r="N256" s="33">
        <f t="shared" si="60"/>
        <v>64543004</v>
      </c>
      <c r="O256" s="38">
        <f t="shared" si="61"/>
        <v>0.89239600202523262</v>
      </c>
      <c r="P256" s="33">
        <v>11923961</v>
      </c>
      <c r="Q256" s="33">
        <v>9350695</v>
      </c>
      <c r="R256" s="33">
        <v>67299698</v>
      </c>
      <c r="S256" s="33">
        <v>52703256</v>
      </c>
      <c r="T256" s="38">
        <f t="shared" si="62"/>
        <v>0.78311281575141689</v>
      </c>
      <c r="U256" s="38">
        <f t="shared" si="63"/>
        <v>0.6569332959072911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780939844</v>
      </c>
      <c r="E257" s="33">
        <v>780939844</v>
      </c>
      <c r="F257" s="33">
        <v>177360933</v>
      </c>
      <c r="G257" s="38">
        <f t="shared" si="56"/>
        <v>0.22711215769392859</v>
      </c>
      <c r="H257" s="33">
        <v>163742338</v>
      </c>
      <c r="I257" s="38">
        <f t="shared" si="57"/>
        <v>0.20967343292577603</v>
      </c>
      <c r="J257" s="33">
        <v>196641858</v>
      </c>
      <c r="K257" s="38">
        <f t="shared" si="58"/>
        <v>0.25180154337214222</v>
      </c>
      <c r="L257" s="33">
        <v>0</v>
      </c>
      <c r="M257" s="38">
        <f t="shared" si="59"/>
        <v>0</v>
      </c>
      <c r="N257" s="33">
        <f t="shared" si="60"/>
        <v>537745129</v>
      </c>
      <c r="O257" s="38">
        <f t="shared" si="61"/>
        <v>0.6885871339918469</v>
      </c>
      <c r="P257" s="33">
        <v>112806787</v>
      </c>
      <c r="Q257" s="33">
        <v>689175702</v>
      </c>
      <c r="R257" s="33">
        <v>690260825</v>
      </c>
      <c r="S257" s="33">
        <v>434294443</v>
      </c>
      <c r="T257" s="38">
        <f t="shared" si="62"/>
        <v>0.62917440374803246</v>
      </c>
      <c r="U257" s="38">
        <f t="shared" si="63"/>
        <v>0.74317399891905445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2360329446</v>
      </c>
      <c r="E259" s="34">
        <f>SUM(E255:E258)</f>
        <v>2380927115</v>
      </c>
      <c r="F259" s="34">
        <f>SUM(F255:F258)</f>
        <v>362099852</v>
      </c>
      <c r="G259" s="39">
        <f t="shared" si="56"/>
        <v>0.15341072519077492</v>
      </c>
      <c r="H259" s="34">
        <f>SUM(H255:H258)</f>
        <v>499011284</v>
      </c>
      <c r="I259" s="39">
        <f t="shared" si="57"/>
        <v>0.21141594655172555</v>
      </c>
      <c r="J259" s="34">
        <f>SUM(J255:J258)</f>
        <v>422828576</v>
      </c>
      <c r="K259" s="39">
        <f t="shared" si="58"/>
        <v>0.17758988645059806</v>
      </c>
      <c r="L259" s="34">
        <f>SUM(L255:L258)</f>
        <v>0</v>
      </c>
      <c r="M259" s="39">
        <f t="shared" si="59"/>
        <v>0</v>
      </c>
      <c r="N259" s="34">
        <f t="shared" si="60"/>
        <v>1283939712</v>
      </c>
      <c r="O259" s="39">
        <f t="shared" si="61"/>
        <v>0.53926040150960275</v>
      </c>
      <c r="P259" s="34">
        <f>SUM(P255:P258)</f>
        <v>471813362</v>
      </c>
      <c r="Q259" s="34">
        <f>SUM(Q255:Q258)</f>
        <v>1881500216</v>
      </c>
      <c r="R259" s="34">
        <f>SUM(R255:R258)</f>
        <v>1928657449</v>
      </c>
      <c r="S259" s="34">
        <f>SUM(S255:S258)</f>
        <v>1242882715</v>
      </c>
      <c r="T259" s="39">
        <f t="shared" si="62"/>
        <v>0.64442896048981069</v>
      </c>
      <c r="U259" s="39">
        <f t="shared" si="63"/>
        <v>-0.10382237966376207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5817658528</v>
      </c>
      <c r="E260" s="34">
        <f>SUM(E234:E239,E241:E246,E248:E253,E255:E258)</f>
        <v>6654540950</v>
      </c>
      <c r="F260" s="34">
        <f>SUM(F234:F239,F241:F246,F248:F253,F255:F258)</f>
        <v>1227906022</v>
      </c>
      <c r="G260" s="39">
        <f t="shared" si="56"/>
        <v>0.21106533085263957</v>
      </c>
      <c r="H260" s="34">
        <f>SUM(H234:H239,H241:H246,H248:H253,H255:H258)</f>
        <v>1599259059</v>
      </c>
      <c r="I260" s="39">
        <f t="shared" si="57"/>
        <v>0.27489737517299673</v>
      </c>
      <c r="J260" s="34">
        <f>SUM(J234:J239,J241:J246,J248:J253,J255:J258)</f>
        <v>1447682563</v>
      </c>
      <c r="K260" s="39">
        <f t="shared" si="58"/>
        <v>0.21754807339490487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4274847644</v>
      </c>
      <c r="O260" s="39">
        <f t="shared" si="61"/>
        <v>0.64239557260519975</v>
      </c>
      <c r="P260" s="34">
        <f>SUM(P234:P239,P241:P246,P248:P253,P255:P258)</f>
        <v>1316050085</v>
      </c>
      <c r="Q260" s="34">
        <f>SUM(Q234:Q239,Q241:Q246,Q248:Q253,Q255:Q258)</f>
        <v>4618948394</v>
      </c>
      <c r="R260" s="34">
        <f>SUM(R234:R239,R241:R246,R248:R253,R255:R258)</f>
        <v>5095191809</v>
      </c>
      <c r="S260" s="34">
        <f>SUM(S234:S239,S241:S246,S248:S253,S255:S258)</f>
        <v>3441397603</v>
      </c>
      <c r="T260" s="39">
        <f t="shared" si="62"/>
        <v>0.67542061849785806</v>
      </c>
      <c r="U260" s="39">
        <f t="shared" si="63"/>
        <v>0.1000208726858598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23689660</v>
      </c>
      <c r="E263" s="33">
        <v>20660995</v>
      </c>
      <c r="F263" s="33">
        <v>3033820</v>
      </c>
      <c r="G263" s="38">
        <f t="shared" ref="G263:G299" si="64">IF(($D263     =0),0,($F263     /$D263     ))</f>
        <v>0.12806515585280667</v>
      </c>
      <c r="H263" s="33">
        <v>1350216</v>
      </c>
      <c r="I263" s="38">
        <f t="shared" ref="I263:I299" si="65">IF(($D263     =0),0,($H263     /$D263     ))</f>
        <v>5.6996005852342331E-2</v>
      </c>
      <c r="J263" s="33">
        <v>5219911</v>
      </c>
      <c r="K263" s="38">
        <f t="shared" ref="K263:K299" si="66">IF(($E263     =0),0,($J263     /$E263     ))</f>
        <v>0.25264567364737273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9603947</v>
      </c>
      <c r="O263" s="38">
        <f t="shared" ref="O263:O299" si="69">IF(($E263     =0),0,($N263     /$E263     ))</f>
        <v>0.46483468003356082</v>
      </c>
      <c r="P263" s="33">
        <v>2207089</v>
      </c>
      <c r="Q263" s="33">
        <v>15896866</v>
      </c>
      <c r="R263" s="33">
        <v>18928307</v>
      </c>
      <c r="S263" s="33">
        <v>9855353</v>
      </c>
      <c r="T263" s="38">
        <f t="shared" ref="T263:T299" si="70">IF(($R263     =0),0,($S263     /$R263     ))</f>
        <v>0.52066743211635358</v>
      </c>
      <c r="U263" s="38">
        <f t="shared" ref="U263:U299" si="71">IF(($P263     =0),0,(($J263     /$P263     )-1))</f>
        <v>1.365065930735009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112501170</v>
      </c>
      <c r="E264" s="33">
        <v>133129470</v>
      </c>
      <c r="F264" s="33">
        <v>33607253</v>
      </c>
      <c r="G264" s="38">
        <f t="shared" si="64"/>
        <v>0.29872803100625533</v>
      </c>
      <c r="H264" s="33">
        <v>29645314</v>
      </c>
      <c r="I264" s="38">
        <f t="shared" si="65"/>
        <v>0.26351116170614047</v>
      </c>
      <c r="J264" s="33">
        <v>30253324</v>
      </c>
      <c r="K264" s="38">
        <f t="shared" si="66"/>
        <v>0.22724738557135396</v>
      </c>
      <c r="L264" s="33">
        <v>0</v>
      </c>
      <c r="M264" s="38">
        <f t="shared" si="67"/>
        <v>0</v>
      </c>
      <c r="N264" s="33">
        <f t="shared" si="68"/>
        <v>93505891</v>
      </c>
      <c r="O264" s="38">
        <f t="shared" si="69"/>
        <v>0.70236808574390031</v>
      </c>
      <c r="P264" s="33">
        <v>23300535</v>
      </c>
      <c r="Q264" s="33">
        <v>118381236</v>
      </c>
      <c r="R264" s="33">
        <v>111231396</v>
      </c>
      <c r="S264" s="33">
        <v>83400019</v>
      </c>
      <c r="T264" s="38">
        <f t="shared" si="70"/>
        <v>0.74978847698719886</v>
      </c>
      <c r="U264" s="38">
        <f t="shared" si="71"/>
        <v>0.29839610978889541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176910542</v>
      </c>
      <c r="E265" s="33">
        <v>173271956</v>
      </c>
      <c r="F265" s="33">
        <v>43659492</v>
      </c>
      <c r="G265" s="38">
        <f t="shared" si="64"/>
        <v>0.2467885265989406</v>
      </c>
      <c r="H265" s="33">
        <v>39700386</v>
      </c>
      <c r="I265" s="38">
        <f t="shared" si="65"/>
        <v>0.22440938539434241</v>
      </c>
      <c r="J265" s="33">
        <v>39536471</v>
      </c>
      <c r="K265" s="38">
        <f t="shared" si="66"/>
        <v>0.22817582205859094</v>
      </c>
      <c r="L265" s="33">
        <v>0</v>
      </c>
      <c r="M265" s="38">
        <f t="shared" si="67"/>
        <v>0</v>
      </c>
      <c r="N265" s="33">
        <f t="shared" si="68"/>
        <v>122896349</v>
      </c>
      <c r="O265" s="38">
        <f t="shared" si="69"/>
        <v>0.70926855007050305</v>
      </c>
      <c r="P265" s="33">
        <v>30303934</v>
      </c>
      <c r="Q265" s="33">
        <v>172334032</v>
      </c>
      <c r="R265" s="33">
        <v>173923757</v>
      </c>
      <c r="S265" s="33">
        <v>107468447</v>
      </c>
      <c r="T265" s="38">
        <f t="shared" si="70"/>
        <v>0.61790550557161661</v>
      </c>
      <c r="U265" s="38">
        <f t="shared" si="71"/>
        <v>0.30466463529124632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313101372</v>
      </c>
      <c r="E267" s="34">
        <f>SUM(E263:E266)</f>
        <v>327062421</v>
      </c>
      <c r="F267" s="34">
        <f>SUM(F263:F266)</f>
        <v>80300565</v>
      </c>
      <c r="G267" s="39">
        <f t="shared" si="64"/>
        <v>0.25646826293689956</v>
      </c>
      <c r="H267" s="34">
        <f>SUM(H263:H266)</f>
        <v>70695916</v>
      </c>
      <c r="I267" s="39">
        <f t="shared" si="65"/>
        <v>0.22579241843756598</v>
      </c>
      <c r="J267" s="34">
        <f>SUM(J263:J266)</f>
        <v>75009706</v>
      </c>
      <c r="K267" s="39">
        <f t="shared" si="66"/>
        <v>0.2293437007243336</v>
      </c>
      <c r="L267" s="34">
        <f>SUM(L263:L266)</f>
        <v>0</v>
      </c>
      <c r="M267" s="39">
        <f t="shared" si="67"/>
        <v>0</v>
      </c>
      <c r="N267" s="34">
        <f t="shared" si="68"/>
        <v>226006187</v>
      </c>
      <c r="O267" s="39">
        <f t="shared" si="69"/>
        <v>0.69101851050017149</v>
      </c>
      <c r="P267" s="34">
        <f>SUM(P263:P266)</f>
        <v>55811558</v>
      </c>
      <c r="Q267" s="34">
        <f>SUM(Q263:Q266)</f>
        <v>306612134</v>
      </c>
      <c r="R267" s="34">
        <f>SUM(R263:R266)</f>
        <v>304083460</v>
      </c>
      <c r="S267" s="34">
        <f>SUM(S263:S266)</f>
        <v>200723819</v>
      </c>
      <c r="T267" s="39">
        <f t="shared" si="70"/>
        <v>0.66009449839856471</v>
      </c>
      <c r="U267" s="39">
        <f t="shared" si="71"/>
        <v>0.34398158173617022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25114920</v>
      </c>
      <c r="E268" s="33">
        <v>25114920</v>
      </c>
      <c r="F268" s="33">
        <v>172741</v>
      </c>
      <c r="G268" s="38">
        <f t="shared" si="64"/>
        <v>6.8780231033982991E-3</v>
      </c>
      <c r="H268" s="33">
        <v>3387476</v>
      </c>
      <c r="I268" s="38">
        <f t="shared" si="65"/>
        <v>0.13487902808370483</v>
      </c>
      <c r="J268" s="33">
        <v>2010883</v>
      </c>
      <c r="K268" s="38">
        <f t="shared" si="66"/>
        <v>8.0067266788028793E-2</v>
      </c>
      <c r="L268" s="33">
        <v>0</v>
      </c>
      <c r="M268" s="38">
        <f t="shared" si="67"/>
        <v>0</v>
      </c>
      <c r="N268" s="33">
        <f t="shared" si="68"/>
        <v>5571100</v>
      </c>
      <c r="O268" s="38">
        <f t="shared" si="69"/>
        <v>0.22182431797513191</v>
      </c>
      <c r="P268" s="33">
        <v>2880557</v>
      </c>
      <c r="Q268" s="33">
        <v>23116631</v>
      </c>
      <c r="R268" s="33">
        <v>21353752</v>
      </c>
      <c r="S268" s="33">
        <v>10764398</v>
      </c>
      <c r="T268" s="38">
        <f t="shared" si="70"/>
        <v>0.50409867080970128</v>
      </c>
      <c r="U268" s="38">
        <f t="shared" si="71"/>
        <v>-0.3019117483181204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141269735</v>
      </c>
      <c r="E269" s="33">
        <v>147500256</v>
      </c>
      <c r="F269" s="33">
        <v>38252921</v>
      </c>
      <c r="G269" s="38">
        <f t="shared" si="64"/>
        <v>0.27077930740083855</v>
      </c>
      <c r="H269" s="33">
        <v>24166794</v>
      </c>
      <c r="I269" s="38">
        <f t="shared" si="65"/>
        <v>0.17106844576440949</v>
      </c>
      <c r="J269" s="33">
        <v>25550038</v>
      </c>
      <c r="K269" s="38">
        <f t="shared" si="66"/>
        <v>0.17322029597019817</v>
      </c>
      <c r="L269" s="33">
        <v>0</v>
      </c>
      <c r="M269" s="38">
        <f t="shared" si="67"/>
        <v>0</v>
      </c>
      <c r="N269" s="33">
        <f t="shared" si="68"/>
        <v>87969753</v>
      </c>
      <c r="O269" s="38">
        <f t="shared" si="69"/>
        <v>0.59640406996988538</v>
      </c>
      <c r="P269" s="33">
        <v>20997923</v>
      </c>
      <c r="Q269" s="33">
        <v>104203665</v>
      </c>
      <c r="R269" s="33">
        <v>105613116</v>
      </c>
      <c r="S269" s="33">
        <v>73278243</v>
      </c>
      <c r="T269" s="38">
        <f t="shared" si="70"/>
        <v>0.69383657802502485</v>
      </c>
      <c r="U269" s="38">
        <f t="shared" si="71"/>
        <v>0.21678882239924402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20906109</v>
      </c>
      <c r="E270" s="33">
        <v>21569891</v>
      </c>
      <c r="F270" s="33">
        <v>662349</v>
      </c>
      <c r="G270" s="38">
        <f t="shared" si="64"/>
        <v>3.1682079147296136E-2</v>
      </c>
      <c r="H270" s="33">
        <v>600774</v>
      </c>
      <c r="I270" s="38">
        <f t="shared" si="65"/>
        <v>2.8736767803133525E-2</v>
      </c>
      <c r="J270" s="33">
        <v>754301</v>
      </c>
      <c r="K270" s="38">
        <f t="shared" si="66"/>
        <v>3.4970088629562385E-2</v>
      </c>
      <c r="L270" s="33">
        <v>0</v>
      </c>
      <c r="M270" s="38">
        <f t="shared" si="67"/>
        <v>0</v>
      </c>
      <c r="N270" s="33">
        <f t="shared" si="68"/>
        <v>2017424</v>
      </c>
      <c r="O270" s="38">
        <f t="shared" si="69"/>
        <v>9.3529633506261117E-2</v>
      </c>
      <c r="P270" s="33">
        <v>913043</v>
      </c>
      <c r="Q270" s="33">
        <v>19412103</v>
      </c>
      <c r="R270" s="33">
        <v>18312103</v>
      </c>
      <c r="S270" s="33">
        <v>4081513</v>
      </c>
      <c r="T270" s="38">
        <f t="shared" si="70"/>
        <v>0.22288608796051443</v>
      </c>
      <c r="U270" s="38">
        <f t="shared" si="71"/>
        <v>-0.1738603767840069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31520098</v>
      </c>
      <c r="E271" s="33">
        <v>34177149</v>
      </c>
      <c r="F271" s="33">
        <v>7232160</v>
      </c>
      <c r="G271" s="38">
        <f t="shared" si="64"/>
        <v>0.22944598712859332</v>
      </c>
      <c r="H271" s="33">
        <v>6833819</v>
      </c>
      <c r="I271" s="38">
        <f t="shared" si="65"/>
        <v>0.21680830433966292</v>
      </c>
      <c r="J271" s="33">
        <v>6421008</v>
      </c>
      <c r="K271" s="38">
        <f t="shared" si="66"/>
        <v>0.18787430162767527</v>
      </c>
      <c r="L271" s="33">
        <v>0</v>
      </c>
      <c r="M271" s="38">
        <f t="shared" si="67"/>
        <v>0</v>
      </c>
      <c r="N271" s="33">
        <f t="shared" si="68"/>
        <v>20486987</v>
      </c>
      <c r="O271" s="38">
        <f t="shared" si="69"/>
        <v>0.59943522498029311</v>
      </c>
      <c r="P271" s="33">
        <v>5945248</v>
      </c>
      <c r="Q271" s="33">
        <v>36228487</v>
      </c>
      <c r="R271" s="33">
        <v>30965523</v>
      </c>
      <c r="S271" s="33">
        <v>16979638</v>
      </c>
      <c r="T271" s="38">
        <f t="shared" si="70"/>
        <v>0.54834010069844452</v>
      </c>
      <c r="U271" s="38">
        <f t="shared" si="71"/>
        <v>8.0023575130928171E-2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15176219</v>
      </c>
      <c r="E272" s="33">
        <v>15953219</v>
      </c>
      <c r="F272" s="33">
        <v>4761714</v>
      </c>
      <c r="G272" s="38">
        <f t="shared" si="64"/>
        <v>0.31376155022538882</v>
      </c>
      <c r="H272" s="33">
        <v>2755621</v>
      </c>
      <c r="I272" s="38">
        <f t="shared" si="65"/>
        <v>0.18157493641861652</v>
      </c>
      <c r="J272" s="33">
        <v>3118055</v>
      </c>
      <c r="K272" s="38">
        <f t="shared" si="66"/>
        <v>0.19544989635007204</v>
      </c>
      <c r="L272" s="33">
        <v>0</v>
      </c>
      <c r="M272" s="38">
        <f t="shared" si="67"/>
        <v>0</v>
      </c>
      <c r="N272" s="33">
        <f t="shared" si="68"/>
        <v>10635390</v>
      </c>
      <c r="O272" s="38">
        <f t="shared" si="69"/>
        <v>0.66666106696084348</v>
      </c>
      <c r="P272" s="33">
        <v>2869996</v>
      </c>
      <c r="Q272" s="33">
        <v>14268603</v>
      </c>
      <c r="R272" s="33">
        <v>13577103</v>
      </c>
      <c r="S272" s="33">
        <v>8710262</v>
      </c>
      <c r="T272" s="38">
        <f t="shared" si="70"/>
        <v>0.64154054071770683</v>
      </c>
      <c r="U272" s="38">
        <f t="shared" si="71"/>
        <v>8.6431827779550829E-2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13737274</v>
      </c>
      <c r="E273" s="33">
        <v>16025202</v>
      </c>
      <c r="F273" s="33">
        <v>4006658</v>
      </c>
      <c r="G273" s="38">
        <f t="shared" si="64"/>
        <v>0.29166325138451776</v>
      </c>
      <c r="H273" s="33">
        <v>3215068</v>
      </c>
      <c r="I273" s="38">
        <f t="shared" si="65"/>
        <v>0.2340397374326231</v>
      </c>
      <c r="J273" s="33">
        <v>3407827</v>
      </c>
      <c r="K273" s="38">
        <f t="shared" si="66"/>
        <v>0.21265423050517554</v>
      </c>
      <c r="L273" s="33">
        <v>0</v>
      </c>
      <c r="M273" s="38">
        <f t="shared" si="67"/>
        <v>0</v>
      </c>
      <c r="N273" s="33">
        <f t="shared" si="68"/>
        <v>10629553</v>
      </c>
      <c r="O273" s="38">
        <f t="shared" si="69"/>
        <v>0.66330227849857992</v>
      </c>
      <c r="P273" s="33">
        <v>2639907</v>
      </c>
      <c r="Q273" s="33">
        <v>16573949</v>
      </c>
      <c r="R273" s="33">
        <v>14923949</v>
      </c>
      <c r="S273" s="33">
        <v>8419148</v>
      </c>
      <c r="T273" s="38">
        <f t="shared" si="70"/>
        <v>0.56413674423572469</v>
      </c>
      <c r="U273" s="38">
        <f t="shared" si="71"/>
        <v>0.29088903510616104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247724355</v>
      </c>
      <c r="E275" s="34">
        <f>SUM(E268:E274)</f>
        <v>260340637</v>
      </c>
      <c r="F275" s="34">
        <f>SUM(F268:F274)</f>
        <v>55088543</v>
      </c>
      <c r="G275" s="39">
        <f t="shared" si="64"/>
        <v>0.2223783890768431</v>
      </c>
      <c r="H275" s="34">
        <f>SUM(H268:H274)</f>
        <v>40959552</v>
      </c>
      <c r="I275" s="39">
        <f t="shared" si="65"/>
        <v>0.16534325823554974</v>
      </c>
      <c r="J275" s="34">
        <f>SUM(J268:J274)</f>
        <v>41262112</v>
      </c>
      <c r="K275" s="39">
        <f t="shared" si="66"/>
        <v>0.15849278266919198</v>
      </c>
      <c r="L275" s="34">
        <f>SUM(L268:L274)</f>
        <v>0</v>
      </c>
      <c r="M275" s="39">
        <f t="shared" si="67"/>
        <v>0</v>
      </c>
      <c r="N275" s="34">
        <f t="shared" si="68"/>
        <v>137310207</v>
      </c>
      <c r="O275" s="39">
        <f t="shared" si="69"/>
        <v>0.52742517872843642</v>
      </c>
      <c r="P275" s="34">
        <f>SUM(P268:P274)</f>
        <v>36246674</v>
      </c>
      <c r="Q275" s="34">
        <f>SUM(Q268:Q274)</f>
        <v>213803438</v>
      </c>
      <c r="R275" s="34">
        <f>SUM(R268:R274)</f>
        <v>204745546</v>
      </c>
      <c r="S275" s="34">
        <f>SUM(S268:S274)</f>
        <v>122233202</v>
      </c>
      <c r="T275" s="39">
        <f t="shared" si="70"/>
        <v>0.59700054232193167</v>
      </c>
      <c r="U275" s="39">
        <f t="shared" si="71"/>
        <v>0.1383696059947459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30341591</v>
      </c>
      <c r="E276" s="33">
        <v>31040469</v>
      </c>
      <c r="F276" s="33">
        <v>7761910</v>
      </c>
      <c r="G276" s="38">
        <f t="shared" si="64"/>
        <v>0.25581750146193716</v>
      </c>
      <c r="H276" s="33">
        <v>3691472</v>
      </c>
      <c r="I276" s="38">
        <f t="shared" si="65"/>
        <v>0.12166375850231453</v>
      </c>
      <c r="J276" s="33">
        <v>5397770</v>
      </c>
      <c r="K276" s="38">
        <f t="shared" si="66"/>
        <v>0.17389460191468112</v>
      </c>
      <c r="L276" s="33">
        <v>0</v>
      </c>
      <c r="M276" s="38">
        <f t="shared" si="67"/>
        <v>0</v>
      </c>
      <c r="N276" s="33">
        <f t="shared" si="68"/>
        <v>16851152</v>
      </c>
      <c r="O276" s="38">
        <f t="shared" si="69"/>
        <v>0.54287684892905452</v>
      </c>
      <c r="P276" s="33">
        <v>4355928</v>
      </c>
      <c r="Q276" s="33">
        <v>26907151</v>
      </c>
      <c r="R276" s="33">
        <v>26379118</v>
      </c>
      <c r="S276" s="33">
        <v>16299310</v>
      </c>
      <c r="T276" s="38">
        <f t="shared" si="70"/>
        <v>0.617886845193232</v>
      </c>
      <c r="U276" s="38">
        <f t="shared" si="71"/>
        <v>0.23917796621064435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53884406</v>
      </c>
      <c r="E277" s="33">
        <v>54536300</v>
      </c>
      <c r="F277" s="33">
        <v>8103863</v>
      </c>
      <c r="G277" s="38">
        <f t="shared" si="64"/>
        <v>0.15039347376307721</v>
      </c>
      <c r="H277" s="33">
        <v>11604966</v>
      </c>
      <c r="I277" s="38">
        <f t="shared" si="65"/>
        <v>0.21536780047273787</v>
      </c>
      <c r="J277" s="33">
        <v>889703</v>
      </c>
      <c r="K277" s="38">
        <f t="shared" si="66"/>
        <v>1.6313959692901791E-2</v>
      </c>
      <c r="L277" s="33">
        <v>0</v>
      </c>
      <c r="M277" s="38">
        <f t="shared" si="67"/>
        <v>0</v>
      </c>
      <c r="N277" s="33">
        <f t="shared" si="68"/>
        <v>20598532</v>
      </c>
      <c r="O277" s="38">
        <f t="shared" si="69"/>
        <v>0.37770314451108711</v>
      </c>
      <c r="P277" s="33">
        <v>7439495</v>
      </c>
      <c r="Q277" s="33">
        <v>44857194</v>
      </c>
      <c r="R277" s="33">
        <v>44871643</v>
      </c>
      <c r="S277" s="33">
        <v>22939863</v>
      </c>
      <c r="T277" s="38">
        <f t="shared" si="70"/>
        <v>0.51123296287590803</v>
      </c>
      <c r="U277" s="38">
        <f t="shared" si="71"/>
        <v>-0.88040814598302708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104960955</v>
      </c>
      <c r="E278" s="33">
        <v>104960955</v>
      </c>
      <c r="F278" s="33">
        <v>68823907</v>
      </c>
      <c r="G278" s="38">
        <f t="shared" si="64"/>
        <v>0.65570961125496618</v>
      </c>
      <c r="H278" s="33">
        <v>58709952</v>
      </c>
      <c r="I278" s="38">
        <f t="shared" si="65"/>
        <v>0.5593503984410203</v>
      </c>
      <c r="J278" s="33">
        <v>9405688</v>
      </c>
      <c r="K278" s="38">
        <f t="shared" si="66"/>
        <v>8.9611303555688873E-2</v>
      </c>
      <c r="L278" s="33">
        <v>0</v>
      </c>
      <c r="M278" s="38">
        <f t="shared" si="67"/>
        <v>0</v>
      </c>
      <c r="N278" s="33">
        <f t="shared" si="68"/>
        <v>136939547</v>
      </c>
      <c r="O278" s="38">
        <f t="shared" si="69"/>
        <v>1.3046713132516754</v>
      </c>
      <c r="P278" s="33">
        <v>13922209</v>
      </c>
      <c r="Q278" s="33">
        <v>96572469</v>
      </c>
      <c r="R278" s="33">
        <v>96142469</v>
      </c>
      <c r="S278" s="33">
        <v>68132296</v>
      </c>
      <c r="T278" s="38">
        <f t="shared" si="70"/>
        <v>0.70865972871988547</v>
      </c>
      <c r="U278" s="38">
        <f t="shared" si="71"/>
        <v>-0.32441123387818704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19212573</v>
      </c>
      <c r="E279" s="33">
        <v>20693003</v>
      </c>
      <c r="F279" s="33">
        <v>5386077</v>
      </c>
      <c r="G279" s="38">
        <f t="shared" si="64"/>
        <v>0.28034126402538589</v>
      </c>
      <c r="H279" s="33">
        <v>4391914</v>
      </c>
      <c r="I279" s="38">
        <f t="shared" si="65"/>
        <v>0.22859582628521438</v>
      </c>
      <c r="J279" s="33">
        <v>5029625</v>
      </c>
      <c r="K279" s="38">
        <f t="shared" si="66"/>
        <v>0.24305921185049845</v>
      </c>
      <c r="L279" s="33">
        <v>0</v>
      </c>
      <c r="M279" s="38">
        <f t="shared" si="67"/>
        <v>0</v>
      </c>
      <c r="N279" s="33">
        <f t="shared" si="68"/>
        <v>14807616</v>
      </c>
      <c r="O279" s="38">
        <f t="shared" si="69"/>
        <v>0.71558564989334805</v>
      </c>
      <c r="P279" s="33">
        <v>3321612</v>
      </c>
      <c r="Q279" s="33">
        <v>18167392</v>
      </c>
      <c r="R279" s="33">
        <v>18167392</v>
      </c>
      <c r="S279" s="33">
        <v>10425951</v>
      </c>
      <c r="T279" s="38">
        <f t="shared" si="70"/>
        <v>0.57388264644699694</v>
      </c>
      <c r="U279" s="38">
        <f t="shared" si="71"/>
        <v>0.51421207534173163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20955419</v>
      </c>
      <c r="E280" s="33">
        <v>20955419</v>
      </c>
      <c r="F280" s="33">
        <v>3694410</v>
      </c>
      <c r="G280" s="38">
        <f t="shared" si="64"/>
        <v>0.17629855074718381</v>
      </c>
      <c r="H280" s="33">
        <v>386703</v>
      </c>
      <c r="I280" s="38">
        <f t="shared" si="65"/>
        <v>1.8453603814841402E-2</v>
      </c>
      <c r="J280" s="33">
        <v>386703</v>
      </c>
      <c r="K280" s="38">
        <f t="shared" si="66"/>
        <v>1.8453603814841402E-2</v>
      </c>
      <c r="L280" s="33">
        <v>0</v>
      </c>
      <c r="M280" s="38">
        <f t="shared" si="67"/>
        <v>0</v>
      </c>
      <c r="N280" s="33">
        <f t="shared" si="68"/>
        <v>4467816</v>
      </c>
      <c r="O280" s="38">
        <f t="shared" si="69"/>
        <v>0.21320575837686662</v>
      </c>
      <c r="P280" s="33">
        <v>1413497</v>
      </c>
      <c r="Q280" s="33">
        <v>13429004</v>
      </c>
      <c r="R280" s="33">
        <v>13469640</v>
      </c>
      <c r="S280" s="33">
        <v>8472827</v>
      </c>
      <c r="T280" s="38">
        <f t="shared" si="70"/>
        <v>0.629031436623399</v>
      </c>
      <c r="U280" s="38">
        <f t="shared" si="71"/>
        <v>-0.72642106774899418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15373059</v>
      </c>
      <c r="E281" s="33">
        <v>15308131</v>
      </c>
      <c r="F281" s="33">
        <v>2274782</v>
      </c>
      <c r="G281" s="38">
        <f t="shared" si="64"/>
        <v>0.14797198137338835</v>
      </c>
      <c r="H281" s="33">
        <v>516094</v>
      </c>
      <c r="I281" s="38">
        <f t="shared" si="65"/>
        <v>3.3571327606301389E-2</v>
      </c>
      <c r="J281" s="33">
        <v>1234864</v>
      </c>
      <c r="K281" s="38">
        <f t="shared" si="66"/>
        <v>8.0667195753681489E-2</v>
      </c>
      <c r="L281" s="33">
        <v>0</v>
      </c>
      <c r="M281" s="38">
        <f t="shared" si="67"/>
        <v>0</v>
      </c>
      <c r="N281" s="33">
        <f t="shared" si="68"/>
        <v>4025740</v>
      </c>
      <c r="O281" s="38">
        <f t="shared" si="69"/>
        <v>0.26298050362908443</v>
      </c>
      <c r="P281" s="33">
        <v>574873</v>
      </c>
      <c r="Q281" s="33">
        <v>12737022</v>
      </c>
      <c r="R281" s="33">
        <v>13135222</v>
      </c>
      <c r="S281" s="33">
        <v>2107057</v>
      </c>
      <c r="T281" s="38">
        <f t="shared" si="70"/>
        <v>0.16041274369020941</v>
      </c>
      <c r="U281" s="38">
        <f t="shared" si="71"/>
        <v>1.1480640071807162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35296281</v>
      </c>
      <c r="E282" s="33">
        <v>35296281</v>
      </c>
      <c r="F282" s="33">
        <v>1650539</v>
      </c>
      <c r="G282" s="38">
        <f t="shared" si="64"/>
        <v>4.6762405365029819E-2</v>
      </c>
      <c r="H282" s="33">
        <v>3567001</v>
      </c>
      <c r="I282" s="38">
        <f t="shared" si="65"/>
        <v>0.10105883393210746</v>
      </c>
      <c r="J282" s="33">
        <v>3731060</v>
      </c>
      <c r="K282" s="38">
        <f t="shared" si="66"/>
        <v>0.10570688736300575</v>
      </c>
      <c r="L282" s="33">
        <v>0</v>
      </c>
      <c r="M282" s="38">
        <f t="shared" si="67"/>
        <v>0</v>
      </c>
      <c r="N282" s="33">
        <f t="shared" si="68"/>
        <v>8948600</v>
      </c>
      <c r="O282" s="38">
        <f t="shared" si="69"/>
        <v>0.25352812666014302</v>
      </c>
      <c r="P282" s="33">
        <v>972656</v>
      </c>
      <c r="Q282" s="33">
        <v>26511800</v>
      </c>
      <c r="R282" s="33">
        <v>26511800</v>
      </c>
      <c r="S282" s="33">
        <v>6721614</v>
      </c>
      <c r="T282" s="38">
        <f t="shared" si="70"/>
        <v>0.25353291741790446</v>
      </c>
      <c r="U282" s="38">
        <f t="shared" si="71"/>
        <v>2.8359502228948363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74892549</v>
      </c>
      <c r="E283" s="33">
        <v>67131417</v>
      </c>
      <c r="F283" s="33">
        <v>8621690</v>
      </c>
      <c r="G283" s="38">
        <f t="shared" si="64"/>
        <v>0.1151207979314471</v>
      </c>
      <c r="H283" s="33">
        <v>20742730</v>
      </c>
      <c r="I283" s="38">
        <f t="shared" si="65"/>
        <v>0.2769665377526408</v>
      </c>
      <c r="J283" s="33">
        <v>17894239</v>
      </c>
      <c r="K283" s="38">
        <f t="shared" si="66"/>
        <v>0.26655535961649668</v>
      </c>
      <c r="L283" s="33">
        <v>0</v>
      </c>
      <c r="M283" s="38">
        <f t="shared" si="67"/>
        <v>0</v>
      </c>
      <c r="N283" s="33">
        <f t="shared" si="68"/>
        <v>47258659</v>
      </c>
      <c r="O283" s="38">
        <f t="shared" si="69"/>
        <v>0.70397231448280018</v>
      </c>
      <c r="P283" s="33">
        <v>12492952</v>
      </c>
      <c r="Q283" s="33">
        <v>64002164</v>
      </c>
      <c r="R283" s="33">
        <v>64189252</v>
      </c>
      <c r="S283" s="33">
        <v>37723939</v>
      </c>
      <c r="T283" s="38">
        <f t="shared" si="70"/>
        <v>0.58769868513189716</v>
      </c>
      <c r="U283" s="38">
        <f t="shared" si="71"/>
        <v>0.43234673438271432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354916833</v>
      </c>
      <c r="E285" s="34">
        <f>SUM(E276:E284)</f>
        <v>349921975</v>
      </c>
      <c r="F285" s="34">
        <f>SUM(F276:F284)</f>
        <v>106317178</v>
      </c>
      <c r="G285" s="39">
        <f t="shared" si="64"/>
        <v>0.29955518621456872</v>
      </c>
      <c r="H285" s="34">
        <f>SUM(H276:H284)</f>
        <v>103610832</v>
      </c>
      <c r="I285" s="39">
        <f t="shared" si="65"/>
        <v>0.29192988995255686</v>
      </c>
      <c r="J285" s="34">
        <f>SUM(J276:J284)</f>
        <v>43969652</v>
      </c>
      <c r="K285" s="39">
        <f t="shared" si="66"/>
        <v>0.12565558936388604</v>
      </c>
      <c r="L285" s="34">
        <f>SUM(L276:L284)</f>
        <v>0</v>
      </c>
      <c r="M285" s="39">
        <f t="shared" si="67"/>
        <v>0</v>
      </c>
      <c r="N285" s="34">
        <f t="shared" si="68"/>
        <v>253897662</v>
      </c>
      <c r="O285" s="39">
        <f t="shared" si="69"/>
        <v>0.72558364475394832</v>
      </c>
      <c r="P285" s="34">
        <f>SUM(P276:P284)</f>
        <v>44493222</v>
      </c>
      <c r="Q285" s="34">
        <f>SUM(Q276:Q284)</f>
        <v>303184196</v>
      </c>
      <c r="R285" s="34">
        <f>SUM(R276:R284)</f>
        <v>302866536</v>
      </c>
      <c r="S285" s="34">
        <f>SUM(S276:S284)</f>
        <v>172822857</v>
      </c>
      <c r="T285" s="39">
        <f t="shared" si="70"/>
        <v>0.57062381101093318</v>
      </c>
      <c r="U285" s="39">
        <f t="shared" si="71"/>
        <v>-1.1767410326004257E-2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68391294</v>
      </c>
      <c r="E286" s="33">
        <v>67637143</v>
      </c>
      <c r="F286" s="33">
        <v>2372123</v>
      </c>
      <c r="G286" s="38">
        <f t="shared" si="64"/>
        <v>3.4684575495822614E-2</v>
      </c>
      <c r="H286" s="33">
        <v>3967534</v>
      </c>
      <c r="I286" s="38">
        <f t="shared" si="65"/>
        <v>5.8012266882974901E-2</v>
      </c>
      <c r="J286" s="33">
        <v>2322648</v>
      </c>
      <c r="K286" s="38">
        <f t="shared" si="66"/>
        <v>3.433983011375865E-2</v>
      </c>
      <c r="L286" s="33">
        <v>0</v>
      </c>
      <c r="M286" s="38">
        <f t="shared" si="67"/>
        <v>0</v>
      </c>
      <c r="N286" s="33">
        <f t="shared" si="68"/>
        <v>8662305</v>
      </c>
      <c r="O286" s="38">
        <f t="shared" si="69"/>
        <v>0.12807023797560463</v>
      </c>
      <c r="P286" s="33">
        <v>1762503</v>
      </c>
      <c r="Q286" s="33">
        <v>97520770</v>
      </c>
      <c r="R286" s="33">
        <v>95220495</v>
      </c>
      <c r="S286" s="33">
        <v>6118010</v>
      </c>
      <c r="T286" s="38">
        <f t="shared" si="70"/>
        <v>6.4250978741498876E-2</v>
      </c>
      <c r="U286" s="38">
        <f t="shared" si="71"/>
        <v>0.31781222500046802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1502190</v>
      </c>
      <c r="E287" s="33">
        <v>2602190</v>
      </c>
      <c r="F287" s="33">
        <v>377938</v>
      </c>
      <c r="G287" s="38">
        <f t="shared" si="64"/>
        <v>0.2515913433054407</v>
      </c>
      <c r="H287" s="33">
        <v>97600</v>
      </c>
      <c r="I287" s="38">
        <f t="shared" si="65"/>
        <v>6.4971807827238895E-2</v>
      </c>
      <c r="J287" s="33">
        <v>1688348</v>
      </c>
      <c r="K287" s="38">
        <f t="shared" si="66"/>
        <v>0.64881811089889674</v>
      </c>
      <c r="L287" s="33">
        <v>0</v>
      </c>
      <c r="M287" s="38">
        <f t="shared" si="67"/>
        <v>0</v>
      </c>
      <c r="N287" s="33">
        <f t="shared" si="68"/>
        <v>2163886</v>
      </c>
      <c r="O287" s="38">
        <f t="shared" si="69"/>
        <v>0.83156341389368182</v>
      </c>
      <c r="P287" s="33">
        <v>389720</v>
      </c>
      <c r="Q287" s="33">
        <v>2054457</v>
      </c>
      <c r="R287" s="33">
        <v>2054457</v>
      </c>
      <c r="S287" s="33">
        <v>1945966</v>
      </c>
      <c r="T287" s="38">
        <f t="shared" si="70"/>
        <v>0.94719237248577115</v>
      </c>
      <c r="U287" s="38">
        <f t="shared" si="71"/>
        <v>3.3322077388894593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50618042</v>
      </c>
      <c r="E288" s="33">
        <v>60460827</v>
      </c>
      <c r="F288" s="33">
        <v>15196783</v>
      </c>
      <c r="G288" s="38">
        <f t="shared" si="64"/>
        <v>0.30022463136760602</v>
      </c>
      <c r="H288" s="33">
        <v>14075733</v>
      </c>
      <c r="I288" s="38">
        <f t="shared" si="65"/>
        <v>0.27807738987612363</v>
      </c>
      <c r="J288" s="33">
        <v>13213522</v>
      </c>
      <c r="K288" s="38">
        <f t="shared" si="66"/>
        <v>0.21854682867635933</v>
      </c>
      <c r="L288" s="33">
        <v>0</v>
      </c>
      <c r="M288" s="38">
        <f t="shared" si="67"/>
        <v>0</v>
      </c>
      <c r="N288" s="33">
        <f t="shared" si="68"/>
        <v>42486038</v>
      </c>
      <c r="O288" s="38">
        <f t="shared" si="69"/>
        <v>0.70270355382337057</v>
      </c>
      <c r="P288" s="33">
        <v>15816237</v>
      </c>
      <c r="Q288" s="33">
        <v>70504248</v>
      </c>
      <c r="R288" s="33">
        <v>56615031</v>
      </c>
      <c r="S288" s="33">
        <v>38193015</v>
      </c>
      <c r="T288" s="38">
        <f t="shared" si="70"/>
        <v>0.67460909806796709</v>
      </c>
      <c r="U288" s="38">
        <f t="shared" si="71"/>
        <v>-0.16455968635270202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33864900</v>
      </c>
      <c r="E289" s="33">
        <v>33979527</v>
      </c>
      <c r="F289" s="33">
        <v>5504062</v>
      </c>
      <c r="G289" s="38">
        <f t="shared" si="64"/>
        <v>0.1625299941827674</v>
      </c>
      <c r="H289" s="33">
        <v>253106</v>
      </c>
      <c r="I289" s="38">
        <f t="shared" si="65"/>
        <v>7.4739922456584845E-3</v>
      </c>
      <c r="J289" s="33">
        <v>5296202</v>
      </c>
      <c r="K289" s="38">
        <f t="shared" si="66"/>
        <v>0.15586450040932001</v>
      </c>
      <c r="L289" s="33">
        <v>0</v>
      </c>
      <c r="M289" s="38">
        <f t="shared" si="67"/>
        <v>0</v>
      </c>
      <c r="N289" s="33">
        <f t="shared" si="68"/>
        <v>11053370</v>
      </c>
      <c r="O289" s="38">
        <f t="shared" si="69"/>
        <v>0.32529499307038617</v>
      </c>
      <c r="P289" s="33">
        <v>4316018</v>
      </c>
      <c r="Q289" s="33">
        <v>29183493</v>
      </c>
      <c r="R289" s="33">
        <v>28818558</v>
      </c>
      <c r="S289" s="33">
        <v>10008707</v>
      </c>
      <c r="T289" s="38">
        <f t="shared" si="70"/>
        <v>0.34730075668602156</v>
      </c>
      <c r="U289" s="38">
        <f t="shared" si="71"/>
        <v>0.22710377945597071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292960144</v>
      </c>
      <c r="E290" s="33">
        <v>292960144</v>
      </c>
      <c r="F290" s="33">
        <v>89977826</v>
      </c>
      <c r="G290" s="38">
        <f t="shared" si="64"/>
        <v>0.30713333483342364</v>
      </c>
      <c r="H290" s="33">
        <v>57834830</v>
      </c>
      <c r="I290" s="38">
        <f t="shared" si="65"/>
        <v>0.19741535217159095</v>
      </c>
      <c r="J290" s="33">
        <v>55755883</v>
      </c>
      <c r="K290" s="38">
        <f t="shared" si="66"/>
        <v>0.19031900462200757</v>
      </c>
      <c r="L290" s="33">
        <v>0</v>
      </c>
      <c r="M290" s="38">
        <f t="shared" si="67"/>
        <v>0</v>
      </c>
      <c r="N290" s="33">
        <f t="shared" si="68"/>
        <v>203568539</v>
      </c>
      <c r="O290" s="38">
        <f t="shared" si="69"/>
        <v>0.69486769162702211</v>
      </c>
      <c r="P290" s="33">
        <v>58464304</v>
      </c>
      <c r="Q290" s="33">
        <v>265710422</v>
      </c>
      <c r="R290" s="33">
        <v>259711025</v>
      </c>
      <c r="S290" s="33">
        <v>195609094</v>
      </c>
      <c r="T290" s="38">
        <f t="shared" si="70"/>
        <v>0.75317978510923822</v>
      </c>
      <c r="U290" s="38">
        <f t="shared" si="71"/>
        <v>-4.6326062480791741E-2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447336570</v>
      </c>
      <c r="E292" s="34">
        <f>SUM(E286:E291)</f>
        <v>457639831</v>
      </c>
      <c r="F292" s="34">
        <f>SUM(F286:F291)</f>
        <v>113428732</v>
      </c>
      <c r="G292" s="39">
        <f t="shared" si="64"/>
        <v>0.2535646303185094</v>
      </c>
      <c r="H292" s="34">
        <f>SUM(H286:H291)</f>
        <v>76228803</v>
      </c>
      <c r="I292" s="39">
        <f t="shared" si="65"/>
        <v>0.1704059272417634</v>
      </c>
      <c r="J292" s="34">
        <f>SUM(J286:J291)</f>
        <v>78276603</v>
      </c>
      <c r="K292" s="39">
        <f t="shared" si="66"/>
        <v>0.17104412181290224</v>
      </c>
      <c r="L292" s="34">
        <f>SUM(L286:L291)</f>
        <v>0</v>
      </c>
      <c r="M292" s="39">
        <f t="shared" si="67"/>
        <v>0</v>
      </c>
      <c r="N292" s="34">
        <f t="shared" si="68"/>
        <v>267934138</v>
      </c>
      <c r="O292" s="39">
        <f t="shared" si="69"/>
        <v>0.58546944529397837</v>
      </c>
      <c r="P292" s="34">
        <f>SUM(P286:P291)</f>
        <v>80748782</v>
      </c>
      <c r="Q292" s="34">
        <f>SUM(Q286:Q291)</f>
        <v>464973390</v>
      </c>
      <c r="R292" s="34">
        <f>SUM(R286:R291)</f>
        <v>442419566</v>
      </c>
      <c r="S292" s="34">
        <f>SUM(S286:S291)</f>
        <v>251874792</v>
      </c>
      <c r="T292" s="39">
        <f t="shared" si="70"/>
        <v>0.56931205434074317</v>
      </c>
      <c r="U292" s="39">
        <f t="shared" si="71"/>
        <v>-3.061568160867123E-2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857927783</v>
      </c>
      <c r="E293" s="33">
        <v>889927783</v>
      </c>
      <c r="F293" s="33">
        <v>227517925</v>
      </c>
      <c r="G293" s="38">
        <f t="shared" si="64"/>
        <v>0.26519472793434412</v>
      </c>
      <c r="H293" s="33">
        <v>192470049</v>
      </c>
      <c r="I293" s="38">
        <f t="shared" si="65"/>
        <v>0.22434294915473088</v>
      </c>
      <c r="J293" s="33">
        <v>166249751</v>
      </c>
      <c r="K293" s="38">
        <f t="shared" si="66"/>
        <v>0.18681263151439334</v>
      </c>
      <c r="L293" s="33">
        <v>0</v>
      </c>
      <c r="M293" s="38">
        <f t="shared" si="67"/>
        <v>0</v>
      </c>
      <c r="N293" s="33">
        <f t="shared" si="68"/>
        <v>586237725</v>
      </c>
      <c r="O293" s="38">
        <f t="shared" si="69"/>
        <v>0.65874752558433158</v>
      </c>
      <c r="P293" s="33">
        <v>136982514</v>
      </c>
      <c r="Q293" s="33">
        <v>762833273</v>
      </c>
      <c r="R293" s="33">
        <v>762333273</v>
      </c>
      <c r="S293" s="33">
        <v>475039262</v>
      </c>
      <c r="T293" s="38">
        <f t="shared" si="70"/>
        <v>0.62313856527681688</v>
      </c>
      <c r="U293" s="38">
        <f t="shared" si="71"/>
        <v>0.2136567372387399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34401328</v>
      </c>
      <c r="E294" s="33">
        <v>60563433</v>
      </c>
      <c r="F294" s="33">
        <v>15787066</v>
      </c>
      <c r="G294" s="38">
        <f t="shared" si="64"/>
        <v>0.45890862120206521</v>
      </c>
      <c r="H294" s="33">
        <v>5383273</v>
      </c>
      <c r="I294" s="38">
        <f t="shared" si="65"/>
        <v>0.15648445315831994</v>
      </c>
      <c r="J294" s="33">
        <v>1779077</v>
      </c>
      <c r="K294" s="38">
        <f t="shared" si="66"/>
        <v>2.9375431871571746E-2</v>
      </c>
      <c r="L294" s="33">
        <v>0</v>
      </c>
      <c r="M294" s="38">
        <f t="shared" si="67"/>
        <v>0</v>
      </c>
      <c r="N294" s="33">
        <f t="shared" si="68"/>
        <v>22949416</v>
      </c>
      <c r="O294" s="38">
        <f t="shared" si="69"/>
        <v>0.37893188782742881</v>
      </c>
      <c r="P294" s="33">
        <v>6772141</v>
      </c>
      <c r="Q294" s="33">
        <v>39488907</v>
      </c>
      <c r="R294" s="33">
        <v>62916043</v>
      </c>
      <c r="S294" s="33">
        <v>30079166</v>
      </c>
      <c r="T294" s="38">
        <f t="shared" si="70"/>
        <v>0.47808419865184465</v>
      </c>
      <c r="U294" s="38">
        <f t="shared" si="71"/>
        <v>-0.73729474917902627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32051071</v>
      </c>
      <c r="E295" s="33">
        <v>34149520</v>
      </c>
      <c r="F295" s="33">
        <v>5841910</v>
      </c>
      <c r="G295" s="38">
        <f t="shared" si="64"/>
        <v>0.18226879220354289</v>
      </c>
      <c r="H295" s="33">
        <v>9850626</v>
      </c>
      <c r="I295" s="38">
        <f t="shared" si="65"/>
        <v>0.30734155498267124</v>
      </c>
      <c r="J295" s="33">
        <v>5895910</v>
      </c>
      <c r="K295" s="38">
        <f t="shared" si="66"/>
        <v>0.17264986447832942</v>
      </c>
      <c r="L295" s="33">
        <v>0</v>
      </c>
      <c r="M295" s="38">
        <f t="shared" si="67"/>
        <v>0</v>
      </c>
      <c r="N295" s="33">
        <f t="shared" si="68"/>
        <v>21588446</v>
      </c>
      <c r="O295" s="38">
        <f t="shared" si="69"/>
        <v>0.63217421504021143</v>
      </c>
      <c r="P295" s="33">
        <v>5152126</v>
      </c>
      <c r="Q295" s="33">
        <v>27089943</v>
      </c>
      <c r="R295" s="33">
        <v>27468528</v>
      </c>
      <c r="S295" s="33">
        <v>14305326</v>
      </c>
      <c r="T295" s="38">
        <f t="shared" si="70"/>
        <v>0.52078968337873799</v>
      </c>
      <c r="U295" s="38">
        <f t="shared" si="71"/>
        <v>0.14436448176927352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174145943</v>
      </c>
      <c r="E296" s="33">
        <v>173795943</v>
      </c>
      <c r="F296" s="33">
        <v>30565551</v>
      </c>
      <c r="G296" s="38">
        <f t="shared" si="64"/>
        <v>0.17551687092704765</v>
      </c>
      <c r="H296" s="33">
        <v>13731611</v>
      </c>
      <c r="I296" s="38">
        <f t="shared" si="65"/>
        <v>7.8851167953995924E-2</v>
      </c>
      <c r="J296" s="33">
        <v>14798771</v>
      </c>
      <c r="K296" s="38">
        <f t="shared" si="66"/>
        <v>8.5150267287884857E-2</v>
      </c>
      <c r="L296" s="33">
        <v>0</v>
      </c>
      <c r="M296" s="38">
        <f t="shared" si="67"/>
        <v>0</v>
      </c>
      <c r="N296" s="33">
        <f t="shared" si="68"/>
        <v>59095933</v>
      </c>
      <c r="O296" s="38">
        <f t="shared" si="69"/>
        <v>0.3400305667664521</v>
      </c>
      <c r="P296" s="33">
        <v>7619684</v>
      </c>
      <c r="Q296" s="33">
        <v>108137950</v>
      </c>
      <c r="R296" s="33">
        <v>121808236</v>
      </c>
      <c r="S296" s="33">
        <v>149479179</v>
      </c>
      <c r="T296" s="38">
        <f t="shared" si="70"/>
        <v>1.227168079176518</v>
      </c>
      <c r="U296" s="38">
        <f t="shared" si="71"/>
        <v>0.94217647346005418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1098526125</v>
      </c>
      <c r="E298" s="34">
        <f>SUM(E293:E297)</f>
        <v>1158436679</v>
      </c>
      <c r="F298" s="34">
        <f>SUM(F293:F297)</f>
        <v>279712452</v>
      </c>
      <c r="G298" s="39">
        <f t="shared" si="64"/>
        <v>0.25462521612765465</v>
      </c>
      <c r="H298" s="34">
        <f>SUM(H293:H297)</f>
        <v>221435559</v>
      </c>
      <c r="I298" s="39">
        <f t="shared" si="65"/>
        <v>0.20157514141959984</v>
      </c>
      <c r="J298" s="34">
        <f>SUM(J293:J297)</f>
        <v>188723509</v>
      </c>
      <c r="K298" s="39">
        <f t="shared" si="66"/>
        <v>0.16291223544726868</v>
      </c>
      <c r="L298" s="34">
        <f>SUM(L293:L297)</f>
        <v>0</v>
      </c>
      <c r="M298" s="39">
        <f t="shared" si="67"/>
        <v>0</v>
      </c>
      <c r="N298" s="34">
        <f t="shared" si="68"/>
        <v>689871520</v>
      </c>
      <c r="O298" s="39">
        <f t="shared" si="69"/>
        <v>0.59551940343905496</v>
      </c>
      <c r="P298" s="34">
        <f>SUM(P293:P297)</f>
        <v>156526465</v>
      </c>
      <c r="Q298" s="34">
        <f>SUM(Q293:Q297)</f>
        <v>937550073</v>
      </c>
      <c r="R298" s="34">
        <f>SUM(R293:R297)</f>
        <v>974526080</v>
      </c>
      <c r="S298" s="34">
        <f>SUM(S293:S297)</f>
        <v>668902933</v>
      </c>
      <c r="T298" s="39">
        <f t="shared" si="70"/>
        <v>0.68638792406663962</v>
      </c>
      <c r="U298" s="39">
        <f t="shared" si="71"/>
        <v>0.20569712604191248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2461605255</v>
      </c>
      <c r="E299" s="34">
        <f>SUM(E263:E266,E268:E274,E276:E284,E286:E291,E293:E297)</f>
        <v>2553401543</v>
      </c>
      <c r="F299" s="34">
        <f>SUM(F263:F266,F268:F274,F276:F284,F286:F291,F293:F297)</f>
        <v>634847470</v>
      </c>
      <c r="G299" s="39">
        <f t="shared" si="64"/>
        <v>0.25789978661708701</v>
      </c>
      <c r="H299" s="34">
        <f>SUM(H263:H266,H268:H274,H276:H284,H286:H291,H293:H297)</f>
        <v>512930662</v>
      </c>
      <c r="I299" s="39">
        <f t="shared" si="65"/>
        <v>0.20837242728424382</v>
      </c>
      <c r="J299" s="34">
        <f>SUM(J263:J266,J268:J274,J276:J284,J286:J291,J293:J297)</f>
        <v>427241582</v>
      </c>
      <c r="K299" s="39">
        <f t="shared" si="66"/>
        <v>0.16732252049085566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1575019714</v>
      </c>
      <c r="O299" s="39">
        <f t="shared" si="69"/>
        <v>0.61683197392819933</v>
      </c>
      <c r="P299" s="34">
        <f>SUM(P263:P266,P268:P274,P276:P284,P286:P291,P293:P297)</f>
        <v>373826701</v>
      </c>
      <c r="Q299" s="34">
        <f>SUM(Q263:Q266,Q268:Q274,Q276:Q284,Q286:Q291,Q293:Q297)</f>
        <v>2226123231</v>
      </c>
      <c r="R299" s="34">
        <f>SUM(R263:R266,R268:R274,R276:R284,R286:R291,R293:R297)</f>
        <v>2228641188</v>
      </c>
      <c r="S299" s="34">
        <f>SUM(S263:S266,S268:S274,S276:S284,S286:S291,S293:S297)</f>
        <v>1416557603</v>
      </c>
      <c r="T299" s="39">
        <f t="shared" si="70"/>
        <v>0.635614925644998</v>
      </c>
      <c r="U299" s="39">
        <f t="shared" si="71"/>
        <v>0.14288674633757625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13547692852</v>
      </c>
      <c r="E302" s="33">
        <v>13614732992</v>
      </c>
      <c r="F302" s="33">
        <v>3447433948</v>
      </c>
      <c r="G302" s="38">
        <f t="shared" ref="G302:G339" si="72">IF(($D302     =0),0,($F302     /$D302     ))</f>
        <v>0.25446649740742144</v>
      </c>
      <c r="H302" s="33">
        <v>3121537119</v>
      </c>
      <c r="I302" s="38">
        <f t="shared" ref="I302:I339" si="73">IF(($D302     =0),0,($H302     /$D302     ))</f>
        <v>0.23041097499779661</v>
      </c>
      <c r="J302" s="33">
        <v>2943407569</v>
      </c>
      <c r="K302" s="38">
        <f t="shared" ref="K302:K339" si="74">IF(($E302     =0),0,($J302     /$E302     ))</f>
        <v>0.21619282366606402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9512378636</v>
      </c>
      <c r="O302" s="38">
        <f t="shared" ref="O302:O339" si="77">IF(($E302     =0),0,($N302     /$E302     ))</f>
        <v>0.69868271684721706</v>
      </c>
      <c r="P302" s="33">
        <v>2436188227</v>
      </c>
      <c r="Q302" s="33">
        <v>11992018301</v>
      </c>
      <c r="R302" s="33">
        <v>11904763996</v>
      </c>
      <c r="S302" s="33">
        <v>8092654640</v>
      </c>
      <c r="T302" s="38">
        <f t="shared" ref="T302:T339" si="78">IF(($R302     =0),0,($S302     /$R302     ))</f>
        <v>0.67978287034662188</v>
      </c>
      <c r="U302" s="38">
        <f t="shared" ref="U302:U339" si="79">IF(($P302     =0),0,(($J302     /$P302     )-1))</f>
        <v>0.20820203315102881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13547692852</v>
      </c>
      <c r="E303" s="34">
        <f>E302</f>
        <v>13614732992</v>
      </c>
      <c r="F303" s="34">
        <f>F302</f>
        <v>3447433948</v>
      </c>
      <c r="G303" s="39">
        <f t="shared" si="72"/>
        <v>0.25446649740742144</v>
      </c>
      <c r="H303" s="34">
        <f>H302</f>
        <v>3121537119</v>
      </c>
      <c r="I303" s="39">
        <f t="shared" si="73"/>
        <v>0.23041097499779661</v>
      </c>
      <c r="J303" s="34">
        <f>J302</f>
        <v>2943407569</v>
      </c>
      <c r="K303" s="39">
        <f t="shared" si="74"/>
        <v>0.21619282366606402</v>
      </c>
      <c r="L303" s="34">
        <f>L302</f>
        <v>0</v>
      </c>
      <c r="M303" s="39">
        <f t="shared" si="75"/>
        <v>0</v>
      </c>
      <c r="N303" s="34">
        <f t="shared" si="76"/>
        <v>9512378636</v>
      </c>
      <c r="O303" s="39">
        <f t="shared" si="77"/>
        <v>0.69868271684721706</v>
      </c>
      <c r="P303" s="34">
        <f>P302</f>
        <v>2436188227</v>
      </c>
      <c r="Q303" s="34">
        <f>Q302</f>
        <v>11992018301</v>
      </c>
      <c r="R303" s="34">
        <f>R302</f>
        <v>11904763996</v>
      </c>
      <c r="S303" s="34">
        <f>S302</f>
        <v>8092654640</v>
      </c>
      <c r="T303" s="39">
        <f t="shared" si="78"/>
        <v>0.67978287034662188</v>
      </c>
      <c r="U303" s="39">
        <f t="shared" si="79"/>
        <v>0.20820203315102881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132111776</v>
      </c>
      <c r="E304" s="33">
        <v>135916343</v>
      </c>
      <c r="F304" s="33">
        <v>31602253</v>
      </c>
      <c r="G304" s="38">
        <f t="shared" si="72"/>
        <v>0.23920844876084324</v>
      </c>
      <c r="H304" s="33">
        <v>31377900</v>
      </c>
      <c r="I304" s="38">
        <f t="shared" si="73"/>
        <v>0.23751024284163738</v>
      </c>
      <c r="J304" s="33">
        <v>37728286</v>
      </c>
      <c r="K304" s="38">
        <f t="shared" si="74"/>
        <v>0.27758461688451991</v>
      </c>
      <c r="L304" s="33">
        <v>0</v>
      </c>
      <c r="M304" s="38">
        <f t="shared" si="75"/>
        <v>0</v>
      </c>
      <c r="N304" s="33">
        <f t="shared" si="76"/>
        <v>100708439</v>
      </c>
      <c r="O304" s="38">
        <f t="shared" si="77"/>
        <v>0.74095901035241951</v>
      </c>
      <c r="P304" s="33">
        <v>27197201</v>
      </c>
      <c r="Q304" s="33">
        <v>111870484</v>
      </c>
      <c r="R304" s="33">
        <v>123582004</v>
      </c>
      <c r="S304" s="33">
        <v>84466357</v>
      </c>
      <c r="T304" s="38">
        <f t="shared" si="78"/>
        <v>0.68348427979853765</v>
      </c>
      <c r="U304" s="38">
        <f t="shared" si="79"/>
        <v>0.38721208847925204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115951240</v>
      </c>
      <c r="E305" s="33">
        <v>112270066</v>
      </c>
      <c r="F305" s="33">
        <v>30541243</v>
      </c>
      <c r="G305" s="38">
        <f t="shared" si="72"/>
        <v>0.26339729527687672</v>
      </c>
      <c r="H305" s="33">
        <v>18105090</v>
      </c>
      <c r="I305" s="38">
        <f t="shared" si="73"/>
        <v>0.15614399639020679</v>
      </c>
      <c r="J305" s="33">
        <v>31702171</v>
      </c>
      <c r="K305" s="38">
        <f t="shared" si="74"/>
        <v>0.28237420827738713</v>
      </c>
      <c r="L305" s="33">
        <v>0</v>
      </c>
      <c r="M305" s="38">
        <f t="shared" si="75"/>
        <v>0</v>
      </c>
      <c r="N305" s="33">
        <f t="shared" si="76"/>
        <v>80348504</v>
      </c>
      <c r="O305" s="38">
        <f t="shared" si="77"/>
        <v>0.71567165552392209</v>
      </c>
      <c r="P305" s="33">
        <v>27706221</v>
      </c>
      <c r="Q305" s="33">
        <v>104330017</v>
      </c>
      <c r="R305" s="33">
        <v>104404136</v>
      </c>
      <c r="S305" s="33">
        <v>69666503</v>
      </c>
      <c r="T305" s="38">
        <f t="shared" si="78"/>
        <v>0.66727723315482446</v>
      </c>
      <c r="U305" s="38">
        <f t="shared" si="79"/>
        <v>0.1442257318311293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135298190</v>
      </c>
      <c r="E306" s="33">
        <v>135612563</v>
      </c>
      <c r="F306" s="33">
        <v>31621514</v>
      </c>
      <c r="G306" s="38">
        <f t="shared" si="72"/>
        <v>0.23371719902535282</v>
      </c>
      <c r="H306" s="33">
        <v>31448695</v>
      </c>
      <c r="I306" s="38">
        <f t="shared" si="73"/>
        <v>0.23243987964657917</v>
      </c>
      <c r="J306" s="33">
        <v>30164483</v>
      </c>
      <c r="K306" s="38">
        <f t="shared" si="74"/>
        <v>0.22243133182284888</v>
      </c>
      <c r="L306" s="33">
        <v>0</v>
      </c>
      <c r="M306" s="38">
        <f t="shared" si="75"/>
        <v>0</v>
      </c>
      <c r="N306" s="33">
        <f t="shared" si="76"/>
        <v>93234692</v>
      </c>
      <c r="O306" s="38">
        <f t="shared" si="77"/>
        <v>0.68750777905436389</v>
      </c>
      <c r="P306" s="33">
        <v>25497921</v>
      </c>
      <c r="Q306" s="33">
        <v>119501700</v>
      </c>
      <c r="R306" s="33">
        <v>117728900</v>
      </c>
      <c r="S306" s="33">
        <v>81967639</v>
      </c>
      <c r="T306" s="38">
        <f t="shared" si="78"/>
        <v>0.69624059173236141</v>
      </c>
      <c r="U306" s="38">
        <f t="shared" si="79"/>
        <v>0.18301735266965502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397850644</v>
      </c>
      <c r="E307" s="33">
        <v>397447651</v>
      </c>
      <c r="F307" s="33">
        <v>98441940</v>
      </c>
      <c r="G307" s="38">
        <f t="shared" si="72"/>
        <v>0.24743441159290921</v>
      </c>
      <c r="H307" s="33">
        <v>86698692</v>
      </c>
      <c r="I307" s="38">
        <f t="shared" si="73"/>
        <v>0.21791768671863707</v>
      </c>
      <c r="J307" s="33">
        <v>82023826</v>
      </c>
      <c r="K307" s="38">
        <f t="shared" si="74"/>
        <v>0.20637642666555853</v>
      </c>
      <c r="L307" s="33">
        <v>0</v>
      </c>
      <c r="M307" s="38">
        <f t="shared" si="75"/>
        <v>0</v>
      </c>
      <c r="N307" s="33">
        <f t="shared" si="76"/>
        <v>267164458</v>
      </c>
      <c r="O307" s="38">
        <f t="shared" si="77"/>
        <v>0.67220036985449438</v>
      </c>
      <c r="P307" s="33">
        <v>67720063</v>
      </c>
      <c r="Q307" s="33">
        <v>355571693</v>
      </c>
      <c r="R307" s="33">
        <v>344789710</v>
      </c>
      <c r="S307" s="33">
        <v>218416612</v>
      </c>
      <c r="T307" s="38">
        <f t="shared" si="78"/>
        <v>0.63347775663026606</v>
      </c>
      <c r="U307" s="38">
        <f t="shared" si="79"/>
        <v>0.21121898542829176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347564549</v>
      </c>
      <c r="E308" s="33">
        <v>362133292</v>
      </c>
      <c r="F308" s="33">
        <v>81130551</v>
      </c>
      <c r="G308" s="38">
        <f t="shared" si="72"/>
        <v>0.23342585207100625</v>
      </c>
      <c r="H308" s="33">
        <v>80616737</v>
      </c>
      <c r="I308" s="38">
        <f t="shared" si="73"/>
        <v>0.23194752523508949</v>
      </c>
      <c r="J308" s="33">
        <v>72861976</v>
      </c>
      <c r="K308" s="38">
        <f t="shared" si="74"/>
        <v>0.20120209218433305</v>
      </c>
      <c r="L308" s="33">
        <v>0</v>
      </c>
      <c r="M308" s="38">
        <f t="shared" si="75"/>
        <v>0</v>
      </c>
      <c r="N308" s="33">
        <f t="shared" si="76"/>
        <v>234609264</v>
      </c>
      <c r="O308" s="38">
        <f t="shared" si="77"/>
        <v>0.6478533434589604</v>
      </c>
      <c r="P308" s="33">
        <v>59720485</v>
      </c>
      <c r="Q308" s="33">
        <v>297667321</v>
      </c>
      <c r="R308" s="33">
        <v>298149512</v>
      </c>
      <c r="S308" s="33">
        <v>189824504</v>
      </c>
      <c r="T308" s="38">
        <f t="shared" si="78"/>
        <v>0.63667554820616312</v>
      </c>
      <c r="U308" s="38">
        <f t="shared" si="79"/>
        <v>0.22004997112799729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1128776399</v>
      </c>
      <c r="E310" s="34">
        <f>SUM(E304:E309)</f>
        <v>1143379915</v>
      </c>
      <c r="F310" s="34">
        <f>SUM(F304:F309)</f>
        <v>273337501</v>
      </c>
      <c r="G310" s="39">
        <f t="shared" si="72"/>
        <v>0.24215380587524138</v>
      </c>
      <c r="H310" s="34">
        <f>SUM(H304:H309)</f>
        <v>248247114</v>
      </c>
      <c r="I310" s="39">
        <f t="shared" si="73"/>
        <v>0.21992585442070356</v>
      </c>
      <c r="J310" s="34">
        <f>SUM(J304:J309)</f>
        <v>254480742</v>
      </c>
      <c r="K310" s="39">
        <f t="shared" si="74"/>
        <v>0.22256884055900178</v>
      </c>
      <c r="L310" s="34">
        <f>SUM(L304:L309)</f>
        <v>0</v>
      </c>
      <c r="M310" s="39">
        <f t="shared" si="75"/>
        <v>0</v>
      </c>
      <c r="N310" s="34">
        <f t="shared" si="76"/>
        <v>776065357</v>
      </c>
      <c r="O310" s="39">
        <f t="shared" si="77"/>
        <v>0.67874671123639596</v>
      </c>
      <c r="P310" s="34">
        <f>SUM(P304:P309)</f>
        <v>207841891</v>
      </c>
      <c r="Q310" s="34">
        <f>SUM(Q304:Q309)</f>
        <v>988941215</v>
      </c>
      <c r="R310" s="34">
        <f>SUM(R304:R309)</f>
        <v>988654262</v>
      </c>
      <c r="S310" s="34">
        <f>SUM(S304:S309)</f>
        <v>644341615</v>
      </c>
      <c r="T310" s="39">
        <f t="shared" si="78"/>
        <v>0.65173604137054741</v>
      </c>
      <c r="U310" s="39">
        <f t="shared" si="79"/>
        <v>0.22439581729941049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327832688</v>
      </c>
      <c r="E311" s="33">
        <v>324462784</v>
      </c>
      <c r="F311" s="33">
        <v>69532920</v>
      </c>
      <c r="G311" s="38">
        <f t="shared" si="72"/>
        <v>0.2120988008370904</v>
      </c>
      <c r="H311" s="33">
        <v>59058887</v>
      </c>
      <c r="I311" s="38">
        <f t="shared" si="73"/>
        <v>0.18014947612545579</v>
      </c>
      <c r="J311" s="33">
        <v>70630413</v>
      </c>
      <c r="K311" s="38">
        <f t="shared" si="74"/>
        <v>0.2176841736030965</v>
      </c>
      <c r="L311" s="33">
        <v>0</v>
      </c>
      <c r="M311" s="38">
        <f t="shared" si="75"/>
        <v>0</v>
      </c>
      <c r="N311" s="33">
        <f t="shared" si="76"/>
        <v>199222220</v>
      </c>
      <c r="O311" s="38">
        <f t="shared" si="77"/>
        <v>0.6140063816995418</v>
      </c>
      <c r="P311" s="33">
        <v>55185167</v>
      </c>
      <c r="Q311" s="33">
        <v>268462945</v>
      </c>
      <c r="R311" s="33">
        <v>278777352</v>
      </c>
      <c r="S311" s="33">
        <v>162422288</v>
      </c>
      <c r="T311" s="38">
        <f t="shared" si="78"/>
        <v>0.58262368458109182</v>
      </c>
      <c r="U311" s="38">
        <f t="shared" si="79"/>
        <v>0.27988038887333611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1210061306</v>
      </c>
      <c r="E312" s="33">
        <v>1191952711</v>
      </c>
      <c r="F312" s="33">
        <v>323677703</v>
      </c>
      <c r="G312" s="38">
        <f t="shared" si="72"/>
        <v>0.26748868127182313</v>
      </c>
      <c r="H312" s="33">
        <v>289347265</v>
      </c>
      <c r="I312" s="38">
        <f t="shared" si="73"/>
        <v>0.23911785590142653</v>
      </c>
      <c r="J312" s="33">
        <v>239672026</v>
      </c>
      <c r="K312" s="38">
        <f t="shared" si="74"/>
        <v>0.20107511295387287</v>
      </c>
      <c r="L312" s="33">
        <v>0</v>
      </c>
      <c r="M312" s="38">
        <f t="shared" si="75"/>
        <v>0</v>
      </c>
      <c r="N312" s="33">
        <f t="shared" si="76"/>
        <v>852696994</v>
      </c>
      <c r="O312" s="38">
        <f t="shared" si="77"/>
        <v>0.71537820765105842</v>
      </c>
      <c r="P312" s="33">
        <v>210265223</v>
      </c>
      <c r="Q312" s="33">
        <v>1069658930</v>
      </c>
      <c r="R312" s="33">
        <v>1051298782</v>
      </c>
      <c r="S312" s="33">
        <v>744131855</v>
      </c>
      <c r="T312" s="38">
        <f t="shared" si="78"/>
        <v>0.70782147543665663</v>
      </c>
      <c r="U312" s="38">
        <f t="shared" si="79"/>
        <v>0.13985576207245654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610888259</v>
      </c>
      <c r="E313" s="33">
        <v>628113097</v>
      </c>
      <c r="F313" s="33">
        <v>140775468</v>
      </c>
      <c r="G313" s="38">
        <f t="shared" si="72"/>
        <v>0.23044389203099744</v>
      </c>
      <c r="H313" s="33">
        <v>131905362</v>
      </c>
      <c r="I313" s="38">
        <f t="shared" si="73"/>
        <v>0.21592387815068484</v>
      </c>
      <c r="J313" s="33">
        <v>125928583</v>
      </c>
      <c r="K313" s="38">
        <f t="shared" si="74"/>
        <v>0.20048711545971792</v>
      </c>
      <c r="L313" s="33">
        <v>0</v>
      </c>
      <c r="M313" s="38">
        <f t="shared" si="75"/>
        <v>0</v>
      </c>
      <c r="N313" s="33">
        <f t="shared" si="76"/>
        <v>398609413</v>
      </c>
      <c r="O313" s="38">
        <f t="shared" si="77"/>
        <v>0.63461407651558654</v>
      </c>
      <c r="P313" s="33">
        <v>96162400</v>
      </c>
      <c r="Q313" s="33">
        <v>537271716</v>
      </c>
      <c r="R313" s="33">
        <v>524572876</v>
      </c>
      <c r="S313" s="33">
        <v>316809447</v>
      </c>
      <c r="T313" s="38">
        <f t="shared" si="78"/>
        <v>0.60393791119310558</v>
      </c>
      <c r="U313" s="38">
        <f t="shared" si="79"/>
        <v>0.30954076645341622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462270510</v>
      </c>
      <c r="E314" s="33">
        <v>467083248</v>
      </c>
      <c r="F314" s="33">
        <v>106185348</v>
      </c>
      <c r="G314" s="38">
        <f t="shared" si="72"/>
        <v>0.22970391946481725</v>
      </c>
      <c r="H314" s="33">
        <v>94297142</v>
      </c>
      <c r="I314" s="38">
        <f t="shared" si="73"/>
        <v>0.20398692964428988</v>
      </c>
      <c r="J314" s="33">
        <v>108446636</v>
      </c>
      <c r="K314" s="38">
        <f t="shared" si="74"/>
        <v>0.23217838889396436</v>
      </c>
      <c r="L314" s="33">
        <v>0</v>
      </c>
      <c r="M314" s="38">
        <f t="shared" si="75"/>
        <v>0</v>
      </c>
      <c r="N314" s="33">
        <f t="shared" si="76"/>
        <v>308929126</v>
      </c>
      <c r="O314" s="38">
        <f t="shared" si="77"/>
        <v>0.6614005690052065</v>
      </c>
      <c r="P314" s="33">
        <v>91604423</v>
      </c>
      <c r="Q314" s="33">
        <v>385531815</v>
      </c>
      <c r="R314" s="33">
        <v>401464147</v>
      </c>
      <c r="S314" s="33">
        <v>257136546</v>
      </c>
      <c r="T314" s="38">
        <f t="shared" si="78"/>
        <v>0.64049691092340555</v>
      </c>
      <c r="U314" s="38">
        <f t="shared" si="79"/>
        <v>0.18385807637257856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472899853</v>
      </c>
      <c r="E315" s="33">
        <v>473175175</v>
      </c>
      <c r="F315" s="33">
        <v>117211005</v>
      </c>
      <c r="G315" s="38">
        <f t="shared" si="72"/>
        <v>0.24785587108228599</v>
      </c>
      <c r="H315" s="33">
        <v>101950432</v>
      </c>
      <c r="I315" s="38">
        <f t="shared" si="73"/>
        <v>0.2155856707360829</v>
      </c>
      <c r="J315" s="33">
        <v>122519388</v>
      </c>
      <c r="K315" s="38">
        <f t="shared" si="74"/>
        <v>0.25893029574089554</v>
      </c>
      <c r="L315" s="33">
        <v>0</v>
      </c>
      <c r="M315" s="38">
        <f t="shared" si="75"/>
        <v>0</v>
      </c>
      <c r="N315" s="33">
        <f t="shared" si="76"/>
        <v>341680825</v>
      </c>
      <c r="O315" s="38">
        <f t="shared" si="77"/>
        <v>0.72210217917708808</v>
      </c>
      <c r="P315" s="33">
        <v>105252326</v>
      </c>
      <c r="Q315" s="33">
        <v>403830751</v>
      </c>
      <c r="R315" s="33">
        <v>409388209</v>
      </c>
      <c r="S315" s="33">
        <v>294614718</v>
      </c>
      <c r="T315" s="38">
        <f t="shared" si="78"/>
        <v>0.71964631985773675</v>
      </c>
      <c r="U315" s="38">
        <f t="shared" si="79"/>
        <v>0.16405397064574134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3083952616</v>
      </c>
      <c r="E317" s="34">
        <f>SUM(E311:E316)</f>
        <v>3084787015</v>
      </c>
      <c r="F317" s="34">
        <f>SUM(F311:F316)</f>
        <v>757382444</v>
      </c>
      <c r="G317" s="39">
        <f t="shared" si="72"/>
        <v>0.24558822339571251</v>
      </c>
      <c r="H317" s="34">
        <f>SUM(H311:H316)</f>
        <v>676559088</v>
      </c>
      <c r="I317" s="39">
        <f t="shared" si="73"/>
        <v>0.21938050685017399</v>
      </c>
      <c r="J317" s="34">
        <f>SUM(J311:J316)</f>
        <v>667197046</v>
      </c>
      <c r="K317" s="39">
        <f t="shared" si="74"/>
        <v>0.2162862598797603</v>
      </c>
      <c r="L317" s="34">
        <f>SUM(L311:L316)</f>
        <v>0</v>
      </c>
      <c r="M317" s="39">
        <f t="shared" si="75"/>
        <v>0</v>
      </c>
      <c r="N317" s="34">
        <f t="shared" si="76"/>
        <v>2101138578</v>
      </c>
      <c r="O317" s="39">
        <f t="shared" si="77"/>
        <v>0.68112922149343269</v>
      </c>
      <c r="P317" s="34">
        <f>SUM(P311:P316)</f>
        <v>558469539</v>
      </c>
      <c r="Q317" s="34">
        <f>SUM(Q311:Q316)</f>
        <v>2664756157</v>
      </c>
      <c r="R317" s="34">
        <f>SUM(R311:R316)</f>
        <v>2665501366</v>
      </c>
      <c r="S317" s="34">
        <f>SUM(S311:S316)</f>
        <v>1775114854</v>
      </c>
      <c r="T317" s="39">
        <f t="shared" si="78"/>
        <v>0.66595908621267619</v>
      </c>
      <c r="U317" s="39">
        <f t="shared" si="79"/>
        <v>0.19468833912533223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113986155</v>
      </c>
      <c r="E318" s="33">
        <v>112461760</v>
      </c>
      <c r="F318" s="33">
        <v>25353129</v>
      </c>
      <c r="G318" s="38">
        <f t="shared" si="72"/>
        <v>0.2224228810946382</v>
      </c>
      <c r="H318" s="33">
        <v>24100269</v>
      </c>
      <c r="I318" s="38">
        <f t="shared" si="73"/>
        <v>0.21143154622594296</v>
      </c>
      <c r="J318" s="33">
        <v>24982482</v>
      </c>
      <c r="K318" s="38">
        <f t="shared" si="74"/>
        <v>0.22214201520587976</v>
      </c>
      <c r="L318" s="33">
        <v>0</v>
      </c>
      <c r="M318" s="38">
        <f t="shared" si="75"/>
        <v>0</v>
      </c>
      <c r="N318" s="33">
        <f t="shared" si="76"/>
        <v>74435880</v>
      </c>
      <c r="O318" s="38">
        <f t="shared" si="77"/>
        <v>0.66187724609680665</v>
      </c>
      <c r="P318" s="33">
        <v>20669257</v>
      </c>
      <c r="Q318" s="33">
        <v>97329811</v>
      </c>
      <c r="R318" s="33">
        <v>95227189</v>
      </c>
      <c r="S318" s="33">
        <v>65287057</v>
      </c>
      <c r="T318" s="38">
        <f t="shared" si="78"/>
        <v>0.68559260948047096</v>
      </c>
      <c r="U318" s="38">
        <f t="shared" si="79"/>
        <v>0.20867828001751576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442179631</v>
      </c>
      <c r="E319" s="33">
        <v>442779631</v>
      </c>
      <c r="F319" s="33">
        <v>101395014</v>
      </c>
      <c r="G319" s="38">
        <f t="shared" si="72"/>
        <v>0.22930729253786003</v>
      </c>
      <c r="H319" s="33">
        <v>98910654</v>
      </c>
      <c r="I319" s="38">
        <f t="shared" si="73"/>
        <v>0.22368885191819249</v>
      </c>
      <c r="J319" s="33">
        <v>95022250</v>
      </c>
      <c r="K319" s="38">
        <f t="shared" si="74"/>
        <v>0.21460393240175946</v>
      </c>
      <c r="L319" s="33">
        <v>0</v>
      </c>
      <c r="M319" s="38">
        <f t="shared" si="75"/>
        <v>0</v>
      </c>
      <c r="N319" s="33">
        <f t="shared" si="76"/>
        <v>295327918</v>
      </c>
      <c r="O319" s="38">
        <f t="shared" si="77"/>
        <v>0.66698623270680668</v>
      </c>
      <c r="P319" s="33">
        <v>80607651</v>
      </c>
      <c r="Q319" s="33">
        <v>354355285</v>
      </c>
      <c r="R319" s="33">
        <v>384715201</v>
      </c>
      <c r="S319" s="33">
        <v>251807833</v>
      </c>
      <c r="T319" s="38">
        <f t="shared" si="78"/>
        <v>0.65453050034277171</v>
      </c>
      <c r="U319" s="38">
        <f t="shared" si="79"/>
        <v>0.17882420367267615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126436230</v>
      </c>
      <c r="E320" s="33">
        <v>125629030</v>
      </c>
      <c r="F320" s="33">
        <v>29536560</v>
      </c>
      <c r="G320" s="38">
        <f t="shared" si="72"/>
        <v>0.23360835735136992</v>
      </c>
      <c r="H320" s="33">
        <v>31768506</v>
      </c>
      <c r="I320" s="38">
        <f t="shared" si="73"/>
        <v>0.25126109818364561</v>
      </c>
      <c r="J320" s="33">
        <v>28025289</v>
      </c>
      <c r="K320" s="38">
        <f t="shared" si="74"/>
        <v>0.22307972130326884</v>
      </c>
      <c r="L320" s="33">
        <v>0</v>
      </c>
      <c r="M320" s="38">
        <f t="shared" si="75"/>
        <v>0</v>
      </c>
      <c r="N320" s="33">
        <f t="shared" si="76"/>
        <v>89330355</v>
      </c>
      <c r="O320" s="38">
        <f t="shared" si="77"/>
        <v>0.71106459231596386</v>
      </c>
      <c r="P320" s="33">
        <v>24504625</v>
      </c>
      <c r="Q320" s="33">
        <v>106612864</v>
      </c>
      <c r="R320" s="33">
        <v>107039756</v>
      </c>
      <c r="S320" s="33">
        <v>76395788</v>
      </c>
      <c r="T320" s="38">
        <f t="shared" si="78"/>
        <v>0.71371414561146795</v>
      </c>
      <c r="U320" s="38">
        <f t="shared" si="79"/>
        <v>0.14367344939985816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100620491</v>
      </c>
      <c r="E321" s="33">
        <v>100969938</v>
      </c>
      <c r="F321" s="33">
        <v>22712495</v>
      </c>
      <c r="G321" s="38">
        <f t="shared" si="72"/>
        <v>0.22572435071898028</v>
      </c>
      <c r="H321" s="33">
        <v>22223879</v>
      </c>
      <c r="I321" s="38">
        <f t="shared" si="73"/>
        <v>0.22086832194050812</v>
      </c>
      <c r="J321" s="33">
        <v>21922332</v>
      </c>
      <c r="K321" s="38">
        <f t="shared" si="74"/>
        <v>0.21711741568069498</v>
      </c>
      <c r="L321" s="33">
        <v>0</v>
      </c>
      <c r="M321" s="38">
        <f t="shared" si="75"/>
        <v>0</v>
      </c>
      <c r="N321" s="33">
        <f t="shared" si="76"/>
        <v>66858706</v>
      </c>
      <c r="O321" s="38">
        <f t="shared" si="77"/>
        <v>0.66216447513318266</v>
      </c>
      <c r="P321" s="33">
        <v>17063406</v>
      </c>
      <c r="Q321" s="33">
        <v>88324355</v>
      </c>
      <c r="R321" s="33">
        <v>88770687</v>
      </c>
      <c r="S321" s="33">
        <v>54883067</v>
      </c>
      <c r="T321" s="38">
        <f t="shared" si="78"/>
        <v>0.61825664365986033</v>
      </c>
      <c r="U321" s="38">
        <f t="shared" si="79"/>
        <v>0.2847570994911568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400000</v>
      </c>
      <c r="E322" s="33">
        <v>400000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329260</v>
      </c>
      <c r="K322" s="38">
        <f t="shared" si="74"/>
        <v>0.82315000000000005</v>
      </c>
      <c r="L322" s="33">
        <v>0</v>
      </c>
      <c r="M322" s="38">
        <f t="shared" si="75"/>
        <v>0</v>
      </c>
      <c r="N322" s="33">
        <f t="shared" si="76"/>
        <v>329260</v>
      </c>
      <c r="O322" s="38">
        <f t="shared" si="77"/>
        <v>0.82315000000000005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783622507</v>
      </c>
      <c r="E323" s="34">
        <f>SUM(E318:E322)</f>
        <v>782240359</v>
      </c>
      <c r="F323" s="34">
        <f>SUM(F318:F322)</f>
        <v>178997198</v>
      </c>
      <c r="G323" s="39">
        <f t="shared" si="72"/>
        <v>0.22842273722492762</v>
      </c>
      <c r="H323" s="34">
        <f>SUM(H318:H322)</f>
        <v>177003308</v>
      </c>
      <c r="I323" s="39">
        <f t="shared" si="73"/>
        <v>0.22587828504012072</v>
      </c>
      <c r="J323" s="34">
        <f>SUM(J318:J322)</f>
        <v>170281613</v>
      </c>
      <c r="K323" s="39">
        <f t="shared" si="74"/>
        <v>0.21768451479246675</v>
      </c>
      <c r="L323" s="34">
        <f>SUM(L318:L322)</f>
        <v>0</v>
      </c>
      <c r="M323" s="39">
        <f t="shared" si="75"/>
        <v>0</v>
      </c>
      <c r="N323" s="34">
        <f t="shared" si="76"/>
        <v>526282119</v>
      </c>
      <c r="O323" s="39">
        <f t="shared" si="77"/>
        <v>0.67278824589514696</v>
      </c>
      <c r="P323" s="34">
        <f>SUM(P318:P322)</f>
        <v>142844939</v>
      </c>
      <c r="Q323" s="34">
        <f>SUM(Q318:Q322)</f>
        <v>646622315</v>
      </c>
      <c r="R323" s="34">
        <f>SUM(R318:R322)</f>
        <v>675752833</v>
      </c>
      <c r="S323" s="34">
        <f>SUM(S318:S322)</f>
        <v>448373745</v>
      </c>
      <c r="T323" s="39">
        <f t="shared" si="78"/>
        <v>0.66351737366671171</v>
      </c>
      <c r="U323" s="39">
        <f t="shared" si="79"/>
        <v>0.19207312623095452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59169408</v>
      </c>
      <c r="E324" s="33">
        <v>63538049</v>
      </c>
      <c r="F324" s="33">
        <v>6643015</v>
      </c>
      <c r="G324" s="38">
        <f t="shared" si="72"/>
        <v>0.1122711080698999</v>
      </c>
      <c r="H324" s="33">
        <v>5654754</v>
      </c>
      <c r="I324" s="38">
        <f t="shared" si="73"/>
        <v>9.5568879107257587E-2</v>
      </c>
      <c r="J324" s="33">
        <v>33181920</v>
      </c>
      <c r="K324" s="38">
        <f t="shared" si="74"/>
        <v>0.52223699849518512</v>
      </c>
      <c r="L324" s="33">
        <v>0</v>
      </c>
      <c r="M324" s="38">
        <f t="shared" si="75"/>
        <v>0</v>
      </c>
      <c r="N324" s="33">
        <f t="shared" si="76"/>
        <v>45479689</v>
      </c>
      <c r="O324" s="38">
        <f t="shared" si="77"/>
        <v>0.71578667768032977</v>
      </c>
      <c r="P324" s="33">
        <v>11341630</v>
      </c>
      <c r="Q324" s="33">
        <v>53186415</v>
      </c>
      <c r="R324" s="33">
        <v>54177500</v>
      </c>
      <c r="S324" s="33">
        <v>35891827</v>
      </c>
      <c r="T324" s="38">
        <f t="shared" si="78"/>
        <v>0.66248584744589545</v>
      </c>
      <c r="U324" s="38">
        <f t="shared" si="79"/>
        <v>1.9256747046059517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182844053</v>
      </c>
      <c r="E325" s="33">
        <v>183216071</v>
      </c>
      <c r="F325" s="33">
        <v>34505777</v>
      </c>
      <c r="G325" s="38">
        <f t="shared" si="72"/>
        <v>0.18871697730305725</v>
      </c>
      <c r="H325" s="33">
        <v>42820015</v>
      </c>
      <c r="I325" s="38">
        <f t="shared" si="73"/>
        <v>0.23418872146746825</v>
      </c>
      <c r="J325" s="33">
        <v>39497702</v>
      </c>
      <c r="K325" s="38">
        <f t="shared" si="74"/>
        <v>0.21557989855595147</v>
      </c>
      <c r="L325" s="33">
        <v>0</v>
      </c>
      <c r="M325" s="38">
        <f t="shared" si="75"/>
        <v>0</v>
      </c>
      <c r="N325" s="33">
        <f t="shared" si="76"/>
        <v>116823494</v>
      </c>
      <c r="O325" s="38">
        <f t="shared" si="77"/>
        <v>0.63762689245748538</v>
      </c>
      <c r="P325" s="33">
        <v>36947153</v>
      </c>
      <c r="Q325" s="33">
        <v>158715777</v>
      </c>
      <c r="R325" s="33">
        <v>159420777</v>
      </c>
      <c r="S325" s="33">
        <v>107165637</v>
      </c>
      <c r="T325" s="38">
        <f t="shared" si="78"/>
        <v>0.67221875979189338</v>
      </c>
      <c r="U325" s="38">
        <f t="shared" si="79"/>
        <v>6.9032355483519936E-2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489695115</v>
      </c>
      <c r="E326" s="33">
        <v>481548519</v>
      </c>
      <c r="F326" s="33">
        <v>115649289</v>
      </c>
      <c r="G326" s="38">
        <f t="shared" si="72"/>
        <v>0.23616590294146594</v>
      </c>
      <c r="H326" s="33">
        <v>104364321</v>
      </c>
      <c r="I326" s="38">
        <f t="shared" si="73"/>
        <v>0.21312101714553555</v>
      </c>
      <c r="J326" s="33">
        <v>116155490</v>
      </c>
      <c r="K326" s="38">
        <f t="shared" si="74"/>
        <v>0.24121243325846467</v>
      </c>
      <c r="L326" s="33">
        <v>0</v>
      </c>
      <c r="M326" s="38">
        <f t="shared" si="75"/>
        <v>0</v>
      </c>
      <c r="N326" s="33">
        <f t="shared" si="76"/>
        <v>336169100</v>
      </c>
      <c r="O326" s="38">
        <f t="shared" si="77"/>
        <v>0.69810016381755291</v>
      </c>
      <c r="P326" s="33">
        <v>95875311</v>
      </c>
      <c r="Q326" s="33">
        <v>444965648</v>
      </c>
      <c r="R326" s="33">
        <v>423242774</v>
      </c>
      <c r="S326" s="33">
        <v>284241097</v>
      </c>
      <c r="T326" s="38">
        <f t="shared" si="78"/>
        <v>0.67157932624267325</v>
      </c>
      <c r="U326" s="38">
        <f t="shared" si="79"/>
        <v>0.21152660459166595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790206606</v>
      </c>
      <c r="E327" s="33">
        <v>770946529</v>
      </c>
      <c r="F327" s="33">
        <v>178329606</v>
      </c>
      <c r="G327" s="38">
        <f t="shared" si="72"/>
        <v>0.22567465855885291</v>
      </c>
      <c r="H327" s="33">
        <v>171538872</v>
      </c>
      <c r="I327" s="38">
        <f t="shared" si="73"/>
        <v>0.21708104019570801</v>
      </c>
      <c r="J327" s="33">
        <v>160351353</v>
      </c>
      <c r="K327" s="38">
        <f t="shared" si="74"/>
        <v>0.20799283344331654</v>
      </c>
      <c r="L327" s="33">
        <v>0</v>
      </c>
      <c r="M327" s="38">
        <f t="shared" si="75"/>
        <v>0</v>
      </c>
      <c r="N327" s="33">
        <f t="shared" si="76"/>
        <v>510219831</v>
      </c>
      <c r="O327" s="38">
        <f t="shared" si="77"/>
        <v>0.66180962207821292</v>
      </c>
      <c r="P327" s="33">
        <v>136094064</v>
      </c>
      <c r="Q327" s="33">
        <v>675042557</v>
      </c>
      <c r="R327" s="33">
        <v>664213126</v>
      </c>
      <c r="S327" s="33">
        <v>435513522</v>
      </c>
      <c r="T327" s="38">
        <f t="shared" si="78"/>
        <v>0.65568340183629559</v>
      </c>
      <c r="U327" s="38">
        <f t="shared" si="79"/>
        <v>0.17823914054032519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242450800</v>
      </c>
      <c r="E328" s="33">
        <v>243382700</v>
      </c>
      <c r="F328" s="33">
        <v>60786979</v>
      </c>
      <c r="G328" s="38">
        <f t="shared" si="72"/>
        <v>0.25071882212803587</v>
      </c>
      <c r="H328" s="33">
        <v>52133386</v>
      </c>
      <c r="I328" s="38">
        <f t="shared" si="73"/>
        <v>0.21502666107927876</v>
      </c>
      <c r="J328" s="33">
        <v>56644222</v>
      </c>
      <c r="K328" s="38">
        <f t="shared" si="74"/>
        <v>0.23273725700306555</v>
      </c>
      <c r="L328" s="33">
        <v>0</v>
      </c>
      <c r="M328" s="38">
        <f t="shared" si="75"/>
        <v>0</v>
      </c>
      <c r="N328" s="33">
        <f t="shared" si="76"/>
        <v>169564587</v>
      </c>
      <c r="O328" s="38">
        <f t="shared" si="77"/>
        <v>0.69669942440444621</v>
      </c>
      <c r="P328" s="33">
        <v>46103881</v>
      </c>
      <c r="Q328" s="33">
        <v>213264850</v>
      </c>
      <c r="R328" s="33">
        <v>213262840</v>
      </c>
      <c r="S328" s="33">
        <v>140917822</v>
      </c>
      <c r="T328" s="38">
        <f t="shared" si="78"/>
        <v>0.66077063402137948</v>
      </c>
      <c r="U328" s="38">
        <f t="shared" si="79"/>
        <v>0.2286215557427802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200659408</v>
      </c>
      <c r="E329" s="33">
        <v>201919484</v>
      </c>
      <c r="F329" s="33">
        <v>52369024</v>
      </c>
      <c r="G329" s="38">
        <f t="shared" si="72"/>
        <v>0.2609846431920102</v>
      </c>
      <c r="H329" s="33">
        <v>46877531</v>
      </c>
      <c r="I329" s="38">
        <f t="shared" si="73"/>
        <v>0.23361740905764058</v>
      </c>
      <c r="J329" s="33">
        <v>49713011</v>
      </c>
      <c r="K329" s="38">
        <f t="shared" si="74"/>
        <v>0.24620214956571501</v>
      </c>
      <c r="L329" s="33">
        <v>0</v>
      </c>
      <c r="M329" s="38">
        <f t="shared" si="75"/>
        <v>0</v>
      </c>
      <c r="N329" s="33">
        <f t="shared" si="76"/>
        <v>148959566</v>
      </c>
      <c r="O329" s="38">
        <f t="shared" si="77"/>
        <v>0.73771764392979533</v>
      </c>
      <c r="P329" s="33">
        <v>48516466</v>
      </c>
      <c r="Q329" s="33">
        <v>187967350</v>
      </c>
      <c r="R329" s="33">
        <v>174108252</v>
      </c>
      <c r="S329" s="33">
        <v>130533774</v>
      </c>
      <c r="T329" s="38">
        <f t="shared" si="78"/>
        <v>0.74972766942717917</v>
      </c>
      <c r="U329" s="38">
        <f t="shared" si="79"/>
        <v>2.466265782837529E-2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289388354</v>
      </c>
      <c r="E330" s="33">
        <v>297842510</v>
      </c>
      <c r="F330" s="33">
        <v>67034141</v>
      </c>
      <c r="G330" s="38">
        <f t="shared" si="72"/>
        <v>0.23164076948307324</v>
      </c>
      <c r="H330" s="33">
        <v>64778538</v>
      </c>
      <c r="I330" s="38">
        <f t="shared" si="73"/>
        <v>0.22384638878729723</v>
      </c>
      <c r="J330" s="33">
        <v>72803002</v>
      </c>
      <c r="K330" s="38">
        <f t="shared" si="74"/>
        <v>0.24443455704157208</v>
      </c>
      <c r="L330" s="33">
        <v>0</v>
      </c>
      <c r="M330" s="38">
        <f t="shared" si="75"/>
        <v>0</v>
      </c>
      <c r="N330" s="33">
        <f t="shared" si="76"/>
        <v>204615681</v>
      </c>
      <c r="O330" s="38">
        <f t="shared" si="77"/>
        <v>0.68699287082962068</v>
      </c>
      <c r="P330" s="33">
        <v>53617150</v>
      </c>
      <c r="Q330" s="33">
        <v>264188201</v>
      </c>
      <c r="R330" s="33">
        <v>256914151</v>
      </c>
      <c r="S330" s="33">
        <v>188237082</v>
      </c>
      <c r="T330" s="38">
        <f t="shared" si="78"/>
        <v>0.73268475585060322</v>
      </c>
      <c r="U330" s="38">
        <f t="shared" si="79"/>
        <v>0.35783050758945589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2254413744</v>
      </c>
      <c r="E332" s="34">
        <f>SUM(E324:E331)</f>
        <v>2242393862</v>
      </c>
      <c r="F332" s="34">
        <f>SUM(F324:F331)</f>
        <v>515317831</v>
      </c>
      <c r="G332" s="39">
        <f t="shared" si="72"/>
        <v>0.22858174652789023</v>
      </c>
      <c r="H332" s="34">
        <f>SUM(H324:H331)</f>
        <v>488167417</v>
      </c>
      <c r="I332" s="39">
        <f t="shared" si="73"/>
        <v>0.21653852062392323</v>
      </c>
      <c r="J332" s="34">
        <f>SUM(J324:J331)</f>
        <v>528346700</v>
      </c>
      <c r="K332" s="39">
        <f t="shared" si="74"/>
        <v>0.2356172610679399</v>
      </c>
      <c r="L332" s="34">
        <f>SUM(L324:L331)</f>
        <v>0</v>
      </c>
      <c r="M332" s="39">
        <f t="shared" si="75"/>
        <v>0</v>
      </c>
      <c r="N332" s="34">
        <f t="shared" si="76"/>
        <v>1531831948</v>
      </c>
      <c r="O332" s="39">
        <f t="shared" si="77"/>
        <v>0.68312350205674977</v>
      </c>
      <c r="P332" s="34">
        <f>SUM(P324:P331)</f>
        <v>428495655</v>
      </c>
      <c r="Q332" s="34">
        <f>SUM(Q324:Q331)</f>
        <v>1997330798</v>
      </c>
      <c r="R332" s="34">
        <f>SUM(R324:R331)</f>
        <v>1945339420</v>
      </c>
      <c r="S332" s="34">
        <f>SUM(S324:S331)</f>
        <v>1322500761</v>
      </c>
      <c r="T332" s="39">
        <f t="shared" si="78"/>
        <v>0.67983034086668537</v>
      </c>
      <c r="U332" s="39">
        <f t="shared" si="79"/>
        <v>0.23302697200045119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11293256</v>
      </c>
      <c r="E333" s="33">
        <v>13863972</v>
      </c>
      <c r="F333" s="33">
        <v>3169496</v>
      </c>
      <c r="G333" s="38">
        <f t="shared" si="72"/>
        <v>0.28065386988482327</v>
      </c>
      <c r="H333" s="33">
        <v>3346660</v>
      </c>
      <c r="I333" s="38">
        <f t="shared" si="73"/>
        <v>0.29634146255074711</v>
      </c>
      <c r="J333" s="33">
        <v>2990271</v>
      </c>
      <c r="K333" s="38">
        <f t="shared" si="74"/>
        <v>0.21568645695476016</v>
      </c>
      <c r="L333" s="33">
        <v>0</v>
      </c>
      <c r="M333" s="38">
        <f t="shared" si="75"/>
        <v>0</v>
      </c>
      <c r="N333" s="33">
        <f t="shared" si="76"/>
        <v>9506427</v>
      </c>
      <c r="O333" s="38">
        <f t="shared" si="77"/>
        <v>0.68569288801218009</v>
      </c>
      <c r="P333" s="33">
        <v>2523797</v>
      </c>
      <c r="Q333" s="33">
        <v>10387764</v>
      </c>
      <c r="R333" s="33">
        <v>10272998</v>
      </c>
      <c r="S333" s="33">
        <v>7355175</v>
      </c>
      <c r="T333" s="38">
        <f t="shared" si="78"/>
        <v>0.71597161802231446</v>
      </c>
      <c r="U333" s="38">
        <f t="shared" si="79"/>
        <v>0.18483023793118059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17895254</v>
      </c>
      <c r="E334" s="33">
        <v>17895254</v>
      </c>
      <c r="F334" s="33">
        <v>5544170</v>
      </c>
      <c r="G334" s="38">
        <f t="shared" si="72"/>
        <v>0.30981231113009067</v>
      </c>
      <c r="H334" s="33">
        <v>3662530</v>
      </c>
      <c r="I334" s="38">
        <f t="shared" si="73"/>
        <v>0.20466487930263522</v>
      </c>
      <c r="J334" s="33">
        <v>3995866</v>
      </c>
      <c r="K334" s="38">
        <f t="shared" si="74"/>
        <v>0.22329194098055272</v>
      </c>
      <c r="L334" s="33">
        <v>0</v>
      </c>
      <c r="M334" s="38">
        <f t="shared" si="75"/>
        <v>0</v>
      </c>
      <c r="N334" s="33">
        <f t="shared" si="76"/>
        <v>13202566</v>
      </c>
      <c r="O334" s="38">
        <f t="shared" si="77"/>
        <v>0.7377691314132786</v>
      </c>
      <c r="P334" s="33">
        <v>3323667</v>
      </c>
      <c r="Q334" s="33">
        <v>14211056</v>
      </c>
      <c r="R334" s="33">
        <v>15282671</v>
      </c>
      <c r="S334" s="33">
        <v>11263363</v>
      </c>
      <c r="T334" s="38">
        <f t="shared" si="78"/>
        <v>0.73700225569208422</v>
      </c>
      <c r="U334" s="38">
        <f t="shared" si="79"/>
        <v>0.20224619373721864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104670903</v>
      </c>
      <c r="E335" s="33">
        <v>104716220</v>
      </c>
      <c r="F335" s="33">
        <v>21626515</v>
      </c>
      <c r="G335" s="38">
        <f t="shared" si="72"/>
        <v>0.20661439215824859</v>
      </c>
      <c r="H335" s="33">
        <v>18870639</v>
      </c>
      <c r="I335" s="38">
        <f t="shared" si="73"/>
        <v>0.18028543233261302</v>
      </c>
      <c r="J335" s="33">
        <v>24199324</v>
      </c>
      <c r="K335" s="38">
        <f t="shared" si="74"/>
        <v>0.2310943233054058</v>
      </c>
      <c r="L335" s="33">
        <v>0</v>
      </c>
      <c r="M335" s="38">
        <f t="shared" si="75"/>
        <v>0</v>
      </c>
      <c r="N335" s="33">
        <f t="shared" si="76"/>
        <v>64696478</v>
      </c>
      <c r="O335" s="38">
        <f t="shared" si="77"/>
        <v>0.61782671299632475</v>
      </c>
      <c r="P335" s="33">
        <v>12041279</v>
      </c>
      <c r="Q335" s="33">
        <v>95453033</v>
      </c>
      <c r="R335" s="33">
        <v>97079592</v>
      </c>
      <c r="S335" s="33">
        <v>37658324</v>
      </c>
      <c r="T335" s="38">
        <f t="shared" si="78"/>
        <v>0.38791184866125106</v>
      </c>
      <c r="U335" s="38">
        <f t="shared" si="79"/>
        <v>1.0096971426374224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133859413</v>
      </c>
      <c r="E337" s="34">
        <f>SUM(E333:E336)</f>
        <v>136475446</v>
      </c>
      <c r="F337" s="34">
        <f>SUM(F333:F336)</f>
        <v>30340181</v>
      </c>
      <c r="G337" s="39">
        <f t="shared" si="72"/>
        <v>0.22665705997082178</v>
      </c>
      <c r="H337" s="34">
        <f>SUM(H333:H336)</f>
        <v>25879829</v>
      </c>
      <c r="I337" s="39">
        <f t="shared" si="73"/>
        <v>0.19333589188830524</v>
      </c>
      <c r="J337" s="34">
        <f>SUM(J333:J336)</f>
        <v>31185461</v>
      </c>
      <c r="K337" s="39">
        <f t="shared" si="74"/>
        <v>0.22850602004993631</v>
      </c>
      <c r="L337" s="34">
        <f>SUM(L333:L336)</f>
        <v>0</v>
      </c>
      <c r="M337" s="39">
        <f t="shared" si="75"/>
        <v>0</v>
      </c>
      <c r="N337" s="34">
        <f t="shared" si="76"/>
        <v>87405471</v>
      </c>
      <c r="O337" s="39">
        <f t="shared" si="77"/>
        <v>0.64044832650702599</v>
      </c>
      <c r="P337" s="34">
        <f>SUM(P333:P336)</f>
        <v>17888743</v>
      </c>
      <c r="Q337" s="34">
        <f>SUM(Q333:Q336)</f>
        <v>120051853</v>
      </c>
      <c r="R337" s="34">
        <f>SUM(R333:R336)</f>
        <v>122635261</v>
      </c>
      <c r="S337" s="34">
        <f>SUM(S333:S336)</f>
        <v>56276862</v>
      </c>
      <c r="T337" s="39">
        <f t="shared" si="78"/>
        <v>0.45889625496862602</v>
      </c>
      <c r="U337" s="39">
        <f t="shared" si="79"/>
        <v>0.74330085685729852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20932317531</v>
      </c>
      <c r="E338" s="34">
        <f>SUM(E302,E304:E309,E311:E316,E318:E322,E324:E331,E333:E336)</f>
        <v>21004009589</v>
      </c>
      <c r="F338" s="34">
        <f>SUM(F302,F304:F309,F311:F316,F318:F322,F324:F331,F333:F336)</f>
        <v>5202809103</v>
      </c>
      <c r="G338" s="39">
        <f t="shared" si="72"/>
        <v>0.2485538973548834</v>
      </c>
      <c r="H338" s="34">
        <f>SUM(H302,H304:H309,H311:H316,H318:H322,H324:H331,H333:H336)</f>
        <v>4737393875</v>
      </c>
      <c r="I338" s="39">
        <f t="shared" si="73"/>
        <v>0.22631960689417654</v>
      </c>
      <c r="J338" s="34">
        <f>SUM(J302,J304:J309,J311:J316,J318:J322,J324:J331,J333:J336)</f>
        <v>4594899131</v>
      </c>
      <c r="K338" s="39">
        <f t="shared" si="74"/>
        <v>0.21876295149886013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14535102109</v>
      </c>
      <c r="O338" s="39">
        <f t="shared" si="77"/>
        <v>0.69201559099516752</v>
      </c>
      <c r="P338" s="34">
        <f>SUM(P302,P304:P309,P311:P316,P318:P322,P324:P331,P333:P336)</f>
        <v>3791728994</v>
      </c>
      <c r="Q338" s="34">
        <f>SUM(Q302,Q304:Q309,Q311:Q316,Q318:Q322,Q324:Q331,Q333:Q336)</f>
        <v>18409720639</v>
      </c>
      <c r="R338" s="34">
        <f>SUM(R302,R304:R309,R311:R316,R318:R322,R324:R331,R333:R336)</f>
        <v>18302647138</v>
      </c>
      <c r="S338" s="34">
        <f>SUM(S302,S304:S309,S311:S316,S318:S322,S324:S331,S333:S336)</f>
        <v>12339262477</v>
      </c>
      <c r="T338" s="39">
        <f t="shared" si="78"/>
        <v>0.67417911649409412</v>
      </c>
      <c r="U338" s="39">
        <f t="shared" si="79"/>
        <v>0.21182160915796722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136423192408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136880204659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36467306311</v>
      </c>
      <c r="G339" s="41">
        <f t="shared" si="72"/>
        <v>0.26731016674890185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31630355276</v>
      </c>
      <c r="I339" s="41">
        <f t="shared" si="73"/>
        <v>0.23185467747597704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27634919480</v>
      </c>
      <c r="K339" s="41">
        <f t="shared" si="74"/>
        <v>0.20189127820815966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95732581067</v>
      </c>
      <c r="O339" s="41">
        <f t="shared" si="77"/>
        <v>0.69938952316364389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26456488968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116219699528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117505884966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84725226190</v>
      </c>
      <c r="T339" s="41">
        <f t="shared" si="78"/>
        <v>0.72102964217081555</v>
      </c>
      <c r="U339" s="41">
        <f t="shared" si="79"/>
        <v>4.4542210926980852E-2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725389962</v>
      </c>
      <c r="E8" s="33">
        <v>716356594</v>
      </c>
      <c r="F8" s="33">
        <v>196112298</v>
      </c>
      <c r="G8" s="38">
        <f>IF(($D8       =0),0,($F8       /$D8       ))</f>
        <v>0.27035430357940354</v>
      </c>
      <c r="H8" s="33">
        <v>213921804</v>
      </c>
      <c r="I8" s="38">
        <f>IF(($D8       =0),0,($H8       /$D8       ))</f>
        <v>0.29490593364455736</v>
      </c>
      <c r="J8" s="33">
        <v>190030762</v>
      </c>
      <c r="K8" s="38">
        <f>IF(($E8       =0),0,($J8       /$E8       ))</f>
        <v>0.26527397610581638</v>
      </c>
      <c r="L8" s="33">
        <v>0</v>
      </c>
      <c r="M8" s="38">
        <f>IF(($E8       =0),0,($L8       /$E8       ))</f>
        <v>0</v>
      </c>
      <c r="N8" s="33">
        <f>$F8       +$H8       +$J8</f>
        <v>600064864</v>
      </c>
      <c r="O8" s="38">
        <f>IF(($E8       =0),0,($N8       /$E8       ))</f>
        <v>0.8376622327845844</v>
      </c>
      <c r="P8" s="33">
        <v>136984936</v>
      </c>
      <c r="Q8" s="33">
        <v>695248019</v>
      </c>
      <c r="R8" s="33">
        <v>683791162</v>
      </c>
      <c r="S8" s="33">
        <v>467169323</v>
      </c>
      <c r="T8" s="38">
        <f>IF(($R8       =0),0,($S8       /$R8       ))</f>
        <v>0.6832046814316679</v>
      </c>
      <c r="U8" s="38">
        <f>IF(($P8       =0),0,(($J8       /$P8       )-1))</f>
        <v>0.38723838948247558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968232550</v>
      </c>
      <c r="E9" s="33">
        <v>2145240380</v>
      </c>
      <c r="F9" s="33">
        <v>85082804</v>
      </c>
      <c r="G9" s="38">
        <f>IF(($D9       =0),0,($F9       /$D9       ))</f>
        <v>8.7874347954941201E-2</v>
      </c>
      <c r="H9" s="33">
        <v>182345955</v>
      </c>
      <c r="I9" s="38">
        <f>IF(($D9       =0),0,($H9       /$D9       ))</f>
        <v>0.18832867682459137</v>
      </c>
      <c r="J9" s="33">
        <v>147590665</v>
      </c>
      <c r="K9" s="38">
        <f>IF(($E9       =0),0,($J9       /$E9       ))</f>
        <v>6.8799126837245164E-2</v>
      </c>
      <c r="L9" s="33">
        <v>0</v>
      </c>
      <c r="M9" s="38">
        <f>IF(($E9       =0),0,($L9       /$E9       ))</f>
        <v>0</v>
      </c>
      <c r="N9" s="33">
        <f>$F9       +$H9       +$J9</f>
        <v>415019424</v>
      </c>
      <c r="O9" s="38">
        <f>IF(($E9       =0),0,($N9       /$E9       ))</f>
        <v>0.19346056874055298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1693622512</v>
      </c>
      <c r="E10" s="34">
        <f>SUM(E8:E9)</f>
        <v>2861596974</v>
      </c>
      <c r="F10" s="34">
        <f>SUM(F8:F9)</f>
        <v>281195102</v>
      </c>
      <c r="G10" s="39">
        <f t="shared" ref="G10:G54" si="0">IF(($D10      =0),0,($F10      /$D10      ))</f>
        <v>0.16603174556763331</v>
      </c>
      <c r="H10" s="34">
        <f>SUM(H8:H9)</f>
        <v>396267759</v>
      </c>
      <c r="I10" s="39">
        <f t="shared" ref="I10:I54" si="1">IF(($D10      =0),0,($H10      /$D10      ))</f>
        <v>0.23397643583046562</v>
      </c>
      <c r="J10" s="34">
        <f>SUM(J8:J9)</f>
        <v>337621427</v>
      </c>
      <c r="K10" s="39">
        <f t="shared" ref="K10:K54" si="2">IF(($E10      =0),0,($J10      /$E10      ))</f>
        <v>0.11798357003714109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1015084288</v>
      </c>
      <c r="O10" s="39">
        <f t="shared" ref="O10:O54" si="5">IF(($E10      =0),0,($N10      /$E10      ))</f>
        <v>0.35472650314593185</v>
      </c>
      <c r="P10" s="34">
        <f>SUM(P8:P9)</f>
        <v>136984936</v>
      </c>
      <c r="Q10" s="34">
        <f>SUM(Q8:Q9)</f>
        <v>695248019</v>
      </c>
      <c r="R10" s="34">
        <f>SUM(R8:R9)</f>
        <v>683791162</v>
      </c>
      <c r="S10" s="34">
        <f>SUM(S8:S9)</f>
        <v>467169323</v>
      </c>
      <c r="T10" s="39">
        <f t="shared" ref="T10:T54" si="6">IF(($R10      =0),0,($S10      /$R10      ))</f>
        <v>0.6832046814316679</v>
      </c>
      <c r="U10" s="39">
        <f t="shared" ref="U10:U54" si="7">IF(($P10      =0),0,(($J10      /$P10      )-1))</f>
        <v>1.4646609828689483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56303776</v>
      </c>
      <c r="E11" s="33">
        <v>64523324</v>
      </c>
      <c r="F11" s="33">
        <v>5925234</v>
      </c>
      <c r="G11" s="38">
        <f t="shared" si="0"/>
        <v>0.10523688500039501</v>
      </c>
      <c r="H11" s="33">
        <v>21712600</v>
      </c>
      <c r="I11" s="38">
        <f t="shared" si="1"/>
        <v>0.3856331056730547</v>
      </c>
      <c r="J11" s="33">
        <v>14386912</v>
      </c>
      <c r="K11" s="38">
        <f t="shared" si="2"/>
        <v>0.22297226968654002</v>
      </c>
      <c r="L11" s="33">
        <v>0</v>
      </c>
      <c r="M11" s="38">
        <f t="shared" si="3"/>
        <v>0</v>
      </c>
      <c r="N11" s="33">
        <f t="shared" si="4"/>
        <v>42024746</v>
      </c>
      <c r="O11" s="38">
        <f t="shared" si="5"/>
        <v>0.651310927502743</v>
      </c>
      <c r="P11" s="33">
        <v>8342297</v>
      </c>
      <c r="Q11" s="33">
        <v>52981175</v>
      </c>
      <c r="R11" s="33">
        <v>62402232</v>
      </c>
      <c r="S11" s="33">
        <v>19929844</v>
      </c>
      <c r="T11" s="38">
        <f t="shared" si="6"/>
        <v>0.31937710176777012</v>
      </c>
      <c r="U11" s="38">
        <f t="shared" si="7"/>
        <v>0.72457441877219186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28507673</v>
      </c>
      <c r="E12" s="33">
        <v>28766083</v>
      </c>
      <c r="F12" s="33">
        <v>6646959</v>
      </c>
      <c r="G12" s="38">
        <f t="shared" si="0"/>
        <v>0.23316385732360548</v>
      </c>
      <c r="H12" s="33">
        <v>7273811</v>
      </c>
      <c r="I12" s="38">
        <f t="shared" si="1"/>
        <v>0.25515274431553919</v>
      </c>
      <c r="J12" s="33">
        <v>7430569</v>
      </c>
      <c r="K12" s="38">
        <f t="shared" si="2"/>
        <v>0.25831007301202602</v>
      </c>
      <c r="L12" s="33">
        <v>0</v>
      </c>
      <c r="M12" s="38">
        <f t="shared" si="3"/>
        <v>0</v>
      </c>
      <c r="N12" s="33">
        <f t="shared" si="4"/>
        <v>21351339</v>
      </c>
      <c r="O12" s="38">
        <f t="shared" si="5"/>
        <v>0.74224005402473459</v>
      </c>
      <c r="P12" s="33">
        <v>6790696</v>
      </c>
      <c r="Q12" s="33">
        <v>27066015</v>
      </c>
      <c r="R12" s="33">
        <v>27404112</v>
      </c>
      <c r="S12" s="33">
        <v>19372440</v>
      </c>
      <c r="T12" s="38">
        <f t="shared" si="6"/>
        <v>0.70691726847416181</v>
      </c>
      <c r="U12" s="38">
        <f t="shared" si="7"/>
        <v>9.4227896521947185E-2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36823680</v>
      </c>
      <c r="E13" s="33">
        <v>36523680</v>
      </c>
      <c r="F13" s="33">
        <v>4971759</v>
      </c>
      <c r="G13" s="38">
        <f t="shared" si="0"/>
        <v>0.1350152673497054</v>
      </c>
      <c r="H13" s="33">
        <v>1031397</v>
      </c>
      <c r="I13" s="38">
        <f t="shared" si="1"/>
        <v>2.8009069164189999E-2</v>
      </c>
      <c r="J13" s="33">
        <v>6822325</v>
      </c>
      <c r="K13" s="38">
        <f t="shared" si="2"/>
        <v>0.18679182930088095</v>
      </c>
      <c r="L13" s="33">
        <v>0</v>
      </c>
      <c r="M13" s="38">
        <f t="shared" si="3"/>
        <v>0</v>
      </c>
      <c r="N13" s="33">
        <f t="shared" si="4"/>
        <v>12825481</v>
      </c>
      <c r="O13" s="38">
        <f t="shared" si="5"/>
        <v>0.35115522313195163</v>
      </c>
      <c r="P13" s="33">
        <v>10358841</v>
      </c>
      <c r="Q13" s="33">
        <v>33814044</v>
      </c>
      <c r="R13" s="33">
        <v>34386044</v>
      </c>
      <c r="S13" s="33">
        <v>23469643</v>
      </c>
      <c r="T13" s="38">
        <f t="shared" si="6"/>
        <v>0.6825339663963671</v>
      </c>
      <c r="U13" s="38">
        <f t="shared" si="7"/>
        <v>-0.34140074164667644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58803073</v>
      </c>
      <c r="E14" s="33">
        <v>65932428</v>
      </c>
      <c r="F14" s="33">
        <v>9617357</v>
      </c>
      <c r="G14" s="38">
        <f t="shared" si="0"/>
        <v>0.16355194566107115</v>
      </c>
      <c r="H14" s="33">
        <v>11207620</v>
      </c>
      <c r="I14" s="38">
        <f t="shared" si="1"/>
        <v>0.1905958214122585</v>
      </c>
      <c r="J14" s="33">
        <v>13341181</v>
      </c>
      <c r="K14" s="38">
        <f t="shared" si="2"/>
        <v>0.20234627185275203</v>
      </c>
      <c r="L14" s="33">
        <v>0</v>
      </c>
      <c r="M14" s="38">
        <f t="shared" si="3"/>
        <v>0</v>
      </c>
      <c r="N14" s="33">
        <f t="shared" si="4"/>
        <v>34166158</v>
      </c>
      <c r="O14" s="38">
        <f t="shared" si="5"/>
        <v>0.51819960278119892</v>
      </c>
      <c r="P14" s="33">
        <v>8673697</v>
      </c>
      <c r="Q14" s="33">
        <v>41060260</v>
      </c>
      <c r="R14" s="33">
        <v>43608053</v>
      </c>
      <c r="S14" s="33">
        <v>24137970</v>
      </c>
      <c r="T14" s="38">
        <f t="shared" si="6"/>
        <v>0.55352092880642945</v>
      </c>
      <c r="U14" s="38">
        <f t="shared" si="7"/>
        <v>0.53811932789443762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28427172</v>
      </c>
      <c r="E15" s="33">
        <v>32015787</v>
      </c>
      <c r="F15" s="33">
        <v>4528312</v>
      </c>
      <c r="G15" s="38">
        <f t="shared" si="0"/>
        <v>0.15929519827016209</v>
      </c>
      <c r="H15" s="33">
        <v>5033654</v>
      </c>
      <c r="I15" s="38">
        <f t="shared" si="1"/>
        <v>0.17707192259574747</v>
      </c>
      <c r="J15" s="33">
        <v>6753655</v>
      </c>
      <c r="K15" s="38">
        <f t="shared" si="2"/>
        <v>0.21094764904576607</v>
      </c>
      <c r="L15" s="33">
        <v>0</v>
      </c>
      <c r="M15" s="38">
        <f t="shared" si="3"/>
        <v>0</v>
      </c>
      <c r="N15" s="33">
        <f t="shared" si="4"/>
        <v>16315621</v>
      </c>
      <c r="O15" s="38">
        <f t="shared" si="5"/>
        <v>0.50961174248191998</v>
      </c>
      <c r="P15" s="33">
        <v>22222539</v>
      </c>
      <c r="Q15" s="33">
        <v>31232405</v>
      </c>
      <c r="R15" s="33">
        <v>30164599</v>
      </c>
      <c r="S15" s="33">
        <v>30104058</v>
      </c>
      <c r="T15" s="38">
        <f t="shared" si="6"/>
        <v>0.99799297845795998</v>
      </c>
      <c r="U15" s="38">
        <f t="shared" si="7"/>
        <v>-0.69608985723908501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86286718</v>
      </c>
      <c r="E16" s="33">
        <v>93727898</v>
      </c>
      <c r="F16" s="33">
        <v>12056858</v>
      </c>
      <c r="G16" s="38">
        <f t="shared" si="0"/>
        <v>0.1397301726089524</v>
      </c>
      <c r="H16" s="33">
        <v>33691158</v>
      </c>
      <c r="I16" s="38">
        <f t="shared" si="1"/>
        <v>0.39045589843850592</v>
      </c>
      <c r="J16" s="33">
        <v>23609588</v>
      </c>
      <c r="K16" s="38">
        <f t="shared" si="2"/>
        <v>0.25189499075291327</v>
      </c>
      <c r="L16" s="33">
        <v>0</v>
      </c>
      <c r="M16" s="38">
        <f t="shared" si="3"/>
        <v>0</v>
      </c>
      <c r="N16" s="33">
        <f t="shared" si="4"/>
        <v>69357604</v>
      </c>
      <c r="O16" s="38">
        <f t="shared" si="5"/>
        <v>0.73998889850277028</v>
      </c>
      <c r="P16" s="33">
        <v>11361245</v>
      </c>
      <c r="Q16" s="33">
        <v>91486327</v>
      </c>
      <c r="R16" s="33">
        <v>93913787</v>
      </c>
      <c r="S16" s="33">
        <v>32128535</v>
      </c>
      <c r="T16" s="38">
        <f t="shared" si="6"/>
        <v>0.34210669195993554</v>
      </c>
      <c r="U16" s="38">
        <f t="shared" si="7"/>
        <v>1.0780810553772935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28421394</v>
      </c>
      <c r="E17" s="33">
        <v>26834948</v>
      </c>
      <c r="F17" s="33">
        <v>2432473</v>
      </c>
      <c r="G17" s="38">
        <f t="shared" si="0"/>
        <v>8.558598498018781E-2</v>
      </c>
      <c r="H17" s="33">
        <v>2824776</v>
      </c>
      <c r="I17" s="38">
        <f t="shared" si="1"/>
        <v>9.9389072893468919E-2</v>
      </c>
      <c r="J17" s="33">
        <v>3412864</v>
      </c>
      <c r="K17" s="38">
        <f t="shared" si="2"/>
        <v>0.12717982535311789</v>
      </c>
      <c r="L17" s="33">
        <v>0</v>
      </c>
      <c r="M17" s="38">
        <f t="shared" si="3"/>
        <v>0</v>
      </c>
      <c r="N17" s="33">
        <f t="shared" si="4"/>
        <v>8670113</v>
      </c>
      <c r="O17" s="38">
        <f t="shared" si="5"/>
        <v>0.32309035963103039</v>
      </c>
      <c r="P17" s="33">
        <v>3026049</v>
      </c>
      <c r="Q17" s="33">
        <v>31187679</v>
      </c>
      <c r="R17" s="33">
        <v>24799747</v>
      </c>
      <c r="S17" s="33">
        <v>8036054</v>
      </c>
      <c r="T17" s="38">
        <f t="shared" si="6"/>
        <v>0.32403774119147266</v>
      </c>
      <c r="U17" s="38">
        <f t="shared" si="7"/>
        <v>0.12782839934184809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3573084</v>
      </c>
      <c r="E18" s="33">
        <v>3558084</v>
      </c>
      <c r="F18" s="33">
        <v>215217</v>
      </c>
      <c r="G18" s="38">
        <f t="shared" si="0"/>
        <v>6.0232840873598273E-2</v>
      </c>
      <c r="H18" s="33">
        <v>292432</v>
      </c>
      <c r="I18" s="38">
        <f t="shared" si="1"/>
        <v>8.1843024121459218E-2</v>
      </c>
      <c r="J18" s="33">
        <v>649533</v>
      </c>
      <c r="K18" s="38">
        <f t="shared" si="2"/>
        <v>0.18255133942874874</v>
      </c>
      <c r="L18" s="33">
        <v>0</v>
      </c>
      <c r="M18" s="38">
        <f t="shared" si="3"/>
        <v>0</v>
      </c>
      <c r="N18" s="33">
        <f t="shared" si="4"/>
        <v>1157182</v>
      </c>
      <c r="O18" s="38">
        <f t="shared" si="5"/>
        <v>0.32522616104622598</v>
      </c>
      <c r="P18" s="33">
        <v>1560346</v>
      </c>
      <c r="Q18" s="33">
        <v>2179980</v>
      </c>
      <c r="R18" s="33">
        <v>2579680</v>
      </c>
      <c r="S18" s="33">
        <v>2282757</v>
      </c>
      <c r="T18" s="38">
        <f t="shared" si="6"/>
        <v>0.88489928983439803</v>
      </c>
      <c r="U18" s="38">
        <f t="shared" si="7"/>
        <v>-0.58372501996352089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327146570</v>
      </c>
      <c r="E19" s="34">
        <f>SUM(E11:E18)</f>
        <v>351882232</v>
      </c>
      <c r="F19" s="34">
        <f>SUM(F11:F18)</f>
        <v>46394169</v>
      </c>
      <c r="G19" s="39">
        <f t="shared" si="0"/>
        <v>0.14181462761477218</v>
      </c>
      <c r="H19" s="34">
        <f>SUM(H11:H18)</f>
        <v>83067448</v>
      </c>
      <c r="I19" s="39">
        <f t="shared" si="1"/>
        <v>0.25391508154892162</v>
      </c>
      <c r="J19" s="34">
        <f>SUM(J11:J18)</f>
        <v>76406627</v>
      </c>
      <c r="K19" s="39">
        <f t="shared" si="2"/>
        <v>0.21713692835732609</v>
      </c>
      <c r="L19" s="34">
        <f>SUM(L11:L18)</f>
        <v>0</v>
      </c>
      <c r="M19" s="39">
        <f t="shared" si="3"/>
        <v>0</v>
      </c>
      <c r="N19" s="34">
        <f t="shared" si="4"/>
        <v>205868244</v>
      </c>
      <c r="O19" s="39">
        <f t="shared" si="5"/>
        <v>0.58504870459046088</v>
      </c>
      <c r="P19" s="34">
        <f>SUM(P11:P18)</f>
        <v>72335710</v>
      </c>
      <c r="Q19" s="34">
        <f>SUM(Q11:Q18)</f>
        <v>311007885</v>
      </c>
      <c r="R19" s="34">
        <f>SUM(R11:R18)</f>
        <v>319258254</v>
      </c>
      <c r="S19" s="34">
        <f>SUM(S11:S18)</f>
        <v>159461301</v>
      </c>
      <c r="T19" s="39">
        <f t="shared" si="6"/>
        <v>0.49947432525894853</v>
      </c>
      <c r="U19" s="39">
        <f t="shared" si="7"/>
        <v>5.6278109387465802E-2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696837968</v>
      </c>
      <c r="E26" s="33">
        <v>547194555</v>
      </c>
      <c r="F26" s="33">
        <v>73512757</v>
      </c>
      <c r="G26" s="38">
        <f t="shared" si="0"/>
        <v>0.1054947640281277</v>
      </c>
      <c r="H26" s="33">
        <v>83523386</v>
      </c>
      <c r="I26" s="38">
        <f t="shared" si="1"/>
        <v>0.11986055558901464</v>
      </c>
      <c r="J26" s="33">
        <v>121689753</v>
      </c>
      <c r="K26" s="38">
        <f t="shared" si="2"/>
        <v>0.22238845742900348</v>
      </c>
      <c r="L26" s="33">
        <v>0</v>
      </c>
      <c r="M26" s="38">
        <f t="shared" si="3"/>
        <v>0</v>
      </c>
      <c r="N26" s="33">
        <f t="shared" si="4"/>
        <v>278725896</v>
      </c>
      <c r="O26" s="38">
        <f t="shared" si="5"/>
        <v>0.50937256859217106</v>
      </c>
      <c r="P26" s="33">
        <v>263192737</v>
      </c>
      <c r="Q26" s="33">
        <v>714006540</v>
      </c>
      <c r="R26" s="33">
        <v>0</v>
      </c>
      <c r="S26" s="33">
        <v>447028549</v>
      </c>
      <c r="T26" s="38">
        <f t="shared" si="6"/>
        <v>0</v>
      </c>
      <c r="U26" s="38">
        <f t="shared" si="7"/>
        <v>-0.53764015532085141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696837968</v>
      </c>
      <c r="E27" s="34">
        <f>SUM(E20:E26)</f>
        <v>547194555</v>
      </c>
      <c r="F27" s="34">
        <f>SUM(F20:F26)</f>
        <v>73512757</v>
      </c>
      <c r="G27" s="39">
        <f t="shared" si="0"/>
        <v>0.1054947640281277</v>
      </c>
      <c r="H27" s="34">
        <f>SUM(H20:H26)</f>
        <v>83523386</v>
      </c>
      <c r="I27" s="39">
        <f t="shared" si="1"/>
        <v>0.11986055558901464</v>
      </c>
      <c r="J27" s="34">
        <f>SUM(J20:J26)</f>
        <v>121689753</v>
      </c>
      <c r="K27" s="39">
        <f t="shared" si="2"/>
        <v>0.22238845742900348</v>
      </c>
      <c r="L27" s="34">
        <f>SUM(L20:L26)</f>
        <v>0</v>
      </c>
      <c r="M27" s="39">
        <f t="shared" si="3"/>
        <v>0</v>
      </c>
      <c r="N27" s="34">
        <f t="shared" si="4"/>
        <v>278725896</v>
      </c>
      <c r="O27" s="39">
        <f t="shared" si="5"/>
        <v>0.50937256859217106</v>
      </c>
      <c r="P27" s="34">
        <f>SUM(P20:P26)</f>
        <v>263192737</v>
      </c>
      <c r="Q27" s="34">
        <f>SUM(Q20:Q26)</f>
        <v>714006540</v>
      </c>
      <c r="R27" s="34">
        <f>SUM(R20:R26)</f>
        <v>0</v>
      </c>
      <c r="S27" s="34">
        <f>SUM(S20:S26)</f>
        <v>447028549</v>
      </c>
      <c r="T27" s="39">
        <f t="shared" si="6"/>
        <v>0</v>
      </c>
      <c r="U27" s="39">
        <f t="shared" si="7"/>
        <v>-0.53764015532085141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1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684949887</v>
      </c>
      <c r="E34" s="33">
        <v>658632321</v>
      </c>
      <c r="F34" s="33">
        <v>63448634</v>
      </c>
      <c r="G34" s="38">
        <f t="shared" si="0"/>
        <v>9.2632519844477318E-2</v>
      </c>
      <c r="H34" s="33">
        <v>98335687</v>
      </c>
      <c r="I34" s="38">
        <f t="shared" si="1"/>
        <v>0.14356625041679874</v>
      </c>
      <c r="J34" s="33">
        <v>95986277</v>
      </c>
      <c r="K34" s="38">
        <f t="shared" si="2"/>
        <v>0.14573575261879684</v>
      </c>
      <c r="L34" s="33">
        <v>0</v>
      </c>
      <c r="M34" s="38">
        <f t="shared" si="3"/>
        <v>0</v>
      </c>
      <c r="N34" s="33">
        <f t="shared" si="4"/>
        <v>257770598</v>
      </c>
      <c r="O34" s="38">
        <f t="shared" si="5"/>
        <v>0.39137253028917174</v>
      </c>
      <c r="P34" s="33">
        <v>79652059</v>
      </c>
      <c r="Q34" s="33">
        <v>493664311</v>
      </c>
      <c r="R34" s="33">
        <v>405969360</v>
      </c>
      <c r="S34" s="33">
        <v>244228668</v>
      </c>
      <c r="T34" s="38">
        <f t="shared" si="6"/>
        <v>0.60159384442215047</v>
      </c>
      <c r="U34" s="38">
        <f t="shared" si="7"/>
        <v>0.20506962663702133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684949887</v>
      </c>
      <c r="E35" s="34">
        <f>SUM(E28:E34)</f>
        <v>658632322</v>
      </c>
      <c r="F35" s="34">
        <f>SUM(F28:F34)</f>
        <v>63448634</v>
      </c>
      <c r="G35" s="39">
        <f t="shared" si="0"/>
        <v>9.2632519844477318E-2</v>
      </c>
      <c r="H35" s="34">
        <f>SUM(H28:H34)</f>
        <v>98335687</v>
      </c>
      <c r="I35" s="39">
        <f t="shared" si="1"/>
        <v>0.14356625041679874</v>
      </c>
      <c r="J35" s="34">
        <f>SUM(J28:J34)</f>
        <v>95986277</v>
      </c>
      <c r="K35" s="39">
        <f t="shared" si="2"/>
        <v>0.14573575239752659</v>
      </c>
      <c r="L35" s="34">
        <f>SUM(L28:L34)</f>
        <v>0</v>
      </c>
      <c r="M35" s="39">
        <f t="shared" si="3"/>
        <v>0</v>
      </c>
      <c r="N35" s="34">
        <f t="shared" si="4"/>
        <v>257770598</v>
      </c>
      <c r="O35" s="39">
        <f t="shared" si="5"/>
        <v>0.39137252969495173</v>
      </c>
      <c r="P35" s="34">
        <f>SUM(P28:P34)</f>
        <v>79652059</v>
      </c>
      <c r="Q35" s="34">
        <f>SUM(Q28:Q34)</f>
        <v>493664311</v>
      </c>
      <c r="R35" s="34">
        <f>SUM(R28:R34)</f>
        <v>405969360</v>
      </c>
      <c r="S35" s="34">
        <f>SUM(S28:S34)</f>
        <v>244228668</v>
      </c>
      <c r="T35" s="39">
        <f t="shared" si="6"/>
        <v>0.60159384442215047</v>
      </c>
      <c r="U35" s="39">
        <f t="shared" si="7"/>
        <v>0.20506962663702133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310752184</v>
      </c>
      <c r="E39" s="33">
        <v>312215163</v>
      </c>
      <c r="F39" s="33">
        <v>32325267</v>
      </c>
      <c r="G39" s="38">
        <f t="shared" si="0"/>
        <v>0.10402265427038801</v>
      </c>
      <c r="H39" s="33">
        <v>41507331</v>
      </c>
      <c r="I39" s="38">
        <f t="shared" si="1"/>
        <v>0.13357052061780522</v>
      </c>
      <c r="J39" s="33">
        <v>38404422</v>
      </c>
      <c r="K39" s="38">
        <f t="shared" si="2"/>
        <v>0.12300626795630679</v>
      </c>
      <c r="L39" s="33">
        <v>0</v>
      </c>
      <c r="M39" s="38">
        <f t="shared" si="3"/>
        <v>0</v>
      </c>
      <c r="N39" s="33">
        <f t="shared" si="4"/>
        <v>112237020</v>
      </c>
      <c r="O39" s="38">
        <f t="shared" si="5"/>
        <v>0.35948612784062639</v>
      </c>
      <c r="P39" s="33">
        <v>46837947</v>
      </c>
      <c r="Q39" s="33">
        <v>222860215</v>
      </c>
      <c r="R39" s="33">
        <v>327779441</v>
      </c>
      <c r="S39" s="33">
        <v>132337351</v>
      </c>
      <c r="T39" s="38">
        <f t="shared" si="6"/>
        <v>0.40373902217985663</v>
      </c>
      <c r="U39" s="38">
        <f t="shared" si="7"/>
        <v>-0.18005752899459915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310752184</v>
      </c>
      <c r="E40" s="34">
        <f>SUM(E36:E39)</f>
        <v>312215163</v>
      </c>
      <c r="F40" s="34">
        <f>SUM(F36:F39)</f>
        <v>32325267</v>
      </c>
      <c r="G40" s="39">
        <f t="shared" si="0"/>
        <v>0.10402265427038801</v>
      </c>
      <c r="H40" s="34">
        <f>SUM(H36:H39)</f>
        <v>41507331</v>
      </c>
      <c r="I40" s="39">
        <f t="shared" si="1"/>
        <v>0.13357052061780522</v>
      </c>
      <c r="J40" s="34">
        <f>SUM(J36:J39)</f>
        <v>38404422</v>
      </c>
      <c r="K40" s="39">
        <f t="shared" si="2"/>
        <v>0.12300626795630679</v>
      </c>
      <c r="L40" s="34">
        <f>SUM(L36:L39)</f>
        <v>0</v>
      </c>
      <c r="M40" s="39">
        <f t="shared" si="3"/>
        <v>0</v>
      </c>
      <c r="N40" s="34">
        <f t="shared" si="4"/>
        <v>112237020</v>
      </c>
      <c r="O40" s="39">
        <f t="shared" si="5"/>
        <v>0.35948612784062639</v>
      </c>
      <c r="P40" s="34">
        <f>SUM(P36:P39)</f>
        <v>46837947</v>
      </c>
      <c r="Q40" s="34">
        <f>SUM(Q36:Q39)</f>
        <v>222860215</v>
      </c>
      <c r="R40" s="34">
        <f>SUM(R36:R39)</f>
        <v>327779441</v>
      </c>
      <c r="S40" s="34">
        <f>SUM(S36:S39)</f>
        <v>132337351</v>
      </c>
      <c r="T40" s="39">
        <f t="shared" si="6"/>
        <v>0.40373902217985663</v>
      </c>
      <c r="U40" s="39">
        <f t="shared" si="7"/>
        <v>-0.18005752899459915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712753370</v>
      </c>
      <c r="E46" s="33">
        <v>607798635</v>
      </c>
      <c r="F46" s="33">
        <v>79892487</v>
      </c>
      <c r="G46" s="38">
        <f t="shared" si="0"/>
        <v>0.11208994634427334</v>
      </c>
      <c r="H46" s="33">
        <v>102164273</v>
      </c>
      <c r="I46" s="38">
        <f t="shared" si="1"/>
        <v>0.14333748151902811</v>
      </c>
      <c r="J46" s="33">
        <v>126947092</v>
      </c>
      <c r="K46" s="38">
        <f t="shared" si="2"/>
        <v>0.20886373329877583</v>
      </c>
      <c r="L46" s="33">
        <v>0</v>
      </c>
      <c r="M46" s="38">
        <f t="shared" si="3"/>
        <v>0</v>
      </c>
      <c r="N46" s="33">
        <f t="shared" si="4"/>
        <v>309003852</v>
      </c>
      <c r="O46" s="38">
        <f t="shared" si="5"/>
        <v>0.50839839743963888</v>
      </c>
      <c r="P46" s="33">
        <v>109068224</v>
      </c>
      <c r="Q46" s="33">
        <v>770110423</v>
      </c>
      <c r="R46" s="33">
        <v>745110826</v>
      </c>
      <c r="S46" s="33">
        <v>362690088</v>
      </c>
      <c r="T46" s="38">
        <f t="shared" si="6"/>
        <v>0.48675992261049233</v>
      </c>
      <c r="U46" s="38">
        <f t="shared" si="7"/>
        <v>0.16392371072256573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712753370</v>
      </c>
      <c r="E47" s="34">
        <f>SUM(E41:E46)</f>
        <v>607798635</v>
      </c>
      <c r="F47" s="34">
        <f>SUM(F41:F46)</f>
        <v>79892487</v>
      </c>
      <c r="G47" s="39">
        <f t="shared" si="0"/>
        <v>0.11208994634427334</v>
      </c>
      <c r="H47" s="34">
        <f>SUM(H41:H46)</f>
        <v>102164273</v>
      </c>
      <c r="I47" s="39">
        <f t="shared" si="1"/>
        <v>0.14333748151902811</v>
      </c>
      <c r="J47" s="34">
        <f>SUM(J41:J46)</f>
        <v>126947092</v>
      </c>
      <c r="K47" s="39">
        <f t="shared" si="2"/>
        <v>0.20886373329877583</v>
      </c>
      <c r="L47" s="34">
        <f>SUM(L41:L46)</f>
        <v>0</v>
      </c>
      <c r="M47" s="39">
        <f t="shared" si="3"/>
        <v>0</v>
      </c>
      <c r="N47" s="34">
        <f t="shared" si="4"/>
        <v>309003852</v>
      </c>
      <c r="O47" s="39">
        <f t="shared" si="5"/>
        <v>0.50839839743963888</v>
      </c>
      <c r="P47" s="34">
        <f>SUM(P41:P46)</f>
        <v>109068224</v>
      </c>
      <c r="Q47" s="34">
        <f>SUM(Q41:Q46)</f>
        <v>770110423</v>
      </c>
      <c r="R47" s="34">
        <f>SUM(R41:R46)</f>
        <v>745110826</v>
      </c>
      <c r="S47" s="34">
        <f>SUM(S41:S46)</f>
        <v>362690088</v>
      </c>
      <c r="T47" s="39">
        <f t="shared" si="6"/>
        <v>0.48675992261049233</v>
      </c>
      <c r="U47" s="39">
        <f t="shared" si="7"/>
        <v>0.16392371072256573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275422635</v>
      </c>
      <c r="E52" s="33">
        <v>255533009</v>
      </c>
      <c r="F52" s="33">
        <v>36529280</v>
      </c>
      <c r="G52" s="38">
        <f t="shared" si="0"/>
        <v>0.13262991257054818</v>
      </c>
      <c r="H52" s="33">
        <v>67866708</v>
      </c>
      <c r="I52" s="38">
        <f t="shared" si="1"/>
        <v>0.24640933378623728</v>
      </c>
      <c r="J52" s="33">
        <v>68025246</v>
      </c>
      <c r="K52" s="38">
        <f t="shared" si="2"/>
        <v>0.26620923170047278</v>
      </c>
      <c r="L52" s="33">
        <v>0</v>
      </c>
      <c r="M52" s="38">
        <f t="shared" si="3"/>
        <v>0</v>
      </c>
      <c r="N52" s="33">
        <f t="shared" si="4"/>
        <v>172421234</v>
      </c>
      <c r="O52" s="38">
        <f t="shared" si="5"/>
        <v>0.67475131559226464</v>
      </c>
      <c r="P52" s="33">
        <v>48542655</v>
      </c>
      <c r="Q52" s="33">
        <v>247786864</v>
      </c>
      <c r="R52" s="33">
        <v>313830238</v>
      </c>
      <c r="S52" s="33">
        <v>140591185</v>
      </c>
      <c r="T52" s="38">
        <f t="shared" si="6"/>
        <v>0.44798482738938622</v>
      </c>
      <c r="U52" s="38">
        <f t="shared" si="7"/>
        <v>0.40134992616287679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275422635</v>
      </c>
      <c r="E53" s="34">
        <f>SUM(E48:E52)</f>
        <v>255533009</v>
      </c>
      <c r="F53" s="34">
        <f>SUM(F48:F52)</f>
        <v>36529280</v>
      </c>
      <c r="G53" s="39">
        <f t="shared" si="0"/>
        <v>0.13262991257054818</v>
      </c>
      <c r="H53" s="34">
        <f>SUM(H48:H52)</f>
        <v>67866708</v>
      </c>
      <c r="I53" s="39">
        <f t="shared" si="1"/>
        <v>0.24640933378623728</v>
      </c>
      <c r="J53" s="34">
        <f>SUM(J48:J52)</f>
        <v>68025246</v>
      </c>
      <c r="K53" s="39">
        <f t="shared" si="2"/>
        <v>0.26620923170047278</v>
      </c>
      <c r="L53" s="34">
        <f>SUM(L48:L52)</f>
        <v>0</v>
      </c>
      <c r="M53" s="39">
        <f t="shared" si="3"/>
        <v>0</v>
      </c>
      <c r="N53" s="34">
        <f t="shared" si="4"/>
        <v>172421234</v>
      </c>
      <c r="O53" s="39">
        <f t="shared" si="5"/>
        <v>0.67475131559226464</v>
      </c>
      <c r="P53" s="34">
        <f>SUM(P48:P52)</f>
        <v>48542655</v>
      </c>
      <c r="Q53" s="34">
        <f>SUM(Q48:Q52)</f>
        <v>247786864</v>
      </c>
      <c r="R53" s="34">
        <f>SUM(R48:R52)</f>
        <v>313830238</v>
      </c>
      <c r="S53" s="34">
        <f>SUM(S48:S52)</f>
        <v>140591185</v>
      </c>
      <c r="T53" s="39">
        <f t="shared" si="6"/>
        <v>0.44798482738938622</v>
      </c>
      <c r="U53" s="39">
        <f t="shared" si="7"/>
        <v>0.40134992616287679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4701485126</v>
      </c>
      <c r="E54" s="34">
        <f>SUM(E8:E9,E11:E18,E20:E26,E28:E34,E36:E39,E41:E46,E48:E52)</f>
        <v>5594852890</v>
      </c>
      <c r="F54" s="34">
        <f>SUM(F8:F9,F11:F18,F20:F26,F28:F34,F36:F39,F41:F46,F48:F52)</f>
        <v>613297696</v>
      </c>
      <c r="G54" s="39">
        <f t="shared" si="0"/>
        <v>0.13044765208515943</v>
      </c>
      <c r="H54" s="34">
        <f>SUM(H8:H9,H11:H18,H20:H26,H28:H34,H36:H39,H41:H46,H48:H52)</f>
        <v>872732592</v>
      </c>
      <c r="I54" s="39">
        <f t="shared" si="1"/>
        <v>0.18562912964961703</v>
      </c>
      <c r="J54" s="34">
        <f>SUM(J8:J9,J11:J18,J20:J26,J28:J34,J36:J39,J41:J46,J48:J52)</f>
        <v>865080844</v>
      </c>
      <c r="K54" s="39">
        <f t="shared" si="2"/>
        <v>0.15462083829696549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2351111132</v>
      </c>
      <c r="O54" s="39">
        <f t="shared" si="5"/>
        <v>0.42022751593742086</v>
      </c>
      <c r="P54" s="34">
        <f>SUM(P8:P9,P11:P18,P20:P26,P28:P34,P36:P39,P41:P46,P48:P52)</f>
        <v>756614268</v>
      </c>
      <c r="Q54" s="34">
        <f>SUM(Q8:Q9,Q11:Q18,Q20:Q26,Q28:Q34,Q36:Q39,Q41:Q46,Q48:Q52)</f>
        <v>3454684257</v>
      </c>
      <c r="R54" s="34">
        <f>SUM(R8:R9,R11:R18,R20:R26,R28:R34,R36:R39,R41:R46,R48:R52)</f>
        <v>2795739281</v>
      </c>
      <c r="S54" s="34">
        <f>SUM(S8:S9,S11:S18,S20:S26,S28:S34,S36:S39,S41:S46,S48:S52)</f>
        <v>1953506465</v>
      </c>
      <c r="T54" s="39">
        <f t="shared" si="6"/>
        <v>0.69874414909721339</v>
      </c>
      <c r="U54" s="39">
        <f t="shared" si="7"/>
        <v>0.14335782523202423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1562155127</v>
      </c>
      <c r="E57" s="33">
        <v>1569245592</v>
      </c>
      <c r="F57" s="33">
        <v>303674229</v>
      </c>
      <c r="G57" s="38">
        <f t="shared" ref="G57:G85" si="8">IF(($D57      =0),0,($F57      /$D57      ))</f>
        <v>0.19439441304602267</v>
      </c>
      <c r="H57" s="33">
        <v>481376154</v>
      </c>
      <c r="I57" s="38">
        <f t="shared" ref="I57:I85" si="9">IF(($D57      =0),0,($H57      /$D57      ))</f>
        <v>0.30814875275827841</v>
      </c>
      <c r="J57" s="33">
        <v>409410951</v>
      </c>
      <c r="K57" s="38">
        <f t="shared" ref="K57:K85" si="10">IF(($E57      =0),0,($J57      /$E57      ))</f>
        <v>0.26089667104191555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1194461334</v>
      </c>
      <c r="O57" s="38">
        <f t="shared" ref="O57:O85" si="13">IF(($E57      =0),0,($N57      /$E57      ))</f>
        <v>0.76116915037987243</v>
      </c>
      <c r="P57" s="33">
        <v>-44834798</v>
      </c>
      <c r="Q57" s="33">
        <v>1392847646</v>
      </c>
      <c r="R57" s="33">
        <v>1349570034</v>
      </c>
      <c r="S57" s="33">
        <v>950006661</v>
      </c>
      <c r="T57" s="38">
        <f t="shared" ref="T57:T85" si="14">IF(($R57      =0),0,($S57      /$R57      ))</f>
        <v>0.70393283569306042</v>
      </c>
      <c r="U57" s="38">
        <f t="shared" ref="U57:U85" si="15">IF(($P57      =0),0,(($J57      /$P57      )-1))</f>
        <v>-10.131544453484546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1562155127</v>
      </c>
      <c r="E58" s="34">
        <f>E57</f>
        <v>1569245592</v>
      </c>
      <c r="F58" s="34">
        <f>F57</f>
        <v>303674229</v>
      </c>
      <c r="G58" s="39">
        <f t="shared" si="8"/>
        <v>0.19439441304602267</v>
      </c>
      <c r="H58" s="34">
        <f>H57</f>
        <v>481376154</v>
      </c>
      <c r="I58" s="39">
        <f t="shared" si="9"/>
        <v>0.30814875275827841</v>
      </c>
      <c r="J58" s="34">
        <f>J57</f>
        <v>409410951</v>
      </c>
      <c r="K58" s="39">
        <f t="shared" si="10"/>
        <v>0.26089667104191555</v>
      </c>
      <c r="L58" s="34">
        <f>L57</f>
        <v>0</v>
      </c>
      <c r="M58" s="39">
        <f t="shared" si="11"/>
        <v>0</v>
      </c>
      <c r="N58" s="34">
        <f t="shared" si="12"/>
        <v>1194461334</v>
      </c>
      <c r="O58" s="39">
        <f t="shared" si="13"/>
        <v>0.76116915037987243</v>
      </c>
      <c r="P58" s="34">
        <f>P57</f>
        <v>-44834798</v>
      </c>
      <c r="Q58" s="34">
        <f>Q57</f>
        <v>1392847646</v>
      </c>
      <c r="R58" s="34">
        <f>R57</f>
        <v>1349570034</v>
      </c>
      <c r="S58" s="34">
        <f>S57</f>
        <v>950006661</v>
      </c>
      <c r="T58" s="39">
        <f t="shared" si="14"/>
        <v>0.70393283569306042</v>
      </c>
      <c r="U58" s="39">
        <f t="shared" si="15"/>
        <v>-10.131544453484546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3489144</v>
      </c>
      <c r="E59" s="33">
        <v>4389144</v>
      </c>
      <c r="F59" s="33">
        <v>1257925</v>
      </c>
      <c r="G59" s="38">
        <f t="shared" si="8"/>
        <v>0.36052538960845409</v>
      </c>
      <c r="H59" s="33">
        <v>2486217</v>
      </c>
      <c r="I59" s="38">
        <f t="shared" si="9"/>
        <v>0.7125578651955895</v>
      </c>
      <c r="J59" s="33">
        <v>1081327</v>
      </c>
      <c r="K59" s="38">
        <f t="shared" si="10"/>
        <v>0.24636398350111091</v>
      </c>
      <c r="L59" s="33">
        <v>0</v>
      </c>
      <c r="M59" s="38">
        <f t="shared" si="11"/>
        <v>0</v>
      </c>
      <c r="N59" s="33">
        <f t="shared" si="12"/>
        <v>4825469</v>
      </c>
      <c r="O59" s="38">
        <f t="shared" si="13"/>
        <v>1.0994100444186838</v>
      </c>
      <c r="P59" s="33">
        <v>1761718</v>
      </c>
      <c r="Q59" s="33">
        <v>11378911</v>
      </c>
      <c r="R59" s="33">
        <v>7475000</v>
      </c>
      <c r="S59" s="33">
        <v>2353142</v>
      </c>
      <c r="T59" s="38">
        <f t="shared" si="14"/>
        <v>0.31480160535117058</v>
      </c>
      <c r="U59" s="38">
        <f t="shared" si="15"/>
        <v>-0.38620880299798266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63951867</v>
      </c>
      <c r="E60" s="33">
        <v>63951867</v>
      </c>
      <c r="F60" s="33">
        <v>10104318</v>
      </c>
      <c r="G60" s="38">
        <f t="shared" si="8"/>
        <v>0.15799879618838963</v>
      </c>
      <c r="H60" s="33">
        <v>99078878</v>
      </c>
      <c r="I60" s="38">
        <f t="shared" si="9"/>
        <v>1.5492726428143215</v>
      </c>
      <c r="J60" s="33">
        <v>-65588963</v>
      </c>
      <c r="K60" s="38">
        <f t="shared" si="10"/>
        <v>-1.0255988773556837</v>
      </c>
      <c r="L60" s="33">
        <v>0</v>
      </c>
      <c r="M60" s="38">
        <f t="shared" si="11"/>
        <v>0</v>
      </c>
      <c r="N60" s="33">
        <f t="shared" si="12"/>
        <v>43594233</v>
      </c>
      <c r="O60" s="38">
        <f t="shared" si="13"/>
        <v>0.6816725616470275</v>
      </c>
      <c r="P60" s="33">
        <v>14</v>
      </c>
      <c r="Q60" s="33">
        <v>79969800</v>
      </c>
      <c r="R60" s="33">
        <v>79969800</v>
      </c>
      <c r="S60" s="33">
        <v>633760</v>
      </c>
      <c r="T60" s="38">
        <f t="shared" si="14"/>
        <v>7.9249916843608468E-3</v>
      </c>
      <c r="U60" s="38">
        <f t="shared" si="15"/>
        <v>-4684926.9285714282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20614168</v>
      </c>
      <c r="E61" s="33">
        <v>24356671</v>
      </c>
      <c r="F61" s="33">
        <v>3713411</v>
      </c>
      <c r="G61" s="38">
        <f t="shared" si="8"/>
        <v>0.18013877639883405</v>
      </c>
      <c r="H61" s="33">
        <v>5840187</v>
      </c>
      <c r="I61" s="38">
        <f t="shared" si="9"/>
        <v>0.28330937246654825</v>
      </c>
      <c r="J61" s="33">
        <v>2401723</v>
      </c>
      <c r="K61" s="38">
        <f t="shared" si="10"/>
        <v>9.8606373588574561E-2</v>
      </c>
      <c r="L61" s="33">
        <v>0</v>
      </c>
      <c r="M61" s="38">
        <f t="shared" si="11"/>
        <v>0</v>
      </c>
      <c r="N61" s="33">
        <f t="shared" si="12"/>
        <v>11955321</v>
      </c>
      <c r="O61" s="38">
        <f t="shared" si="13"/>
        <v>0.49084380209430101</v>
      </c>
      <c r="P61" s="33">
        <v>3163869</v>
      </c>
      <c r="Q61" s="33">
        <v>24536892</v>
      </c>
      <c r="R61" s="33">
        <v>24395913</v>
      </c>
      <c r="S61" s="33">
        <v>11698089</v>
      </c>
      <c r="T61" s="38">
        <f t="shared" si="14"/>
        <v>0.479510195006844</v>
      </c>
      <c r="U61" s="38">
        <f t="shared" si="15"/>
        <v>-0.24089050463214501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88055179</v>
      </c>
      <c r="E63" s="34">
        <f>SUM(E59:E62)</f>
        <v>92697682</v>
      </c>
      <c r="F63" s="34">
        <f>SUM(F59:F62)</f>
        <v>15075654</v>
      </c>
      <c r="G63" s="39">
        <f t="shared" si="8"/>
        <v>0.17120689743870715</v>
      </c>
      <c r="H63" s="34">
        <f>SUM(H59:H62)</f>
        <v>107405282</v>
      </c>
      <c r="I63" s="39">
        <f t="shared" si="9"/>
        <v>1.2197497435102596</v>
      </c>
      <c r="J63" s="34">
        <f>SUM(J59:J62)</f>
        <v>-62105913</v>
      </c>
      <c r="K63" s="39">
        <f t="shared" si="10"/>
        <v>-0.66998345222915068</v>
      </c>
      <c r="L63" s="34">
        <f>SUM(L59:L62)</f>
        <v>0</v>
      </c>
      <c r="M63" s="39">
        <f t="shared" si="11"/>
        <v>0</v>
      </c>
      <c r="N63" s="34">
        <f t="shared" si="12"/>
        <v>60375023</v>
      </c>
      <c r="O63" s="39">
        <f t="shared" si="13"/>
        <v>0.65131103278289093</v>
      </c>
      <c r="P63" s="34">
        <f>SUM(P59:P62)</f>
        <v>4925601</v>
      </c>
      <c r="Q63" s="34">
        <f>SUM(Q59:Q62)</f>
        <v>115885603</v>
      </c>
      <c r="R63" s="34">
        <f>SUM(R59:R62)</f>
        <v>111840713</v>
      </c>
      <c r="S63" s="34">
        <f>SUM(S59:S62)</f>
        <v>14684991</v>
      </c>
      <c r="T63" s="39">
        <f t="shared" si="14"/>
        <v>0.13130273051817901</v>
      </c>
      <c r="U63" s="39">
        <f t="shared" si="15"/>
        <v>-13.608799007471372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90451175</v>
      </c>
      <c r="E64" s="33">
        <v>90451175</v>
      </c>
      <c r="F64" s="33">
        <v>10509</v>
      </c>
      <c r="G64" s="38">
        <f t="shared" si="8"/>
        <v>1.161842286736463E-4</v>
      </c>
      <c r="H64" s="33">
        <v>156843</v>
      </c>
      <c r="I64" s="38">
        <f t="shared" si="9"/>
        <v>1.7340073249463039E-3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167352</v>
      </c>
      <c r="O64" s="38">
        <f t="shared" si="13"/>
        <v>1.8501915536199502E-3</v>
      </c>
      <c r="P64" s="33">
        <v>547635</v>
      </c>
      <c r="Q64" s="33">
        <v>46273815</v>
      </c>
      <c r="R64" s="33">
        <v>64666815</v>
      </c>
      <c r="S64" s="33">
        <v>1282716</v>
      </c>
      <c r="T64" s="38">
        <f t="shared" si="14"/>
        <v>1.9835768933416622E-2</v>
      </c>
      <c r="U64" s="38">
        <f t="shared" si="15"/>
        <v>-1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12393388</v>
      </c>
      <c r="E65" s="33">
        <v>16331296</v>
      </c>
      <c r="F65" s="33">
        <v>2581172</v>
      </c>
      <c r="G65" s="38">
        <f t="shared" si="8"/>
        <v>0.20827008724329457</v>
      </c>
      <c r="H65" s="33">
        <v>1865421</v>
      </c>
      <c r="I65" s="38">
        <f t="shared" si="9"/>
        <v>0.15051743720119148</v>
      </c>
      <c r="J65" s="33">
        <v>1160451</v>
      </c>
      <c r="K65" s="38">
        <f t="shared" si="10"/>
        <v>7.1056883666795342E-2</v>
      </c>
      <c r="L65" s="33">
        <v>0</v>
      </c>
      <c r="M65" s="38">
        <f t="shared" si="11"/>
        <v>0</v>
      </c>
      <c r="N65" s="33">
        <f t="shared" si="12"/>
        <v>5607044</v>
      </c>
      <c r="O65" s="38">
        <f t="shared" si="13"/>
        <v>0.34333123347957201</v>
      </c>
      <c r="P65" s="33">
        <v>28843502</v>
      </c>
      <c r="Q65" s="33">
        <v>11982042</v>
      </c>
      <c r="R65" s="33">
        <v>9554730</v>
      </c>
      <c r="S65" s="33">
        <v>32436699</v>
      </c>
      <c r="T65" s="38">
        <f t="shared" si="14"/>
        <v>3.3948315650991709</v>
      </c>
      <c r="U65" s="38">
        <f t="shared" si="15"/>
        <v>-0.95976733338413622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14897986</v>
      </c>
      <c r="E66" s="33">
        <v>17042432</v>
      </c>
      <c r="F66" s="33">
        <v>2154552</v>
      </c>
      <c r="G66" s="38">
        <f t="shared" si="8"/>
        <v>0.14462035338199405</v>
      </c>
      <c r="H66" s="33">
        <v>4109945</v>
      </c>
      <c r="I66" s="38">
        <f t="shared" si="9"/>
        <v>0.27587252397740203</v>
      </c>
      <c r="J66" s="33">
        <v>8417524</v>
      </c>
      <c r="K66" s="38">
        <f t="shared" si="10"/>
        <v>0.49391565710809349</v>
      </c>
      <c r="L66" s="33">
        <v>0</v>
      </c>
      <c r="M66" s="38">
        <f t="shared" si="11"/>
        <v>0</v>
      </c>
      <c r="N66" s="33">
        <f t="shared" si="12"/>
        <v>14682021</v>
      </c>
      <c r="O66" s="38">
        <f t="shared" si="13"/>
        <v>0.86149799512182301</v>
      </c>
      <c r="P66" s="33">
        <v>3019198</v>
      </c>
      <c r="Q66" s="33">
        <v>12198744</v>
      </c>
      <c r="R66" s="33">
        <v>17073743</v>
      </c>
      <c r="S66" s="33">
        <v>8521481</v>
      </c>
      <c r="T66" s="38">
        <f t="shared" si="14"/>
        <v>0.49909858664265944</v>
      </c>
      <c r="U66" s="38">
        <f t="shared" si="15"/>
        <v>1.7879999920508691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906016728</v>
      </c>
      <c r="E67" s="33">
        <v>666824879</v>
      </c>
      <c r="F67" s="33">
        <v>19840037</v>
      </c>
      <c r="G67" s="38">
        <f t="shared" si="8"/>
        <v>2.1898091267913103E-2</v>
      </c>
      <c r="H67" s="33">
        <v>76555456</v>
      </c>
      <c r="I67" s="38">
        <f t="shared" si="9"/>
        <v>8.4496735693824848E-2</v>
      </c>
      <c r="J67" s="33">
        <v>42351610</v>
      </c>
      <c r="K67" s="38">
        <f t="shared" si="10"/>
        <v>6.3512342346182915E-2</v>
      </c>
      <c r="L67" s="33">
        <v>0</v>
      </c>
      <c r="M67" s="38">
        <f t="shared" si="11"/>
        <v>0</v>
      </c>
      <c r="N67" s="33">
        <f t="shared" si="12"/>
        <v>138747103</v>
      </c>
      <c r="O67" s="38">
        <f t="shared" si="13"/>
        <v>0.20807127533704392</v>
      </c>
      <c r="P67" s="33">
        <v>45147813</v>
      </c>
      <c r="Q67" s="33">
        <v>816718405</v>
      </c>
      <c r="R67" s="33">
        <v>462298520</v>
      </c>
      <c r="S67" s="33">
        <v>183302246</v>
      </c>
      <c r="T67" s="38">
        <f t="shared" si="14"/>
        <v>0.39650190963189758</v>
      </c>
      <c r="U67" s="38">
        <f t="shared" si="15"/>
        <v>-6.1934406435146694E-2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69739060</v>
      </c>
      <c r="E68" s="33">
        <v>67648913</v>
      </c>
      <c r="F68" s="33">
        <v>6763938</v>
      </c>
      <c r="G68" s="38">
        <f t="shared" si="8"/>
        <v>9.6989233866931965E-2</v>
      </c>
      <c r="H68" s="33">
        <v>20690366</v>
      </c>
      <c r="I68" s="38">
        <f t="shared" si="9"/>
        <v>0.2966826051283169</v>
      </c>
      <c r="J68" s="33">
        <v>5548002</v>
      </c>
      <c r="K68" s="38">
        <f t="shared" si="10"/>
        <v>8.2011694703801083E-2</v>
      </c>
      <c r="L68" s="33">
        <v>0</v>
      </c>
      <c r="M68" s="38">
        <f t="shared" si="11"/>
        <v>0</v>
      </c>
      <c r="N68" s="33">
        <f t="shared" si="12"/>
        <v>33002306</v>
      </c>
      <c r="O68" s="38">
        <f t="shared" si="13"/>
        <v>0.48784680398338404</v>
      </c>
      <c r="P68" s="33">
        <v>17294161</v>
      </c>
      <c r="Q68" s="33">
        <v>83083214</v>
      </c>
      <c r="R68" s="33">
        <v>81795214</v>
      </c>
      <c r="S68" s="33">
        <v>46920742</v>
      </c>
      <c r="T68" s="38">
        <f t="shared" si="14"/>
        <v>0.57363676559364463</v>
      </c>
      <c r="U68" s="38">
        <f t="shared" si="15"/>
        <v>-0.67919796745271421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1093498337</v>
      </c>
      <c r="E70" s="34">
        <f>SUM(E64:E69)</f>
        <v>858298695</v>
      </c>
      <c r="F70" s="34">
        <f>SUM(F64:F69)</f>
        <v>31350208</v>
      </c>
      <c r="G70" s="39">
        <f t="shared" si="8"/>
        <v>2.8669643966728775E-2</v>
      </c>
      <c r="H70" s="34">
        <f>SUM(H64:H69)</f>
        <v>103378031</v>
      </c>
      <c r="I70" s="39">
        <f t="shared" si="9"/>
        <v>9.4538809527243015E-2</v>
      </c>
      <c r="J70" s="34">
        <f>SUM(J64:J69)</f>
        <v>57477587</v>
      </c>
      <c r="K70" s="39">
        <f t="shared" si="10"/>
        <v>6.6966881500384892E-2</v>
      </c>
      <c r="L70" s="34">
        <f>SUM(L64:L69)</f>
        <v>0</v>
      </c>
      <c r="M70" s="39">
        <f t="shared" si="11"/>
        <v>0</v>
      </c>
      <c r="N70" s="34">
        <f t="shared" si="12"/>
        <v>192205826</v>
      </c>
      <c r="O70" s="39">
        <f t="shared" si="13"/>
        <v>0.22393815477023415</v>
      </c>
      <c r="P70" s="34">
        <f>SUM(P64:P69)</f>
        <v>94852309</v>
      </c>
      <c r="Q70" s="34">
        <f>SUM(Q64:Q69)</f>
        <v>970256220</v>
      </c>
      <c r="R70" s="34">
        <f>SUM(R64:R69)</f>
        <v>635389022</v>
      </c>
      <c r="S70" s="34">
        <f>SUM(S64:S69)</f>
        <v>272463884</v>
      </c>
      <c r="T70" s="39">
        <f t="shared" si="14"/>
        <v>0.42881427686989532</v>
      </c>
      <c r="U70" s="39">
        <f t="shared" si="15"/>
        <v>-0.39403070303749799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54601032</v>
      </c>
      <c r="E71" s="33">
        <v>58306347</v>
      </c>
      <c r="F71" s="33">
        <v>10493012</v>
      </c>
      <c r="G71" s="38">
        <f t="shared" si="8"/>
        <v>0.19217607462071412</v>
      </c>
      <c r="H71" s="33">
        <v>13748698</v>
      </c>
      <c r="I71" s="38">
        <f t="shared" si="9"/>
        <v>0.25180289632620861</v>
      </c>
      <c r="J71" s="33">
        <v>16998250</v>
      </c>
      <c r="K71" s="38">
        <f t="shared" si="10"/>
        <v>0.29153344146221338</v>
      </c>
      <c r="L71" s="33">
        <v>0</v>
      </c>
      <c r="M71" s="38">
        <f t="shared" si="11"/>
        <v>0</v>
      </c>
      <c r="N71" s="33">
        <f t="shared" si="12"/>
        <v>41239960</v>
      </c>
      <c r="O71" s="38">
        <f t="shared" si="13"/>
        <v>0.70729795505796311</v>
      </c>
      <c r="P71" s="33">
        <v>10735809</v>
      </c>
      <c r="Q71" s="33">
        <v>76786944</v>
      </c>
      <c r="R71" s="33">
        <v>82902204</v>
      </c>
      <c r="S71" s="33">
        <v>30891554</v>
      </c>
      <c r="T71" s="38">
        <f t="shared" si="14"/>
        <v>0.37262645031729191</v>
      </c>
      <c r="U71" s="38">
        <f t="shared" si="15"/>
        <v>0.58332269137798565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37120093</v>
      </c>
      <c r="E72" s="33">
        <v>80030508</v>
      </c>
      <c r="F72" s="33">
        <v>22263690</v>
      </c>
      <c r="G72" s="38">
        <f t="shared" si="8"/>
        <v>0.59977462879740095</v>
      </c>
      <c r="H72" s="33">
        <v>7936044</v>
      </c>
      <c r="I72" s="38">
        <f t="shared" si="9"/>
        <v>0.21379375315681456</v>
      </c>
      <c r="J72" s="33">
        <v>20195600</v>
      </c>
      <c r="K72" s="38">
        <f t="shared" si="10"/>
        <v>0.25234876679778168</v>
      </c>
      <c r="L72" s="33">
        <v>0</v>
      </c>
      <c r="M72" s="38">
        <f t="shared" si="11"/>
        <v>0</v>
      </c>
      <c r="N72" s="33">
        <f t="shared" si="12"/>
        <v>50395334</v>
      </c>
      <c r="O72" s="38">
        <f t="shared" si="13"/>
        <v>0.62970153831836229</v>
      </c>
      <c r="P72" s="33">
        <v>12604235</v>
      </c>
      <c r="Q72" s="33">
        <v>38648457</v>
      </c>
      <c r="R72" s="33">
        <v>41648457</v>
      </c>
      <c r="S72" s="33">
        <v>27059226</v>
      </c>
      <c r="T72" s="38">
        <f t="shared" si="14"/>
        <v>0.6497053660355292</v>
      </c>
      <c r="U72" s="38">
        <f t="shared" si="15"/>
        <v>0.6022868504117862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26439552</v>
      </c>
      <c r="E73" s="33">
        <v>69840088</v>
      </c>
      <c r="F73" s="33">
        <v>15015311</v>
      </c>
      <c r="G73" s="38">
        <f t="shared" si="8"/>
        <v>0.56791094644871443</v>
      </c>
      <c r="H73" s="33">
        <v>9907125</v>
      </c>
      <c r="I73" s="38">
        <f t="shared" si="9"/>
        <v>0.37470850489448537</v>
      </c>
      <c r="J73" s="33">
        <v>16155634</v>
      </c>
      <c r="K73" s="38">
        <f t="shared" si="10"/>
        <v>0.23132321940946007</v>
      </c>
      <c r="L73" s="33">
        <v>0</v>
      </c>
      <c r="M73" s="38">
        <f t="shared" si="11"/>
        <v>0</v>
      </c>
      <c r="N73" s="33">
        <f t="shared" si="12"/>
        <v>41078070</v>
      </c>
      <c r="O73" s="38">
        <f t="shared" si="13"/>
        <v>0.58817322796042293</v>
      </c>
      <c r="P73" s="33">
        <v>5271393</v>
      </c>
      <c r="Q73" s="33">
        <v>68695944</v>
      </c>
      <c r="R73" s="33">
        <v>68695944</v>
      </c>
      <c r="S73" s="33">
        <v>25774831</v>
      </c>
      <c r="T73" s="38">
        <f t="shared" si="14"/>
        <v>0.3752016421813783</v>
      </c>
      <c r="U73" s="38">
        <f t="shared" si="15"/>
        <v>2.0647750983468698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60019158</v>
      </c>
      <c r="E74" s="33">
        <v>55247506</v>
      </c>
      <c r="F74" s="33">
        <v>14995093</v>
      </c>
      <c r="G74" s="38">
        <f t="shared" si="8"/>
        <v>0.24983844325173638</v>
      </c>
      <c r="H74" s="33">
        <v>15684708</v>
      </c>
      <c r="I74" s="38">
        <f t="shared" si="9"/>
        <v>0.26132835785533681</v>
      </c>
      <c r="J74" s="33">
        <v>18651574</v>
      </c>
      <c r="K74" s="38">
        <f t="shared" si="10"/>
        <v>0.33760028914246376</v>
      </c>
      <c r="L74" s="33">
        <v>0</v>
      </c>
      <c r="M74" s="38">
        <f t="shared" si="11"/>
        <v>0</v>
      </c>
      <c r="N74" s="33">
        <f t="shared" si="12"/>
        <v>49331375</v>
      </c>
      <c r="O74" s="38">
        <f t="shared" si="13"/>
        <v>0.89291587207574585</v>
      </c>
      <c r="P74" s="33">
        <v>12305286</v>
      </c>
      <c r="Q74" s="33">
        <v>61419791</v>
      </c>
      <c r="R74" s="33">
        <v>106875445</v>
      </c>
      <c r="S74" s="33">
        <v>88536532</v>
      </c>
      <c r="T74" s="38">
        <f t="shared" si="14"/>
        <v>0.82840854604160952</v>
      </c>
      <c r="U74" s="38">
        <f t="shared" si="15"/>
        <v>0.51573673297800626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18906824</v>
      </c>
      <c r="E75" s="33">
        <v>17973875</v>
      </c>
      <c r="F75" s="33">
        <v>1827461</v>
      </c>
      <c r="G75" s="38">
        <f t="shared" si="8"/>
        <v>9.6656159701915031E-2</v>
      </c>
      <c r="H75" s="33">
        <v>5802614</v>
      </c>
      <c r="I75" s="38">
        <f t="shared" si="9"/>
        <v>0.30690580289952452</v>
      </c>
      <c r="J75" s="33">
        <v>3509474</v>
      </c>
      <c r="K75" s="38">
        <f t="shared" si="10"/>
        <v>0.19525416750700669</v>
      </c>
      <c r="L75" s="33">
        <v>0</v>
      </c>
      <c r="M75" s="38">
        <f t="shared" si="11"/>
        <v>0</v>
      </c>
      <c r="N75" s="33">
        <f t="shared" si="12"/>
        <v>11139549</v>
      </c>
      <c r="O75" s="38">
        <f t="shared" si="13"/>
        <v>0.6197633509746785</v>
      </c>
      <c r="P75" s="33">
        <v>3172670</v>
      </c>
      <c r="Q75" s="33">
        <v>18803424</v>
      </c>
      <c r="R75" s="33">
        <v>21363731</v>
      </c>
      <c r="S75" s="33">
        <v>6504987</v>
      </c>
      <c r="T75" s="38">
        <f t="shared" si="14"/>
        <v>0.3044874043770725</v>
      </c>
      <c r="U75" s="38">
        <f t="shared" si="15"/>
        <v>0.10615790485616206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35375990</v>
      </c>
      <c r="E76" s="33">
        <v>35375990</v>
      </c>
      <c r="F76" s="33">
        <v>4443043</v>
      </c>
      <c r="G76" s="38">
        <f t="shared" si="8"/>
        <v>0.12559487381130535</v>
      </c>
      <c r="H76" s="33">
        <v>2751488</v>
      </c>
      <c r="I76" s="38">
        <f t="shared" si="9"/>
        <v>7.7778402809363073E-2</v>
      </c>
      <c r="J76" s="33">
        <v>4100389</v>
      </c>
      <c r="K76" s="38">
        <f t="shared" si="10"/>
        <v>0.11590881272863318</v>
      </c>
      <c r="L76" s="33">
        <v>0</v>
      </c>
      <c r="M76" s="38">
        <f t="shared" si="11"/>
        <v>0</v>
      </c>
      <c r="N76" s="33">
        <f t="shared" si="12"/>
        <v>11294920</v>
      </c>
      <c r="O76" s="38">
        <f t="shared" si="13"/>
        <v>0.31928208934930158</v>
      </c>
      <c r="P76" s="33">
        <v>883064</v>
      </c>
      <c r="Q76" s="33">
        <v>35716919</v>
      </c>
      <c r="R76" s="33">
        <v>26016216</v>
      </c>
      <c r="S76" s="33">
        <v>1064227</v>
      </c>
      <c r="T76" s="38">
        <f t="shared" si="14"/>
        <v>4.0906294750935338E-2</v>
      </c>
      <c r="U76" s="38">
        <f t="shared" si="15"/>
        <v>3.6433655997753274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232462649</v>
      </c>
      <c r="E78" s="34">
        <f>SUM(E71:E77)</f>
        <v>316774314</v>
      </c>
      <c r="F78" s="34">
        <f>SUM(F71:F77)</f>
        <v>69037610</v>
      </c>
      <c r="G78" s="39">
        <f t="shared" si="8"/>
        <v>0.29698366725572328</v>
      </c>
      <c r="H78" s="34">
        <f>SUM(H71:H77)</f>
        <v>55830677</v>
      </c>
      <c r="I78" s="39">
        <f t="shared" si="9"/>
        <v>0.24017052735211669</v>
      </c>
      <c r="J78" s="34">
        <f>SUM(J71:J77)</f>
        <v>79610921</v>
      </c>
      <c r="K78" s="39">
        <f t="shared" si="10"/>
        <v>0.25131747582286612</v>
      </c>
      <c r="L78" s="34">
        <f>SUM(L71:L77)</f>
        <v>0</v>
      </c>
      <c r="M78" s="39">
        <f t="shared" si="11"/>
        <v>0</v>
      </c>
      <c r="N78" s="34">
        <f t="shared" si="12"/>
        <v>204479208</v>
      </c>
      <c r="O78" s="39">
        <f t="shared" si="13"/>
        <v>0.64550438265648014</v>
      </c>
      <c r="P78" s="34">
        <f>SUM(P71:P77)</f>
        <v>44972457</v>
      </c>
      <c r="Q78" s="34">
        <f>SUM(Q71:Q77)</f>
        <v>300071479</v>
      </c>
      <c r="R78" s="34">
        <f>SUM(R71:R77)</f>
        <v>347501997</v>
      </c>
      <c r="S78" s="34">
        <f>SUM(S71:S77)</f>
        <v>179831357</v>
      </c>
      <c r="T78" s="39">
        <f t="shared" si="14"/>
        <v>0.51749733397934972</v>
      </c>
      <c r="U78" s="39">
        <f t="shared" si="15"/>
        <v>0.77021506741337253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108496452</v>
      </c>
      <c r="E79" s="33">
        <v>115801082</v>
      </c>
      <c r="F79" s="33">
        <v>7320024</v>
      </c>
      <c r="G79" s="38">
        <f t="shared" si="8"/>
        <v>6.746786521645888E-2</v>
      </c>
      <c r="H79" s="33">
        <v>13408425</v>
      </c>
      <c r="I79" s="38">
        <f t="shared" si="9"/>
        <v>0.12358399517064392</v>
      </c>
      <c r="J79" s="33">
        <v>16116312</v>
      </c>
      <c r="K79" s="38">
        <f t="shared" si="10"/>
        <v>0.13917237837207774</v>
      </c>
      <c r="L79" s="33">
        <v>0</v>
      </c>
      <c r="M79" s="38">
        <f t="shared" si="11"/>
        <v>0</v>
      </c>
      <c r="N79" s="33">
        <f t="shared" si="12"/>
        <v>36844761</v>
      </c>
      <c r="O79" s="38">
        <f t="shared" si="13"/>
        <v>0.31817285610509233</v>
      </c>
      <c r="P79" s="33">
        <v>12521882</v>
      </c>
      <c r="Q79" s="33">
        <v>106446011</v>
      </c>
      <c r="R79" s="33">
        <v>115272772</v>
      </c>
      <c r="S79" s="33">
        <v>33688036</v>
      </c>
      <c r="T79" s="38">
        <f t="shared" si="14"/>
        <v>0.29224625568993862</v>
      </c>
      <c r="U79" s="38">
        <f t="shared" si="15"/>
        <v>0.28705189842868672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66292665</v>
      </c>
      <c r="E80" s="33">
        <v>65292665</v>
      </c>
      <c r="F80" s="33">
        <v>3669452</v>
      </c>
      <c r="G80" s="38">
        <f t="shared" si="8"/>
        <v>5.5352307830738134E-2</v>
      </c>
      <c r="H80" s="33">
        <v>7289291</v>
      </c>
      <c r="I80" s="38">
        <f t="shared" si="9"/>
        <v>0.10995622215519621</v>
      </c>
      <c r="J80" s="33">
        <v>11557609</v>
      </c>
      <c r="K80" s="38">
        <f t="shared" si="10"/>
        <v>0.17701236425255426</v>
      </c>
      <c r="L80" s="33">
        <v>0</v>
      </c>
      <c r="M80" s="38">
        <f t="shared" si="11"/>
        <v>0</v>
      </c>
      <c r="N80" s="33">
        <f t="shared" si="12"/>
        <v>22516352</v>
      </c>
      <c r="O80" s="38">
        <f t="shared" si="13"/>
        <v>0.34485270282657327</v>
      </c>
      <c r="P80" s="33">
        <v>13146219</v>
      </c>
      <c r="Q80" s="33">
        <v>53091688</v>
      </c>
      <c r="R80" s="33">
        <v>56591688</v>
      </c>
      <c r="S80" s="33">
        <v>32110259</v>
      </c>
      <c r="T80" s="38">
        <f t="shared" si="14"/>
        <v>0.56740238955233147</v>
      </c>
      <c r="U80" s="38">
        <f t="shared" si="15"/>
        <v>-0.12084158950950075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381706080</v>
      </c>
      <c r="E81" s="33">
        <v>397201390</v>
      </c>
      <c r="F81" s="33">
        <v>63685704</v>
      </c>
      <c r="G81" s="38">
        <f t="shared" si="8"/>
        <v>0.16684487708448342</v>
      </c>
      <c r="H81" s="33">
        <v>82716205</v>
      </c>
      <c r="I81" s="38">
        <f t="shared" si="9"/>
        <v>0.21670130326454323</v>
      </c>
      <c r="J81" s="33">
        <v>88890776</v>
      </c>
      <c r="K81" s="38">
        <f t="shared" si="10"/>
        <v>0.22379271129942421</v>
      </c>
      <c r="L81" s="33">
        <v>0</v>
      </c>
      <c r="M81" s="38">
        <f t="shared" si="11"/>
        <v>0</v>
      </c>
      <c r="N81" s="33">
        <f t="shared" si="12"/>
        <v>235292685</v>
      </c>
      <c r="O81" s="38">
        <f t="shared" si="13"/>
        <v>0.59237628800845843</v>
      </c>
      <c r="P81" s="33">
        <v>79674305</v>
      </c>
      <c r="Q81" s="33">
        <v>363968180</v>
      </c>
      <c r="R81" s="33">
        <v>387559450</v>
      </c>
      <c r="S81" s="33">
        <v>229749460</v>
      </c>
      <c r="T81" s="38">
        <f t="shared" si="14"/>
        <v>0.59281088359476208</v>
      </c>
      <c r="U81" s="38">
        <f t="shared" si="15"/>
        <v>0.11567682956255476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26248884</v>
      </c>
      <c r="E82" s="33">
        <v>34747425</v>
      </c>
      <c r="F82" s="33">
        <v>4050618</v>
      </c>
      <c r="G82" s="38">
        <f t="shared" si="8"/>
        <v>0.15431581776962403</v>
      </c>
      <c r="H82" s="33">
        <v>5919767</v>
      </c>
      <c r="I82" s="38">
        <f t="shared" si="9"/>
        <v>0.22552452134726947</v>
      </c>
      <c r="J82" s="33">
        <v>5742589</v>
      </c>
      <c r="K82" s="38">
        <f t="shared" si="10"/>
        <v>0.16526660608663807</v>
      </c>
      <c r="L82" s="33">
        <v>0</v>
      </c>
      <c r="M82" s="38">
        <f t="shared" si="11"/>
        <v>0</v>
      </c>
      <c r="N82" s="33">
        <f t="shared" si="12"/>
        <v>15712974</v>
      </c>
      <c r="O82" s="38">
        <f t="shared" si="13"/>
        <v>0.45220542241619344</v>
      </c>
      <c r="P82" s="33">
        <v>6043888</v>
      </c>
      <c r="Q82" s="33">
        <v>67095211</v>
      </c>
      <c r="R82" s="33">
        <v>37774544</v>
      </c>
      <c r="S82" s="33">
        <v>29067032</v>
      </c>
      <c r="T82" s="38">
        <f t="shared" si="14"/>
        <v>0.76948730340728932</v>
      </c>
      <c r="U82" s="38">
        <f t="shared" si="15"/>
        <v>-4.9851850332104153E-2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582744081</v>
      </c>
      <c r="E84" s="34">
        <f>SUM(E79:E83)</f>
        <v>613042562</v>
      </c>
      <c r="F84" s="34">
        <f>SUM(F79:F83)</f>
        <v>78725798</v>
      </c>
      <c r="G84" s="39">
        <f t="shared" si="8"/>
        <v>0.13509497662319456</v>
      </c>
      <c r="H84" s="34">
        <f>SUM(H79:H83)</f>
        <v>109333688</v>
      </c>
      <c r="I84" s="39">
        <f t="shared" si="9"/>
        <v>0.18761870187060725</v>
      </c>
      <c r="J84" s="34">
        <f>SUM(J79:J83)</f>
        <v>122307286</v>
      </c>
      <c r="K84" s="39">
        <f t="shared" si="10"/>
        <v>0.19950863705283811</v>
      </c>
      <c r="L84" s="34">
        <f>SUM(L79:L83)</f>
        <v>0</v>
      </c>
      <c r="M84" s="39">
        <f t="shared" si="11"/>
        <v>0</v>
      </c>
      <c r="N84" s="34">
        <f t="shared" si="12"/>
        <v>310366772</v>
      </c>
      <c r="O84" s="39">
        <f t="shared" si="13"/>
        <v>0.50627279611297205</v>
      </c>
      <c r="P84" s="34">
        <f>SUM(P79:P83)</f>
        <v>111386294</v>
      </c>
      <c r="Q84" s="34">
        <f>SUM(Q79:Q83)</f>
        <v>590601090</v>
      </c>
      <c r="R84" s="34">
        <f>SUM(R79:R83)</f>
        <v>597198454</v>
      </c>
      <c r="S84" s="34">
        <f>SUM(S79:S83)</f>
        <v>324614787</v>
      </c>
      <c r="T84" s="39">
        <f t="shared" si="14"/>
        <v>0.54356267137958802</v>
      </c>
      <c r="U84" s="39">
        <f t="shared" si="15"/>
        <v>9.8046102512397093E-2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3558915373</v>
      </c>
      <c r="E85" s="34">
        <f>SUM(E57,E59:E62,E64:E69,E71:E77,E79:E83)</f>
        <v>3450058845</v>
      </c>
      <c r="F85" s="34">
        <f>SUM(F57,F59:F62,F64:F69,F71:F77,F79:F83)</f>
        <v>497863499</v>
      </c>
      <c r="G85" s="39">
        <f t="shared" si="8"/>
        <v>0.13989191841342499</v>
      </c>
      <c r="H85" s="34">
        <f>SUM(H57,H59:H62,H64:H69,H71:H77,H79:H83)</f>
        <v>857323832</v>
      </c>
      <c r="I85" s="39">
        <f t="shared" si="9"/>
        <v>0.24089469463200971</v>
      </c>
      <c r="J85" s="34">
        <f>SUM(J57,J59:J62,J64:J69,J71:J77,J79:J83)</f>
        <v>606700832</v>
      </c>
      <c r="K85" s="39">
        <f t="shared" si="10"/>
        <v>0.17585231419436848</v>
      </c>
      <c r="L85" s="34">
        <f>SUM(L57,L59:L62,L64:L69,L71:L77,L79:L83)</f>
        <v>0</v>
      </c>
      <c r="M85" s="39">
        <f t="shared" si="11"/>
        <v>0</v>
      </c>
      <c r="N85" s="34">
        <f t="shared" si="12"/>
        <v>1961888163</v>
      </c>
      <c r="O85" s="39">
        <f t="shared" si="13"/>
        <v>0.56865353640076821</v>
      </c>
      <c r="P85" s="34">
        <f>SUM(P57,P59:P62,P64:P69,P71:P77,P79:P83)</f>
        <v>211301863</v>
      </c>
      <c r="Q85" s="34">
        <f>SUM(Q57,Q59:Q62,Q64:Q69,Q71:Q77,Q79:Q83)</f>
        <v>3369662038</v>
      </c>
      <c r="R85" s="34">
        <f>SUM(R57,R59:R62,R64:R69,R71:R77,R79:R83)</f>
        <v>3041500220</v>
      </c>
      <c r="S85" s="34">
        <f>SUM(S57,S59:S62,S64:S69,S71:S77,S79:S83)</f>
        <v>1741601680</v>
      </c>
      <c r="T85" s="39">
        <f t="shared" si="14"/>
        <v>0.57261270886904625</v>
      </c>
      <c r="U85" s="39">
        <f t="shared" si="15"/>
        <v>1.871251693601963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6468322721</v>
      </c>
      <c r="E88" s="33">
        <v>6419548885</v>
      </c>
      <c r="F88" s="33">
        <v>1155341624</v>
      </c>
      <c r="G88" s="38">
        <f t="shared" ref="G88:G99" si="16">IF(($D88      =0),0,($F88      /$D88      ))</f>
        <v>0.17861533411885558</v>
      </c>
      <c r="H88" s="33">
        <v>1913604797</v>
      </c>
      <c r="I88" s="38">
        <f t="shared" ref="I88:I99" si="17">IF(($D88      =0),0,($H88      /$D88      ))</f>
        <v>0.29584250501096787</v>
      </c>
      <c r="J88" s="33">
        <v>1722044607</v>
      </c>
      <c r="K88" s="38">
        <f t="shared" ref="K88:K99" si="18">IF(($E88      =0),0,($J88      /$E88      ))</f>
        <v>0.26825009636171654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4790991028</v>
      </c>
      <c r="O88" s="38">
        <f t="shared" ref="O88:O99" si="21">IF(($E88      =0),0,($N88      /$E88      ))</f>
        <v>0.74631272599149312</v>
      </c>
      <c r="P88" s="33">
        <v>1691949016</v>
      </c>
      <c r="Q88" s="33">
        <v>7299759289</v>
      </c>
      <c r="R88" s="33">
        <v>6688584651</v>
      </c>
      <c r="S88" s="33">
        <v>4633093867</v>
      </c>
      <c r="T88" s="38">
        <f t="shared" ref="T88:T99" si="22">IF(($R88      =0),0,($S88      /$R88      ))</f>
        <v>0.69268673549751869</v>
      </c>
      <c r="U88" s="38">
        <f t="shared" ref="U88:U99" si="23">IF(($P88      =0),0,(($J88      /$P88      )-1))</f>
        <v>1.7787528297483979E-2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8118190000</v>
      </c>
      <c r="E89" s="33">
        <v>7852694021</v>
      </c>
      <c r="F89" s="33">
        <v>1882915945</v>
      </c>
      <c r="G89" s="38">
        <f t="shared" si="16"/>
        <v>0.23193790056650559</v>
      </c>
      <c r="H89" s="33">
        <v>2006813856</v>
      </c>
      <c r="I89" s="38">
        <f t="shared" si="17"/>
        <v>0.24719966593538709</v>
      </c>
      <c r="J89" s="33">
        <v>1996906076</v>
      </c>
      <c r="K89" s="38">
        <f t="shared" si="18"/>
        <v>0.25429566855142843</v>
      </c>
      <c r="L89" s="33">
        <v>0</v>
      </c>
      <c r="M89" s="38">
        <f t="shared" si="19"/>
        <v>0</v>
      </c>
      <c r="N89" s="33">
        <f t="shared" si="20"/>
        <v>5886635877</v>
      </c>
      <c r="O89" s="38">
        <f t="shared" si="21"/>
        <v>0.74963265616331343</v>
      </c>
      <c r="P89" s="33">
        <v>1740811253</v>
      </c>
      <c r="Q89" s="33">
        <v>7641940781</v>
      </c>
      <c r="R89" s="33">
        <v>7710914000</v>
      </c>
      <c r="S89" s="33">
        <v>5464871245</v>
      </c>
      <c r="T89" s="38">
        <f t="shared" si="22"/>
        <v>0.70871899816286366</v>
      </c>
      <c r="U89" s="38">
        <f t="shared" si="23"/>
        <v>0.14711234348851021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4273872007</v>
      </c>
      <c r="E90" s="33">
        <v>4488969896</v>
      </c>
      <c r="F90" s="33">
        <v>756671926</v>
      </c>
      <c r="G90" s="38">
        <f t="shared" si="16"/>
        <v>0.17704599594014001</v>
      </c>
      <c r="H90" s="33">
        <v>1141090984</v>
      </c>
      <c r="I90" s="38">
        <f t="shared" si="17"/>
        <v>0.26699231566388831</v>
      </c>
      <c r="J90" s="33">
        <v>651078088</v>
      </c>
      <c r="K90" s="38">
        <f t="shared" si="18"/>
        <v>0.14503953091335234</v>
      </c>
      <c r="L90" s="33">
        <v>0</v>
      </c>
      <c r="M90" s="38">
        <f t="shared" si="19"/>
        <v>0</v>
      </c>
      <c r="N90" s="33">
        <f t="shared" si="20"/>
        <v>2548840998</v>
      </c>
      <c r="O90" s="38">
        <f t="shared" si="21"/>
        <v>0.56780086680269415</v>
      </c>
      <c r="P90" s="33">
        <v>1076562567</v>
      </c>
      <c r="Q90" s="33">
        <v>4206096468</v>
      </c>
      <c r="R90" s="33">
        <v>4179926618</v>
      </c>
      <c r="S90" s="33">
        <v>2940106290</v>
      </c>
      <c r="T90" s="38">
        <f t="shared" si="22"/>
        <v>0.70338705883951003</v>
      </c>
      <c r="U90" s="38">
        <f t="shared" si="23"/>
        <v>-0.39522503572242451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18860384728</v>
      </c>
      <c r="E91" s="34">
        <f>SUM(E88:E90)</f>
        <v>18761212802</v>
      </c>
      <c r="F91" s="34">
        <f>SUM(F88:F90)</f>
        <v>3794929495</v>
      </c>
      <c r="G91" s="39">
        <f t="shared" si="16"/>
        <v>0.20121166931266643</v>
      </c>
      <c r="H91" s="34">
        <f>SUM(H88:H90)</f>
        <v>5061509637</v>
      </c>
      <c r="I91" s="39">
        <f t="shared" si="17"/>
        <v>0.26836725284218177</v>
      </c>
      <c r="J91" s="34">
        <f>SUM(J88:J90)</f>
        <v>4370028771</v>
      </c>
      <c r="K91" s="39">
        <f t="shared" si="18"/>
        <v>0.23292890588257398</v>
      </c>
      <c r="L91" s="34">
        <f>SUM(L88:L90)</f>
        <v>0</v>
      </c>
      <c r="M91" s="39">
        <f t="shared" si="19"/>
        <v>0</v>
      </c>
      <c r="N91" s="34">
        <f t="shared" si="20"/>
        <v>13226467903</v>
      </c>
      <c r="O91" s="39">
        <f t="shared" si="21"/>
        <v>0.70499002610268457</v>
      </c>
      <c r="P91" s="34">
        <f>SUM(P88:P90)</f>
        <v>4509322836</v>
      </c>
      <c r="Q91" s="34">
        <f>SUM(Q88:Q90)</f>
        <v>19147796538</v>
      </c>
      <c r="R91" s="34">
        <f>SUM(R88:R90)</f>
        <v>18579425269</v>
      </c>
      <c r="S91" s="34">
        <f>SUM(S88:S90)</f>
        <v>13038071402</v>
      </c>
      <c r="T91" s="39">
        <f t="shared" si="22"/>
        <v>0.70174783198241242</v>
      </c>
      <c r="U91" s="39">
        <f t="shared" si="23"/>
        <v>-3.0890240079497366E-2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1248485704</v>
      </c>
      <c r="E92" s="33">
        <v>1234582361</v>
      </c>
      <c r="F92" s="33">
        <v>2931064876</v>
      </c>
      <c r="G92" s="38">
        <f t="shared" si="16"/>
        <v>2.3476959861127895</v>
      </c>
      <c r="H92" s="33">
        <v>825945050</v>
      </c>
      <c r="I92" s="38">
        <f t="shared" si="17"/>
        <v>0.66155747507061557</v>
      </c>
      <c r="J92" s="33">
        <v>-2785566122</v>
      </c>
      <c r="K92" s="38">
        <f t="shared" si="18"/>
        <v>-2.2562821323185904</v>
      </c>
      <c r="L92" s="33">
        <v>0</v>
      </c>
      <c r="M92" s="38">
        <f t="shared" si="19"/>
        <v>0</v>
      </c>
      <c r="N92" s="33">
        <f t="shared" si="20"/>
        <v>971443804</v>
      </c>
      <c r="O92" s="38">
        <f t="shared" si="21"/>
        <v>0.78686026520996111</v>
      </c>
      <c r="P92" s="33">
        <v>937289937</v>
      </c>
      <c r="Q92" s="33">
        <v>1239133641</v>
      </c>
      <c r="R92" s="33">
        <v>1396416095</v>
      </c>
      <c r="S92" s="33">
        <v>1232922151</v>
      </c>
      <c r="T92" s="38">
        <f t="shared" si="22"/>
        <v>0.88291889173620564</v>
      </c>
      <c r="U92" s="38">
        <f t="shared" si="23"/>
        <v>-3.9719364436108311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229201288</v>
      </c>
      <c r="E93" s="33">
        <v>224549020</v>
      </c>
      <c r="F93" s="33">
        <v>31365454</v>
      </c>
      <c r="G93" s="38">
        <f t="shared" si="16"/>
        <v>0.13684676152430697</v>
      </c>
      <c r="H93" s="33">
        <v>61823161</v>
      </c>
      <c r="I93" s="38">
        <f t="shared" si="17"/>
        <v>0.26973304355951089</v>
      </c>
      <c r="J93" s="33">
        <v>45689068</v>
      </c>
      <c r="K93" s="38">
        <f t="shared" si="18"/>
        <v>0.20347035137361097</v>
      </c>
      <c r="L93" s="33">
        <v>0</v>
      </c>
      <c r="M93" s="38">
        <f t="shared" si="19"/>
        <v>0</v>
      </c>
      <c r="N93" s="33">
        <f t="shared" si="20"/>
        <v>138877683</v>
      </c>
      <c r="O93" s="38">
        <f t="shared" si="21"/>
        <v>0.61847378803968955</v>
      </c>
      <c r="P93" s="33">
        <v>47346121</v>
      </c>
      <c r="Q93" s="33">
        <v>238756589</v>
      </c>
      <c r="R93" s="33">
        <v>242142843</v>
      </c>
      <c r="S93" s="33">
        <v>180401017</v>
      </c>
      <c r="T93" s="38">
        <f t="shared" si="22"/>
        <v>0.74501899277692052</v>
      </c>
      <c r="U93" s="38">
        <f t="shared" si="23"/>
        <v>-3.499870665223026E-2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142601908</v>
      </c>
      <c r="E94" s="33">
        <v>151503346</v>
      </c>
      <c r="F94" s="33">
        <v>19405563</v>
      </c>
      <c r="G94" s="38">
        <f t="shared" si="16"/>
        <v>0.13608207121604571</v>
      </c>
      <c r="H94" s="33">
        <v>29486094</v>
      </c>
      <c r="I94" s="38">
        <f t="shared" si="17"/>
        <v>0.20677208610701056</v>
      </c>
      <c r="J94" s="33">
        <v>30183859</v>
      </c>
      <c r="K94" s="38">
        <f t="shared" si="18"/>
        <v>0.19922899260587948</v>
      </c>
      <c r="L94" s="33">
        <v>0</v>
      </c>
      <c r="M94" s="38">
        <f t="shared" si="19"/>
        <v>0</v>
      </c>
      <c r="N94" s="33">
        <f t="shared" si="20"/>
        <v>79075516</v>
      </c>
      <c r="O94" s="38">
        <f t="shared" si="21"/>
        <v>0.52193907321360411</v>
      </c>
      <c r="P94" s="33">
        <v>26830383</v>
      </c>
      <c r="Q94" s="33">
        <v>119142601</v>
      </c>
      <c r="R94" s="33">
        <v>130801182</v>
      </c>
      <c r="S94" s="33">
        <v>71791833</v>
      </c>
      <c r="T94" s="38">
        <f t="shared" si="22"/>
        <v>0.54886226486852385</v>
      </c>
      <c r="U94" s="38">
        <f t="shared" si="23"/>
        <v>0.12498800333934845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1620288900</v>
      </c>
      <c r="E96" s="34">
        <f>SUM(E92:E95)</f>
        <v>1610634727</v>
      </c>
      <c r="F96" s="34">
        <f>SUM(F92:F95)</f>
        <v>2981835893</v>
      </c>
      <c r="G96" s="39">
        <f t="shared" si="16"/>
        <v>1.8403112512836446</v>
      </c>
      <c r="H96" s="34">
        <f>SUM(H92:H95)</f>
        <v>917254305</v>
      </c>
      <c r="I96" s="39">
        <f t="shared" si="17"/>
        <v>0.5661054056471041</v>
      </c>
      <c r="J96" s="34">
        <f>SUM(J92:J95)</f>
        <v>-2709693195</v>
      </c>
      <c r="K96" s="39">
        <f t="shared" si="18"/>
        <v>-1.6823759910151248</v>
      </c>
      <c r="L96" s="34">
        <f>SUM(L92:L95)</f>
        <v>0</v>
      </c>
      <c r="M96" s="39">
        <f t="shared" si="19"/>
        <v>0</v>
      </c>
      <c r="N96" s="34">
        <f t="shared" si="20"/>
        <v>1189397003</v>
      </c>
      <c r="O96" s="39">
        <f t="shared" si="21"/>
        <v>0.73846476985839882</v>
      </c>
      <c r="P96" s="34">
        <f>SUM(P92:P95)</f>
        <v>1011466441</v>
      </c>
      <c r="Q96" s="34">
        <f>SUM(Q92:Q95)</f>
        <v>1597032831</v>
      </c>
      <c r="R96" s="34">
        <f>SUM(R92:R95)</f>
        <v>1769360120</v>
      </c>
      <c r="S96" s="34">
        <f>SUM(S92:S95)</f>
        <v>1485115001</v>
      </c>
      <c r="T96" s="39">
        <f t="shared" si="22"/>
        <v>0.83935146057208521</v>
      </c>
      <c r="U96" s="39">
        <f t="shared" si="23"/>
        <v>-3.6789748875118637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566005863</v>
      </c>
      <c r="E97" s="33">
        <v>578377491</v>
      </c>
      <c r="F97" s="33">
        <v>144905602</v>
      </c>
      <c r="G97" s="38">
        <f t="shared" si="16"/>
        <v>0.25601431269979619</v>
      </c>
      <c r="H97" s="33">
        <v>176201793</v>
      </c>
      <c r="I97" s="38">
        <f t="shared" si="17"/>
        <v>0.31130736361294548</v>
      </c>
      <c r="J97" s="33">
        <v>135413813</v>
      </c>
      <c r="K97" s="38">
        <f t="shared" si="18"/>
        <v>0.23412704523800357</v>
      </c>
      <c r="L97" s="33">
        <v>0</v>
      </c>
      <c r="M97" s="38">
        <f t="shared" si="19"/>
        <v>0</v>
      </c>
      <c r="N97" s="33">
        <f t="shared" si="20"/>
        <v>456521208</v>
      </c>
      <c r="O97" s="38">
        <f t="shared" si="21"/>
        <v>0.78931357997816687</v>
      </c>
      <c r="P97" s="33">
        <v>190036579</v>
      </c>
      <c r="Q97" s="33">
        <v>559813604</v>
      </c>
      <c r="R97" s="33">
        <v>583463954</v>
      </c>
      <c r="S97" s="33">
        <v>422887738</v>
      </c>
      <c r="T97" s="38">
        <f t="shared" si="22"/>
        <v>0.72478811261749343</v>
      </c>
      <c r="U97" s="38">
        <f t="shared" si="23"/>
        <v>-0.28743290521978926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451788589</v>
      </c>
      <c r="E98" s="33">
        <v>483944306</v>
      </c>
      <c r="F98" s="33">
        <v>38858719</v>
      </c>
      <c r="G98" s="38">
        <f t="shared" si="16"/>
        <v>8.6010846546635558E-2</v>
      </c>
      <c r="H98" s="33">
        <v>36128386</v>
      </c>
      <c r="I98" s="38">
        <f t="shared" si="17"/>
        <v>7.996746017859252E-2</v>
      </c>
      <c r="J98" s="33">
        <v>144967636</v>
      </c>
      <c r="K98" s="38">
        <f t="shared" si="18"/>
        <v>0.29955437888755737</v>
      </c>
      <c r="L98" s="33">
        <v>0</v>
      </c>
      <c r="M98" s="38">
        <f t="shared" si="19"/>
        <v>0</v>
      </c>
      <c r="N98" s="33">
        <f t="shared" si="20"/>
        <v>219954741</v>
      </c>
      <c r="O98" s="38">
        <f t="shared" si="21"/>
        <v>0.45450424413093521</v>
      </c>
      <c r="P98" s="33">
        <v>60550778</v>
      </c>
      <c r="Q98" s="33">
        <v>443281312</v>
      </c>
      <c r="R98" s="33">
        <v>503666122</v>
      </c>
      <c r="S98" s="33">
        <v>776085914</v>
      </c>
      <c r="T98" s="38">
        <f t="shared" si="22"/>
        <v>1.5408737655775864</v>
      </c>
      <c r="U98" s="38">
        <f t="shared" si="23"/>
        <v>1.3941498489086301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386978858</v>
      </c>
      <c r="E99" s="33">
        <v>386978858</v>
      </c>
      <c r="F99" s="33">
        <v>70389218</v>
      </c>
      <c r="G99" s="38">
        <f t="shared" si="16"/>
        <v>0.18189422120833279</v>
      </c>
      <c r="H99" s="33">
        <v>79614958</v>
      </c>
      <c r="I99" s="38">
        <f t="shared" si="17"/>
        <v>0.20573464506942135</v>
      </c>
      <c r="J99" s="33">
        <v>82120687</v>
      </c>
      <c r="K99" s="38">
        <f t="shared" si="18"/>
        <v>0.21220975074560791</v>
      </c>
      <c r="L99" s="33">
        <v>0</v>
      </c>
      <c r="M99" s="38">
        <f t="shared" si="19"/>
        <v>0</v>
      </c>
      <c r="N99" s="33">
        <f t="shared" si="20"/>
        <v>232124863</v>
      </c>
      <c r="O99" s="38">
        <f t="shared" si="21"/>
        <v>0.59983861702336205</v>
      </c>
      <c r="P99" s="33">
        <v>21587565</v>
      </c>
      <c r="Q99" s="33">
        <v>356355541</v>
      </c>
      <c r="R99" s="33">
        <v>368100672</v>
      </c>
      <c r="S99" s="33">
        <v>95194979</v>
      </c>
      <c r="T99" s="38">
        <f t="shared" si="22"/>
        <v>0.25861126110630955</v>
      </c>
      <c r="U99" s="38">
        <f t="shared" si="23"/>
        <v>2.8040736414690586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1404773310</v>
      </c>
      <c r="E101" s="34">
        <f>SUM(E97:E100)</f>
        <v>1449300655</v>
      </c>
      <c r="F101" s="34">
        <f>SUM(F97:F100)</f>
        <v>254153539</v>
      </c>
      <c r="G101" s="39">
        <f>IF(($D101     =0),0,($F101     /$D101     ))</f>
        <v>0.18092138937349259</v>
      </c>
      <c r="H101" s="34">
        <f>SUM(H97:H100)</f>
        <v>291945137</v>
      </c>
      <c r="I101" s="39">
        <f>IF(($D101     =0),0,($H101     /$D101     ))</f>
        <v>0.20782366444590267</v>
      </c>
      <c r="J101" s="34">
        <f>SUM(J97:J100)</f>
        <v>362502136</v>
      </c>
      <c r="K101" s="39">
        <f>IF(($E101     =0),0,($J101     /$E101     ))</f>
        <v>0.25012210872146468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908600812</v>
      </c>
      <c r="O101" s="39">
        <f>IF(($E101     =0),0,($N101     /$E101     ))</f>
        <v>0.62692361924034323</v>
      </c>
      <c r="P101" s="34">
        <f>SUM(P97:P100)</f>
        <v>272174922</v>
      </c>
      <c r="Q101" s="34">
        <f>SUM(Q97:Q100)</f>
        <v>1359450457</v>
      </c>
      <c r="R101" s="34">
        <f>SUM(R97:R100)</f>
        <v>1455230748</v>
      </c>
      <c r="S101" s="34">
        <f>SUM(S97:S100)</f>
        <v>1294168631</v>
      </c>
      <c r="T101" s="39">
        <f>IF(($R101     =0),0,($S101     /$R101     ))</f>
        <v>0.88932193934099035</v>
      </c>
      <c r="U101" s="39">
        <f>IF(($P101     =0),0,(($J101     /$P101     )-1))</f>
        <v>0.33187192022048229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21885446938</v>
      </c>
      <c r="E102" s="34">
        <f>SUM(E88:E90,E92:E95,E97:E100)</f>
        <v>21821148184</v>
      </c>
      <c r="F102" s="34">
        <f>SUM(F88:F90,F92:F95,F97:F100)</f>
        <v>7030918927</v>
      </c>
      <c r="G102" s="39">
        <f>IF(($D102     =0),0,($F102     /$D102     ))</f>
        <v>0.32126001113516761</v>
      </c>
      <c r="H102" s="34">
        <f>SUM(H88:H90,H92:H95,H97:H100)</f>
        <v>6270709079</v>
      </c>
      <c r="I102" s="39">
        <f>IF(($D102     =0),0,($H102     /$D102     ))</f>
        <v>0.28652414989579594</v>
      </c>
      <c r="J102" s="34">
        <f>SUM(J88:J90,J92:J95,J97:J100)</f>
        <v>2022837712</v>
      </c>
      <c r="K102" s="39">
        <f>IF(($E102     =0),0,($J102     /$E102     ))</f>
        <v>9.2700791678927905E-2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15324465718</v>
      </c>
      <c r="O102" s="39">
        <f>IF(($E102     =0),0,($N102     /$E102     ))</f>
        <v>0.70227586508194895</v>
      </c>
      <c r="P102" s="34">
        <f>SUM(P88:P90,P92:P95,P97:P100)</f>
        <v>5792964199</v>
      </c>
      <c r="Q102" s="34">
        <f>SUM(Q88:Q90,Q92:Q95,Q97:Q100)</f>
        <v>22104279826</v>
      </c>
      <c r="R102" s="34">
        <f>SUM(R88:R90,R92:R95,R97:R100)</f>
        <v>21804016137</v>
      </c>
      <c r="S102" s="34">
        <f>SUM(S88:S90,S92:S95,S97:S100)</f>
        <v>15817355034</v>
      </c>
      <c r="T102" s="39">
        <f>IF(($R102     =0),0,($S102     /$R102     ))</f>
        <v>0.72543310070106648</v>
      </c>
      <c r="U102" s="39">
        <f>IF(($P102     =0),0,(($J102     /$P102     )-1))</f>
        <v>-0.65081128719055625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6712278030</v>
      </c>
      <c r="E105" s="33">
        <v>6698771385</v>
      </c>
      <c r="F105" s="33">
        <v>1962410054</v>
      </c>
      <c r="G105" s="38">
        <f t="shared" ref="G105:G136" si="24">IF(($D105     =0),0,($F105     /$D105     ))</f>
        <v>0.29236125876031388</v>
      </c>
      <c r="H105" s="33">
        <v>1730921298</v>
      </c>
      <c r="I105" s="38">
        <f t="shared" ref="I105:I136" si="25">IF(($D105     =0),0,($H105     /$D105     ))</f>
        <v>0.25787389769371638</v>
      </c>
      <c r="J105" s="33">
        <v>1761204077</v>
      </c>
      <c r="K105" s="38">
        <f t="shared" ref="K105:K136" si="26">IF(($E105     =0),0,($J105     /$E105     ))</f>
        <v>0.2629144921923619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5454535429</v>
      </c>
      <c r="O105" s="38">
        <f t="shared" ref="O105:O136" si="29">IF(($E105     =0),0,($N105     /$E105     ))</f>
        <v>0.81425908058511842</v>
      </c>
      <c r="P105" s="33">
        <v>1126681115</v>
      </c>
      <c r="Q105" s="33">
        <v>6082700630</v>
      </c>
      <c r="R105" s="33">
        <v>7243910326</v>
      </c>
      <c r="S105" s="33">
        <v>3612541343</v>
      </c>
      <c r="T105" s="38">
        <f t="shared" ref="T105:T136" si="30">IF(($R105     =0),0,($S105     /$R105     ))</f>
        <v>0.49870045050582534</v>
      </c>
      <c r="U105" s="38">
        <f t="shared" ref="U105:U136" si="31">IF(($P105     =0),0,(($J105     /$P105     )-1))</f>
        <v>0.5631788387613117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6712278030</v>
      </c>
      <c r="E106" s="34">
        <f>E105</f>
        <v>6698771385</v>
      </c>
      <c r="F106" s="34">
        <f>F105</f>
        <v>1962410054</v>
      </c>
      <c r="G106" s="39">
        <f t="shared" si="24"/>
        <v>0.29236125876031388</v>
      </c>
      <c r="H106" s="34">
        <f>H105</f>
        <v>1730921298</v>
      </c>
      <c r="I106" s="39">
        <f t="shared" si="25"/>
        <v>0.25787389769371638</v>
      </c>
      <c r="J106" s="34">
        <f>J105</f>
        <v>1761204077</v>
      </c>
      <c r="K106" s="39">
        <f t="shared" si="26"/>
        <v>0.2629144921923619</v>
      </c>
      <c r="L106" s="34">
        <f>L105</f>
        <v>0</v>
      </c>
      <c r="M106" s="39">
        <f t="shared" si="27"/>
        <v>0</v>
      </c>
      <c r="N106" s="34">
        <f t="shared" si="28"/>
        <v>5454535429</v>
      </c>
      <c r="O106" s="39">
        <f t="shared" si="29"/>
        <v>0.81425908058511842</v>
      </c>
      <c r="P106" s="34">
        <f>P105</f>
        <v>1126681115</v>
      </c>
      <c r="Q106" s="34">
        <f>Q105</f>
        <v>6082700630</v>
      </c>
      <c r="R106" s="34">
        <f>R105</f>
        <v>7243910326</v>
      </c>
      <c r="S106" s="34">
        <f>S105</f>
        <v>3612541343</v>
      </c>
      <c r="T106" s="39">
        <f t="shared" si="30"/>
        <v>0.49870045050582534</v>
      </c>
      <c r="U106" s="39">
        <f t="shared" si="31"/>
        <v>0.5631788387613117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522098728</v>
      </c>
      <c r="E111" s="33">
        <v>516279709</v>
      </c>
      <c r="F111" s="33">
        <v>124273782</v>
      </c>
      <c r="G111" s="38">
        <f t="shared" si="24"/>
        <v>0.23802736021988546</v>
      </c>
      <c r="H111" s="33">
        <v>151962503</v>
      </c>
      <c r="I111" s="38">
        <f t="shared" si="25"/>
        <v>0.29106085659722197</v>
      </c>
      <c r="J111" s="33">
        <v>336934918</v>
      </c>
      <c r="K111" s="38">
        <f t="shared" si="26"/>
        <v>0.65262087997341767</v>
      </c>
      <c r="L111" s="33">
        <v>0</v>
      </c>
      <c r="M111" s="38">
        <f t="shared" si="27"/>
        <v>0</v>
      </c>
      <c r="N111" s="33">
        <f t="shared" si="28"/>
        <v>613171203</v>
      </c>
      <c r="O111" s="38">
        <f t="shared" si="29"/>
        <v>1.1876724812363293</v>
      </c>
      <c r="P111" s="33">
        <v>114825491</v>
      </c>
      <c r="Q111" s="33">
        <v>597874764</v>
      </c>
      <c r="R111" s="33">
        <v>508543308</v>
      </c>
      <c r="S111" s="33">
        <v>343369649</v>
      </c>
      <c r="T111" s="38">
        <f t="shared" si="30"/>
        <v>0.67520237430791241</v>
      </c>
      <c r="U111" s="38">
        <f t="shared" si="31"/>
        <v>1.9343215958902364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522098728</v>
      </c>
      <c r="E112" s="34">
        <f>SUM(E107:E111)</f>
        <v>516279709</v>
      </c>
      <c r="F112" s="34">
        <f>SUM(F107:F111)</f>
        <v>124273782</v>
      </c>
      <c r="G112" s="39">
        <f t="shared" si="24"/>
        <v>0.23802736021988546</v>
      </c>
      <c r="H112" s="34">
        <f>SUM(H107:H111)</f>
        <v>151962503</v>
      </c>
      <c r="I112" s="39">
        <f t="shared" si="25"/>
        <v>0.29106085659722197</v>
      </c>
      <c r="J112" s="34">
        <f>SUM(J107:J111)</f>
        <v>336934918</v>
      </c>
      <c r="K112" s="39">
        <f t="shared" si="26"/>
        <v>0.65262087997341767</v>
      </c>
      <c r="L112" s="34">
        <f>SUM(L107:L111)</f>
        <v>0</v>
      </c>
      <c r="M112" s="39">
        <f t="shared" si="27"/>
        <v>0</v>
      </c>
      <c r="N112" s="34">
        <f t="shared" si="28"/>
        <v>613171203</v>
      </c>
      <c r="O112" s="39">
        <f t="shared" si="29"/>
        <v>1.1876724812363293</v>
      </c>
      <c r="P112" s="34">
        <f>SUM(P107:P111)</f>
        <v>114825491</v>
      </c>
      <c r="Q112" s="34">
        <f>SUM(Q107:Q111)</f>
        <v>597874764</v>
      </c>
      <c r="R112" s="34">
        <f>SUM(R107:R111)</f>
        <v>508543308</v>
      </c>
      <c r="S112" s="34">
        <f>SUM(S107:S111)</f>
        <v>343369649</v>
      </c>
      <c r="T112" s="39">
        <f t="shared" si="30"/>
        <v>0.67520237430791241</v>
      </c>
      <c r="U112" s="39">
        <f t="shared" si="31"/>
        <v>1.9343215958902364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320000</v>
      </c>
      <c r="E113" s="33">
        <v>200000</v>
      </c>
      <c r="F113" s="33">
        <v>35111</v>
      </c>
      <c r="G113" s="38">
        <f t="shared" si="24"/>
        <v>0.109721875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35111</v>
      </c>
      <c r="O113" s="38">
        <f t="shared" si="29"/>
        <v>0.17555499999999999</v>
      </c>
      <c r="P113" s="33">
        <v>70967</v>
      </c>
      <c r="Q113" s="33">
        <v>330000</v>
      </c>
      <c r="R113" s="33">
        <v>330000</v>
      </c>
      <c r="S113" s="33">
        <v>261009</v>
      </c>
      <c r="T113" s="38">
        <f t="shared" si="30"/>
        <v>0.79093636363636366</v>
      </c>
      <c r="U113" s="38">
        <f t="shared" si="31"/>
        <v>-1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120671</v>
      </c>
      <c r="Q115" s="33">
        <v>0</v>
      </c>
      <c r="R115" s="33">
        <v>0</v>
      </c>
      <c r="S115" s="33">
        <v>229561</v>
      </c>
      <c r="T115" s="38">
        <f t="shared" si="30"/>
        <v>0</v>
      </c>
      <c r="U115" s="38">
        <f t="shared" si="31"/>
        <v>-1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951474028</v>
      </c>
      <c r="E117" s="33">
        <v>769466508</v>
      </c>
      <c r="F117" s="33">
        <v>275147654</v>
      </c>
      <c r="G117" s="38">
        <f t="shared" si="24"/>
        <v>0.28918041470702133</v>
      </c>
      <c r="H117" s="33">
        <v>771789141</v>
      </c>
      <c r="I117" s="38">
        <f t="shared" si="25"/>
        <v>0.81115103333120098</v>
      </c>
      <c r="J117" s="33">
        <v>-62599580</v>
      </c>
      <c r="K117" s="38">
        <f t="shared" si="26"/>
        <v>-8.1354522060627488E-2</v>
      </c>
      <c r="L117" s="33">
        <v>0</v>
      </c>
      <c r="M117" s="38">
        <f t="shared" si="27"/>
        <v>0</v>
      </c>
      <c r="N117" s="33">
        <f t="shared" si="28"/>
        <v>984337215</v>
      </c>
      <c r="O117" s="38">
        <f t="shared" si="29"/>
        <v>1.2792463411545911</v>
      </c>
      <c r="P117" s="33">
        <v>1387812987</v>
      </c>
      <c r="Q117" s="33">
        <v>864254452</v>
      </c>
      <c r="R117" s="33">
        <v>855840393</v>
      </c>
      <c r="S117" s="33">
        <v>3060441659</v>
      </c>
      <c r="T117" s="38">
        <f t="shared" si="30"/>
        <v>3.5759490718498959</v>
      </c>
      <c r="U117" s="38">
        <f t="shared" si="31"/>
        <v>-1.0451066394293658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433711572</v>
      </c>
      <c r="E120" s="33">
        <v>767977287</v>
      </c>
      <c r="F120" s="33">
        <v>70784588</v>
      </c>
      <c r="G120" s="38">
        <f t="shared" si="24"/>
        <v>0.16320659297511203</v>
      </c>
      <c r="H120" s="33">
        <v>108996417</v>
      </c>
      <c r="I120" s="38">
        <f t="shared" si="25"/>
        <v>0.25131083428873785</v>
      </c>
      <c r="J120" s="33">
        <v>107023418</v>
      </c>
      <c r="K120" s="38">
        <f t="shared" si="26"/>
        <v>0.13935753024425057</v>
      </c>
      <c r="L120" s="33">
        <v>0</v>
      </c>
      <c r="M120" s="38">
        <f t="shared" si="27"/>
        <v>0</v>
      </c>
      <c r="N120" s="33">
        <f t="shared" si="28"/>
        <v>286804423</v>
      </c>
      <c r="O120" s="38">
        <f t="shared" si="29"/>
        <v>0.37345430373385508</v>
      </c>
      <c r="P120" s="33">
        <v>110464311</v>
      </c>
      <c r="Q120" s="33">
        <v>317383477</v>
      </c>
      <c r="R120" s="33">
        <v>528592795</v>
      </c>
      <c r="S120" s="33">
        <v>293767493</v>
      </c>
      <c r="T120" s="38">
        <f t="shared" si="30"/>
        <v>0.55575387288432487</v>
      </c>
      <c r="U120" s="38">
        <f t="shared" si="31"/>
        <v>-3.1149363707161482E-2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1385505600</v>
      </c>
      <c r="E121" s="34">
        <f>SUM(E113:E120)</f>
        <v>1537643795</v>
      </c>
      <c r="F121" s="34">
        <f>SUM(F113:F120)</f>
        <v>345967353</v>
      </c>
      <c r="G121" s="39">
        <f t="shared" si="24"/>
        <v>0.24970476698181515</v>
      </c>
      <c r="H121" s="34">
        <f>SUM(H113:H120)</f>
        <v>880785558</v>
      </c>
      <c r="I121" s="39">
        <f t="shared" si="25"/>
        <v>0.63571418116245793</v>
      </c>
      <c r="J121" s="34">
        <f>SUM(J113:J120)</f>
        <v>44423838</v>
      </c>
      <c r="K121" s="39">
        <f t="shared" si="26"/>
        <v>2.8890851148005967E-2</v>
      </c>
      <c r="L121" s="34">
        <f>SUM(L113:L120)</f>
        <v>0</v>
      </c>
      <c r="M121" s="39">
        <f t="shared" si="27"/>
        <v>0</v>
      </c>
      <c r="N121" s="34">
        <f t="shared" si="28"/>
        <v>1271176749</v>
      </c>
      <c r="O121" s="39">
        <f t="shared" si="29"/>
        <v>0.82670430767744885</v>
      </c>
      <c r="P121" s="34">
        <f>SUM(P113:P120)</f>
        <v>1498468936</v>
      </c>
      <c r="Q121" s="34">
        <f>SUM(Q113:Q120)</f>
        <v>1181967929</v>
      </c>
      <c r="R121" s="34">
        <f>SUM(R113:R120)</f>
        <v>1384763188</v>
      </c>
      <c r="S121" s="34">
        <f>SUM(S113:S120)</f>
        <v>3354699722</v>
      </c>
      <c r="T121" s="39">
        <f t="shared" si="30"/>
        <v>2.4225800852239292</v>
      </c>
      <c r="U121" s="39">
        <f t="shared" si="31"/>
        <v>-0.97035384789584989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459038100</v>
      </c>
      <c r="E125" s="33">
        <v>517040774</v>
      </c>
      <c r="F125" s="33">
        <v>94243560</v>
      </c>
      <c r="G125" s="38">
        <f t="shared" si="24"/>
        <v>0.20530661833952346</v>
      </c>
      <c r="H125" s="33">
        <v>138677883</v>
      </c>
      <c r="I125" s="38">
        <f t="shared" si="25"/>
        <v>0.30210538733059411</v>
      </c>
      <c r="J125" s="33">
        <v>136595290</v>
      </c>
      <c r="K125" s="38">
        <f t="shared" si="26"/>
        <v>0.26418668868850176</v>
      </c>
      <c r="L125" s="33">
        <v>0</v>
      </c>
      <c r="M125" s="38">
        <f t="shared" si="27"/>
        <v>0</v>
      </c>
      <c r="N125" s="33">
        <f t="shared" si="28"/>
        <v>369516733</v>
      </c>
      <c r="O125" s="38">
        <f t="shared" si="29"/>
        <v>0.71467619495711188</v>
      </c>
      <c r="P125" s="33">
        <v>114945487</v>
      </c>
      <c r="Q125" s="33">
        <v>411605567</v>
      </c>
      <c r="R125" s="33">
        <v>487903495</v>
      </c>
      <c r="S125" s="33">
        <v>253769196</v>
      </c>
      <c r="T125" s="38">
        <f t="shared" si="30"/>
        <v>0.52012170152624138</v>
      </c>
      <c r="U125" s="38">
        <f t="shared" si="31"/>
        <v>0.18834843859507067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459038100</v>
      </c>
      <c r="E126" s="34">
        <f>SUM(E122:E125)</f>
        <v>517040774</v>
      </c>
      <c r="F126" s="34">
        <f>SUM(F122:F125)</f>
        <v>94243560</v>
      </c>
      <c r="G126" s="39">
        <f t="shared" si="24"/>
        <v>0.20530661833952346</v>
      </c>
      <c r="H126" s="34">
        <f>SUM(H122:H125)</f>
        <v>138677883</v>
      </c>
      <c r="I126" s="39">
        <f t="shared" si="25"/>
        <v>0.30210538733059411</v>
      </c>
      <c r="J126" s="34">
        <f>SUM(J122:J125)</f>
        <v>136595290</v>
      </c>
      <c r="K126" s="39">
        <f t="shared" si="26"/>
        <v>0.26418668868850176</v>
      </c>
      <c r="L126" s="34">
        <f>SUM(L122:L125)</f>
        <v>0</v>
      </c>
      <c r="M126" s="39">
        <f t="shared" si="27"/>
        <v>0</v>
      </c>
      <c r="N126" s="34">
        <f t="shared" si="28"/>
        <v>369516733</v>
      </c>
      <c r="O126" s="39">
        <f t="shared" si="29"/>
        <v>0.71467619495711188</v>
      </c>
      <c r="P126" s="34">
        <f>SUM(P122:P125)</f>
        <v>114945487</v>
      </c>
      <c r="Q126" s="34">
        <f>SUM(Q122:Q125)</f>
        <v>411605567</v>
      </c>
      <c r="R126" s="34">
        <f>SUM(R122:R125)</f>
        <v>487903495</v>
      </c>
      <c r="S126" s="34">
        <f>SUM(S122:S125)</f>
        <v>253769196</v>
      </c>
      <c r="T126" s="39">
        <f t="shared" si="30"/>
        <v>0.52012170152624138</v>
      </c>
      <c r="U126" s="39">
        <f t="shared" si="31"/>
        <v>0.18834843859507067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337923655</v>
      </c>
      <c r="E131" s="33">
        <v>359230550</v>
      </c>
      <c r="F131" s="33">
        <v>82554852</v>
      </c>
      <c r="G131" s="38">
        <f t="shared" si="24"/>
        <v>0.24430030504967165</v>
      </c>
      <c r="H131" s="33">
        <v>130841978</v>
      </c>
      <c r="I131" s="38">
        <f t="shared" si="25"/>
        <v>0.38719390035006573</v>
      </c>
      <c r="J131" s="33">
        <v>158245820</v>
      </c>
      <c r="K131" s="38">
        <f t="shared" si="26"/>
        <v>0.44051325812907616</v>
      </c>
      <c r="L131" s="33">
        <v>0</v>
      </c>
      <c r="M131" s="38">
        <f t="shared" si="27"/>
        <v>0</v>
      </c>
      <c r="N131" s="33">
        <f t="shared" si="28"/>
        <v>371642650</v>
      </c>
      <c r="O131" s="38">
        <f t="shared" si="29"/>
        <v>1.0345519054545891</v>
      </c>
      <c r="P131" s="33">
        <v>90202890</v>
      </c>
      <c r="Q131" s="33">
        <v>263178568</v>
      </c>
      <c r="R131" s="33">
        <v>300340026</v>
      </c>
      <c r="S131" s="33">
        <v>253717293</v>
      </c>
      <c r="T131" s="38">
        <f t="shared" si="30"/>
        <v>0.84476683437458311</v>
      </c>
      <c r="U131" s="38">
        <f t="shared" si="31"/>
        <v>0.75433203969407181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337923655</v>
      </c>
      <c r="E132" s="34">
        <f>SUM(E127:E131)</f>
        <v>359230550</v>
      </c>
      <c r="F132" s="34">
        <f>SUM(F127:F131)</f>
        <v>82554852</v>
      </c>
      <c r="G132" s="39">
        <f t="shared" si="24"/>
        <v>0.24430030504967165</v>
      </c>
      <c r="H132" s="34">
        <f>SUM(H127:H131)</f>
        <v>130841978</v>
      </c>
      <c r="I132" s="39">
        <f t="shared" si="25"/>
        <v>0.38719390035006573</v>
      </c>
      <c r="J132" s="34">
        <f>SUM(J127:J131)</f>
        <v>158245820</v>
      </c>
      <c r="K132" s="39">
        <f t="shared" si="26"/>
        <v>0.44051325812907616</v>
      </c>
      <c r="L132" s="34">
        <f>SUM(L127:L131)</f>
        <v>0</v>
      </c>
      <c r="M132" s="39">
        <f t="shared" si="27"/>
        <v>0</v>
      </c>
      <c r="N132" s="34">
        <f t="shared" si="28"/>
        <v>371642650</v>
      </c>
      <c r="O132" s="39">
        <f t="shared" si="29"/>
        <v>1.0345519054545891</v>
      </c>
      <c r="P132" s="34">
        <f>SUM(P127:P131)</f>
        <v>90202890</v>
      </c>
      <c r="Q132" s="34">
        <f>SUM(Q127:Q131)</f>
        <v>263178568</v>
      </c>
      <c r="R132" s="34">
        <f>SUM(R127:R131)</f>
        <v>300340026</v>
      </c>
      <c r="S132" s="34">
        <f>SUM(S127:S131)</f>
        <v>253717293</v>
      </c>
      <c r="T132" s="39">
        <f t="shared" si="30"/>
        <v>0.84476683437458311</v>
      </c>
      <c r="U132" s="39">
        <f t="shared" si="31"/>
        <v>0.75433203969407181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615328749</v>
      </c>
      <c r="E133" s="33">
        <v>595991591</v>
      </c>
      <c r="F133" s="33">
        <v>87091304</v>
      </c>
      <c r="G133" s="38">
        <f t="shared" si="24"/>
        <v>0.14153621806479255</v>
      </c>
      <c r="H133" s="33">
        <v>80045550</v>
      </c>
      <c r="I133" s="38">
        <f t="shared" si="25"/>
        <v>0.13008582831549123</v>
      </c>
      <c r="J133" s="33">
        <v>71423530</v>
      </c>
      <c r="K133" s="38">
        <f t="shared" si="26"/>
        <v>0.11983982841127032</v>
      </c>
      <c r="L133" s="33">
        <v>0</v>
      </c>
      <c r="M133" s="38">
        <f t="shared" si="27"/>
        <v>0</v>
      </c>
      <c r="N133" s="33">
        <f t="shared" si="28"/>
        <v>238560384</v>
      </c>
      <c r="O133" s="38">
        <f t="shared" si="29"/>
        <v>0.40027474817174058</v>
      </c>
      <c r="P133" s="33">
        <v>74201512</v>
      </c>
      <c r="Q133" s="33">
        <v>495717999</v>
      </c>
      <c r="R133" s="33">
        <v>546518594</v>
      </c>
      <c r="S133" s="33">
        <v>208827695</v>
      </c>
      <c r="T133" s="38">
        <f t="shared" si="30"/>
        <v>0.38210537993150145</v>
      </c>
      <c r="U133" s="38">
        <f t="shared" si="31"/>
        <v>-3.7438347617498646E-2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86064223</v>
      </c>
      <c r="E136" s="33">
        <v>56493842</v>
      </c>
      <c r="F136" s="33">
        <v>11294241</v>
      </c>
      <c r="G136" s="38">
        <f t="shared" si="24"/>
        <v>0.13123038361712741</v>
      </c>
      <c r="H136" s="33">
        <v>17591611</v>
      </c>
      <c r="I136" s="38">
        <f t="shared" si="25"/>
        <v>0.20440097390991377</v>
      </c>
      <c r="J136" s="33">
        <v>17812864</v>
      </c>
      <c r="K136" s="38">
        <f t="shared" si="26"/>
        <v>0.31530629479935174</v>
      </c>
      <c r="L136" s="33">
        <v>0</v>
      </c>
      <c r="M136" s="38">
        <f t="shared" si="27"/>
        <v>0</v>
      </c>
      <c r="N136" s="33">
        <f t="shared" si="28"/>
        <v>46698716</v>
      </c>
      <c r="O136" s="38">
        <f t="shared" si="29"/>
        <v>0.82661604073590889</v>
      </c>
      <c r="P136" s="33">
        <v>10303840</v>
      </c>
      <c r="Q136" s="33">
        <v>129669435</v>
      </c>
      <c r="R136" s="33">
        <v>123068828</v>
      </c>
      <c r="S136" s="33">
        <v>24170655</v>
      </c>
      <c r="T136" s="38">
        <f t="shared" si="30"/>
        <v>0.1963994895604271</v>
      </c>
      <c r="U136" s="38">
        <f t="shared" si="31"/>
        <v>0.72875976335036263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701392972</v>
      </c>
      <c r="E137" s="34">
        <f>SUM(E133:E136)</f>
        <v>652485433</v>
      </c>
      <c r="F137" s="34">
        <f>SUM(F133:F136)</f>
        <v>98385545</v>
      </c>
      <c r="G137" s="39">
        <f t="shared" ref="G137:G170" si="32">IF(($D137     =0),0,($F137     /$D137     ))</f>
        <v>0.14027164361150743</v>
      </c>
      <c r="H137" s="34">
        <f>SUM(H133:H136)</f>
        <v>97637161</v>
      </c>
      <c r="I137" s="39">
        <f t="shared" ref="I137:I170" si="33">IF(($D137     =0),0,($H137     /$D137     ))</f>
        <v>0.13920464689229878</v>
      </c>
      <c r="J137" s="34">
        <f>SUM(J133:J136)</f>
        <v>89236394</v>
      </c>
      <c r="K137" s="39">
        <f t="shared" ref="K137:K170" si="34">IF(($E137     =0),0,($J137     /$E137     ))</f>
        <v>0.13676381032708818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285259100</v>
      </c>
      <c r="O137" s="39">
        <f t="shared" ref="O137:O170" si="37">IF(($E137     =0),0,($N137     /$E137     ))</f>
        <v>0.43718845750844526</v>
      </c>
      <c r="P137" s="34">
        <f>SUM(P133:P136)</f>
        <v>84505352</v>
      </c>
      <c r="Q137" s="34">
        <f>SUM(Q133:Q136)</f>
        <v>625387434</v>
      </c>
      <c r="R137" s="34">
        <f>SUM(R133:R136)</f>
        <v>669587422</v>
      </c>
      <c r="S137" s="34">
        <f>SUM(S133:S136)</f>
        <v>232998350</v>
      </c>
      <c r="T137" s="39">
        <f t="shared" ref="T137:T170" si="38">IF(($R137     =0),0,($S137     /$R137     ))</f>
        <v>0.34797300896730404</v>
      </c>
      <c r="U137" s="39">
        <f t="shared" ref="U137:U170" si="39">IF(($P137     =0),0,(($J137     /$P137     )-1))</f>
        <v>5.5985116776982258E-2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35349688</v>
      </c>
      <c r="E140" s="33">
        <v>57611475</v>
      </c>
      <c r="F140" s="33">
        <v>14404408</v>
      </c>
      <c r="G140" s="38">
        <f t="shared" si="32"/>
        <v>0.40748331357266859</v>
      </c>
      <c r="H140" s="33">
        <v>12718435</v>
      </c>
      <c r="I140" s="38">
        <f t="shared" si="33"/>
        <v>0.35978917267954386</v>
      </c>
      <c r="J140" s="33">
        <v>8835094</v>
      </c>
      <c r="K140" s="38">
        <f t="shared" si="34"/>
        <v>0.15335649712145019</v>
      </c>
      <c r="L140" s="33">
        <v>0</v>
      </c>
      <c r="M140" s="38">
        <f t="shared" si="35"/>
        <v>0</v>
      </c>
      <c r="N140" s="33">
        <f t="shared" si="36"/>
        <v>35957937</v>
      </c>
      <c r="O140" s="38">
        <f t="shared" si="37"/>
        <v>0.62414539811730219</v>
      </c>
      <c r="P140" s="33">
        <v>6941838</v>
      </c>
      <c r="Q140" s="33">
        <v>34118408</v>
      </c>
      <c r="R140" s="33">
        <v>34168408</v>
      </c>
      <c r="S140" s="33">
        <v>22943946</v>
      </c>
      <c r="T140" s="38">
        <f t="shared" si="38"/>
        <v>0.67149590346731991</v>
      </c>
      <c r="U140" s="38">
        <f t="shared" si="39"/>
        <v>0.27273122766621749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4144604</v>
      </c>
      <c r="F142" s="33">
        <v>33201</v>
      </c>
      <c r="G142" s="38">
        <f t="shared" si="32"/>
        <v>0</v>
      </c>
      <c r="H142" s="33">
        <v>33201</v>
      </c>
      <c r="I142" s="38">
        <f t="shared" si="33"/>
        <v>0</v>
      </c>
      <c r="J142" s="33">
        <v>33201</v>
      </c>
      <c r="K142" s="38">
        <f t="shared" si="34"/>
        <v>8.0106567479064344E-3</v>
      </c>
      <c r="L142" s="33">
        <v>0</v>
      </c>
      <c r="M142" s="38">
        <f t="shared" si="35"/>
        <v>0</v>
      </c>
      <c r="N142" s="33">
        <f t="shared" si="36"/>
        <v>99603</v>
      </c>
      <c r="O142" s="38">
        <f t="shared" si="37"/>
        <v>2.4031970243719305E-2</v>
      </c>
      <c r="P142" s="33">
        <v>22134</v>
      </c>
      <c r="Q142" s="33">
        <v>77400000</v>
      </c>
      <c r="R142" s="33">
        <v>0</v>
      </c>
      <c r="S142" s="33">
        <v>88535</v>
      </c>
      <c r="T142" s="38">
        <f t="shared" si="38"/>
        <v>0</v>
      </c>
      <c r="U142" s="38">
        <f t="shared" si="39"/>
        <v>0.5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350523121</v>
      </c>
      <c r="E143" s="33">
        <v>343433984</v>
      </c>
      <c r="F143" s="33">
        <v>105670507</v>
      </c>
      <c r="G143" s="38">
        <f t="shared" si="32"/>
        <v>0.3014651549904464</v>
      </c>
      <c r="H143" s="33">
        <v>130669325</v>
      </c>
      <c r="I143" s="38">
        <f t="shared" si="33"/>
        <v>0.37278375425625632</v>
      </c>
      <c r="J143" s="33">
        <v>105201006</v>
      </c>
      <c r="K143" s="38">
        <f t="shared" si="34"/>
        <v>0.30632089688596453</v>
      </c>
      <c r="L143" s="33">
        <v>0</v>
      </c>
      <c r="M143" s="38">
        <f t="shared" si="35"/>
        <v>0</v>
      </c>
      <c r="N143" s="33">
        <f t="shared" si="36"/>
        <v>341540838</v>
      </c>
      <c r="O143" s="38">
        <f t="shared" si="37"/>
        <v>0.99448759852490309</v>
      </c>
      <c r="P143" s="33">
        <v>148483382</v>
      </c>
      <c r="Q143" s="33">
        <v>260968329</v>
      </c>
      <c r="R143" s="33">
        <v>302773329</v>
      </c>
      <c r="S143" s="33">
        <v>329600698</v>
      </c>
      <c r="T143" s="38">
        <f t="shared" si="38"/>
        <v>1.0886054563940801</v>
      </c>
      <c r="U143" s="38">
        <f t="shared" si="39"/>
        <v>-0.29149643156700189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385872809</v>
      </c>
      <c r="E144" s="34">
        <f>SUM(E138:E143)</f>
        <v>405190063</v>
      </c>
      <c r="F144" s="34">
        <f>SUM(F138:F143)</f>
        <v>120108116</v>
      </c>
      <c r="G144" s="39">
        <f t="shared" si="32"/>
        <v>0.31126348682422972</v>
      </c>
      <c r="H144" s="34">
        <f>SUM(H138:H143)</f>
        <v>143420961</v>
      </c>
      <c r="I144" s="39">
        <f t="shared" si="33"/>
        <v>0.37167936598507517</v>
      </c>
      <c r="J144" s="34">
        <f>SUM(J138:J143)</f>
        <v>114069301</v>
      </c>
      <c r="K144" s="39">
        <f t="shared" si="34"/>
        <v>0.28152047993338869</v>
      </c>
      <c r="L144" s="34">
        <f>SUM(L138:L143)</f>
        <v>0</v>
      </c>
      <c r="M144" s="39">
        <f t="shared" si="35"/>
        <v>0</v>
      </c>
      <c r="N144" s="34">
        <f t="shared" si="36"/>
        <v>377598378</v>
      </c>
      <c r="O144" s="39">
        <f t="shared" si="37"/>
        <v>0.93190433942107809</v>
      </c>
      <c r="P144" s="34">
        <f>SUM(P138:P143)</f>
        <v>155447354</v>
      </c>
      <c r="Q144" s="34">
        <f>SUM(Q138:Q143)</f>
        <v>372486737</v>
      </c>
      <c r="R144" s="34">
        <f>SUM(R138:R143)</f>
        <v>336941737</v>
      </c>
      <c r="S144" s="34">
        <f>SUM(S138:S143)</f>
        <v>352633179</v>
      </c>
      <c r="T144" s="39">
        <f t="shared" si="38"/>
        <v>1.0465701938255279</v>
      </c>
      <c r="U144" s="39">
        <f t="shared" si="39"/>
        <v>-0.26618692396655397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220</v>
      </c>
      <c r="I146" s="38">
        <f t="shared" si="33"/>
        <v>0</v>
      </c>
      <c r="J146" s="33">
        <v>331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551</v>
      </c>
      <c r="O146" s="38">
        <f t="shared" si="37"/>
        <v>0</v>
      </c>
      <c r="P146" s="33">
        <v>0</v>
      </c>
      <c r="Q146" s="33">
        <v>10332</v>
      </c>
      <c r="R146" s="33">
        <v>3246486</v>
      </c>
      <c r="S146" s="33">
        <v>2936608</v>
      </c>
      <c r="T146" s="38">
        <f t="shared" si="38"/>
        <v>0.90454971929649475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230134946</v>
      </c>
      <c r="E149" s="33">
        <v>266827729</v>
      </c>
      <c r="F149" s="33">
        <v>14240569</v>
      </c>
      <c r="G149" s="38">
        <f t="shared" si="32"/>
        <v>6.1879211512709593E-2</v>
      </c>
      <c r="H149" s="33">
        <v>13737589</v>
      </c>
      <c r="I149" s="38">
        <f t="shared" si="33"/>
        <v>5.9693624279034962E-2</v>
      </c>
      <c r="J149" s="33">
        <v>108859011</v>
      </c>
      <c r="K149" s="38">
        <f t="shared" si="34"/>
        <v>0.40797488105143676</v>
      </c>
      <c r="L149" s="33">
        <v>0</v>
      </c>
      <c r="M149" s="38">
        <f t="shared" si="35"/>
        <v>0</v>
      </c>
      <c r="N149" s="33">
        <f t="shared" si="36"/>
        <v>136837169</v>
      </c>
      <c r="O149" s="38">
        <f t="shared" si="37"/>
        <v>0.51282964297912226</v>
      </c>
      <c r="P149" s="33">
        <v>50520510</v>
      </c>
      <c r="Q149" s="33">
        <v>200344822</v>
      </c>
      <c r="R149" s="33">
        <v>218050105</v>
      </c>
      <c r="S149" s="33">
        <v>166208583</v>
      </c>
      <c r="T149" s="38">
        <f t="shared" si="38"/>
        <v>0.76224949765559613</v>
      </c>
      <c r="U149" s="38">
        <f t="shared" si="39"/>
        <v>1.154748853485446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230134946</v>
      </c>
      <c r="E150" s="34">
        <f>SUM(E145:E149)</f>
        <v>266827729</v>
      </c>
      <c r="F150" s="34">
        <f>SUM(F145:F149)</f>
        <v>14240569</v>
      </c>
      <c r="G150" s="39">
        <f t="shared" si="32"/>
        <v>6.1879211512709593E-2</v>
      </c>
      <c r="H150" s="34">
        <f>SUM(H145:H149)</f>
        <v>13737809</v>
      </c>
      <c r="I150" s="39">
        <f t="shared" si="33"/>
        <v>5.9694580239891076E-2</v>
      </c>
      <c r="J150" s="34">
        <f>SUM(J145:J149)</f>
        <v>108859342</v>
      </c>
      <c r="K150" s="39">
        <f t="shared" si="34"/>
        <v>0.40797612155219443</v>
      </c>
      <c r="L150" s="34">
        <f>SUM(L145:L149)</f>
        <v>0</v>
      </c>
      <c r="M150" s="39">
        <f t="shared" si="35"/>
        <v>0</v>
      </c>
      <c r="N150" s="34">
        <f t="shared" si="36"/>
        <v>136837720</v>
      </c>
      <c r="O150" s="39">
        <f t="shared" si="37"/>
        <v>0.51283170798189415</v>
      </c>
      <c r="P150" s="34">
        <f>SUM(P145:P149)</f>
        <v>50520510</v>
      </c>
      <c r="Q150" s="34">
        <f>SUM(Q145:Q149)</f>
        <v>200355154</v>
      </c>
      <c r="R150" s="34">
        <f>SUM(R145:R149)</f>
        <v>221296591</v>
      </c>
      <c r="S150" s="34">
        <f>SUM(S145:S149)</f>
        <v>169145191</v>
      </c>
      <c r="T150" s="39">
        <f t="shared" si="38"/>
        <v>0.76433708371043096</v>
      </c>
      <c r="U150" s="39">
        <f t="shared" si="39"/>
        <v>1.1547554052799547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1954</v>
      </c>
      <c r="E151" s="33">
        <v>1954</v>
      </c>
      <c r="F151" s="33">
        <v>0</v>
      </c>
      <c r="G151" s="38">
        <f t="shared" si="32"/>
        <v>0</v>
      </c>
      <c r="H151" s="33">
        <v>17596</v>
      </c>
      <c r="I151" s="38">
        <f t="shared" si="33"/>
        <v>9.0051177072671447</v>
      </c>
      <c r="J151" s="33">
        <v>21996</v>
      </c>
      <c r="K151" s="38">
        <f t="shared" si="34"/>
        <v>11.256908904810645</v>
      </c>
      <c r="L151" s="33">
        <v>0</v>
      </c>
      <c r="M151" s="38">
        <f t="shared" si="35"/>
        <v>0</v>
      </c>
      <c r="N151" s="33">
        <f t="shared" si="36"/>
        <v>39592</v>
      </c>
      <c r="O151" s="38">
        <f t="shared" si="37"/>
        <v>20.26202661207779</v>
      </c>
      <c r="P151" s="33">
        <v>16304</v>
      </c>
      <c r="Q151" s="33">
        <v>46804</v>
      </c>
      <c r="R151" s="33">
        <v>11804</v>
      </c>
      <c r="S151" s="33">
        <v>16304</v>
      </c>
      <c r="T151" s="38">
        <f t="shared" si="38"/>
        <v>1.381226702812606</v>
      </c>
      <c r="U151" s="38">
        <f t="shared" si="39"/>
        <v>0.34911678115799805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520165200</v>
      </c>
      <c r="E152" s="33">
        <v>969300103</v>
      </c>
      <c r="F152" s="33">
        <v>195866081</v>
      </c>
      <c r="G152" s="38">
        <f t="shared" si="32"/>
        <v>0.37654591464404003</v>
      </c>
      <c r="H152" s="33">
        <v>272189610</v>
      </c>
      <c r="I152" s="38">
        <f t="shared" si="33"/>
        <v>0.52327531714924413</v>
      </c>
      <c r="J152" s="33">
        <v>220334401</v>
      </c>
      <c r="K152" s="38">
        <f t="shared" si="34"/>
        <v>0.22731288309787789</v>
      </c>
      <c r="L152" s="33">
        <v>0</v>
      </c>
      <c r="M152" s="38">
        <f t="shared" si="35"/>
        <v>0</v>
      </c>
      <c r="N152" s="33">
        <f t="shared" si="36"/>
        <v>688390092</v>
      </c>
      <c r="O152" s="38">
        <f t="shared" si="37"/>
        <v>0.71019294217489626</v>
      </c>
      <c r="P152" s="33">
        <v>112798748</v>
      </c>
      <c r="Q152" s="33">
        <v>459278100</v>
      </c>
      <c r="R152" s="33">
        <v>490994396</v>
      </c>
      <c r="S152" s="33">
        <v>327920505</v>
      </c>
      <c r="T152" s="38">
        <f t="shared" si="38"/>
        <v>0.66787015833883367</v>
      </c>
      <c r="U152" s="38">
        <f t="shared" si="39"/>
        <v>0.95334083849937756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6000</v>
      </c>
      <c r="F154" s="33">
        <v>49622</v>
      </c>
      <c r="G154" s="38">
        <f t="shared" si="32"/>
        <v>0</v>
      </c>
      <c r="H154" s="33">
        <v>51423</v>
      </c>
      <c r="I154" s="38">
        <f t="shared" si="33"/>
        <v>0</v>
      </c>
      <c r="J154" s="33">
        <v>49623</v>
      </c>
      <c r="K154" s="38">
        <f t="shared" si="34"/>
        <v>8.2705000000000002</v>
      </c>
      <c r="L154" s="33">
        <v>0</v>
      </c>
      <c r="M154" s="38">
        <f t="shared" si="35"/>
        <v>0</v>
      </c>
      <c r="N154" s="33">
        <f t="shared" si="36"/>
        <v>150668</v>
      </c>
      <c r="O154" s="38">
        <f t="shared" si="37"/>
        <v>25.111333333333334</v>
      </c>
      <c r="P154" s="33">
        <v>33082</v>
      </c>
      <c r="Q154" s="33">
        <v>0</v>
      </c>
      <c r="R154" s="33">
        <v>0</v>
      </c>
      <c r="S154" s="33">
        <v>132328</v>
      </c>
      <c r="T154" s="38">
        <f t="shared" si="38"/>
        <v>0</v>
      </c>
      <c r="U154" s="38">
        <f t="shared" si="39"/>
        <v>0.5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600000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300000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514831914</v>
      </c>
      <c r="E156" s="33">
        <v>565576637</v>
      </c>
      <c r="F156" s="33">
        <v>137220533</v>
      </c>
      <c r="G156" s="38">
        <f t="shared" si="32"/>
        <v>0.26653462862055594</v>
      </c>
      <c r="H156" s="33">
        <v>163457348</v>
      </c>
      <c r="I156" s="38">
        <f t="shared" si="33"/>
        <v>0.31749653344139811</v>
      </c>
      <c r="J156" s="33">
        <v>163148160</v>
      </c>
      <c r="K156" s="38">
        <f t="shared" si="34"/>
        <v>0.28846340058420766</v>
      </c>
      <c r="L156" s="33">
        <v>0</v>
      </c>
      <c r="M156" s="38">
        <f t="shared" si="35"/>
        <v>0</v>
      </c>
      <c r="N156" s="33">
        <f t="shared" si="36"/>
        <v>463826041</v>
      </c>
      <c r="O156" s="38">
        <f t="shared" si="37"/>
        <v>0.82009406092210979</v>
      </c>
      <c r="P156" s="33">
        <v>138971799</v>
      </c>
      <c r="Q156" s="33">
        <v>451999481</v>
      </c>
      <c r="R156" s="33">
        <v>587225263</v>
      </c>
      <c r="S156" s="33">
        <v>481105890</v>
      </c>
      <c r="T156" s="38">
        <f t="shared" si="38"/>
        <v>0.819286771727326</v>
      </c>
      <c r="U156" s="38">
        <f t="shared" si="39"/>
        <v>0.17396594973919854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1035599068</v>
      </c>
      <c r="E157" s="34">
        <f>SUM(E151:E156)</f>
        <v>1534884694</v>
      </c>
      <c r="F157" s="34">
        <f>SUM(F151:F156)</f>
        <v>333136236</v>
      </c>
      <c r="G157" s="39">
        <f t="shared" si="32"/>
        <v>0.321684565285839</v>
      </c>
      <c r="H157" s="34">
        <f>SUM(H151:H156)</f>
        <v>435715977</v>
      </c>
      <c r="I157" s="39">
        <f t="shared" si="33"/>
        <v>0.42073809301651477</v>
      </c>
      <c r="J157" s="34">
        <f>SUM(J151:J156)</f>
        <v>383554180</v>
      </c>
      <c r="K157" s="39">
        <f t="shared" si="34"/>
        <v>0.24989120127352055</v>
      </c>
      <c r="L157" s="34">
        <f>SUM(L151:L156)</f>
        <v>0</v>
      </c>
      <c r="M157" s="39">
        <f t="shared" si="35"/>
        <v>0</v>
      </c>
      <c r="N157" s="34">
        <f t="shared" si="36"/>
        <v>1152406393</v>
      </c>
      <c r="O157" s="39">
        <f t="shared" si="37"/>
        <v>0.75080974975179471</v>
      </c>
      <c r="P157" s="34">
        <f>SUM(P151:P156)</f>
        <v>251819933</v>
      </c>
      <c r="Q157" s="34">
        <f>SUM(Q151:Q156)</f>
        <v>911324385</v>
      </c>
      <c r="R157" s="34">
        <f>SUM(R151:R156)</f>
        <v>1078531463</v>
      </c>
      <c r="S157" s="34">
        <f>SUM(S151:S156)</f>
        <v>809175027</v>
      </c>
      <c r="T157" s="39">
        <f t="shared" si="38"/>
        <v>0.75025630198050142</v>
      </c>
      <c r="U157" s="39">
        <f t="shared" si="39"/>
        <v>0.5231287508920115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503083213</v>
      </c>
      <c r="E162" s="33">
        <v>546669780</v>
      </c>
      <c r="F162" s="33">
        <v>37268179</v>
      </c>
      <c r="G162" s="38">
        <f t="shared" si="32"/>
        <v>7.4079551924941686E-2</v>
      </c>
      <c r="H162" s="33">
        <v>48053921</v>
      </c>
      <c r="I162" s="38">
        <f t="shared" si="33"/>
        <v>9.5518832189695826E-2</v>
      </c>
      <c r="J162" s="33">
        <v>224838477</v>
      </c>
      <c r="K162" s="38">
        <f t="shared" si="34"/>
        <v>0.41128755461843897</v>
      </c>
      <c r="L162" s="33">
        <v>0</v>
      </c>
      <c r="M162" s="38">
        <f t="shared" si="35"/>
        <v>0</v>
      </c>
      <c r="N162" s="33">
        <f t="shared" si="36"/>
        <v>310160577</v>
      </c>
      <c r="O162" s="38">
        <f t="shared" si="37"/>
        <v>0.56736367794100495</v>
      </c>
      <c r="P162" s="33">
        <v>102817081</v>
      </c>
      <c r="Q162" s="33">
        <v>401078016</v>
      </c>
      <c r="R162" s="33">
        <v>458630275</v>
      </c>
      <c r="S162" s="33">
        <v>306878598</v>
      </c>
      <c r="T162" s="38">
        <f t="shared" si="38"/>
        <v>0.6691198002574078</v>
      </c>
      <c r="U162" s="38">
        <f t="shared" si="39"/>
        <v>1.1867813675822987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503083213</v>
      </c>
      <c r="E163" s="34">
        <f>SUM(E158:E162)</f>
        <v>546669780</v>
      </c>
      <c r="F163" s="34">
        <f>SUM(F158:F162)</f>
        <v>37268179</v>
      </c>
      <c r="G163" s="39">
        <f t="shared" si="32"/>
        <v>7.4079551924941686E-2</v>
      </c>
      <c r="H163" s="34">
        <f>SUM(H158:H162)</f>
        <v>48053921</v>
      </c>
      <c r="I163" s="39">
        <f t="shared" si="33"/>
        <v>9.5518832189695826E-2</v>
      </c>
      <c r="J163" s="34">
        <f>SUM(J158:J162)</f>
        <v>224838477</v>
      </c>
      <c r="K163" s="39">
        <f t="shared" si="34"/>
        <v>0.41128755461843897</v>
      </c>
      <c r="L163" s="34">
        <f>SUM(L158:L162)</f>
        <v>0</v>
      </c>
      <c r="M163" s="39">
        <f t="shared" si="35"/>
        <v>0</v>
      </c>
      <c r="N163" s="34">
        <f t="shared" si="36"/>
        <v>310160577</v>
      </c>
      <c r="O163" s="39">
        <f t="shared" si="37"/>
        <v>0.56736367794100495</v>
      </c>
      <c r="P163" s="34">
        <f>SUM(P158:P162)</f>
        <v>102817081</v>
      </c>
      <c r="Q163" s="34">
        <f>SUM(Q158:Q162)</f>
        <v>401078016</v>
      </c>
      <c r="R163" s="34">
        <f>SUM(R158:R162)</f>
        <v>458630275</v>
      </c>
      <c r="S163" s="34">
        <f>SUM(S158:S162)</f>
        <v>306878598</v>
      </c>
      <c r="T163" s="39">
        <f t="shared" si="38"/>
        <v>0.6691198002574078</v>
      </c>
      <c r="U163" s="39">
        <f t="shared" si="39"/>
        <v>1.1867813675822987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200000</v>
      </c>
      <c r="E166" s="33">
        <v>200000</v>
      </c>
      <c r="F166" s="33">
        <v>27238</v>
      </c>
      <c r="G166" s="38">
        <f t="shared" si="32"/>
        <v>0.13619000000000001</v>
      </c>
      <c r="H166" s="33">
        <v>41003</v>
      </c>
      <c r="I166" s="38">
        <f t="shared" si="33"/>
        <v>0.205015</v>
      </c>
      <c r="J166" s="33">
        <v>89267</v>
      </c>
      <c r="K166" s="38">
        <f t="shared" si="34"/>
        <v>0.44633499999999998</v>
      </c>
      <c r="L166" s="33">
        <v>0</v>
      </c>
      <c r="M166" s="38">
        <f t="shared" si="35"/>
        <v>0</v>
      </c>
      <c r="N166" s="33">
        <f t="shared" si="36"/>
        <v>157508</v>
      </c>
      <c r="O166" s="38">
        <f t="shared" si="37"/>
        <v>0.78754000000000002</v>
      </c>
      <c r="P166" s="33">
        <v>25080</v>
      </c>
      <c r="Q166" s="33">
        <v>200000</v>
      </c>
      <c r="R166" s="33">
        <v>270000</v>
      </c>
      <c r="S166" s="33">
        <v>81857</v>
      </c>
      <c r="T166" s="38">
        <f t="shared" si="38"/>
        <v>0.3031740740740741</v>
      </c>
      <c r="U166" s="38">
        <f t="shared" si="39"/>
        <v>2.5592902711323764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151848818</v>
      </c>
      <c r="E168" s="33">
        <v>190944460</v>
      </c>
      <c r="F168" s="33">
        <v>46274096</v>
      </c>
      <c r="G168" s="38">
        <f t="shared" si="32"/>
        <v>0.30473794007405447</v>
      </c>
      <c r="H168" s="33">
        <v>69416232</v>
      </c>
      <c r="I168" s="38">
        <f t="shared" si="33"/>
        <v>0.45714041712198245</v>
      </c>
      <c r="J168" s="33">
        <v>42635664</v>
      </c>
      <c r="K168" s="38">
        <f t="shared" si="34"/>
        <v>0.22328830069225367</v>
      </c>
      <c r="L168" s="33">
        <v>0</v>
      </c>
      <c r="M168" s="38">
        <f t="shared" si="35"/>
        <v>0</v>
      </c>
      <c r="N168" s="33">
        <f t="shared" si="36"/>
        <v>158325992</v>
      </c>
      <c r="O168" s="38">
        <f t="shared" si="37"/>
        <v>0.82917300664287408</v>
      </c>
      <c r="P168" s="33">
        <v>41576631</v>
      </c>
      <c r="Q168" s="33">
        <v>145856976</v>
      </c>
      <c r="R168" s="33">
        <v>170562136</v>
      </c>
      <c r="S168" s="33">
        <v>125271092</v>
      </c>
      <c r="T168" s="38">
        <f t="shared" si="38"/>
        <v>0.73446015005346788</v>
      </c>
      <c r="U168" s="38">
        <f t="shared" si="39"/>
        <v>2.5471832963089192E-2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152048818</v>
      </c>
      <c r="E169" s="34">
        <f>SUM(E164:E168)</f>
        <v>191144460</v>
      </c>
      <c r="F169" s="34">
        <f>SUM(F164:F168)</f>
        <v>46301334</v>
      </c>
      <c r="G169" s="39">
        <f t="shared" si="32"/>
        <v>0.30451623767308733</v>
      </c>
      <c r="H169" s="34">
        <f>SUM(H164:H168)</f>
        <v>69457235</v>
      </c>
      <c r="I169" s="39">
        <f t="shared" si="33"/>
        <v>0.45680877966443645</v>
      </c>
      <c r="J169" s="34">
        <f>SUM(J164:J168)</f>
        <v>42724931</v>
      </c>
      <c r="K169" s="39">
        <f t="shared" si="34"/>
        <v>0.22352168093179367</v>
      </c>
      <c r="L169" s="34">
        <f>SUM(L164:L168)</f>
        <v>0</v>
      </c>
      <c r="M169" s="39">
        <f t="shared" si="35"/>
        <v>0</v>
      </c>
      <c r="N169" s="34">
        <f t="shared" si="36"/>
        <v>158483500</v>
      </c>
      <c r="O169" s="39">
        <f t="shared" si="37"/>
        <v>0.82912944481885587</v>
      </c>
      <c r="P169" s="34">
        <f>SUM(P164:P168)</f>
        <v>41601711</v>
      </c>
      <c r="Q169" s="34">
        <f>SUM(Q164:Q168)</f>
        <v>146056976</v>
      </c>
      <c r="R169" s="34">
        <f>SUM(R164:R168)</f>
        <v>170832136</v>
      </c>
      <c r="S169" s="34">
        <f>SUM(S164:S168)</f>
        <v>125352949</v>
      </c>
      <c r="T169" s="39">
        <f t="shared" si="38"/>
        <v>0.73377850289245339</v>
      </c>
      <c r="U169" s="39">
        <f t="shared" si="39"/>
        <v>2.6999370290322844E-2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12424975939</v>
      </c>
      <c r="E170" s="34">
        <f>SUM(E105,E107:E111,E113:E120,E122:E125,E127:E131,E133:E136,E138:E143,E145:E149,E151:E156,E158:E162,E164:E168)</f>
        <v>13226168372</v>
      </c>
      <c r="F170" s="34">
        <f>SUM(F105,F107:F111,F113:F120,F122:F125,F127:F131,F133:F136,F138:F143,F145:F149,F151:F156,F158:F162,F164:F168)</f>
        <v>3258889580</v>
      </c>
      <c r="G170" s="39">
        <f t="shared" si="32"/>
        <v>0.26228538356930498</v>
      </c>
      <c r="H170" s="34">
        <f>SUM(H105,H107:H111,H113:H120,H122:H125,H127:H131,H133:H136,H138:H143,H145:H149,H151:H156,H158:H162,H164:H168)</f>
        <v>3841212284</v>
      </c>
      <c r="I170" s="39">
        <f t="shared" si="33"/>
        <v>0.30915249275799828</v>
      </c>
      <c r="J170" s="34">
        <f>SUM(J105,J107:J111,J113:J120,J122:J125,J127:J131,J133:J136,J138:J143,J145:J149,J151:J156,J158:J162,J164:J168)</f>
        <v>3400686568</v>
      </c>
      <c r="K170" s="39">
        <f t="shared" si="34"/>
        <v>0.25711804600940247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10500788432</v>
      </c>
      <c r="O170" s="39">
        <f t="shared" si="37"/>
        <v>0.79394032622708244</v>
      </c>
      <c r="P170" s="34">
        <f>SUM(P105,P107:P111,P113:P120,P122:P125,P127:P131,P133:P136,P138:P143,P145:P149,P151:P156,P158:P162,P164:P168)</f>
        <v>3631835860</v>
      </c>
      <c r="Q170" s="34">
        <f>SUM(Q105,Q107:Q111,Q113:Q120,Q122:Q125,Q127:Q131,Q133:Q136,Q138:Q143,Q145:Q149,Q151:Q156,Q158:Q162,Q164:Q168)</f>
        <v>11194016160</v>
      </c>
      <c r="R170" s="34">
        <f>SUM(R105,R107:R111,R113:R120,R122:R125,R127:R131,R133:R136,R138:R143,R145:R149,R151:R156,R158:R162,R164:R168)</f>
        <v>12861279967</v>
      </c>
      <c r="S170" s="34">
        <f>SUM(S105,S107:S111,S113:S120,S122:S125,S127:S131,S133:S136,S138:S143,S145:S149,S151:S156,S158:S162,S164:S168)</f>
        <v>9814280497</v>
      </c>
      <c r="T170" s="39">
        <f t="shared" si="38"/>
        <v>0.76308738494005912</v>
      </c>
      <c r="U170" s="39">
        <f t="shared" si="39"/>
        <v>-6.3645302516507463E-2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32698</v>
      </c>
      <c r="G174" s="38">
        <f t="shared" si="40"/>
        <v>0</v>
      </c>
      <c r="H174" s="33">
        <v>-2143192</v>
      </c>
      <c r="I174" s="38">
        <f t="shared" si="41"/>
        <v>0</v>
      </c>
      <c r="J174" s="33">
        <v>2270718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160224</v>
      </c>
      <c r="O174" s="38">
        <f t="shared" si="45"/>
        <v>0</v>
      </c>
      <c r="P174" s="33">
        <v>6029552</v>
      </c>
      <c r="Q174" s="33">
        <v>0</v>
      </c>
      <c r="R174" s="33">
        <v>0</v>
      </c>
      <c r="S174" s="33">
        <v>9221712</v>
      </c>
      <c r="T174" s="38">
        <f t="shared" si="46"/>
        <v>0</v>
      </c>
      <c r="U174" s="38">
        <f t="shared" si="47"/>
        <v>-0.62340187131647595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708789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708789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5000</v>
      </c>
      <c r="F177" s="33">
        <v>0</v>
      </c>
      <c r="G177" s="38">
        <f t="shared" si="40"/>
        <v>0</v>
      </c>
      <c r="H177" s="33">
        <v>1263480</v>
      </c>
      <c r="I177" s="38">
        <f t="shared" si="41"/>
        <v>0</v>
      </c>
      <c r="J177" s="33">
        <v>2361128</v>
      </c>
      <c r="K177" s="38">
        <f t="shared" si="42"/>
        <v>472.22559999999999</v>
      </c>
      <c r="L177" s="33">
        <v>0</v>
      </c>
      <c r="M177" s="38">
        <f t="shared" si="43"/>
        <v>0</v>
      </c>
      <c r="N177" s="33">
        <f t="shared" si="44"/>
        <v>3624608</v>
      </c>
      <c r="O177" s="38">
        <f t="shared" si="45"/>
        <v>724.92160000000001</v>
      </c>
      <c r="P177" s="33">
        <v>454552</v>
      </c>
      <c r="Q177" s="33">
        <v>0</v>
      </c>
      <c r="R177" s="33">
        <v>0</v>
      </c>
      <c r="S177" s="33">
        <v>1367743</v>
      </c>
      <c r="T177" s="38">
        <f t="shared" si="46"/>
        <v>0</v>
      </c>
      <c r="U177" s="38">
        <f t="shared" si="47"/>
        <v>4.1944068005420725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1035231396</v>
      </c>
      <c r="E178" s="33">
        <v>998630321</v>
      </c>
      <c r="F178" s="33">
        <v>104764646</v>
      </c>
      <c r="G178" s="38">
        <f t="shared" si="40"/>
        <v>0.10119925497313646</v>
      </c>
      <c r="H178" s="33">
        <v>120055405</v>
      </c>
      <c r="I178" s="38">
        <f t="shared" si="41"/>
        <v>0.11596963293798714</v>
      </c>
      <c r="J178" s="33">
        <v>159731964</v>
      </c>
      <c r="K178" s="38">
        <f t="shared" si="42"/>
        <v>0.15995104558817017</v>
      </c>
      <c r="L178" s="33">
        <v>0</v>
      </c>
      <c r="M178" s="38">
        <f t="shared" si="43"/>
        <v>0</v>
      </c>
      <c r="N178" s="33">
        <f t="shared" si="44"/>
        <v>384552015</v>
      </c>
      <c r="O178" s="38">
        <f t="shared" si="45"/>
        <v>0.38507945023632023</v>
      </c>
      <c r="P178" s="33">
        <v>179348409</v>
      </c>
      <c r="Q178" s="33">
        <v>728585436</v>
      </c>
      <c r="R178" s="33">
        <v>923209935</v>
      </c>
      <c r="S178" s="33">
        <v>575656789</v>
      </c>
      <c r="T178" s="38">
        <f t="shared" si="46"/>
        <v>0.62353833854701746</v>
      </c>
      <c r="U178" s="38">
        <f t="shared" si="47"/>
        <v>-0.10937618632568968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1035231396</v>
      </c>
      <c r="E179" s="34">
        <f>SUM(E173:E178)</f>
        <v>998635321</v>
      </c>
      <c r="F179" s="34">
        <f>SUM(F173:F178)</f>
        <v>105506133</v>
      </c>
      <c r="G179" s="39">
        <f t="shared" si="40"/>
        <v>0.10191550740024118</v>
      </c>
      <c r="H179" s="34">
        <f>SUM(H173:H178)</f>
        <v>119175693</v>
      </c>
      <c r="I179" s="39">
        <f t="shared" si="41"/>
        <v>0.11511985963764182</v>
      </c>
      <c r="J179" s="34">
        <f>SUM(J173:J178)</f>
        <v>164363810</v>
      </c>
      <c r="K179" s="39">
        <f t="shared" si="42"/>
        <v>0.1645884203609097</v>
      </c>
      <c r="L179" s="34">
        <f>SUM(L173:L178)</f>
        <v>0</v>
      </c>
      <c r="M179" s="39">
        <f t="shared" si="43"/>
        <v>0</v>
      </c>
      <c r="N179" s="34">
        <f t="shared" si="44"/>
        <v>389045636</v>
      </c>
      <c r="O179" s="39">
        <f t="shared" si="45"/>
        <v>0.38957728393826757</v>
      </c>
      <c r="P179" s="34">
        <f>SUM(P173:P178)</f>
        <v>185832513</v>
      </c>
      <c r="Q179" s="34">
        <f>SUM(Q173:Q178)</f>
        <v>728585436</v>
      </c>
      <c r="R179" s="34">
        <f>SUM(R173:R178)</f>
        <v>923209935</v>
      </c>
      <c r="S179" s="34">
        <f>SUM(S173:S178)</f>
        <v>586246244</v>
      </c>
      <c r="T179" s="39">
        <f t="shared" si="46"/>
        <v>0.63500859530936482</v>
      </c>
      <c r="U179" s="39">
        <f t="shared" si="47"/>
        <v>-0.11552716289210385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35024916</v>
      </c>
      <c r="F180" s="33">
        <v>22730</v>
      </c>
      <c r="G180" s="38">
        <f t="shared" si="40"/>
        <v>0</v>
      </c>
      <c r="H180" s="33">
        <v>50686</v>
      </c>
      <c r="I180" s="38">
        <f t="shared" si="41"/>
        <v>0</v>
      </c>
      <c r="J180" s="33">
        <v>238868</v>
      </c>
      <c r="K180" s="38">
        <f t="shared" si="42"/>
        <v>6.8199449785975221E-3</v>
      </c>
      <c r="L180" s="33">
        <v>0</v>
      </c>
      <c r="M180" s="38">
        <f t="shared" si="43"/>
        <v>0</v>
      </c>
      <c r="N180" s="33">
        <f t="shared" si="44"/>
        <v>312284</v>
      </c>
      <c r="O180" s="38">
        <f t="shared" si="45"/>
        <v>8.9160527893914158E-3</v>
      </c>
      <c r="P180" s="33">
        <v>232526</v>
      </c>
      <c r="Q180" s="33">
        <v>398885</v>
      </c>
      <c r="R180" s="33">
        <v>0</v>
      </c>
      <c r="S180" s="33">
        <v>358393</v>
      </c>
      <c r="T180" s="38">
        <f t="shared" si="46"/>
        <v>0</v>
      </c>
      <c r="U180" s="38">
        <f t="shared" si="47"/>
        <v>2.7274369317839664E-2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99960</v>
      </c>
      <c r="E182" s="33">
        <v>99960</v>
      </c>
      <c r="F182" s="33">
        <v>20653</v>
      </c>
      <c r="G182" s="38">
        <f t="shared" si="40"/>
        <v>0.20661264505802321</v>
      </c>
      <c r="H182" s="33">
        <v>22036</v>
      </c>
      <c r="I182" s="38">
        <f t="shared" si="41"/>
        <v>0.22044817927170868</v>
      </c>
      <c r="J182" s="33">
        <v>24521</v>
      </c>
      <c r="K182" s="38">
        <f t="shared" si="42"/>
        <v>0.24530812324929971</v>
      </c>
      <c r="L182" s="33">
        <v>0</v>
      </c>
      <c r="M182" s="38">
        <f t="shared" si="43"/>
        <v>0</v>
      </c>
      <c r="N182" s="33">
        <f t="shared" si="44"/>
        <v>67210</v>
      </c>
      <c r="O182" s="38">
        <f t="shared" si="45"/>
        <v>0.67236894757903165</v>
      </c>
      <c r="P182" s="33">
        <v>20471</v>
      </c>
      <c r="Q182" s="33">
        <v>95556</v>
      </c>
      <c r="R182" s="33">
        <v>191446</v>
      </c>
      <c r="S182" s="33">
        <v>53462</v>
      </c>
      <c r="T182" s="38">
        <f t="shared" si="46"/>
        <v>0.27925367988884592</v>
      </c>
      <c r="U182" s="38">
        <f t="shared" si="47"/>
        <v>0.19784084802891888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669516178</v>
      </c>
      <c r="E184" s="33">
        <v>680601369</v>
      </c>
      <c r="F184" s="33">
        <v>105717536</v>
      </c>
      <c r="G184" s="38">
        <f t="shared" si="40"/>
        <v>0.15790139129393824</v>
      </c>
      <c r="H184" s="33">
        <v>173258224</v>
      </c>
      <c r="I184" s="38">
        <f t="shared" si="41"/>
        <v>0.25878123590315993</v>
      </c>
      <c r="J184" s="33">
        <v>142365849</v>
      </c>
      <c r="K184" s="38">
        <f t="shared" si="42"/>
        <v>0.20917655397781018</v>
      </c>
      <c r="L184" s="33">
        <v>0</v>
      </c>
      <c r="M184" s="38">
        <f t="shared" si="43"/>
        <v>0</v>
      </c>
      <c r="N184" s="33">
        <f t="shared" si="44"/>
        <v>421341609</v>
      </c>
      <c r="O184" s="38">
        <f t="shared" si="45"/>
        <v>0.61907252643213539</v>
      </c>
      <c r="P184" s="33">
        <v>248897158</v>
      </c>
      <c r="Q184" s="33">
        <v>803806747</v>
      </c>
      <c r="R184" s="33">
        <v>859419625</v>
      </c>
      <c r="S184" s="33">
        <v>559500213</v>
      </c>
      <c r="T184" s="38">
        <f t="shared" si="46"/>
        <v>0.65102098756471849</v>
      </c>
      <c r="U184" s="38">
        <f t="shared" si="47"/>
        <v>-0.42801336044182559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669616138</v>
      </c>
      <c r="E185" s="34">
        <f>SUM(E180:E184)</f>
        <v>715726245</v>
      </c>
      <c r="F185" s="34">
        <f>SUM(F180:F184)</f>
        <v>105760919</v>
      </c>
      <c r="G185" s="39">
        <f t="shared" si="40"/>
        <v>0.15794260770937393</v>
      </c>
      <c r="H185" s="34">
        <f>SUM(H180:H184)</f>
        <v>173330946</v>
      </c>
      <c r="I185" s="39">
        <f t="shared" si="41"/>
        <v>0.2588512076750456</v>
      </c>
      <c r="J185" s="34">
        <f>SUM(J180:J184)</f>
        <v>142629238</v>
      </c>
      <c r="K185" s="39">
        <f t="shared" si="42"/>
        <v>0.19927903859386908</v>
      </c>
      <c r="L185" s="34">
        <f>SUM(L180:L184)</f>
        <v>0</v>
      </c>
      <c r="M185" s="39">
        <f t="shared" si="43"/>
        <v>0</v>
      </c>
      <c r="N185" s="34">
        <f t="shared" si="44"/>
        <v>421721103</v>
      </c>
      <c r="O185" s="39">
        <f t="shared" si="45"/>
        <v>0.58922123639604695</v>
      </c>
      <c r="P185" s="34">
        <f>SUM(P180:P184)</f>
        <v>249150155</v>
      </c>
      <c r="Q185" s="34">
        <f>SUM(Q180:Q184)</f>
        <v>804301188</v>
      </c>
      <c r="R185" s="34">
        <f>SUM(R180:R184)</f>
        <v>859611071</v>
      </c>
      <c r="S185" s="34">
        <f>SUM(S180:S184)</f>
        <v>559912068</v>
      </c>
      <c r="T185" s="39">
        <f t="shared" si="46"/>
        <v>0.65135511499246379</v>
      </c>
      <c r="U185" s="39">
        <f t="shared" si="47"/>
        <v>-0.42753702882504729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8083668</v>
      </c>
      <c r="E187" s="33">
        <v>7811892</v>
      </c>
      <c r="F187" s="33">
        <v>1643607</v>
      </c>
      <c r="G187" s="38">
        <f t="shared" si="40"/>
        <v>0.20332440669260538</v>
      </c>
      <c r="H187" s="33">
        <v>1701481</v>
      </c>
      <c r="I187" s="38">
        <f t="shared" si="41"/>
        <v>0.2104837803828658</v>
      </c>
      <c r="J187" s="33">
        <v>1751042</v>
      </c>
      <c r="K187" s="38">
        <f t="shared" si="42"/>
        <v>0.22415082031344008</v>
      </c>
      <c r="L187" s="33">
        <v>0</v>
      </c>
      <c r="M187" s="38">
        <f t="shared" si="43"/>
        <v>0</v>
      </c>
      <c r="N187" s="33">
        <f t="shared" si="44"/>
        <v>5096130</v>
      </c>
      <c r="O187" s="38">
        <f t="shared" si="45"/>
        <v>0.65235540890734278</v>
      </c>
      <c r="P187" s="33">
        <v>1587941</v>
      </c>
      <c r="Q187" s="33">
        <v>7558351</v>
      </c>
      <c r="R187" s="33">
        <v>7575112</v>
      </c>
      <c r="S187" s="33">
        <v>4476644</v>
      </c>
      <c r="T187" s="38">
        <f t="shared" si="46"/>
        <v>0.59096736787522086</v>
      </c>
      <c r="U187" s="38">
        <f t="shared" si="47"/>
        <v>0.10271225442255094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493915388</v>
      </c>
      <c r="E188" s="33">
        <v>527448329</v>
      </c>
      <c r="F188" s="33">
        <v>97516222</v>
      </c>
      <c r="G188" s="38">
        <f t="shared" si="40"/>
        <v>0.19743507566117782</v>
      </c>
      <c r="H188" s="33">
        <v>69206075</v>
      </c>
      <c r="I188" s="38">
        <f t="shared" si="41"/>
        <v>0.14011726842574096</v>
      </c>
      <c r="J188" s="33">
        <v>70008225</v>
      </c>
      <c r="K188" s="38">
        <f t="shared" si="42"/>
        <v>0.13273001572064891</v>
      </c>
      <c r="L188" s="33">
        <v>0</v>
      </c>
      <c r="M188" s="38">
        <f t="shared" si="43"/>
        <v>0</v>
      </c>
      <c r="N188" s="33">
        <f t="shared" si="44"/>
        <v>236730522</v>
      </c>
      <c r="O188" s="38">
        <f t="shared" si="45"/>
        <v>0.44882220491402863</v>
      </c>
      <c r="P188" s="33">
        <v>116217147</v>
      </c>
      <c r="Q188" s="33">
        <v>488595720</v>
      </c>
      <c r="R188" s="33">
        <v>540010452</v>
      </c>
      <c r="S188" s="33">
        <v>342328133</v>
      </c>
      <c r="T188" s="38">
        <f t="shared" si="46"/>
        <v>0.63392871699453701</v>
      </c>
      <c r="U188" s="38">
        <f t="shared" si="47"/>
        <v>-0.39760846994462873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277083000</v>
      </c>
      <c r="E190" s="33">
        <v>308424000</v>
      </c>
      <c r="F190" s="33">
        <v>51807137</v>
      </c>
      <c r="G190" s="38">
        <f t="shared" si="40"/>
        <v>0.18697335094538459</v>
      </c>
      <c r="H190" s="33">
        <v>67512347</v>
      </c>
      <c r="I190" s="38">
        <f t="shared" si="41"/>
        <v>0.24365387627533988</v>
      </c>
      <c r="J190" s="33">
        <v>62077483</v>
      </c>
      <c r="K190" s="38">
        <f t="shared" si="42"/>
        <v>0.20127319209918812</v>
      </c>
      <c r="L190" s="33">
        <v>0</v>
      </c>
      <c r="M190" s="38">
        <f t="shared" si="43"/>
        <v>0</v>
      </c>
      <c r="N190" s="33">
        <f t="shared" si="44"/>
        <v>181396967</v>
      </c>
      <c r="O190" s="38">
        <f t="shared" si="45"/>
        <v>0.58814154216273706</v>
      </c>
      <c r="P190" s="33">
        <v>63849336</v>
      </c>
      <c r="Q190" s="33">
        <v>296010000</v>
      </c>
      <c r="R190" s="33">
        <v>269273000</v>
      </c>
      <c r="S190" s="33">
        <v>215051184</v>
      </c>
      <c r="T190" s="38">
        <f t="shared" si="46"/>
        <v>0.79863626876812754</v>
      </c>
      <c r="U190" s="38">
        <f t="shared" si="47"/>
        <v>-2.7750531344601592E-2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779082056</v>
      </c>
      <c r="E191" s="34">
        <f>SUM(E186:E190)</f>
        <v>843684221</v>
      </c>
      <c r="F191" s="34">
        <f>SUM(F186:F190)</f>
        <v>150966966</v>
      </c>
      <c r="G191" s="39">
        <f t="shared" si="40"/>
        <v>0.19377543717936691</v>
      </c>
      <c r="H191" s="34">
        <f>SUM(H186:H190)</f>
        <v>138419903</v>
      </c>
      <c r="I191" s="39">
        <f t="shared" si="41"/>
        <v>0.17767050586517424</v>
      </c>
      <c r="J191" s="34">
        <f>SUM(J186:J190)</f>
        <v>133836750</v>
      </c>
      <c r="K191" s="39">
        <f t="shared" si="42"/>
        <v>0.15863370046362404</v>
      </c>
      <c r="L191" s="34">
        <f>SUM(L186:L190)</f>
        <v>0</v>
      </c>
      <c r="M191" s="39">
        <f t="shared" si="43"/>
        <v>0</v>
      </c>
      <c r="N191" s="34">
        <f t="shared" si="44"/>
        <v>423223619</v>
      </c>
      <c r="O191" s="39">
        <f t="shared" si="45"/>
        <v>0.50163747106513679</v>
      </c>
      <c r="P191" s="34">
        <f>SUM(P186:P190)</f>
        <v>181654424</v>
      </c>
      <c r="Q191" s="34">
        <f>SUM(Q186:Q190)</f>
        <v>792164071</v>
      </c>
      <c r="R191" s="34">
        <f>SUM(R186:R190)</f>
        <v>816858564</v>
      </c>
      <c r="S191" s="34">
        <f>SUM(S186:S190)</f>
        <v>561855961</v>
      </c>
      <c r="T191" s="39">
        <f t="shared" si="46"/>
        <v>0.68782526836555269</v>
      </c>
      <c r="U191" s="39">
        <f t="shared" si="47"/>
        <v>-0.26323429370484253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58104040</v>
      </c>
      <c r="E192" s="33">
        <v>60428040</v>
      </c>
      <c r="F192" s="33">
        <v>6431215</v>
      </c>
      <c r="G192" s="38">
        <f t="shared" si="40"/>
        <v>0.11068447219849084</v>
      </c>
      <c r="H192" s="33">
        <v>13423856</v>
      </c>
      <c r="I192" s="38">
        <f t="shared" si="41"/>
        <v>0.23103137062414247</v>
      </c>
      <c r="J192" s="33">
        <v>7887150</v>
      </c>
      <c r="K192" s="38">
        <f t="shared" si="42"/>
        <v>0.13052136061338412</v>
      </c>
      <c r="L192" s="33">
        <v>0</v>
      </c>
      <c r="M192" s="38">
        <f t="shared" si="43"/>
        <v>0</v>
      </c>
      <c r="N192" s="33">
        <f t="shared" si="44"/>
        <v>27742221</v>
      </c>
      <c r="O192" s="38">
        <f t="shared" si="45"/>
        <v>0.45909516509223203</v>
      </c>
      <c r="P192" s="33">
        <v>8683625</v>
      </c>
      <c r="Q192" s="33">
        <v>47522028</v>
      </c>
      <c r="R192" s="33">
        <v>43521960</v>
      </c>
      <c r="S192" s="33">
        <v>25820465</v>
      </c>
      <c r="T192" s="38">
        <f t="shared" si="46"/>
        <v>0.59327440675925436</v>
      </c>
      <c r="U192" s="38">
        <f t="shared" si="47"/>
        <v>-9.1721487282097058E-2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83956746</v>
      </c>
      <c r="E193" s="33">
        <v>57872994</v>
      </c>
      <c r="F193" s="33">
        <v>11411200</v>
      </c>
      <c r="G193" s="38">
        <f t="shared" si="40"/>
        <v>0.13591760690677554</v>
      </c>
      <c r="H193" s="33">
        <v>27842077</v>
      </c>
      <c r="I193" s="38">
        <f t="shared" si="41"/>
        <v>0.33162406032268094</v>
      </c>
      <c r="J193" s="33">
        <v>20604467</v>
      </c>
      <c r="K193" s="38">
        <f t="shared" si="42"/>
        <v>0.35602904871311825</v>
      </c>
      <c r="L193" s="33">
        <v>0</v>
      </c>
      <c r="M193" s="38">
        <f t="shared" si="43"/>
        <v>0</v>
      </c>
      <c r="N193" s="33">
        <f t="shared" si="44"/>
        <v>59857744</v>
      </c>
      <c r="O193" s="38">
        <f t="shared" si="45"/>
        <v>1.034294925194297</v>
      </c>
      <c r="P193" s="33">
        <v>12552454</v>
      </c>
      <c r="Q193" s="33">
        <v>80485664</v>
      </c>
      <c r="R193" s="33">
        <v>89626664</v>
      </c>
      <c r="S193" s="33">
        <v>35998296</v>
      </c>
      <c r="T193" s="38">
        <f t="shared" si="46"/>
        <v>0.40164717053398308</v>
      </c>
      <c r="U193" s="38">
        <f t="shared" si="47"/>
        <v>0.64146922984143173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20924719</v>
      </c>
      <c r="E194" s="33">
        <v>36928964</v>
      </c>
      <c r="F194" s="33">
        <v>4047737</v>
      </c>
      <c r="G194" s="38">
        <f t="shared" si="40"/>
        <v>0.19344283667560841</v>
      </c>
      <c r="H194" s="33">
        <v>10098108</v>
      </c>
      <c r="I194" s="38">
        <f t="shared" si="41"/>
        <v>0.48259228714134705</v>
      </c>
      <c r="J194" s="33">
        <v>-250288</v>
      </c>
      <c r="K194" s="38">
        <f t="shared" si="42"/>
        <v>-6.7775527090334839E-3</v>
      </c>
      <c r="L194" s="33">
        <v>0</v>
      </c>
      <c r="M194" s="38">
        <f t="shared" si="43"/>
        <v>0</v>
      </c>
      <c r="N194" s="33">
        <f t="shared" si="44"/>
        <v>13895557</v>
      </c>
      <c r="O194" s="38">
        <f t="shared" si="45"/>
        <v>0.37627800769065711</v>
      </c>
      <c r="P194" s="33">
        <v>7335815</v>
      </c>
      <c r="Q194" s="33">
        <v>19261092</v>
      </c>
      <c r="R194" s="33">
        <v>21061092</v>
      </c>
      <c r="S194" s="33">
        <v>19231807</v>
      </c>
      <c r="T194" s="38">
        <f t="shared" si="46"/>
        <v>0.91314386737401843</v>
      </c>
      <c r="U194" s="38">
        <f t="shared" si="47"/>
        <v>-1.0341186357616707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168925432</v>
      </c>
      <c r="E195" s="33">
        <v>165528522</v>
      </c>
      <c r="F195" s="33">
        <v>18934185</v>
      </c>
      <c r="G195" s="38">
        <f t="shared" si="40"/>
        <v>0.11208605344871932</v>
      </c>
      <c r="H195" s="33">
        <v>33630501</v>
      </c>
      <c r="I195" s="38">
        <f t="shared" si="41"/>
        <v>0.19908488971630986</v>
      </c>
      <c r="J195" s="33">
        <v>16540388</v>
      </c>
      <c r="K195" s="38">
        <f t="shared" si="42"/>
        <v>9.9924700590270477E-2</v>
      </c>
      <c r="L195" s="33">
        <v>0</v>
      </c>
      <c r="M195" s="38">
        <f t="shared" si="43"/>
        <v>0</v>
      </c>
      <c r="N195" s="33">
        <f t="shared" si="44"/>
        <v>69105074</v>
      </c>
      <c r="O195" s="38">
        <f t="shared" si="45"/>
        <v>0.41748136916246975</v>
      </c>
      <c r="P195" s="33">
        <v>26453956</v>
      </c>
      <c r="Q195" s="33">
        <v>141246893</v>
      </c>
      <c r="R195" s="33">
        <v>196715613</v>
      </c>
      <c r="S195" s="33">
        <v>111804845</v>
      </c>
      <c r="T195" s="38">
        <f t="shared" si="46"/>
        <v>0.56835775917796616</v>
      </c>
      <c r="U195" s="38">
        <f t="shared" si="47"/>
        <v>-0.37474803390464551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54614409</v>
      </c>
      <c r="E196" s="33">
        <v>54299914</v>
      </c>
      <c r="F196" s="33">
        <v>10856014</v>
      </c>
      <c r="G196" s="38">
        <f t="shared" si="40"/>
        <v>0.19877563812875829</v>
      </c>
      <c r="H196" s="33">
        <v>12217513</v>
      </c>
      <c r="I196" s="38">
        <f t="shared" si="41"/>
        <v>0.22370493837990629</v>
      </c>
      <c r="J196" s="33">
        <v>10733948</v>
      </c>
      <c r="K196" s="38">
        <f t="shared" si="42"/>
        <v>0.19767891345094948</v>
      </c>
      <c r="L196" s="33">
        <v>0</v>
      </c>
      <c r="M196" s="38">
        <f t="shared" si="43"/>
        <v>0</v>
      </c>
      <c r="N196" s="33">
        <f t="shared" si="44"/>
        <v>33807475</v>
      </c>
      <c r="O196" s="38">
        <f t="shared" si="45"/>
        <v>0.62260641886099488</v>
      </c>
      <c r="P196" s="33">
        <v>4627274</v>
      </c>
      <c r="Q196" s="33">
        <v>63163356</v>
      </c>
      <c r="R196" s="33">
        <v>68402714</v>
      </c>
      <c r="S196" s="33">
        <v>19372739</v>
      </c>
      <c r="T196" s="38">
        <f t="shared" si="46"/>
        <v>0.28321594081778684</v>
      </c>
      <c r="U196" s="38">
        <f t="shared" si="47"/>
        <v>1.3197130751280342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386525346</v>
      </c>
      <c r="E198" s="34">
        <f>SUM(E192:E197)</f>
        <v>375058434</v>
      </c>
      <c r="F198" s="34">
        <f>SUM(F192:F197)</f>
        <v>51680351</v>
      </c>
      <c r="G198" s="39">
        <f t="shared" si="40"/>
        <v>0.13370494725590387</v>
      </c>
      <c r="H198" s="34">
        <f>SUM(H192:H197)</f>
        <v>97212055</v>
      </c>
      <c r="I198" s="39">
        <f t="shared" si="41"/>
        <v>0.25150240729620871</v>
      </c>
      <c r="J198" s="34">
        <f>SUM(J192:J197)</f>
        <v>55515665</v>
      </c>
      <c r="K198" s="39">
        <f t="shared" si="42"/>
        <v>0.14801870846610532</v>
      </c>
      <c r="L198" s="34">
        <f>SUM(L192:L197)</f>
        <v>0</v>
      </c>
      <c r="M198" s="39">
        <f t="shared" si="43"/>
        <v>0</v>
      </c>
      <c r="N198" s="34">
        <f t="shared" si="44"/>
        <v>204408071</v>
      </c>
      <c r="O198" s="39">
        <f t="shared" si="45"/>
        <v>0.54500326474460781</v>
      </c>
      <c r="P198" s="34">
        <f>SUM(P192:P197)</f>
        <v>59653124</v>
      </c>
      <c r="Q198" s="34">
        <f>SUM(Q192:Q197)</f>
        <v>351679033</v>
      </c>
      <c r="R198" s="34">
        <f>SUM(R192:R197)</f>
        <v>419328043</v>
      </c>
      <c r="S198" s="34">
        <f>SUM(S192:S197)</f>
        <v>212228152</v>
      </c>
      <c r="T198" s="39">
        <f t="shared" si="46"/>
        <v>0.50611485576222237</v>
      </c>
      <c r="U198" s="39">
        <f t="shared" si="47"/>
        <v>-6.9358630739942417E-2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530524594</v>
      </c>
      <c r="E203" s="33">
        <v>564455776</v>
      </c>
      <c r="F203" s="33">
        <v>87243129</v>
      </c>
      <c r="G203" s="38">
        <f t="shared" si="40"/>
        <v>0.16444690780914109</v>
      </c>
      <c r="H203" s="33">
        <v>130807844</v>
      </c>
      <c r="I203" s="38">
        <f t="shared" si="41"/>
        <v>0.24656320457030498</v>
      </c>
      <c r="J203" s="33">
        <v>67817421</v>
      </c>
      <c r="K203" s="38">
        <f t="shared" si="42"/>
        <v>0.12014656219940958</v>
      </c>
      <c r="L203" s="33">
        <v>0</v>
      </c>
      <c r="M203" s="38">
        <f t="shared" si="43"/>
        <v>0</v>
      </c>
      <c r="N203" s="33">
        <f t="shared" si="44"/>
        <v>285868394</v>
      </c>
      <c r="O203" s="38">
        <f t="shared" si="45"/>
        <v>0.50644958587508548</v>
      </c>
      <c r="P203" s="33">
        <v>66975555</v>
      </c>
      <c r="Q203" s="33">
        <v>450538328</v>
      </c>
      <c r="R203" s="33">
        <v>539483740</v>
      </c>
      <c r="S203" s="33">
        <v>369179832</v>
      </c>
      <c r="T203" s="38">
        <f t="shared" si="46"/>
        <v>0.68432059138612777</v>
      </c>
      <c r="U203" s="38">
        <f t="shared" si="47"/>
        <v>1.2569750261868018E-2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530524594</v>
      </c>
      <c r="E204" s="34">
        <f>SUM(E199:E203)</f>
        <v>564455776</v>
      </c>
      <c r="F204" s="34">
        <f>SUM(F199:F203)</f>
        <v>87243129</v>
      </c>
      <c r="G204" s="39">
        <f t="shared" si="40"/>
        <v>0.16444690780914109</v>
      </c>
      <c r="H204" s="34">
        <f>SUM(H199:H203)</f>
        <v>130807844</v>
      </c>
      <c r="I204" s="39">
        <f t="shared" si="41"/>
        <v>0.24656320457030498</v>
      </c>
      <c r="J204" s="34">
        <f>SUM(J199:J203)</f>
        <v>67817421</v>
      </c>
      <c r="K204" s="39">
        <f t="shared" si="42"/>
        <v>0.12014656219940958</v>
      </c>
      <c r="L204" s="34">
        <f>SUM(L199:L203)</f>
        <v>0</v>
      </c>
      <c r="M204" s="39">
        <f t="shared" si="43"/>
        <v>0</v>
      </c>
      <c r="N204" s="34">
        <f t="shared" si="44"/>
        <v>285868394</v>
      </c>
      <c r="O204" s="39">
        <f t="shared" si="45"/>
        <v>0.50644958587508548</v>
      </c>
      <c r="P204" s="34">
        <f>SUM(P199:P203)</f>
        <v>66975555</v>
      </c>
      <c r="Q204" s="34">
        <f>SUM(Q199:Q203)</f>
        <v>450538328</v>
      </c>
      <c r="R204" s="34">
        <f>SUM(R199:R203)</f>
        <v>539483740</v>
      </c>
      <c r="S204" s="34">
        <f>SUM(S199:S203)</f>
        <v>369179832</v>
      </c>
      <c r="T204" s="39">
        <f t="shared" si="46"/>
        <v>0.68432059138612777</v>
      </c>
      <c r="U204" s="39">
        <f t="shared" si="47"/>
        <v>1.2569750261868018E-2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3400979530</v>
      </c>
      <c r="E205" s="34">
        <f>SUM(E173:E178,E180:E184,E186:E190,E192:E197,E199:E203)</f>
        <v>3497559997</v>
      </c>
      <c r="F205" s="34">
        <f>SUM(F173:F178,F180:F184,F186:F190,F192:F197,F199:F203)</f>
        <v>501157498</v>
      </c>
      <c r="G205" s="39">
        <f t="shared" si="40"/>
        <v>0.14735681105378484</v>
      </c>
      <c r="H205" s="34">
        <f>SUM(H173:H178,H180:H184,H186:H190,H192:H197,H199:H203)</f>
        <v>658946441</v>
      </c>
      <c r="I205" s="39">
        <f t="shared" si="41"/>
        <v>0.19375195739563889</v>
      </c>
      <c r="J205" s="34">
        <f>SUM(J173:J178,J180:J184,J186:J190,J192:J197,J199:J203)</f>
        <v>564162884</v>
      </c>
      <c r="K205" s="39">
        <f t="shared" si="42"/>
        <v>0.16130184599661065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1724266823</v>
      </c>
      <c r="O205" s="39">
        <f t="shared" si="45"/>
        <v>0.49299134953481116</v>
      </c>
      <c r="P205" s="34">
        <f>SUM(P173:P178,P180:P184,P186:P190,P192:P197,P199:P203)</f>
        <v>743265771</v>
      </c>
      <c r="Q205" s="34">
        <f>SUM(Q173:Q178,Q180:Q184,Q186:Q190,Q192:Q197,Q199:Q203)</f>
        <v>3127268056</v>
      </c>
      <c r="R205" s="34">
        <f>SUM(R173:R178,R180:R184,R186:R190,R192:R197,R199:R203)</f>
        <v>3558491353</v>
      </c>
      <c r="S205" s="34">
        <f>SUM(S173:S178,S180:S184,S186:S190,S192:S197,S199:S203)</f>
        <v>2289422257</v>
      </c>
      <c r="T205" s="39">
        <f t="shared" si="46"/>
        <v>0.64336878465923308</v>
      </c>
      <c r="U205" s="39">
        <f t="shared" si="47"/>
        <v>-0.24096748967604487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95922564</v>
      </c>
      <c r="E208" s="33">
        <v>140827239</v>
      </c>
      <c r="F208" s="33">
        <v>20705488</v>
      </c>
      <c r="G208" s="38">
        <f t="shared" ref="G208:G231" si="48">IF(($D208     =0),0,($F208     /$D208     ))</f>
        <v>0.21585628173992513</v>
      </c>
      <c r="H208" s="33">
        <v>29779670</v>
      </c>
      <c r="I208" s="38">
        <f t="shared" ref="I208:I231" si="49">IF(($D208     =0),0,($H208     /$D208     ))</f>
        <v>0.31045531685329014</v>
      </c>
      <c r="J208" s="33">
        <v>34379069</v>
      </c>
      <c r="K208" s="38">
        <f t="shared" ref="K208:K231" si="50">IF(($E208     =0),0,($J208     /$E208     ))</f>
        <v>0.24412229653952103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84864227</v>
      </c>
      <c r="O208" s="38">
        <f t="shared" ref="O208:O231" si="53">IF(($E208     =0),0,($N208     /$E208     ))</f>
        <v>0.60261230428582069</v>
      </c>
      <c r="P208" s="33">
        <v>25484996</v>
      </c>
      <c r="Q208" s="33">
        <v>109982960</v>
      </c>
      <c r="R208" s="33">
        <v>117678768</v>
      </c>
      <c r="S208" s="33">
        <v>57492707</v>
      </c>
      <c r="T208" s="38">
        <f t="shared" ref="T208:T231" si="54">IF(($R208     =0),0,($S208     /$R208     ))</f>
        <v>0.48855632988951753</v>
      </c>
      <c r="U208" s="38">
        <f t="shared" ref="U208:U231" si="55">IF(($P208     =0),0,(($J208     /$P208     )-1))</f>
        <v>0.34899252093270872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135181541</v>
      </c>
      <c r="E209" s="33">
        <v>130412340</v>
      </c>
      <c r="F209" s="33">
        <v>7534298</v>
      </c>
      <c r="G209" s="38">
        <f t="shared" si="48"/>
        <v>5.5734665726291731E-2</v>
      </c>
      <c r="H209" s="33">
        <v>21271974</v>
      </c>
      <c r="I209" s="38">
        <f t="shared" si="49"/>
        <v>0.15735857013199753</v>
      </c>
      <c r="J209" s="33">
        <v>9377268</v>
      </c>
      <c r="K209" s="38">
        <f t="shared" si="50"/>
        <v>7.190475993299407E-2</v>
      </c>
      <c r="L209" s="33">
        <v>0</v>
      </c>
      <c r="M209" s="38">
        <f t="shared" si="51"/>
        <v>0</v>
      </c>
      <c r="N209" s="33">
        <f t="shared" si="52"/>
        <v>38183540</v>
      </c>
      <c r="O209" s="38">
        <f t="shared" si="53"/>
        <v>0.29279085092714385</v>
      </c>
      <c r="P209" s="33">
        <v>11651193</v>
      </c>
      <c r="Q209" s="33">
        <v>103172517</v>
      </c>
      <c r="R209" s="33">
        <v>136464625</v>
      </c>
      <c r="S209" s="33">
        <v>90910807</v>
      </c>
      <c r="T209" s="38">
        <f t="shared" si="54"/>
        <v>0.66618588516987465</v>
      </c>
      <c r="U209" s="38">
        <f t="shared" si="55"/>
        <v>-0.19516670953781301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124779756</v>
      </c>
      <c r="E210" s="33">
        <v>123693643</v>
      </c>
      <c r="F210" s="33">
        <v>14759689</v>
      </c>
      <c r="G210" s="38">
        <f t="shared" si="48"/>
        <v>0.11828592612410622</v>
      </c>
      <c r="H210" s="33">
        <v>22566380</v>
      </c>
      <c r="I210" s="38">
        <f t="shared" si="49"/>
        <v>0.18084968847029961</v>
      </c>
      <c r="J210" s="33">
        <v>19129094</v>
      </c>
      <c r="K210" s="38">
        <f t="shared" si="50"/>
        <v>0.1546489660749987</v>
      </c>
      <c r="L210" s="33">
        <v>0</v>
      </c>
      <c r="M210" s="38">
        <f t="shared" si="51"/>
        <v>0</v>
      </c>
      <c r="N210" s="33">
        <f t="shared" si="52"/>
        <v>56455163</v>
      </c>
      <c r="O210" s="38">
        <f t="shared" si="53"/>
        <v>0.45641119164062455</v>
      </c>
      <c r="P210" s="33">
        <v>14557372</v>
      </c>
      <c r="Q210" s="33">
        <v>85314888</v>
      </c>
      <c r="R210" s="33">
        <v>120096011</v>
      </c>
      <c r="S210" s="33">
        <v>41750435</v>
      </c>
      <c r="T210" s="38">
        <f t="shared" si="54"/>
        <v>0.34764214608260385</v>
      </c>
      <c r="U210" s="38">
        <f t="shared" si="55"/>
        <v>0.31404857964748034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74721937</v>
      </c>
      <c r="E211" s="33">
        <v>74721937</v>
      </c>
      <c r="F211" s="33">
        <v>11275544</v>
      </c>
      <c r="G211" s="38">
        <f t="shared" si="48"/>
        <v>0.1509000496065834</v>
      </c>
      <c r="H211" s="33">
        <v>14548979</v>
      </c>
      <c r="I211" s="38">
        <f t="shared" si="49"/>
        <v>0.19470826887156312</v>
      </c>
      <c r="J211" s="33">
        <v>10169120</v>
      </c>
      <c r="K211" s="38">
        <f t="shared" si="50"/>
        <v>0.13609283174765666</v>
      </c>
      <c r="L211" s="33">
        <v>0</v>
      </c>
      <c r="M211" s="38">
        <f t="shared" si="51"/>
        <v>0</v>
      </c>
      <c r="N211" s="33">
        <f t="shared" si="52"/>
        <v>35993643</v>
      </c>
      <c r="O211" s="38">
        <f t="shared" si="53"/>
        <v>0.48170115022580318</v>
      </c>
      <c r="P211" s="33">
        <v>6229239</v>
      </c>
      <c r="Q211" s="33">
        <v>79503906</v>
      </c>
      <c r="R211" s="33">
        <v>79503906</v>
      </c>
      <c r="S211" s="33">
        <v>23962672</v>
      </c>
      <c r="T211" s="38">
        <f t="shared" si="54"/>
        <v>0.30140244933374721</v>
      </c>
      <c r="U211" s="38">
        <f t="shared" si="55"/>
        <v>0.63248191311972457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124540383</v>
      </c>
      <c r="E212" s="33">
        <v>151101043</v>
      </c>
      <c r="F212" s="33">
        <v>15582113</v>
      </c>
      <c r="G212" s="38">
        <f t="shared" si="48"/>
        <v>0.1251169510214209</v>
      </c>
      <c r="H212" s="33">
        <v>20130229</v>
      </c>
      <c r="I212" s="38">
        <f t="shared" si="49"/>
        <v>0.16163615780754423</v>
      </c>
      <c r="J212" s="33">
        <v>23292983</v>
      </c>
      <c r="K212" s="38">
        <f t="shared" si="50"/>
        <v>0.15415501135885606</v>
      </c>
      <c r="L212" s="33">
        <v>0</v>
      </c>
      <c r="M212" s="38">
        <f t="shared" si="51"/>
        <v>0</v>
      </c>
      <c r="N212" s="33">
        <f t="shared" si="52"/>
        <v>59005325</v>
      </c>
      <c r="O212" s="38">
        <f t="shared" si="53"/>
        <v>0.39050243352721264</v>
      </c>
      <c r="P212" s="33">
        <v>12288802</v>
      </c>
      <c r="Q212" s="33">
        <v>136312152</v>
      </c>
      <c r="R212" s="33">
        <v>145621726</v>
      </c>
      <c r="S212" s="33">
        <v>92257149</v>
      </c>
      <c r="T212" s="38">
        <f t="shared" si="54"/>
        <v>0.63353973019108423</v>
      </c>
      <c r="U212" s="38">
        <f t="shared" si="55"/>
        <v>0.89546409812771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9645132</v>
      </c>
      <c r="E213" s="33">
        <v>8870428</v>
      </c>
      <c r="F213" s="33">
        <v>1886437</v>
      </c>
      <c r="G213" s="38">
        <f t="shared" si="48"/>
        <v>0.19558436317927011</v>
      </c>
      <c r="H213" s="33">
        <v>1415505</v>
      </c>
      <c r="I213" s="38">
        <f t="shared" si="49"/>
        <v>0.14675848915287007</v>
      </c>
      <c r="J213" s="33">
        <v>4704121</v>
      </c>
      <c r="K213" s="38">
        <f t="shared" si="50"/>
        <v>0.53031499720193886</v>
      </c>
      <c r="L213" s="33">
        <v>0</v>
      </c>
      <c r="M213" s="38">
        <f t="shared" si="51"/>
        <v>0</v>
      </c>
      <c r="N213" s="33">
        <f t="shared" si="52"/>
        <v>8006063</v>
      </c>
      <c r="O213" s="38">
        <f t="shared" si="53"/>
        <v>0.902556562095989</v>
      </c>
      <c r="P213" s="33">
        <v>1843177</v>
      </c>
      <c r="Q213" s="33">
        <v>12966240</v>
      </c>
      <c r="R213" s="33">
        <v>9321340</v>
      </c>
      <c r="S213" s="33">
        <v>5443914</v>
      </c>
      <c r="T213" s="38">
        <f t="shared" si="54"/>
        <v>0.58402697466244125</v>
      </c>
      <c r="U213" s="38">
        <f t="shared" si="55"/>
        <v>1.5521808269091899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410265382</v>
      </c>
      <c r="E214" s="33">
        <v>405129580</v>
      </c>
      <c r="F214" s="33">
        <v>137230818</v>
      </c>
      <c r="G214" s="38">
        <f t="shared" si="48"/>
        <v>0.33449280397730463</v>
      </c>
      <c r="H214" s="33">
        <v>96305670</v>
      </c>
      <c r="I214" s="38">
        <f t="shared" si="49"/>
        <v>0.23473993718534117</v>
      </c>
      <c r="J214" s="33">
        <v>104927902</v>
      </c>
      <c r="K214" s="38">
        <f t="shared" si="50"/>
        <v>0.25899837281691451</v>
      </c>
      <c r="L214" s="33">
        <v>0</v>
      </c>
      <c r="M214" s="38">
        <f t="shared" si="51"/>
        <v>0</v>
      </c>
      <c r="N214" s="33">
        <f t="shared" si="52"/>
        <v>338464390</v>
      </c>
      <c r="O214" s="38">
        <f t="shared" si="53"/>
        <v>0.83544724134929871</v>
      </c>
      <c r="P214" s="33">
        <v>91260112</v>
      </c>
      <c r="Q214" s="33">
        <v>402386352</v>
      </c>
      <c r="R214" s="33">
        <v>407579452</v>
      </c>
      <c r="S214" s="33">
        <v>284720599</v>
      </c>
      <c r="T214" s="38">
        <f t="shared" si="54"/>
        <v>0.6985646543339481</v>
      </c>
      <c r="U214" s="38">
        <f t="shared" si="55"/>
        <v>0.14976740330978333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15083320</v>
      </c>
      <c r="E215" s="33">
        <v>15543320</v>
      </c>
      <c r="F215" s="33">
        <v>3235632</v>
      </c>
      <c r="G215" s="38">
        <f t="shared" si="48"/>
        <v>0.21451722830252226</v>
      </c>
      <c r="H215" s="33">
        <v>3277193</v>
      </c>
      <c r="I215" s="38">
        <f t="shared" si="49"/>
        <v>0.21727265615262423</v>
      </c>
      <c r="J215" s="33">
        <v>3741176</v>
      </c>
      <c r="K215" s="38">
        <f t="shared" si="50"/>
        <v>0.24069349405403737</v>
      </c>
      <c r="L215" s="33">
        <v>0</v>
      </c>
      <c r="M215" s="38">
        <f t="shared" si="51"/>
        <v>0</v>
      </c>
      <c r="N215" s="33">
        <f t="shared" si="52"/>
        <v>10254001</v>
      </c>
      <c r="O215" s="38">
        <f t="shared" si="53"/>
        <v>0.65970468342670674</v>
      </c>
      <c r="P215" s="33">
        <v>3245345</v>
      </c>
      <c r="Q215" s="33">
        <v>16302538</v>
      </c>
      <c r="R215" s="33">
        <v>14817538</v>
      </c>
      <c r="S215" s="33">
        <v>9305341</v>
      </c>
      <c r="T215" s="38">
        <f t="shared" si="54"/>
        <v>0.6279950825838948</v>
      </c>
      <c r="U215" s="38">
        <f t="shared" si="55"/>
        <v>0.15278221575826301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990140015</v>
      </c>
      <c r="E216" s="34">
        <f>SUM(E208:E215)</f>
        <v>1050299530</v>
      </c>
      <c r="F216" s="34">
        <f>SUM(F208:F215)</f>
        <v>212210019</v>
      </c>
      <c r="G216" s="39">
        <f t="shared" si="48"/>
        <v>0.21432324296074429</v>
      </c>
      <c r="H216" s="34">
        <f>SUM(H208:H215)</f>
        <v>209295600</v>
      </c>
      <c r="I216" s="39">
        <f t="shared" si="49"/>
        <v>0.21137980167380671</v>
      </c>
      <c r="J216" s="34">
        <f>SUM(J208:J215)</f>
        <v>209720733</v>
      </c>
      <c r="K216" s="39">
        <f t="shared" si="50"/>
        <v>0.19967707021634104</v>
      </c>
      <c r="L216" s="34">
        <f>SUM(L208:L215)</f>
        <v>0</v>
      </c>
      <c r="M216" s="39">
        <f t="shared" si="51"/>
        <v>0</v>
      </c>
      <c r="N216" s="34">
        <f t="shared" si="52"/>
        <v>631226352</v>
      </c>
      <c r="O216" s="39">
        <f t="shared" si="53"/>
        <v>0.60099651001462406</v>
      </c>
      <c r="P216" s="34">
        <f>SUM(P208:P215)</f>
        <v>166560236</v>
      </c>
      <c r="Q216" s="34">
        <f>SUM(Q208:Q215)</f>
        <v>945941553</v>
      </c>
      <c r="R216" s="34">
        <f>SUM(R208:R215)</f>
        <v>1031083366</v>
      </c>
      <c r="S216" s="34">
        <f>SUM(S208:S215)</f>
        <v>605843624</v>
      </c>
      <c r="T216" s="39">
        <f t="shared" si="54"/>
        <v>0.58757967006132461</v>
      </c>
      <c r="U216" s="39">
        <f t="shared" si="55"/>
        <v>0.25912845728676803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137505264</v>
      </c>
      <c r="E217" s="33">
        <v>110128986</v>
      </c>
      <c r="F217" s="33">
        <v>19887261</v>
      </c>
      <c r="G217" s="38">
        <f t="shared" si="48"/>
        <v>0.14462908852711268</v>
      </c>
      <c r="H217" s="33">
        <v>29439678</v>
      </c>
      <c r="I217" s="38">
        <f t="shared" si="49"/>
        <v>0.21409855261977462</v>
      </c>
      <c r="J217" s="33">
        <v>18141878</v>
      </c>
      <c r="K217" s="38">
        <f t="shared" si="50"/>
        <v>0.16473299772323338</v>
      </c>
      <c r="L217" s="33">
        <v>0</v>
      </c>
      <c r="M217" s="38">
        <f t="shared" si="51"/>
        <v>0</v>
      </c>
      <c r="N217" s="33">
        <f t="shared" si="52"/>
        <v>67468817</v>
      </c>
      <c r="O217" s="38">
        <f t="shared" si="53"/>
        <v>0.6126345065957477</v>
      </c>
      <c r="P217" s="33">
        <v>32694382</v>
      </c>
      <c r="Q217" s="33">
        <v>112458168</v>
      </c>
      <c r="R217" s="33">
        <v>139763944</v>
      </c>
      <c r="S217" s="33">
        <v>73175558</v>
      </c>
      <c r="T217" s="38">
        <f t="shared" si="54"/>
        <v>0.52356534815588773</v>
      </c>
      <c r="U217" s="38">
        <f t="shared" si="55"/>
        <v>-0.44510717468218242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472227137</v>
      </c>
      <c r="E218" s="33">
        <v>492114125</v>
      </c>
      <c r="F218" s="33">
        <v>62302592</v>
      </c>
      <c r="G218" s="38">
        <f t="shared" si="48"/>
        <v>0.13193352757277055</v>
      </c>
      <c r="H218" s="33">
        <v>78804867</v>
      </c>
      <c r="I218" s="38">
        <f t="shared" si="49"/>
        <v>0.1668791579845188</v>
      </c>
      <c r="J218" s="33">
        <v>201980329</v>
      </c>
      <c r="K218" s="38">
        <f t="shared" si="50"/>
        <v>0.41043391916458405</v>
      </c>
      <c r="L218" s="33">
        <v>0</v>
      </c>
      <c r="M218" s="38">
        <f t="shared" si="51"/>
        <v>0</v>
      </c>
      <c r="N218" s="33">
        <f t="shared" si="52"/>
        <v>343087788</v>
      </c>
      <c r="O218" s="38">
        <f t="shared" si="53"/>
        <v>0.69717118564723168</v>
      </c>
      <c r="P218" s="33">
        <v>94193266</v>
      </c>
      <c r="Q218" s="33">
        <v>320084002</v>
      </c>
      <c r="R218" s="33">
        <v>474940681</v>
      </c>
      <c r="S218" s="33">
        <v>231499575</v>
      </c>
      <c r="T218" s="38">
        <f t="shared" si="54"/>
        <v>0.48742839740022187</v>
      </c>
      <c r="U218" s="38">
        <f t="shared" si="55"/>
        <v>1.1443181405345899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136555289</v>
      </c>
      <c r="E219" s="33">
        <v>141067367</v>
      </c>
      <c r="F219" s="33">
        <v>22506547</v>
      </c>
      <c r="G219" s="38">
        <f t="shared" si="48"/>
        <v>0.16481636972699021</v>
      </c>
      <c r="H219" s="33">
        <v>28837632</v>
      </c>
      <c r="I219" s="38">
        <f t="shared" si="49"/>
        <v>0.21117916567845277</v>
      </c>
      <c r="J219" s="33">
        <v>17954058</v>
      </c>
      <c r="K219" s="38">
        <f t="shared" si="50"/>
        <v>0.12727293619934085</v>
      </c>
      <c r="L219" s="33">
        <v>0</v>
      </c>
      <c r="M219" s="38">
        <f t="shared" si="51"/>
        <v>0</v>
      </c>
      <c r="N219" s="33">
        <f t="shared" si="52"/>
        <v>69298237</v>
      </c>
      <c r="O219" s="38">
        <f t="shared" si="53"/>
        <v>0.49124215241076979</v>
      </c>
      <c r="P219" s="33">
        <v>24987636</v>
      </c>
      <c r="Q219" s="33">
        <v>110696508</v>
      </c>
      <c r="R219" s="33">
        <v>108442835</v>
      </c>
      <c r="S219" s="33">
        <v>68041559</v>
      </c>
      <c r="T219" s="38">
        <f t="shared" si="54"/>
        <v>0.62744172079234184</v>
      </c>
      <c r="U219" s="38">
        <f t="shared" si="55"/>
        <v>-0.28148232990107591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17979276</v>
      </c>
      <c r="E220" s="33">
        <v>19609024</v>
      </c>
      <c r="F220" s="33">
        <v>3964806</v>
      </c>
      <c r="G220" s="38">
        <f t="shared" si="48"/>
        <v>0.22052089305487052</v>
      </c>
      <c r="H220" s="33">
        <v>2432392</v>
      </c>
      <c r="I220" s="38">
        <f t="shared" si="49"/>
        <v>0.13528865122266326</v>
      </c>
      <c r="J220" s="33">
        <v>3421249</v>
      </c>
      <c r="K220" s="38">
        <f t="shared" si="50"/>
        <v>0.1744731915265135</v>
      </c>
      <c r="L220" s="33">
        <v>0</v>
      </c>
      <c r="M220" s="38">
        <f t="shared" si="51"/>
        <v>0</v>
      </c>
      <c r="N220" s="33">
        <f t="shared" si="52"/>
        <v>9818447</v>
      </c>
      <c r="O220" s="38">
        <f t="shared" si="53"/>
        <v>0.50071064220228401</v>
      </c>
      <c r="P220" s="33">
        <v>2737411</v>
      </c>
      <c r="Q220" s="33">
        <v>10641208</v>
      </c>
      <c r="R220" s="33">
        <v>23794892</v>
      </c>
      <c r="S220" s="33">
        <v>13449418</v>
      </c>
      <c r="T220" s="38">
        <f t="shared" si="54"/>
        <v>0.5652229058236532</v>
      </c>
      <c r="U220" s="38">
        <f t="shared" si="55"/>
        <v>0.24981195735678718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194903424</v>
      </c>
      <c r="E221" s="33">
        <v>196896155</v>
      </c>
      <c r="F221" s="33">
        <v>59719039</v>
      </c>
      <c r="G221" s="38">
        <f t="shared" si="48"/>
        <v>0.3064032317872466</v>
      </c>
      <c r="H221" s="33">
        <v>65832080</v>
      </c>
      <c r="I221" s="38">
        <f t="shared" si="49"/>
        <v>0.33776769360398717</v>
      </c>
      <c r="J221" s="33">
        <v>66154862</v>
      </c>
      <c r="K221" s="38">
        <f t="shared" si="50"/>
        <v>0.33598859256545666</v>
      </c>
      <c r="L221" s="33">
        <v>0</v>
      </c>
      <c r="M221" s="38">
        <f t="shared" si="51"/>
        <v>0</v>
      </c>
      <c r="N221" s="33">
        <f t="shared" si="52"/>
        <v>191705981</v>
      </c>
      <c r="O221" s="38">
        <f t="shared" si="53"/>
        <v>0.97364004391045622</v>
      </c>
      <c r="P221" s="33">
        <v>63867607</v>
      </c>
      <c r="Q221" s="33">
        <v>303494944</v>
      </c>
      <c r="R221" s="33">
        <v>326925612</v>
      </c>
      <c r="S221" s="33">
        <v>200040163</v>
      </c>
      <c r="T221" s="38">
        <f t="shared" si="54"/>
        <v>0.6118828126564767</v>
      </c>
      <c r="U221" s="38">
        <f t="shared" si="55"/>
        <v>3.581244244832904E-2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85443986</v>
      </c>
      <c r="E222" s="33">
        <v>89620215</v>
      </c>
      <c r="F222" s="33">
        <v>4534829</v>
      </c>
      <c r="G222" s="38">
        <f t="shared" si="48"/>
        <v>5.3073706088571287E-2</v>
      </c>
      <c r="H222" s="33">
        <v>27030931</v>
      </c>
      <c r="I222" s="38">
        <f t="shared" si="49"/>
        <v>0.31635849713284675</v>
      </c>
      <c r="J222" s="33">
        <v>28181113</v>
      </c>
      <c r="K222" s="38">
        <f t="shared" si="50"/>
        <v>0.3144504060830472</v>
      </c>
      <c r="L222" s="33">
        <v>0</v>
      </c>
      <c r="M222" s="38">
        <f t="shared" si="51"/>
        <v>0</v>
      </c>
      <c r="N222" s="33">
        <f t="shared" si="52"/>
        <v>59746873</v>
      </c>
      <c r="O222" s="38">
        <f t="shared" si="53"/>
        <v>0.66666736963306772</v>
      </c>
      <c r="P222" s="33">
        <v>8739609</v>
      </c>
      <c r="Q222" s="33">
        <v>63210986</v>
      </c>
      <c r="R222" s="33">
        <v>108360986</v>
      </c>
      <c r="S222" s="33">
        <v>34617509</v>
      </c>
      <c r="T222" s="38">
        <f t="shared" si="54"/>
        <v>0.31946469184029019</v>
      </c>
      <c r="U222" s="38">
        <f t="shared" si="55"/>
        <v>2.2245278936391775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1044614376</v>
      </c>
      <c r="E224" s="34">
        <f>SUM(E217:E223)</f>
        <v>1049435872</v>
      </c>
      <c r="F224" s="34">
        <f>SUM(F217:F223)</f>
        <v>172915074</v>
      </c>
      <c r="G224" s="39">
        <f t="shared" si="48"/>
        <v>0.1655300539344674</v>
      </c>
      <c r="H224" s="34">
        <f>SUM(H217:H223)</f>
        <v>232377580</v>
      </c>
      <c r="I224" s="39">
        <f t="shared" si="49"/>
        <v>0.22245297914605763</v>
      </c>
      <c r="J224" s="34">
        <f>SUM(J217:J223)</f>
        <v>335833489</v>
      </c>
      <c r="K224" s="39">
        <f t="shared" si="50"/>
        <v>0.32001334999152764</v>
      </c>
      <c r="L224" s="34">
        <f>SUM(L217:L223)</f>
        <v>0</v>
      </c>
      <c r="M224" s="39">
        <f t="shared" si="51"/>
        <v>0</v>
      </c>
      <c r="N224" s="34">
        <f t="shared" si="52"/>
        <v>741126143</v>
      </c>
      <c r="O224" s="39">
        <f t="shared" si="53"/>
        <v>0.70621384571843571</v>
      </c>
      <c r="P224" s="34">
        <f>SUM(P217:P223)</f>
        <v>227219911</v>
      </c>
      <c r="Q224" s="34">
        <f>SUM(Q217:Q223)</f>
        <v>920585816</v>
      </c>
      <c r="R224" s="34">
        <f>SUM(R217:R223)</f>
        <v>1182228950</v>
      </c>
      <c r="S224" s="34">
        <f>SUM(S217:S223)</f>
        <v>620823782</v>
      </c>
      <c r="T224" s="39">
        <f t="shared" si="54"/>
        <v>0.52512990990450703</v>
      </c>
      <c r="U224" s="39">
        <f t="shared" si="55"/>
        <v>0.47801082890134561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37955704</v>
      </c>
      <c r="E225" s="33">
        <v>33308145</v>
      </c>
      <c r="F225" s="33">
        <v>7348053</v>
      </c>
      <c r="G225" s="38">
        <f t="shared" si="48"/>
        <v>0.19359548699188928</v>
      </c>
      <c r="H225" s="33">
        <v>9704532</v>
      </c>
      <c r="I225" s="38">
        <f t="shared" si="49"/>
        <v>0.2556804637321442</v>
      </c>
      <c r="J225" s="33">
        <v>-2651513</v>
      </c>
      <c r="K225" s="38">
        <f t="shared" si="50"/>
        <v>-7.9605543929270148E-2</v>
      </c>
      <c r="L225" s="33">
        <v>0</v>
      </c>
      <c r="M225" s="38">
        <f t="shared" si="51"/>
        <v>0</v>
      </c>
      <c r="N225" s="33">
        <f t="shared" si="52"/>
        <v>14401072</v>
      </c>
      <c r="O225" s="38">
        <f t="shared" si="53"/>
        <v>0.43235887198161288</v>
      </c>
      <c r="P225" s="33">
        <v>8312071</v>
      </c>
      <c r="Q225" s="33">
        <v>29494404</v>
      </c>
      <c r="R225" s="33">
        <v>32588831</v>
      </c>
      <c r="S225" s="33">
        <v>26607045</v>
      </c>
      <c r="T225" s="38">
        <f t="shared" si="54"/>
        <v>0.81644674520543559</v>
      </c>
      <c r="U225" s="38">
        <f t="shared" si="55"/>
        <v>-1.3189954705632327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167431511</v>
      </c>
      <c r="E226" s="33">
        <v>158562862</v>
      </c>
      <c r="F226" s="33">
        <v>40594259</v>
      </c>
      <c r="G226" s="38">
        <f t="shared" si="48"/>
        <v>0.24245292154115483</v>
      </c>
      <c r="H226" s="33">
        <v>55127427</v>
      </c>
      <c r="I226" s="38">
        <f t="shared" si="49"/>
        <v>0.32925359551942407</v>
      </c>
      <c r="J226" s="33">
        <v>35211447</v>
      </c>
      <c r="K226" s="38">
        <f t="shared" si="50"/>
        <v>0.22206616704484056</v>
      </c>
      <c r="L226" s="33">
        <v>0</v>
      </c>
      <c r="M226" s="38">
        <f t="shared" si="51"/>
        <v>0</v>
      </c>
      <c r="N226" s="33">
        <f t="shared" si="52"/>
        <v>130933133</v>
      </c>
      <c r="O226" s="38">
        <f t="shared" si="53"/>
        <v>0.82574905213302718</v>
      </c>
      <c r="P226" s="33">
        <v>45318805</v>
      </c>
      <c r="Q226" s="33">
        <v>147267040</v>
      </c>
      <c r="R226" s="33">
        <v>174204570</v>
      </c>
      <c r="S226" s="33">
        <v>135711983</v>
      </c>
      <c r="T226" s="38">
        <f t="shared" si="54"/>
        <v>0.7790380183481983</v>
      </c>
      <c r="U226" s="38">
        <f t="shared" si="55"/>
        <v>-0.22302790199344402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188506234</v>
      </c>
      <c r="E227" s="33">
        <v>181316863</v>
      </c>
      <c r="F227" s="33">
        <v>24639976</v>
      </c>
      <c r="G227" s="38">
        <f t="shared" si="48"/>
        <v>0.13071173020198368</v>
      </c>
      <c r="H227" s="33">
        <v>56310648</v>
      </c>
      <c r="I227" s="38">
        <f t="shared" si="49"/>
        <v>0.29872034895143046</v>
      </c>
      <c r="J227" s="33">
        <v>28713686</v>
      </c>
      <c r="K227" s="38">
        <f t="shared" si="50"/>
        <v>0.15836191694977647</v>
      </c>
      <c r="L227" s="33">
        <v>0</v>
      </c>
      <c r="M227" s="38">
        <f t="shared" si="51"/>
        <v>0</v>
      </c>
      <c r="N227" s="33">
        <f t="shared" si="52"/>
        <v>109664310</v>
      </c>
      <c r="O227" s="38">
        <f t="shared" si="53"/>
        <v>0.60482135078633037</v>
      </c>
      <c r="P227" s="33">
        <v>12339489</v>
      </c>
      <c r="Q227" s="33">
        <v>133584943</v>
      </c>
      <c r="R227" s="33">
        <v>104242943</v>
      </c>
      <c r="S227" s="33">
        <v>89938559</v>
      </c>
      <c r="T227" s="38">
        <f t="shared" si="54"/>
        <v>0.86277839450484428</v>
      </c>
      <c r="U227" s="38">
        <f t="shared" si="55"/>
        <v>1.3269752904678631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336891322</v>
      </c>
      <c r="E228" s="33">
        <v>452942588</v>
      </c>
      <c r="F228" s="33">
        <v>63005537</v>
      </c>
      <c r="G228" s="38">
        <f t="shared" si="48"/>
        <v>0.18702036201454902</v>
      </c>
      <c r="H228" s="33">
        <v>99169199</v>
      </c>
      <c r="I228" s="38">
        <f t="shared" si="49"/>
        <v>0.29436554913694096</v>
      </c>
      <c r="J228" s="33">
        <v>117019073</v>
      </c>
      <c r="K228" s="38">
        <f t="shared" si="50"/>
        <v>0.25835299241059662</v>
      </c>
      <c r="L228" s="33">
        <v>0</v>
      </c>
      <c r="M228" s="38">
        <f t="shared" si="51"/>
        <v>0</v>
      </c>
      <c r="N228" s="33">
        <f t="shared" si="52"/>
        <v>279193809</v>
      </c>
      <c r="O228" s="38">
        <f t="shared" si="53"/>
        <v>0.61639999504749599</v>
      </c>
      <c r="P228" s="33">
        <v>72375902</v>
      </c>
      <c r="Q228" s="33">
        <v>355500305</v>
      </c>
      <c r="R228" s="33">
        <v>309630305</v>
      </c>
      <c r="S228" s="33">
        <v>210076527</v>
      </c>
      <c r="T228" s="38">
        <f t="shared" si="54"/>
        <v>0.6784753417466679</v>
      </c>
      <c r="U228" s="38">
        <f t="shared" si="55"/>
        <v>0.61682369084671307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2744081</v>
      </c>
      <c r="E229" s="33">
        <v>7373400</v>
      </c>
      <c r="F229" s="33">
        <v>578470</v>
      </c>
      <c r="G229" s="38">
        <f t="shared" si="48"/>
        <v>0.21080645943031565</v>
      </c>
      <c r="H229" s="33">
        <v>1275703</v>
      </c>
      <c r="I229" s="38">
        <f t="shared" si="49"/>
        <v>0.46489261796572334</v>
      </c>
      <c r="J229" s="33">
        <v>2359022</v>
      </c>
      <c r="K229" s="38">
        <f t="shared" si="50"/>
        <v>0.31993679984810264</v>
      </c>
      <c r="L229" s="33">
        <v>0</v>
      </c>
      <c r="M229" s="38">
        <f t="shared" si="51"/>
        <v>0</v>
      </c>
      <c r="N229" s="33">
        <f t="shared" si="52"/>
        <v>4213195</v>
      </c>
      <c r="O229" s="38">
        <f t="shared" si="53"/>
        <v>0.57140464371931543</v>
      </c>
      <c r="P229" s="33">
        <v>606236</v>
      </c>
      <c r="Q229" s="33">
        <v>2296992</v>
      </c>
      <c r="R229" s="33">
        <v>2243193</v>
      </c>
      <c r="S229" s="33">
        <v>1730756</v>
      </c>
      <c r="T229" s="38">
        <f t="shared" si="54"/>
        <v>0.77155911239024011</v>
      </c>
      <c r="U229" s="38">
        <f t="shared" si="55"/>
        <v>2.8912601693070026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733528852</v>
      </c>
      <c r="E230" s="34">
        <f>SUM(E225:E229)</f>
        <v>833503858</v>
      </c>
      <c r="F230" s="34">
        <f>SUM(F225:F229)</f>
        <v>136166295</v>
      </c>
      <c r="G230" s="39">
        <f t="shared" si="48"/>
        <v>0.18563181888311053</v>
      </c>
      <c r="H230" s="34">
        <f>SUM(H225:H229)</f>
        <v>221587509</v>
      </c>
      <c r="I230" s="39">
        <f t="shared" si="49"/>
        <v>0.30208424439724696</v>
      </c>
      <c r="J230" s="34">
        <f>SUM(J225:J229)</f>
        <v>180651715</v>
      </c>
      <c r="K230" s="39">
        <f t="shared" si="50"/>
        <v>0.21673770704970149</v>
      </c>
      <c r="L230" s="34">
        <f>SUM(L225:L229)</f>
        <v>0</v>
      </c>
      <c r="M230" s="39">
        <f t="shared" si="51"/>
        <v>0</v>
      </c>
      <c r="N230" s="34">
        <f t="shared" si="52"/>
        <v>538405519</v>
      </c>
      <c r="O230" s="39">
        <f t="shared" si="53"/>
        <v>0.64595444140103786</v>
      </c>
      <c r="P230" s="34">
        <f>SUM(P225:P229)</f>
        <v>138952503</v>
      </c>
      <c r="Q230" s="34">
        <f>SUM(Q225:Q229)</f>
        <v>668143684</v>
      </c>
      <c r="R230" s="34">
        <f>SUM(R225:R229)</f>
        <v>622909842</v>
      </c>
      <c r="S230" s="34">
        <f>SUM(S225:S229)</f>
        <v>464064870</v>
      </c>
      <c r="T230" s="39">
        <f t="shared" si="54"/>
        <v>0.74499524443217902</v>
      </c>
      <c r="U230" s="39">
        <f t="shared" si="55"/>
        <v>0.30009687554890618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2768283243</v>
      </c>
      <c r="E231" s="34">
        <f>SUM(E208:E215,E217:E223,E225:E229)</f>
        <v>2933239260</v>
      </c>
      <c r="F231" s="34">
        <f>SUM(F208:F215,F217:F223,F225:F229)</f>
        <v>521291388</v>
      </c>
      <c r="G231" s="39">
        <f t="shared" si="48"/>
        <v>0.18830854440858241</v>
      </c>
      <c r="H231" s="34">
        <f>SUM(H208:H215,H217:H223,H225:H229)</f>
        <v>663260689</v>
      </c>
      <c r="I231" s="39">
        <f t="shared" si="49"/>
        <v>0.23959278396715708</v>
      </c>
      <c r="J231" s="34">
        <f>SUM(J208:J215,J217:J223,J225:J229)</f>
        <v>726205937</v>
      </c>
      <c r="K231" s="39">
        <f t="shared" si="50"/>
        <v>0.24757814573912393</v>
      </c>
      <c r="L231" s="34">
        <f>SUM(L208:L215,L217:L223,L225:L229)</f>
        <v>0</v>
      </c>
      <c r="M231" s="39">
        <f t="shared" si="51"/>
        <v>0</v>
      </c>
      <c r="N231" s="34">
        <f t="shared" si="52"/>
        <v>1910758014</v>
      </c>
      <c r="O231" s="39">
        <f t="shared" si="53"/>
        <v>0.65141566869659318</v>
      </c>
      <c r="P231" s="34">
        <f>SUM(P208:P215,P217:P223,P225:P229)</f>
        <v>532732650</v>
      </c>
      <c r="Q231" s="34">
        <f>SUM(Q208:Q215,Q217:Q223,Q225:Q229)</f>
        <v>2534671053</v>
      </c>
      <c r="R231" s="34">
        <f>SUM(R208:R215,R217:R223,R225:R229)</f>
        <v>2836222158</v>
      </c>
      <c r="S231" s="34">
        <f>SUM(S208:S215,S217:S223,S225:S229)</f>
        <v>1690732276</v>
      </c>
      <c r="T231" s="39">
        <f t="shared" si="54"/>
        <v>0.59612124220630247</v>
      </c>
      <c r="U231" s="39">
        <f t="shared" si="55"/>
        <v>0.36317144631552045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133993749</v>
      </c>
      <c r="E234" s="33">
        <v>134037665</v>
      </c>
      <c r="F234" s="33">
        <v>7221898</v>
      </c>
      <c r="G234" s="38">
        <f t="shared" ref="G234:G260" si="56">IF(($D234     =0),0,($F234     /$D234     ))</f>
        <v>5.3897275461708291E-2</v>
      </c>
      <c r="H234" s="33">
        <v>22268555</v>
      </c>
      <c r="I234" s="38">
        <f t="shared" ref="I234:I260" si="57">IF(($D234     =0),0,($H234     /$D234     ))</f>
        <v>0.16619099895473483</v>
      </c>
      <c r="J234" s="33">
        <v>23450657</v>
      </c>
      <c r="K234" s="38">
        <f t="shared" ref="K234:K260" si="58">IF(($E234     =0),0,($J234     /$E234     ))</f>
        <v>0.17495572606401341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52941110</v>
      </c>
      <c r="O234" s="38">
        <f t="shared" ref="O234:O260" si="61">IF(($E234     =0),0,($N234     /$E234     ))</f>
        <v>0.39497189092334606</v>
      </c>
      <c r="P234" s="33">
        <v>6483021</v>
      </c>
      <c r="Q234" s="33">
        <v>137564386</v>
      </c>
      <c r="R234" s="33">
        <v>137015275</v>
      </c>
      <c r="S234" s="33">
        <v>36105409</v>
      </c>
      <c r="T234" s="38">
        <f t="shared" ref="T234:T260" si="62">IF(($R234     =0),0,($S234     /$R234     ))</f>
        <v>0.26351375056540227</v>
      </c>
      <c r="U234" s="38">
        <f t="shared" ref="U234:U260" si="63">IF(($P234     =0),0,(($J234     /$P234     )-1))</f>
        <v>2.6172421776822872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239236130</v>
      </c>
      <c r="E235" s="33">
        <v>244766609</v>
      </c>
      <c r="F235" s="33">
        <v>42044262</v>
      </c>
      <c r="G235" s="38">
        <f t="shared" si="56"/>
        <v>0.17574378084112965</v>
      </c>
      <c r="H235" s="33">
        <v>72440100</v>
      </c>
      <c r="I235" s="38">
        <f t="shared" si="57"/>
        <v>0.30279749133209938</v>
      </c>
      <c r="J235" s="33">
        <v>55484667</v>
      </c>
      <c r="K235" s="38">
        <f t="shared" si="58"/>
        <v>0.22668397142356947</v>
      </c>
      <c r="L235" s="33">
        <v>0</v>
      </c>
      <c r="M235" s="38">
        <f t="shared" si="59"/>
        <v>0</v>
      </c>
      <c r="N235" s="33">
        <f t="shared" si="60"/>
        <v>169969029</v>
      </c>
      <c r="O235" s="38">
        <f t="shared" si="61"/>
        <v>0.69441264760096422</v>
      </c>
      <c r="P235" s="33">
        <v>36671455</v>
      </c>
      <c r="Q235" s="33">
        <v>220490351</v>
      </c>
      <c r="R235" s="33">
        <v>220470351</v>
      </c>
      <c r="S235" s="33">
        <v>150184032</v>
      </c>
      <c r="T235" s="38">
        <f t="shared" si="62"/>
        <v>0.68119831677502973</v>
      </c>
      <c r="U235" s="38">
        <f t="shared" si="63"/>
        <v>0.51302060417291862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1077815638</v>
      </c>
      <c r="E236" s="33">
        <v>1088898782</v>
      </c>
      <c r="F236" s="33">
        <v>103262723</v>
      </c>
      <c r="G236" s="38">
        <f t="shared" si="56"/>
        <v>9.5807408390932991E-2</v>
      </c>
      <c r="H236" s="33">
        <v>152211282</v>
      </c>
      <c r="I236" s="38">
        <f t="shared" si="57"/>
        <v>0.14122200182810857</v>
      </c>
      <c r="J236" s="33">
        <v>159965040</v>
      </c>
      <c r="K236" s="38">
        <f t="shared" si="58"/>
        <v>0.14690533467783784</v>
      </c>
      <c r="L236" s="33">
        <v>0</v>
      </c>
      <c r="M236" s="38">
        <f t="shared" si="59"/>
        <v>0</v>
      </c>
      <c r="N236" s="33">
        <f t="shared" si="60"/>
        <v>415439045</v>
      </c>
      <c r="O236" s="38">
        <f t="shared" si="61"/>
        <v>0.38152218724770326</v>
      </c>
      <c r="P236" s="33">
        <v>96555308</v>
      </c>
      <c r="Q236" s="33">
        <v>843840135</v>
      </c>
      <c r="R236" s="33">
        <v>968920918</v>
      </c>
      <c r="S236" s="33">
        <v>304802770</v>
      </c>
      <c r="T236" s="38">
        <f t="shared" si="62"/>
        <v>0.31457961567096643</v>
      </c>
      <c r="U236" s="38">
        <f t="shared" si="63"/>
        <v>0.6567192763757741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16364835</v>
      </c>
      <c r="E237" s="33">
        <v>16364835</v>
      </c>
      <c r="F237" s="33">
        <v>5346464</v>
      </c>
      <c r="G237" s="38">
        <f t="shared" si="56"/>
        <v>0.32670442445646414</v>
      </c>
      <c r="H237" s="33">
        <v>-605781</v>
      </c>
      <c r="I237" s="38">
        <f t="shared" si="57"/>
        <v>-3.7017238487280807E-2</v>
      </c>
      <c r="J237" s="33">
        <v>3275949</v>
      </c>
      <c r="K237" s="38">
        <f t="shared" si="58"/>
        <v>0.20018221998571939</v>
      </c>
      <c r="L237" s="33">
        <v>0</v>
      </c>
      <c r="M237" s="38">
        <f t="shared" si="59"/>
        <v>0</v>
      </c>
      <c r="N237" s="33">
        <f t="shared" si="60"/>
        <v>8016632</v>
      </c>
      <c r="O237" s="38">
        <f t="shared" si="61"/>
        <v>0.48986940595490269</v>
      </c>
      <c r="P237" s="33">
        <v>1656380</v>
      </c>
      <c r="Q237" s="33">
        <v>20645128</v>
      </c>
      <c r="R237" s="33">
        <v>20645128</v>
      </c>
      <c r="S237" s="33">
        <v>4946514</v>
      </c>
      <c r="T237" s="38">
        <f t="shared" si="62"/>
        <v>0.23959715822541763</v>
      </c>
      <c r="U237" s="38">
        <f t="shared" si="63"/>
        <v>0.9777762349219381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252826151</v>
      </c>
      <c r="E238" s="33">
        <v>322826151</v>
      </c>
      <c r="F238" s="33">
        <v>33795288</v>
      </c>
      <c r="G238" s="38">
        <f t="shared" si="56"/>
        <v>0.13367006485021402</v>
      </c>
      <c r="H238" s="33">
        <v>84245526</v>
      </c>
      <c r="I238" s="38">
        <f t="shared" si="57"/>
        <v>0.33321523769113581</v>
      </c>
      <c r="J238" s="33">
        <v>228711803</v>
      </c>
      <c r="K238" s="38">
        <f t="shared" si="58"/>
        <v>0.70846739736397624</v>
      </c>
      <c r="L238" s="33">
        <v>0</v>
      </c>
      <c r="M238" s="38">
        <f t="shared" si="59"/>
        <v>0</v>
      </c>
      <c r="N238" s="33">
        <f t="shared" si="60"/>
        <v>346752617</v>
      </c>
      <c r="O238" s="38">
        <f t="shared" si="61"/>
        <v>1.0741156375525476</v>
      </c>
      <c r="P238" s="33">
        <v>156598247</v>
      </c>
      <c r="Q238" s="33">
        <v>272588832</v>
      </c>
      <c r="R238" s="33">
        <v>286458832</v>
      </c>
      <c r="S238" s="33">
        <v>227060701</v>
      </c>
      <c r="T238" s="38">
        <f t="shared" si="62"/>
        <v>0.79264688546939266</v>
      </c>
      <c r="U238" s="38">
        <f t="shared" si="63"/>
        <v>0.46050040394130343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919920</v>
      </c>
      <c r="E239" s="33">
        <v>1646000</v>
      </c>
      <c r="F239" s="33">
        <v>110</v>
      </c>
      <c r="G239" s="38">
        <f t="shared" si="56"/>
        <v>1.1957561527089312E-4</v>
      </c>
      <c r="H239" s="33">
        <v>101998</v>
      </c>
      <c r="I239" s="38">
        <f t="shared" si="57"/>
        <v>0.1108770327854596</v>
      </c>
      <c r="J239" s="33">
        <v>117179</v>
      </c>
      <c r="K239" s="38">
        <f t="shared" si="58"/>
        <v>7.119015795868773E-2</v>
      </c>
      <c r="L239" s="33">
        <v>0</v>
      </c>
      <c r="M239" s="38">
        <f t="shared" si="59"/>
        <v>0</v>
      </c>
      <c r="N239" s="33">
        <f t="shared" si="60"/>
        <v>219287</v>
      </c>
      <c r="O239" s="38">
        <f t="shared" si="61"/>
        <v>0.13322417982989065</v>
      </c>
      <c r="P239" s="33">
        <v>36722</v>
      </c>
      <c r="Q239" s="33">
        <v>20000</v>
      </c>
      <c r="R239" s="33">
        <v>785000</v>
      </c>
      <c r="S239" s="33">
        <v>49533</v>
      </c>
      <c r="T239" s="38">
        <f t="shared" si="62"/>
        <v>6.3099363057324845E-2</v>
      </c>
      <c r="U239" s="38">
        <f t="shared" si="63"/>
        <v>2.1909754370676979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1721156423</v>
      </c>
      <c r="E240" s="34">
        <f>SUM(E234:E239)</f>
        <v>1808540042</v>
      </c>
      <c r="F240" s="34">
        <f>SUM(F234:F239)</f>
        <v>191670745</v>
      </c>
      <c r="G240" s="39">
        <f t="shared" si="56"/>
        <v>0.11136160690491756</v>
      </c>
      <c r="H240" s="34">
        <f>SUM(H234:H239)</f>
        <v>330661680</v>
      </c>
      <c r="I240" s="39">
        <f t="shared" si="57"/>
        <v>0.19211599572318477</v>
      </c>
      <c r="J240" s="34">
        <f>SUM(J234:J239)</f>
        <v>471005295</v>
      </c>
      <c r="K240" s="39">
        <f t="shared" si="58"/>
        <v>0.26043398767059206</v>
      </c>
      <c r="L240" s="34">
        <f>SUM(L234:L239)</f>
        <v>0</v>
      </c>
      <c r="M240" s="39">
        <f t="shared" si="59"/>
        <v>0</v>
      </c>
      <c r="N240" s="34">
        <f t="shared" si="60"/>
        <v>993337720</v>
      </c>
      <c r="O240" s="39">
        <f t="shared" si="61"/>
        <v>0.54924839756464738</v>
      </c>
      <c r="P240" s="34">
        <f>SUM(P234:P239)</f>
        <v>298001133</v>
      </c>
      <c r="Q240" s="34">
        <f>SUM(Q234:Q239)</f>
        <v>1495148832</v>
      </c>
      <c r="R240" s="34">
        <f>SUM(R234:R239)</f>
        <v>1634295504</v>
      </c>
      <c r="S240" s="34">
        <f>SUM(S234:S239)</f>
        <v>723148959</v>
      </c>
      <c r="T240" s="39">
        <f t="shared" si="62"/>
        <v>0.4424836005667675</v>
      </c>
      <c r="U240" s="39">
        <f t="shared" si="63"/>
        <v>0.58054867194078752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8419879</v>
      </c>
      <c r="E242" s="33">
        <v>7727451</v>
      </c>
      <c r="F242" s="33">
        <v>565793</v>
      </c>
      <c r="G242" s="38">
        <f t="shared" si="56"/>
        <v>6.7197283951467707E-2</v>
      </c>
      <c r="H242" s="33">
        <v>1016395</v>
      </c>
      <c r="I242" s="38">
        <f t="shared" si="57"/>
        <v>0.12071372997165399</v>
      </c>
      <c r="J242" s="33">
        <v>3355866</v>
      </c>
      <c r="K242" s="38">
        <f t="shared" si="58"/>
        <v>0.43427852211550744</v>
      </c>
      <c r="L242" s="33">
        <v>0</v>
      </c>
      <c r="M242" s="38">
        <f t="shared" si="59"/>
        <v>0</v>
      </c>
      <c r="N242" s="33">
        <f t="shared" si="60"/>
        <v>4938054</v>
      </c>
      <c r="O242" s="38">
        <f t="shared" si="61"/>
        <v>0.63902753961170378</v>
      </c>
      <c r="P242" s="33">
        <v>2127657</v>
      </c>
      <c r="Q242" s="33">
        <v>7950396</v>
      </c>
      <c r="R242" s="33">
        <v>7950396</v>
      </c>
      <c r="S242" s="33">
        <v>4904756</v>
      </c>
      <c r="T242" s="38">
        <f t="shared" si="62"/>
        <v>0.61691971066598439</v>
      </c>
      <c r="U242" s="38">
        <f t="shared" si="63"/>
        <v>0.5772589284833034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138361776</v>
      </c>
      <c r="E243" s="33">
        <v>124440816</v>
      </c>
      <c r="F243" s="33">
        <v>21628807</v>
      </c>
      <c r="G243" s="38">
        <f t="shared" si="56"/>
        <v>0.1563206806481004</v>
      </c>
      <c r="H243" s="33">
        <v>28094594</v>
      </c>
      <c r="I243" s="38">
        <f t="shared" si="57"/>
        <v>0.20305170121551488</v>
      </c>
      <c r="J243" s="33">
        <v>16404476</v>
      </c>
      <c r="K243" s="38">
        <f t="shared" si="58"/>
        <v>0.13182552579854506</v>
      </c>
      <c r="L243" s="33">
        <v>0</v>
      </c>
      <c r="M243" s="38">
        <f t="shared" si="59"/>
        <v>0</v>
      </c>
      <c r="N243" s="33">
        <f t="shared" si="60"/>
        <v>66127877</v>
      </c>
      <c r="O243" s="38">
        <f t="shared" si="61"/>
        <v>0.5314002200049861</v>
      </c>
      <c r="P243" s="33">
        <v>23526891</v>
      </c>
      <c r="Q243" s="33">
        <v>83435220</v>
      </c>
      <c r="R243" s="33">
        <v>78068695</v>
      </c>
      <c r="S243" s="33">
        <v>67757938</v>
      </c>
      <c r="T243" s="38">
        <f t="shared" si="62"/>
        <v>0.86792712495066049</v>
      </c>
      <c r="U243" s="38">
        <f t="shared" si="63"/>
        <v>-0.3027350702649152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17238357</v>
      </c>
      <c r="E244" s="33">
        <v>17088357</v>
      </c>
      <c r="F244" s="33">
        <v>18882208</v>
      </c>
      <c r="G244" s="38">
        <f t="shared" si="56"/>
        <v>1.0953600740488203</v>
      </c>
      <c r="H244" s="33">
        <v>20086556</v>
      </c>
      <c r="I244" s="38">
        <f t="shared" si="57"/>
        <v>1.1652245048643557</v>
      </c>
      <c r="J244" s="33">
        <v>13108383</v>
      </c>
      <c r="K244" s="38">
        <f t="shared" si="58"/>
        <v>0.76709440234658022</v>
      </c>
      <c r="L244" s="33">
        <v>0</v>
      </c>
      <c r="M244" s="38">
        <f t="shared" si="59"/>
        <v>0</v>
      </c>
      <c r="N244" s="33">
        <f t="shared" si="60"/>
        <v>52077147</v>
      </c>
      <c r="O244" s="38">
        <f t="shared" si="61"/>
        <v>3.0475221813308324</v>
      </c>
      <c r="P244" s="33">
        <v>10176900</v>
      </c>
      <c r="Q244" s="33">
        <v>13392555</v>
      </c>
      <c r="R244" s="33">
        <v>15992555</v>
      </c>
      <c r="S244" s="33">
        <v>39928639</v>
      </c>
      <c r="T244" s="38">
        <f t="shared" si="62"/>
        <v>2.4967016840023373</v>
      </c>
      <c r="U244" s="38">
        <f t="shared" si="63"/>
        <v>0.28805264864546176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7919789</v>
      </c>
      <c r="E245" s="33">
        <v>9462889</v>
      </c>
      <c r="F245" s="33">
        <v>2333906</v>
      </c>
      <c r="G245" s="38">
        <f t="shared" si="56"/>
        <v>0.29469295204708107</v>
      </c>
      <c r="H245" s="33">
        <v>2279194</v>
      </c>
      <c r="I245" s="38">
        <f t="shared" si="57"/>
        <v>0.28778468719305528</v>
      </c>
      <c r="J245" s="33">
        <v>2460449</v>
      </c>
      <c r="K245" s="38">
        <f t="shared" si="58"/>
        <v>0.26001034145069229</v>
      </c>
      <c r="L245" s="33">
        <v>0</v>
      </c>
      <c r="M245" s="38">
        <f t="shared" si="59"/>
        <v>0</v>
      </c>
      <c r="N245" s="33">
        <f t="shared" si="60"/>
        <v>7073549</v>
      </c>
      <c r="O245" s="38">
        <f t="shared" si="61"/>
        <v>0.74750417129483393</v>
      </c>
      <c r="P245" s="33">
        <v>2392889</v>
      </c>
      <c r="Q245" s="33">
        <v>10324712</v>
      </c>
      <c r="R245" s="33">
        <v>8444712</v>
      </c>
      <c r="S245" s="33">
        <v>6840541</v>
      </c>
      <c r="T245" s="38">
        <f t="shared" si="62"/>
        <v>0.81003840036226216</v>
      </c>
      <c r="U245" s="38">
        <f t="shared" si="63"/>
        <v>2.8233653963890548E-2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273489897</v>
      </c>
      <c r="E246" s="33">
        <v>471508863</v>
      </c>
      <c r="F246" s="33">
        <v>69993410</v>
      </c>
      <c r="G246" s="38">
        <f t="shared" si="56"/>
        <v>0.25592685787585051</v>
      </c>
      <c r="H246" s="33">
        <v>178326672</v>
      </c>
      <c r="I246" s="38">
        <f t="shared" si="57"/>
        <v>0.65204116845310744</v>
      </c>
      <c r="J246" s="33">
        <v>79588055</v>
      </c>
      <c r="K246" s="38">
        <f t="shared" si="58"/>
        <v>0.1687943986749619</v>
      </c>
      <c r="L246" s="33">
        <v>0</v>
      </c>
      <c r="M246" s="38">
        <f t="shared" si="59"/>
        <v>0</v>
      </c>
      <c r="N246" s="33">
        <f t="shared" si="60"/>
        <v>327908137</v>
      </c>
      <c r="O246" s="38">
        <f t="shared" si="61"/>
        <v>0.69544426994153874</v>
      </c>
      <c r="P246" s="33">
        <v>44378411</v>
      </c>
      <c r="Q246" s="33">
        <v>229054478</v>
      </c>
      <c r="R246" s="33">
        <v>342347788</v>
      </c>
      <c r="S246" s="33">
        <v>162958823</v>
      </c>
      <c r="T246" s="38">
        <f t="shared" si="62"/>
        <v>0.47600372694682053</v>
      </c>
      <c r="U246" s="38">
        <f t="shared" si="63"/>
        <v>0.79339577976327269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445429698</v>
      </c>
      <c r="E247" s="34">
        <f>SUM(E241:E246)</f>
        <v>630228376</v>
      </c>
      <c r="F247" s="34">
        <f>SUM(F241:F246)</f>
        <v>113404124</v>
      </c>
      <c r="G247" s="39">
        <f t="shared" si="56"/>
        <v>0.25459488783345557</v>
      </c>
      <c r="H247" s="34">
        <f>SUM(H241:H246)</f>
        <v>229803411</v>
      </c>
      <c r="I247" s="39">
        <f t="shared" si="57"/>
        <v>0.51591398604948879</v>
      </c>
      <c r="J247" s="34">
        <f>SUM(J241:J246)</f>
        <v>114917229</v>
      </c>
      <c r="K247" s="39">
        <f t="shared" si="58"/>
        <v>0.18234220066282766</v>
      </c>
      <c r="L247" s="34">
        <f>SUM(L241:L246)</f>
        <v>0</v>
      </c>
      <c r="M247" s="39">
        <f t="shared" si="59"/>
        <v>0</v>
      </c>
      <c r="N247" s="34">
        <f t="shared" si="60"/>
        <v>458124764</v>
      </c>
      <c r="O247" s="39">
        <f t="shared" si="61"/>
        <v>0.72691865591275762</v>
      </c>
      <c r="P247" s="34">
        <f>SUM(P241:P246)</f>
        <v>82602748</v>
      </c>
      <c r="Q247" s="34">
        <f>SUM(Q241:Q246)</f>
        <v>344157361</v>
      </c>
      <c r="R247" s="34">
        <f>SUM(R241:R246)</f>
        <v>452804146</v>
      </c>
      <c r="S247" s="34">
        <f>SUM(S241:S246)</f>
        <v>282390697</v>
      </c>
      <c r="T247" s="39">
        <f t="shared" si="62"/>
        <v>0.62364865581420714</v>
      </c>
      <c r="U247" s="39">
        <f t="shared" si="63"/>
        <v>0.3912034621414775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19121864</v>
      </c>
      <c r="E248" s="33">
        <v>29909128</v>
      </c>
      <c r="F248" s="33">
        <v>1241623</v>
      </c>
      <c r="G248" s="38">
        <f t="shared" si="56"/>
        <v>6.4932111220956282E-2</v>
      </c>
      <c r="H248" s="33">
        <v>2424315</v>
      </c>
      <c r="I248" s="38">
        <f t="shared" si="57"/>
        <v>0.12678235761952913</v>
      </c>
      <c r="J248" s="33">
        <v>89628</v>
      </c>
      <c r="K248" s="38">
        <f t="shared" si="58"/>
        <v>2.9966771348198451E-3</v>
      </c>
      <c r="L248" s="33">
        <v>0</v>
      </c>
      <c r="M248" s="38">
        <f t="shared" si="59"/>
        <v>0</v>
      </c>
      <c r="N248" s="33">
        <f t="shared" si="60"/>
        <v>3755566</v>
      </c>
      <c r="O248" s="38">
        <f t="shared" si="61"/>
        <v>0.12556588075720562</v>
      </c>
      <c r="P248" s="33">
        <v>1040903</v>
      </c>
      <c r="Q248" s="33">
        <v>18478738</v>
      </c>
      <c r="R248" s="33">
        <v>19790538</v>
      </c>
      <c r="S248" s="33">
        <v>4011859</v>
      </c>
      <c r="T248" s="38">
        <f t="shared" si="62"/>
        <v>0.20271601509771994</v>
      </c>
      <c r="U248" s="38">
        <f t="shared" si="63"/>
        <v>-0.91389399396485549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7839358</v>
      </c>
      <c r="E249" s="33">
        <v>7839358</v>
      </c>
      <c r="F249" s="33">
        <v>2074767</v>
      </c>
      <c r="G249" s="38">
        <f t="shared" si="56"/>
        <v>0.2646603203986857</v>
      </c>
      <c r="H249" s="33">
        <v>2196571</v>
      </c>
      <c r="I249" s="38">
        <f t="shared" si="57"/>
        <v>0.28019781721921616</v>
      </c>
      <c r="J249" s="33">
        <v>2179709</v>
      </c>
      <c r="K249" s="38">
        <f t="shared" si="58"/>
        <v>0.27804687577732767</v>
      </c>
      <c r="L249" s="33">
        <v>0</v>
      </c>
      <c r="M249" s="38">
        <f t="shared" si="59"/>
        <v>0</v>
      </c>
      <c r="N249" s="33">
        <f t="shared" si="60"/>
        <v>6451047</v>
      </c>
      <c r="O249" s="38">
        <f t="shared" si="61"/>
        <v>0.82290501339522959</v>
      </c>
      <c r="P249" s="33">
        <v>0</v>
      </c>
      <c r="Q249" s="33">
        <v>7720851</v>
      </c>
      <c r="R249" s="33">
        <v>18965930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11171196</v>
      </c>
      <c r="E250" s="33">
        <v>11171196</v>
      </c>
      <c r="F250" s="33">
        <v>943821</v>
      </c>
      <c r="G250" s="38">
        <f t="shared" si="56"/>
        <v>8.4487014640151334E-2</v>
      </c>
      <c r="H250" s="33">
        <v>1774621</v>
      </c>
      <c r="I250" s="38">
        <f t="shared" si="57"/>
        <v>0.15885684934719613</v>
      </c>
      <c r="J250" s="33">
        <v>2249823</v>
      </c>
      <c r="K250" s="38">
        <f t="shared" si="58"/>
        <v>0.20139499835111657</v>
      </c>
      <c r="L250" s="33">
        <v>0</v>
      </c>
      <c r="M250" s="38">
        <f t="shared" si="59"/>
        <v>0</v>
      </c>
      <c r="N250" s="33">
        <f t="shared" si="60"/>
        <v>4968265</v>
      </c>
      <c r="O250" s="38">
        <f t="shared" si="61"/>
        <v>0.44473886233846405</v>
      </c>
      <c r="P250" s="33">
        <v>685171</v>
      </c>
      <c r="Q250" s="33">
        <v>5877609</v>
      </c>
      <c r="R250" s="33">
        <v>7097685</v>
      </c>
      <c r="S250" s="33">
        <v>4125725</v>
      </c>
      <c r="T250" s="38">
        <f t="shared" si="62"/>
        <v>0.58127755740075815</v>
      </c>
      <c r="U250" s="38">
        <f t="shared" si="63"/>
        <v>2.283593438718218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13594976</v>
      </c>
      <c r="E251" s="33">
        <v>6209843</v>
      </c>
      <c r="F251" s="33">
        <v>1384650</v>
      </c>
      <c r="G251" s="38">
        <f t="shared" si="56"/>
        <v>0.10185012463427666</v>
      </c>
      <c r="H251" s="33">
        <v>9994524</v>
      </c>
      <c r="I251" s="38">
        <f t="shared" si="57"/>
        <v>0.73516304846731617</v>
      </c>
      <c r="J251" s="33">
        <v>6243332</v>
      </c>
      <c r="K251" s="38">
        <f t="shared" si="58"/>
        <v>1.005392889965173</v>
      </c>
      <c r="L251" s="33">
        <v>0</v>
      </c>
      <c r="M251" s="38">
        <f t="shared" si="59"/>
        <v>0</v>
      </c>
      <c r="N251" s="33">
        <f t="shared" si="60"/>
        <v>17622506</v>
      </c>
      <c r="O251" s="38">
        <f t="shared" si="61"/>
        <v>2.837834386473217</v>
      </c>
      <c r="P251" s="33">
        <v>1224179</v>
      </c>
      <c r="Q251" s="33">
        <v>18052243</v>
      </c>
      <c r="R251" s="33">
        <v>20597707</v>
      </c>
      <c r="S251" s="33">
        <v>16704974</v>
      </c>
      <c r="T251" s="38">
        <f t="shared" si="62"/>
        <v>0.81101134218483639</v>
      </c>
      <c r="U251" s="38">
        <f t="shared" si="63"/>
        <v>4.1000156022934551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168961629</v>
      </c>
      <c r="E253" s="33">
        <v>347787122</v>
      </c>
      <c r="F253" s="33">
        <v>7248148</v>
      </c>
      <c r="G253" s="38">
        <f t="shared" si="56"/>
        <v>4.289818962387016E-2</v>
      </c>
      <c r="H253" s="33">
        <v>45931804</v>
      </c>
      <c r="I253" s="38">
        <f t="shared" si="57"/>
        <v>0.27184754474638734</v>
      </c>
      <c r="J253" s="33">
        <v>32131567</v>
      </c>
      <c r="K253" s="38">
        <f t="shared" si="58"/>
        <v>9.238860488917125E-2</v>
      </c>
      <c r="L253" s="33">
        <v>0</v>
      </c>
      <c r="M253" s="38">
        <f t="shared" si="59"/>
        <v>0</v>
      </c>
      <c r="N253" s="33">
        <f t="shared" si="60"/>
        <v>85311519</v>
      </c>
      <c r="O253" s="38">
        <f t="shared" si="61"/>
        <v>0.24529809646028239</v>
      </c>
      <c r="P253" s="33">
        <v>6502377</v>
      </c>
      <c r="Q253" s="33">
        <v>127027748</v>
      </c>
      <c r="R253" s="33">
        <v>186068255</v>
      </c>
      <c r="S253" s="33">
        <v>41140626</v>
      </c>
      <c r="T253" s="38">
        <f t="shared" si="62"/>
        <v>0.22110502406764657</v>
      </c>
      <c r="U253" s="38">
        <f t="shared" si="63"/>
        <v>3.9415109274654485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220689023</v>
      </c>
      <c r="E254" s="34">
        <f>SUM(E248:E253)</f>
        <v>402916647</v>
      </c>
      <c r="F254" s="34">
        <f>SUM(F248:F253)</f>
        <v>12893009</v>
      </c>
      <c r="G254" s="39">
        <f t="shared" si="56"/>
        <v>5.8421614381790075E-2</v>
      </c>
      <c r="H254" s="34">
        <f>SUM(H248:H253)</f>
        <v>62321835</v>
      </c>
      <c r="I254" s="39">
        <f t="shared" si="57"/>
        <v>0.28239662377770369</v>
      </c>
      <c r="J254" s="34">
        <f>SUM(J248:J253)</f>
        <v>42894059</v>
      </c>
      <c r="K254" s="39">
        <f t="shared" si="58"/>
        <v>0.10645888999468418</v>
      </c>
      <c r="L254" s="34">
        <f>SUM(L248:L253)</f>
        <v>0</v>
      </c>
      <c r="M254" s="39">
        <f t="shared" si="59"/>
        <v>0</v>
      </c>
      <c r="N254" s="34">
        <f t="shared" si="60"/>
        <v>118108903</v>
      </c>
      <c r="O254" s="39">
        <f t="shared" si="61"/>
        <v>0.29313483044050054</v>
      </c>
      <c r="P254" s="34">
        <f>SUM(P248:P253)</f>
        <v>9452630</v>
      </c>
      <c r="Q254" s="34">
        <f>SUM(Q248:Q253)</f>
        <v>177157189</v>
      </c>
      <c r="R254" s="34">
        <f>SUM(R248:R253)</f>
        <v>252520115</v>
      </c>
      <c r="S254" s="34">
        <f>SUM(S248:S253)</f>
        <v>65983184</v>
      </c>
      <c r="T254" s="39">
        <f t="shared" si="62"/>
        <v>0.26129872465803367</v>
      </c>
      <c r="U254" s="39">
        <f t="shared" si="63"/>
        <v>3.5377909639962635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678793997</v>
      </c>
      <c r="E255" s="33">
        <v>686038665</v>
      </c>
      <c r="F255" s="33">
        <v>51043920</v>
      </c>
      <c r="G255" s="38">
        <f t="shared" si="56"/>
        <v>7.5197954350795473E-2</v>
      </c>
      <c r="H255" s="33">
        <v>82565645</v>
      </c>
      <c r="I255" s="38">
        <f t="shared" si="57"/>
        <v>0.12163579136661104</v>
      </c>
      <c r="J255" s="33">
        <v>66884360</v>
      </c>
      <c r="K255" s="38">
        <f t="shared" si="58"/>
        <v>9.7493572027751524E-2</v>
      </c>
      <c r="L255" s="33">
        <v>0</v>
      </c>
      <c r="M255" s="38">
        <f t="shared" si="59"/>
        <v>0</v>
      </c>
      <c r="N255" s="33">
        <f t="shared" si="60"/>
        <v>200493925</v>
      </c>
      <c r="O255" s="38">
        <f t="shared" si="61"/>
        <v>0.29224872478579617</v>
      </c>
      <c r="P255" s="33">
        <v>243925868</v>
      </c>
      <c r="Q255" s="33">
        <v>756450748</v>
      </c>
      <c r="R255" s="33">
        <v>740830183</v>
      </c>
      <c r="S255" s="33">
        <v>431737135</v>
      </c>
      <c r="T255" s="38">
        <f t="shared" si="62"/>
        <v>0.58277476391644267</v>
      </c>
      <c r="U255" s="38">
        <f t="shared" si="63"/>
        <v>-0.72580046327845804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168937924</v>
      </c>
      <c r="E256" s="33">
        <v>170914044</v>
      </c>
      <c r="F256" s="33">
        <v>10023380</v>
      </c>
      <c r="G256" s="38">
        <f t="shared" si="56"/>
        <v>5.9331734181840665E-2</v>
      </c>
      <c r="H256" s="33">
        <v>16075751</v>
      </c>
      <c r="I256" s="38">
        <f t="shared" si="57"/>
        <v>9.5157739715092032E-2</v>
      </c>
      <c r="J256" s="33">
        <v>13893348</v>
      </c>
      <c r="K256" s="38">
        <f t="shared" si="58"/>
        <v>8.1288510147241033E-2</v>
      </c>
      <c r="L256" s="33">
        <v>0</v>
      </c>
      <c r="M256" s="38">
        <f t="shared" si="59"/>
        <v>0</v>
      </c>
      <c r="N256" s="33">
        <f t="shared" si="60"/>
        <v>39992479</v>
      </c>
      <c r="O256" s="38">
        <f t="shared" si="61"/>
        <v>0.23399176605990318</v>
      </c>
      <c r="P256" s="33">
        <v>14852530</v>
      </c>
      <c r="Q256" s="33">
        <v>12872924</v>
      </c>
      <c r="R256" s="33">
        <v>77567924</v>
      </c>
      <c r="S256" s="33">
        <v>42442849</v>
      </c>
      <c r="T256" s="38">
        <f t="shared" si="62"/>
        <v>0.54717010345668138</v>
      </c>
      <c r="U256" s="38">
        <f t="shared" si="63"/>
        <v>-6.4580377888480922E-2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120056882</v>
      </c>
      <c r="E257" s="33">
        <v>120056882</v>
      </c>
      <c r="F257" s="33">
        <v>11256886</v>
      </c>
      <c r="G257" s="38">
        <f t="shared" si="56"/>
        <v>9.3762938137940316E-2</v>
      </c>
      <c r="H257" s="33">
        <v>16645545</v>
      </c>
      <c r="I257" s="38">
        <f t="shared" si="57"/>
        <v>0.13864715393824736</v>
      </c>
      <c r="J257" s="33">
        <v>13434125</v>
      </c>
      <c r="K257" s="38">
        <f t="shared" si="58"/>
        <v>0.11189800014962907</v>
      </c>
      <c r="L257" s="33">
        <v>0</v>
      </c>
      <c r="M257" s="38">
        <f t="shared" si="59"/>
        <v>0</v>
      </c>
      <c r="N257" s="33">
        <f t="shared" si="60"/>
        <v>41336556</v>
      </c>
      <c r="O257" s="38">
        <f t="shared" si="61"/>
        <v>0.34430809222581676</v>
      </c>
      <c r="P257" s="33">
        <v>32356427</v>
      </c>
      <c r="Q257" s="33">
        <v>106870816</v>
      </c>
      <c r="R257" s="33">
        <v>111343921</v>
      </c>
      <c r="S257" s="33">
        <v>36339371</v>
      </c>
      <c r="T257" s="38">
        <f t="shared" si="62"/>
        <v>0.3263704984846007</v>
      </c>
      <c r="U257" s="38">
        <f t="shared" si="63"/>
        <v>-0.5848081433713308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967788803</v>
      </c>
      <c r="E259" s="34">
        <f>SUM(E255:E258)</f>
        <v>977009591</v>
      </c>
      <c r="F259" s="34">
        <f>SUM(F255:F258)</f>
        <v>72324186</v>
      </c>
      <c r="G259" s="39">
        <f t="shared" si="56"/>
        <v>7.4731372977044047E-2</v>
      </c>
      <c r="H259" s="34">
        <f>SUM(H255:H258)</f>
        <v>115286941</v>
      </c>
      <c r="I259" s="39">
        <f t="shared" si="57"/>
        <v>0.11912406988242455</v>
      </c>
      <c r="J259" s="34">
        <f>SUM(J255:J258)</f>
        <v>94211833</v>
      </c>
      <c r="K259" s="39">
        <f t="shared" si="58"/>
        <v>9.6428769858411756E-2</v>
      </c>
      <c r="L259" s="34">
        <f>SUM(L255:L258)</f>
        <v>0</v>
      </c>
      <c r="M259" s="39">
        <f t="shared" si="59"/>
        <v>0</v>
      </c>
      <c r="N259" s="34">
        <f t="shared" si="60"/>
        <v>281822960</v>
      </c>
      <c r="O259" s="39">
        <f t="shared" si="61"/>
        <v>0.28845465039042795</v>
      </c>
      <c r="P259" s="34">
        <f>SUM(P255:P258)</f>
        <v>291134825</v>
      </c>
      <c r="Q259" s="34">
        <f>SUM(Q255:Q258)</f>
        <v>876194488</v>
      </c>
      <c r="R259" s="34">
        <f>SUM(R255:R258)</f>
        <v>929742028</v>
      </c>
      <c r="S259" s="34">
        <f>SUM(S255:S258)</f>
        <v>510519355</v>
      </c>
      <c r="T259" s="39">
        <f t="shared" si="62"/>
        <v>0.54909785685196544</v>
      </c>
      <c r="U259" s="39">
        <f t="shared" si="63"/>
        <v>-0.67639792663072851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3355063947</v>
      </c>
      <c r="E260" s="34">
        <f>SUM(E234:E239,E241:E246,E248:E253,E255:E258)</f>
        <v>3818694656</v>
      </c>
      <c r="F260" s="34">
        <f>SUM(F234:F239,F241:F246,F248:F253,F255:F258)</f>
        <v>390292064</v>
      </c>
      <c r="G260" s="39">
        <f t="shared" si="56"/>
        <v>0.11632924741985551</v>
      </c>
      <c r="H260" s="34">
        <f>SUM(H234:H239,H241:H246,H248:H253,H255:H258)</f>
        <v>738073867</v>
      </c>
      <c r="I260" s="39">
        <f t="shared" si="57"/>
        <v>0.2199880177127366</v>
      </c>
      <c r="J260" s="34">
        <f>SUM(J234:J239,J241:J246,J248:J253,J255:J258)</f>
        <v>723028416</v>
      </c>
      <c r="K260" s="39">
        <f t="shared" si="58"/>
        <v>0.18933915411748489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1851394347</v>
      </c>
      <c r="O260" s="39">
        <f t="shared" si="61"/>
        <v>0.48482387668546811</v>
      </c>
      <c r="P260" s="34">
        <f>SUM(P234:P239,P241:P246,P248:P253,P255:P258)</f>
        <v>681191336</v>
      </c>
      <c r="Q260" s="34">
        <f>SUM(Q234:Q239,Q241:Q246,Q248:Q253,Q255:Q258)</f>
        <v>2892657870</v>
      </c>
      <c r="R260" s="34">
        <f>SUM(R234:R239,R241:R246,R248:R253,R255:R258)</f>
        <v>3269361793</v>
      </c>
      <c r="S260" s="34">
        <f>SUM(S234:S239,S241:S246,S248:S253,S255:S258)</f>
        <v>1582042195</v>
      </c>
      <c r="T260" s="39">
        <f t="shared" si="62"/>
        <v>0.48389939540716959</v>
      </c>
      <c r="U260" s="39">
        <f t="shared" si="63"/>
        <v>6.1417516326132571E-2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63102594</v>
      </c>
      <c r="E263" s="33">
        <v>62966893</v>
      </c>
      <c r="F263" s="33">
        <v>5868359</v>
      </c>
      <c r="G263" s="38">
        <f t="shared" ref="G263:G299" si="64">IF(($D263     =0),0,($F263     /$D263     ))</f>
        <v>9.2997111972924595E-2</v>
      </c>
      <c r="H263" s="33">
        <v>10714472</v>
      </c>
      <c r="I263" s="38">
        <f t="shared" ref="I263:I299" si="65">IF(($D263     =0),0,($H263     /$D263     ))</f>
        <v>0.1697944778625107</v>
      </c>
      <c r="J263" s="33">
        <v>6871640</v>
      </c>
      <c r="K263" s="38">
        <f t="shared" ref="K263:K299" si="66">IF(($E263     =0),0,($J263     /$E263     ))</f>
        <v>0.10913100000026998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23454471</v>
      </c>
      <c r="O263" s="38">
        <f t="shared" ref="O263:O299" si="69">IF(($E263     =0),0,($N263     /$E263     ))</f>
        <v>0.37248893636851355</v>
      </c>
      <c r="P263" s="33">
        <v>2735079</v>
      </c>
      <c r="Q263" s="33">
        <v>60384813</v>
      </c>
      <c r="R263" s="33">
        <v>51208924</v>
      </c>
      <c r="S263" s="33">
        <v>21540712</v>
      </c>
      <c r="T263" s="38">
        <f t="shared" ref="T263:T299" si="70">IF(($R263     =0),0,($S263     /$R263     ))</f>
        <v>0.42064371436509779</v>
      </c>
      <c r="U263" s="38">
        <f t="shared" ref="U263:U299" si="71">IF(($P263     =0),0,(($J263     /$P263     )-1))</f>
        <v>1.512410062012834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36497744</v>
      </c>
      <c r="E264" s="33">
        <v>34894332</v>
      </c>
      <c r="F264" s="33">
        <v>7593375</v>
      </c>
      <c r="G264" s="38">
        <f t="shared" si="64"/>
        <v>0.20805053046566385</v>
      </c>
      <c r="H264" s="33">
        <v>6590056</v>
      </c>
      <c r="I264" s="38">
        <f t="shared" si="65"/>
        <v>0.1805606395836411</v>
      </c>
      <c r="J264" s="33">
        <v>10198641</v>
      </c>
      <c r="K264" s="38">
        <f t="shared" si="66"/>
        <v>0.2922721374921291</v>
      </c>
      <c r="L264" s="33">
        <v>0</v>
      </c>
      <c r="M264" s="38">
        <f t="shared" si="67"/>
        <v>0</v>
      </c>
      <c r="N264" s="33">
        <f t="shared" si="68"/>
        <v>24382072</v>
      </c>
      <c r="O264" s="38">
        <f t="shared" si="69"/>
        <v>0.69874018508220759</v>
      </c>
      <c r="P264" s="33">
        <v>11487757</v>
      </c>
      <c r="Q264" s="33">
        <v>40975200</v>
      </c>
      <c r="R264" s="33">
        <v>43228720</v>
      </c>
      <c r="S264" s="33">
        <v>26069584</v>
      </c>
      <c r="T264" s="38">
        <f t="shared" si="70"/>
        <v>0.6030616682612856</v>
      </c>
      <c r="U264" s="38">
        <f t="shared" si="71"/>
        <v>-0.11221651015076306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41937802</v>
      </c>
      <c r="E265" s="33">
        <v>49392369</v>
      </c>
      <c r="F265" s="33">
        <v>7366660</v>
      </c>
      <c r="G265" s="38">
        <f t="shared" si="64"/>
        <v>0.17565679765477457</v>
      </c>
      <c r="H265" s="33">
        <v>9998741</v>
      </c>
      <c r="I265" s="38">
        <f t="shared" si="65"/>
        <v>0.23841833675498778</v>
      </c>
      <c r="J265" s="33">
        <v>11728268</v>
      </c>
      <c r="K265" s="38">
        <f t="shared" si="66"/>
        <v>0.23745101191643592</v>
      </c>
      <c r="L265" s="33">
        <v>0</v>
      </c>
      <c r="M265" s="38">
        <f t="shared" si="67"/>
        <v>0</v>
      </c>
      <c r="N265" s="33">
        <f t="shared" si="68"/>
        <v>29093669</v>
      </c>
      <c r="O265" s="38">
        <f t="shared" si="69"/>
        <v>0.5890316579065078</v>
      </c>
      <c r="P265" s="33">
        <v>6224763</v>
      </c>
      <c r="Q265" s="33">
        <v>42633727</v>
      </c>
      <c r="R265" s="33">
        <v>40863509</v>
      </c>
      <c r="S265" s="33">
        <v>18282800</v>
      </c>
      <c r="T265" s="38">
        <f t="shared" si="70"/>
        <v>0.44741140561374698</v>
      </c>
      <c r="U265" s="38">
        <f t="shared" si="71"/>
        <v>0.88413084964037991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141538140</v>
      </c>
      <c r="E267" s="34">
        <f>SUM(E263:E266)</f>
        <v>147253594</v>
      </c>
      <c r="F267" s="34">
        <f>SUM(F263:F266)</f>
        <v>20828394</v>
      </c>
      <c r="G267" s="39">
        <f t="shared" si="64"/>
        <v>0.14715746582511258</v>
      </c>
      <c r="H267" s="34">
        <f>SUM(H263:H266)</f>
        <v>27303269</v>
      </c>
      <c r="I267" s="39">
        <f t="shared" si="65"/>
        <v>0.19290396920575614</v>
      </c>
      <c r="J267" s="34">
        <f>SUM(J263:J266)</f>
        <v>28798549</v>
      </c>
      <c r="K267" s="39">
        <f t="shared" si="66"/>
        <v>0.19557111115400008</v>
      </c>
      <c r="L267" s="34">
        <f>SUM(L263:L266)</f>
        <v>0</v>
      </c>
      <c r="M267" s="39">
        <f t="shared" si="67"/>
        <v>0</v>
      </c>
      <c r="N267" s="34">
        <f t="shared" si="68"/>
        <v>76930212</v>
      </c>
      <c r="O267" s="39">
        <f t="shared" si="69"/>
        <v>0.52243351017972439</v>
      </c>
      <c r="P267" s="34">
        <f>SUM(P263:P266)</f>
        <v>20447599</v>
      </c>
      <c r="Q267" s="34">
        <f>SUM(Q263:Q266)</f>
        <v>143993740</v>
      </c>
      <c r="R267" s="34">
        <f>SUM(R263:R266)</f>
        <v>135301153</v>
      </c>
      <c r="S267" s="34">
        <f>SUM(S263:S266)</f>
        <v>65893096</v>
      </c>
      <c r="T267" s="39">
        <f t="shared" si="70"/>
        <v>0.48701060219346393</v>
      </c>
      <c r="U267" s="39">
        <f t="shared" si="71"/>
        <v>0.40840736362249674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5115851</v>
      </c>
      <c r="E268" s="33">
        <v>5115851</v>
      </c>
      <c r="F268" s="33">
        <v>232680</v>
      </c>
      <c r="G268" s="38">
        <f t="shared" si="64"/>
        <v>4.5482169046752924E-2</v>
      </c>
      <c r="H268" s="33">
        <v>886651</v>
      </c>
      <c r="I268" s="38">
        <f t="shared" si="65"/>
        <v>0.17331446908832959</v>
      </c>
      <c r="J268" s="33">
        <v>666912</v>
      </c>
      <c r="K268" s="38">
        <f t="shared" si="66"/>
        <v>0.13036188896040951</v>
      </c>
      <c r="L268" s="33">
        <v>0</v>
      </c>
      <c r="M268" s="38">
        <f t="shared" si="67"/>
        <v>0</v>
      </c>
      <c r="N268" s="33">
        <f t="shared" si="68"/>
        <v>1786243</v>
      </c>
      <c r="O268" s="38">
        <f t="shared" si="69"/>
        <v>0.34915852709549206</v>
      </c>
      <c r="P268" s="33">
        <v>477521</v>
      </c>
      <c r="Q268" s="33">
        <v>5494896</v>
      </c>
      <c r="R268" s="33">
        <v>5005096</v>
      </c>
      <c r="S268" s="33">
        <v>1794136</v>
      </c>
      <c r="T268" s="38">
        <f t="shared" si="70"/>
        <v>0.35846185567669431</v>
      </c>
      <c r="U268" s="38">
        <f t="shared" si="71"/>
        <v>0.39661292382952795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58949955</v>
      </c>
      <c r="E269" s="33">
        <v>78099164</v>
      </c>
      <c r="F269" s="33">
        <v>1598052</v>
      </c>
      <c r="G269" s="38">
        <f t="shared" si="64"/>
        <v>2.7108621202509824E-2</v>
      </c>
      <c r="H269" s="33">
        <v>21081287</v>
      </c>
      <c r="I269" s="38">
        <f t="shared" si="65"/>
        <v>0.35761328401353315</v>
      </c>
      <c r="J269" s="33">
        <v>13326321</v>
      </c>
      <c r="K269" s="38">
        <f t="shared" si="66"/>
        <v>0.17063333738117861</v>
      </c>
      <c r="L269" s="33">
        <v>0</v>
      </c>
      <c r="M269" s="38">
        <f t="shared" si="67"/>
        <v>0</v>
      </c>
      <c r="N269" s="33">
        <f t="shared" si="68"/>
        <v>36005660</v>
      </c>
      <c r="O269" s="38">
        <f t="shared" si="69"/>
        <v>0.46102490930632756</v>
      </c>
      <c r="P269" s="33">
        <v>2101025</v>
      </c>
      <c r="Q269" s="33">
        <v>42663732</v>
      </c>
      <c r="R269" s="33">
        <v>43924848</v>
      </c>
      <c r="S269" s="33">
        <v>13214022</v>
      </c>
      <c r="T269" s="38">
        <f t="shared" si="70"/>
        <v>0.30083250373456044</v>
      </c>
      <c r="U269" s="38">
        <f t="shared" si="71"/>
        <v>5.3427712664056832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4662873</v>
      </c>
      <c r="E270" s="33">
        <v>3652922</v>
      </c>
      <c r="F270" s="33">
        <v>740262</v>
      </c>
      <c r="G270" s="38">
        <f t="shared" si="64"/>
        <v>0.15875662922837486</v>
      </c>
      <c r="H270" s="33">
        <v>732367</v>
      </c>
      <c r="I270" s="38">
        <f t="shared" si="65"/>
        <v>0.15706346709421423</v>
      </c>
      <c r="J270" s="33">
        <v>1346189</v>
      </c>
      <c r="K270" s="38">
        <f t="shared" si="66"/>
        <v>0.36852388307223644</v>
      </c>
      <c r="L270" s="33">
        <v>0</v>
      </c>
      <c r="M270" s="38">
        <f t="shared" si="67"/>
        <v>0</v>
      </c>
      <c r="N270" s="33">
        <f t="shared" si="68"/>
        <v>2818818</v>
      </c>
      <c r="O270" s="38">
        <f t="shared" si="69"/>
        <v>0.77166115235967259</v>
      </c>
      <c r="P270" s="33">
        <v>743850</v>
      </c>
      <c r="Q270" s="33">
        <v>5275318</v>
      </c>
      <c r="R270" s="33">
        <v>4525318</v>
      </c>
      <c r="S270" s="33">
        <v>2853648</v>
      </c>
      <c r="T270" s="38">
        <f t="shared" si="70"/>
        <v>0.63059612606230109</v>
      </c>
      <c r="U270" s="38">
        <f t="shared" si="71"/>
        <v>0.80975868790750827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13523515</v>
      </c>
      <c r="E271" s="33">
        <v>18053668</v>
      </c>
      <c r="F271" s="33">
        <v>1692368</v>
      </c>
      <c r="G271" s="38">
        <f t="shared" si="64"/>
        <v>0.12514261270091392</v>
      </c>
      <c r="H271" s="33">
        <v>2516448</v>
      </c>
      <c r="I271" s="38">
        <f t="shared" si="65"/>
        <v>0.18607943275102665</v>
      </c>
      <c r="J271" s="33">
        <v>1449863</v>
      </c>
      <c r="K271" s="38">
        <f t="shared" si="66"/>
        <v>8.0308500189545967E-2</v>
      </c>
      <c r="L271" s="33">
        <v>0</v>
      </c>
      <c r="M271" s="38">
        <f t="shared" si="67"/>
        <v>0</v>
      </c>
      <c r="N271" s="33">
        <f t="shared" si="68"/>
        <v>5658679</v>
      </c>
      <c r="O271" s="38">
        <f t="shared" si="69"/>
        <v>0.3134365271367569</v>
      </c>
      <c r="P271" s="33">
        <v>2058127</v>
      </c>
      <c r="Q271" s="33">
        <v>13273014</v>
      </c>
      <c r="R271" s="33">
        <v>13285430</v>
      </c>
      <c r="S271" s="33">
        <v>5452416</v>
      </c>
      <c r="T271" s="38">
        <f t="shared" si="70"/>
        <v>0.41040568502487312</v>
      </c>
      <c r="U271" s="38">
        <f t="shared" si="71"/>
        <v>-0.29554250053568121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6937104</v>
      </c>
      <c r="E272" s="33">
        <v>6303101</v>
      </c>
      <c r="F272" s="33">
        <v>222582</v>
      </c>
      <c r="G272" s="38">
        <f t="shared" si="64"/>
        <v>3.2085723379669674E-2</v>
      </c>
      <c r="H272" s="33">
        <v>339700</v>
      </c>
      <c r="I272" s="38">
        <f t="shared" si="65"/>
        <v>4.8968560944163443E-2</v>
      </c>
      <c r="J272" s="33">
        <v>307119</v>
      </c>
      <c r="K272" s="38">
        <f t="shared" si="66"/>
        <v>4.8725064059738213E-2</v>
      </c>
      <c r="L272" s="33">
        <v>0</v>
      </c>
      <c r="M272" s="38">
        <f t="shared" si="67"/>
        <v>0</v>
      </c>
      <c r="N272" s="33">
        <f t="shared" si="68"/>
        <v>869401</v>
      </c>
      <c r="O272" s="38">
        <f t="shared" si="69"/>
        <v>0.13793226540396544</v>
      </c>
      <c r="P272" s="33">
        <v>355503</v>
      </c>
      <c r="Q272" s="33">
        <v>6536803</v>
      </c>
      <c r="R272" s="33">
        <v>7019105</v>
      </c>
      <c r="S272" s="33">
        <v>1131661</v>
      </c>
      <c r="T272" s="38">
        <f t="shared" si="70"/>
        <v>0.16122582579972802</v>
      </c>
      <c r="U272" s="38">
        <f t="shared" si="71"/>
        <v>-0.13610011729858817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14086558</v>
      </c>
      <c r="E273" s="33">
        <v>15185803</v>
      </c>
      <c r="F273" s="33">
        <v>1880777</v>
      </c>
      <c r="G273" s="38">
        <f t="shared" si="64"/>
        <v>0.13351572470719958</v>
      </c>
      <c r="H273" s="33">
        <v>2730194</v>
      </c>
      <c r="I273" s="38">
        <f t="shared" si="65"/>
        <v>0.19381555096709926</v>
      </c>
      <c r="J273" s="33">
        <v>2496878</v>
      </c>
      <c r="K273" s="38">
        <f t="shared" si="66"/>
        <v>0.16442186165591638</v>
      </c>
      <c r="L273" s="33">
        <v>0</v>
      </c>
      <c r="M273" s="38">
        <f t="shared" si="67"/>
        <v>0</v>
      </c>
      <c r="N273" s="33">
        <f t="shared" si="68"/>
        <v>7107849</v>
      </c>
      <c r="O273" s="38">
        <f t="shared" si="69"/>
        <v>0.46805881783136527</v>
      </c>
      <c r="P273" s="33">
        <v>2285008</v>
      </c>
      <c r="Q273" s="33">
        <v>13367130</v>
      </c>
      <c r="R273" s="33">
        <v>14159130</v>
      </c>
      <c r="S273" s="33">
        <v>6752878</v>
      </c>
      <c r="T273" s="38">
        <f t="shared" si="70"/>
        <v>0.47692746658869578</v>
      </c>
      <c r="U273" s="38">
        <f t="shared" si="71"/>
        <v>9.2721776028792835E-2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103275856</v>
      </c>
      <c r="E275" s="34">
        <f>SUM(E268:E274)</f>
        <v>126410509</v>
      </c>
      <c r="F275" s="34">
        <f>SUM(F268:F274)</f>
        <v>6366721</v>
      </c>
      <c r="G275" s="39">
        <f t="shared" si="64"/>
        <v>6.1647719482470324E-2</v>
      </c>
      <c r="H275" s="34">
        <f>SUM(H268:H274)</f>
        <v>28286647</v>
      </c>
      <c r="I275" s="39">
        <f t="shared" si="65"/>
        <v>0.27389409389160618</v>
      </c>
      <c r="J275" s="34">
        <f>SUM(J268:J274)</f>
        <v>19593282</v>
      </c>
      <c r="K275" s="39">
        <f t="shared" si="66"/>
        <v>0.15499725580568621</v>
      </c>
      <c r="L275" s="34">
        <f>SUM(L268:L274)</f>
        <v>0</v>
      </c>
      <c r="M275" s="39">
        <f t="shared" si="67"/>
        <v>0</v>
      </c>
      <c r="N275" s="34">
        <f t="shared" si="68"/>
        <v>54246650</v>
      </c>
      <c r="O275" s="39">
        <f t="shared" si="69"/>
        <v>0.42913085651763333</v>
      </c>
      <c r="P275" s="34">
        <f>SUM(P268:P274)</f>
        <v>8021034</v>
      </c>
      <c r="Q275" s="34">
        <f>SUM(Q268:Q274)</f>
        <v>86610893</v>
      </c>
      <c r="R275" s="34">
        <f>SUM(R268:R274)</f>
        <v>87918927</v>
      </c>
      <c r="S275" s="34">
        <f>SUM(S268:S274)</f>
        <v>31198761</v>
      </c>
      <c r="T275" s="39">
        <f t="shared" si="70"/>
        <v>0.35485830030659948</v>
      </c>
      <c r="U275" s="39">
        <f t="shared" si="71"/>
        <v>1.4427376819497337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5845422</v>
      </c>
      <c r="E276" s="33">
        <v>6239970</v>
      </c>
      <c r="F276" s="33">
        <v>1079434</v>
      </c>
      <c r="G276" s="38">
        <f t="shared" si="64"/>
        <v>0.18466314322558747</v>
      </c>
      <c r="H276" s="33">
        <v>1395049</v>
      </c>
      <c r="I276" s="38">
        <f t="shared" si="65"/>
        <v>0.23865667867948628</v>
      </c>
      <c r="J276" s="33">
        <v>1837538</v>
      </c>
      <c r="K276" s="38">
        <f t="shared" si="66"/>
        <v>0.29447865935252893</v>
      </c>
      <c r="L276" s="33">
        <v>0</v>
      </c>
      <c r="M276" s="38">
        <f t="shared" si="67"/>
        <v>0</v>
      </c>
      <c r="N276" s="33">
        <f t="shared" si="68"/>
        <v>4312021</v>
      </c>
      <c r="O276" s="38">
        <f t="shared" si="69"/>
        <v>0.69103232868106734</v>
      </c>
      <c r="P276" s="33">
        <v>1654018</v>
      </c>
      <c r="Q276" s="33">
        <v>5326369</v>
      </c>
      <c r="R276" s="33">
        <v>4971968</v>
      </c>
      <c r="S276" s="33">
        <v>4023336</v>
      </c>
      <c r="T276" s="38">
        <f t="shared" si="70"/>
        <v>0.80920392086192028</v>
      </c>
      <c r="U276" s="38">
        <f t="shared" si="71"/>
        <v>0.11095405249519663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34142633</v>
      </c>
      <c r="E277" s="33">
        <v>35074300</v>
      </c>
      <c r="F277" s="33">
        <v>2085421</v>
      </c>
      <c r="G277" s="38">
        <f t="shared" si="64"/>
        <v>6.1079677129763248E-2</v>
      </c>
      <c r="H277" s="33">
        <v>3297092</v>
      </c>
      <c r="I277" s="38">
        <f t="shared" si="65"/>
        <v>9.6568182073128339E-2</v>
      </c>
      <c r="J277" s="33">
        <v>3444006</v>
      </c>
      <c r="K277" s="38">
        <f t="shared" si="66"/>
        <v>9.8191724425006344E-2</v>
      </c>
      <c r="L277" s="33">
        <v>0</v>
      </c>
      <c r="M277" s="38">
        <f t="shared" si="67"/>
        <v>0</v>
      </c>
      <c r="N277" s="33">
        <f t="shared" si="68"/>
        <v>8826519</v>
      </c>
      <c r="O277" s="38">
        <f t="shared" si="69"/>
        <v>0.2516520358210998</v>
      </c>
      <c r="P277" s="33">
        <v>2997207</v>
      </c>
      <c r="Q277" s="33">
        <v>35125593</v>
      </c>
      <c r="R277" s="33">
        <v>34872743</v>
      </c>
      <c r="S277" s="33">
        <v>8062253</v>
      </c>
      <c r="T277" s="38">
        <f t="shared" si="70"/>
        <v>0.23119067519294367</v>
      </c>
      <c r="U277" s="38">
        <f t="shared" si="71"/>
        <v>0.14907178583261027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15870175</v>
      </c>
      <c r="E278" s="33">
        <v>15870175</v>
      </c>
      <c r="F278" s="33">
        <v>2520240</v>
      </c>
      <c r="G278" s="38">
        <f t="shared" si="64"/>
        <v>0.15880354186390508</v>
      </c>
      <c r="H278" s="33">
        <v>3243908</v>
      </c>
      <c r="I278" s="38">
        <f t="shared" si="65"/>
        <v>0.20440278698880132</v>
      </c>
      <c r="J278" s="33">
        <v>2358663</v>
      </c>
      <c r="K278" s="38">
        <f t="shared" si="66"/>
        <v>0.14862236868843601</v>
      </c>
      <c r="L278" s="33">
        <v>0</v>
      </c>
      <c r="M278" s="38">
        <f t="shared" si="67"/>
        <v>0</v>
      </c>
      <c r="N278" s="33">
        <f t="shared" si="68"/>
        <v>8122811</v>
      </c>
      <c r="O278" s="38">
        <f t="shared" si="69"/>
        <v>0.51182869754114246</v>
      </c>
      <c r="P278" s="33">
        <v>2232732</v>
      </c>
      <c r="Q278" s="33">
        <v>20151612</v>
      </c>
      <c r="R278" s="33">
        <v>19104945</v>
      </c>
      <c r="S278" s="33">
        <v>6731624</v>
      </c>
      <c r="T278" s="38">
        <f t="shared" si="70"/>
        <v>0.35234982356662109</v>
      </c>
      <c r="U278" s="38">
        <f t="shared" si="71"/>
        <v>5.640220142856367E-2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3309173</v>
      </c>
      <c r="E279" s="33">
        <v>4073663</v>
      </c>
      <c r="F279" s="33">
        <v>299113</v>
      </c>
      <c r="G279" s="38">
        <f t="shared" si="64"/>
        <v>9.038904886507898E-2</v>
      </c>
      <c r="H279" s="33">
        <v>706459</v>
      </c>
      <c r="I279" s="38">
        <f t="shared" si="65"/>
        <v>0.21348506107114981</v>
      </c>
      <c r="J279" s="33">
        <v>750297</v>
      </c>
      <c r="K279" s="38">
        <f t="shared" si="66"/>
        <v>0.18418239309437232</v>
      </c>
      <c r="L279" s="33">
        <v>0</v>
      </c>
      <c r="M279" s="38">
        <f t="shared" si="67"/>
        <v>0</v>
      </c>
      <c r="N279" s="33">
        <f t="shared" si="68"/>
        <v>1755869</v>
      </c>
      <c r="O279" s="38">
        <f t="shared" si="69"/>
        <v>0.43102951815110874</v>
      </c>
      <c r="P279" s="33">
        <v>451812</v>
      </c>
      <c r="Q279" s="33">
        <v>3086225</v>
      </c>
      <c r="R279" s="33">
        <v>3086225</v>
      </c>
      <c r="S279" s="33">
        <v>1451006</v>
      </c>
      <c r="T279" s="38">
        <f t="shared" si="70"/>
        <v>0.47015561081904267</v>
      </c>
      <c r="U279" s="38">
        <f t="shared" si="71"/>
        <v>0.6606398236434623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8641507</v>
      </c>
      <c r="E280" s="33">
        <v>8641507</v>
      </c>
      <c r="F280" s="33">
        <v>505265</v>
      </c>
      <c r="G280" s="38">
        <f t="shared" si="64"/>
        <v>5.8469547036182463E-2</v>
      </c>
      <c r="H280" s="33">
        <v>433599</v>
      </c>
      <c r="I280" s="38">
        <f t="shared" si="65"/>
        <v>5.0176317626080727E-2</v>
      </c>
      <c r="J280" s="33">
        <v>433599</v>
      </c>
      <c r="K280" s="38">
        <f t="shared" si="66"/>
        <v>5.0176317626080727E-2</v>
      </c>
      <c r="L280" s="33">
        <v>0</v>
      </c>
      <c r="M280" s="38">
        <f t="shared" si="67"/>
        <v>0</v>
      </c>
      <c r="N280" s="33">
        <f t="shared" si="68"/>
        <v>1372463</v>
      </c>
      <c r="O280" s="38">
        <f t="shared" si="69"/>
        <v>0.15882218228834391</v>
      </c>
      <c r="P280" s="33">
        <v>471399</v>
      </c>
      <c r="Q280" s="33">
        <v>6030856</v>
      </c>
      <c r="R280" s="33">
        <v>5886550</v>
      </c>
      <c r="S280" s="33">
        <v>1264545</v>
      </c>
      <c r="T280" s="38">
        <f t="shared" si="70"/>
        <v>0.21481937637495646</v>
      </c>
      <c r="U280" s="38">
        <f t="shared" si="71"/>
        <v>-8.0186848084107143E-2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10922463</v>
      </c>
      <c r="E281" s="33">
        <v>10943463</v>
      </c>
      <c r="F281" s="33">
        <v>2220088</v>
      </c>
      <c r="G281" s="38">
        <f t="shared" si="64"/>
        <v>0.20325891696772055</v>
      </c>
      <c r="H281" s="33">
        <v>2317776</v>
      </c>
      <c r="I281" s="38">
        <f t="shared" si="65"/>
        <v>0.21220268725103486</v>
      </c>
      <c r="J281" s="33">
        <v>3761811</v>
      </c>
      <c r="K281" s="38">
        <f t="shared" si="66"/>
        <v>0.3437495973623706</v>
      </c>
      <c r="L281" s="33">
        <v>0</v>
      </c>
      <c r="M281" s="38">
        <f t="shared" si="67"/>
        <v>0</v>
      </c>
      <c r="N281" s="33">
        <f t="shared" si="68"/>
        <v>8299675</v>
      </c>
      <c r="O281" s="38">
        <f t="shared" si="69"/>
        <v>0.75841394995350198</v>
      </c>
      <c r="P281" s="33">
        <v>1703414</v>
      </c>
      <c r="Q281" s="33">
        <v>8660947</v>
      </c>
      <c r="R281" s="33">
        <v>10849435</v>
      </c>
      <c r="S281" s="33">
        <v>4152036</v>
      </c>
      <c r="T281" s="38">
        <f t="shared" si="70"/>
        <v>0.382696057444466</v>
      </c>
      <c r="U281" s="38">
        <f t="shared" si="71"/>
        <v>1.2083950231711138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14356397</v>
      </c>
      <c r="E282" s="33">
        <v>14356397</v>
      </c>
      <c r="F282" s="33">
        <v>2384834</v>
      </c>
      <c r="G282" s="38">
        <f t="shared" si="64"/>
        <v>0.16611647058798945</v>
      </c>
      <c r="H282" s="33">
        <v>3068601</v>
      </c>
      <c r="I282" s="38">
        <f t="shared" si="65"/>
        <v>0.21374450706538695</v>
      </c>
      <c r="J282" s="33">
        <v>1743622</v>
      </c>
      <c r="K282" s="38">
        <f t="shared" si="66"/>
        <v>0.12145261795142612</v>
      </c>
      <c r="L282" s="33">
        <v>0</v>
      </c>
      <c r="M282" s="38">
        <f t="shared" si="67"/>
        <v>0</v>
      </c>
      <c r="N282" s="33">
        <f t="shared" si="68"/>
        <v>7197057</v>
      </c>
      <c r="O282" s="38">
        <f t="shared" si="69"/>
        <v>0.50131359560480249</v>
      </c>
      <c r="P282" s="33">
        <v>1943090</v>
      </c>
      <c r="Q282" s="33">
        <v>13110000</v>
      </c>
      <c r="R282" s="33">
        <v>13111100</v>
      </c>
      <c r="S282" s="33">
        <v>9319280</v>
      </c>
      <c r="T282" s="38">
        <f t="shared" si="70"/>
        <v>0.71079314473995314</v>
      </c>
      <c r="U282" s="38">
        <f t="shared" si="71"/>
        <v>-0.10265504943157544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12553522</v>
      </c>
      <c r="E283" s="33">
        <v>12697388</v>
      </c>
      <c r="F283" s="33">
        <v>1768392</v>
      </c>
      <c r="G283" s="38">
        <f t="shared" si="64"/>
        <v>0.14086819619227178</v>
      </c>
      <c r="H283" s="33">
        <v>1803991</v>
      </c>
      <c r="I283" s="38">
        <f t="shared" si="65"/>
        <v>0.14370397407197757</v>
      </c>
      <c r="J283" s="33">
        <v>1598783</v>
      </c>
      <c r="K283" s="38">
        <f t="shared" si="66"/>
        <v>0.12591432190620622</v>
      </c>
      <c r="L283" s="33">
        <v>0</v>
      </c>
      <c r="M283" s="38">
        <f t="shared" si="67"/>
        <v>0</v>
      </c>
      <c r="N283" s="33">
        <f t="shared" si="68"/>
        <v>5171166</v>
      </c>
      <c r="O283" s="38">
        <f t="shared" si="69"/>
        <v>0.40726218652214141</v>
      </c>
      <c r="P283" s="33">
        <v>1868718</v>
      </c>
      <c r="Q283" s="33">
        <v>12359315</v>
      </c>
      <c r="R283" s="33">
        <v>11899643</v>
      </c>
      <c r="S283" s="33">
        <v>6031415</v>
      </c>
      <c r="T283" s="38">
        <f t="shared" si="70"/>
        <v>0.50685680234272579</v>
      </c>
      <c r="U283" s="38">
        <f t="shared" si="71"/>
        <v>-0.14444929625550784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105641292</v>
      </c>
      <c r="E285" s="34">
        <f>SUM(E276:E284)</f>
        <v>107896863</v>
      </c>
      <c r="F285" s="34">
        <f>SUM(F276:F284)</f>
        <v>12862787</v>
      </c>
      <c r="G285" s="39">
        <f t="shared" si="64"/>
        <v>0.12175908450646362</v>
      </c>
      <c r="H285" s="34">
        <f>SUM(H276:H284)</f>
        <v>16266475</v>
      </c>
      <c r="I285" s="39">
        <f t="shared" si="65"/>
        <v>0.15397837996907496</v>
      </c>
      <c r="J285" s="34">
        <f>SUM(J276:J284)</f>
        <v>15928319</v>
      </c>
      <c r="K285" s="39">
        <f t="shared" si="66"/>
        <v>0.14762541335423254</v>
      </c>
      <c r="L285" s="34">
        <f>SUM(L276:L284)</f>
        <v>0</v>
      </c>
      <c r="M285" s="39">
        <f t="shared" si="67"/>
        <v>0</v>
      </c>
      <c r="N285" s="34">
        <f t="shared" si="68"/>
        <v>45057581</v>
      </c>
      <c r="O285" s="39">
        <f t="shared" si="69"/>
        <v>0.41759861915540586</v>
      </c>
      <c r="P285" s="34">
        <f>SUM(P276:P284)</f>
        <v>13322390</v>
      </c>
      <c r="Q285" s="34">
        <f>SUM(Q276:Q284)</f>
        <v>103850917</v>
      </c>
      <c r="R285" s="34">
        <f>SUM(R276:R284)</f>
        <v>103782609</v>
      </c>
      <c r="S285" s="34">
        <f>SUM(S276:S284)</f>
        <v>41035495</v>
      </c>
      <c r="T285" s="39">
        <f t="shared" si="70"/>
        <v>0.39539856817436531</v>
      </c>
      <c r="U285" s="39">
        <f t="shared" si="71"/>
        <v>0.19560521798265929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26943666</v>
      </c>
      <c r="E286" s="33">
        <v>30867046</v>
      </c>
      <c r="F286" s="33">
        <v>5811666</v>
      </c>
      <c r="G286" s="38">
        <f t="shared" si="64"/>
        <v>0.21569692854713979</v>
      </c>
      <c r="H286" s="33">
        <v>6994263</v>
      </c>
      <c r="I286" s="38">
        <f t="shared" si="65"/>
        <v>0.25958839454141097</v>
      </c>
      <c r="J286" s="33">
        <v>5990744</v>
      </c>
      <c r="K286" s="38">
        <f t="shared" si="66"/>
        <v>0.1940821936767127</v>
      </c>
      <c r="L286" s="33">
        <v>0</v>
      </c>
      <c r="M286" s="38">
        <f t="shared" si="67"/>
        <v>0</v>
      </c>
      <c r="N286" s="33">
        <f t="shared" si="68"/>
        <v>18796673</v>
      </c>
      <c r="O286" s="38">
        <f t="shared" si="69"/>
        <v>0.60895600440677089</v>
      </c>
      <c r="P286" s="33">
        <v>7071882</v>
      </c>
      <c r="Q286" s="33">
        <v>35461670</v>
      </c>
      <c r="R286" s="33">
        <v>37189124</v>
      </c>
      <c r="S286" s="33">
        <v>15647723</v>
      </c>
      <c r="T286" s="38">
        <f t="shared" si="70"/>
        <v>0.42076073101372324</v>
      </c>
      <c r="U286" s="38">
        <f t="shared" si="71"/>
        <v>-0.15287839927193358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8449686</v>
      </c>
      <c r="E287" s="33">
        <v>10332612</v>
      </c>
      <c r="F287" s="33">
        <v>1374872</v>
      </c>
      <c r="G287" s="38">
        <f t="shared" si="64"/>
        <v>0.16271279193096644</v>
      </c>
      <c r="H287" s="33">
        <v>1380819</v>
      </c>
      <c r="I287" s="38">
        <f t="shared" si="65"/>
        <v>0.16341660506674449</v>
      </c>
      <c r="J287" s="33">
        <v>2439975</v>
      </c>
      <c r="K287" s="38">
        <f t="shared" si="66"/>
        <v>0.23614309721491525</v>
      </c>
      <c r="L287" s="33">
        <v>0</v>
      </c>
      <c r="M287" s="38">
        <f t="shared" si="67"/>
        <v>0</v>
      </c>
      <c r="N287" s="33">
        <f t="shared" si="68"/>
        <v>5195666</v>
      </c>
      <c r="O287" s="38">
        <f t="shared" si="69"/>
        <v>0.50284148867682243</v>
      </c>
      <c r="P287" s="33">
        <v>1774473</v>
      </c>
      <c r="Q287" s="33">
        <v>8908917</v>
      </c>
      <c r="R287" s="33">
        <v>8544047</v>
      </c>
      <c r="S287" s="33">
        <v>4781371</v>
      </c>
      <c r="T287" s="38">
        <f t="shared" si="70"/>
        <v>0.55961431391938743</v>
      </c>
      <c r="U287" s="38">
        <f t="shared" si="71"/>
        <v>0.37504205473963248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25826069</v>
      </c>
      <c r="E288" s="33">
        <v>28826069</v>
      </c>
      <c r="F288" s="33">
        <v>4178966</v>
      </c>
      <c r="G288" s="38">
        <f t="shared" si="64"/>
        <v>0.16181192732041411</v>
      </c>
      <c r="H288" s="33">
        <v>7623152</v>
      </c>
      <c r="I288" s="38">
        <f t="shared" si="65"/>
        <v>0.29517275741809562</v>
      </c>
      <c r="J288" s="33">
        <v>7000409</v>
      </c>
      <c r="K288" s="38">
        <f t="shared" si="66"/>
        <v>0.24284993559128717</v>
      </c>
      <c r="L288" s="33">
        <v>0</v>
      </c>
      <c r="M288" s="38">
        <f t="shared" si="67"/>
        <v>0</v>
      </c>
      <c r="N288" s="33">
        <f t="shared" si="68"/>
        <v>18802527</v>
      </c>
      <c r="O288" s="38">
        <f t="shared" si="69"/>
        <v>0.65227509862687139</v>
      </c>
      <c r="P288" s="33">
        <v>8145013</v>
      </c>
      <c r="Q288" s="33">
        <v>31629856</v>
      </c>
      <c r="R288" s="33">
        <v>24672154</v>
      </c>
      <c r="S288" s="33">
        <v>15033304</v>
      </c>
      <c r="T288" s="38">
        <f t="shared" si="70"/>
        <v>0.60932272066719428</v>
      </c>
      <c r="U288" s="38">
        <f t="shared" si="71"/>
        <v>-0.14052819805198591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7457119</v>
      </c>
      <c r="E289" s="33">
        <v>6816757</v>
      </c>
      <c r="F289" s="33">
        <v>969727</v>
      </c>
      <c r="G289" s="38">
        <f t="shared" si="64"/>
        <v>0.13004043518683286</v>
      </c>
      <c r="H289" s="33">
        <v>648678</v>
      </c>
      <c r="I289" s="38">
        <f t="shared" si="65"/>
        <v>8.6987749558509117E-2</v>
      </c>
      <c r="J289" s="33">
        <v>566135</v>
      </c>
      <c r="K289" s="38">
        <f t="shared" si="66"/>
        <v>8.3050488670785835E-2</v>
      </c>
      <c r="L289" s="33">
        <v>0</v>
      </c>
      <c r="M289" s="38">
        <f t="shared" si="67"/>
        <v>0</v>
      </c>
      <c r="N289" s="33">
        <f t="shared" si="68"/>
        <v>2184540</v>
      </c>
      <c r="O289" s="38">
        <f t="shared" si="69"/>
        <v>0.32046616888353213</v>
      </c>
      <c r="P289" s="33">
        <v>956075</v>
      </c>
      <c r="Q289" s="33">
        <v>12829194</v>
      </c>
      <c r="R289" s="33">
        <v>7245714</v>
      </c>
      <c r="S289" s="33">
        <v>1467182</v>
      </c>
      <c r="T289" s="38">
        <f t="shared" si="70"/>
        <v>0.20248963732214659</v>
      </c>
      <c r="U289" s="38">
        <f t="shared" si="71"/>
        <v>-0.40785503229349163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64815320</v>
      </c>
      <c r="E290" s="33">
        <v>64815320</v>
      </c>
      <c r="F290" s="33">
        <v>8419270</v>
      </c>
      <c r="G290" s="38">
        <f t="shared" si="64"/>
        <v>0.12989629612258335</v>
      </c>
      <c r="H290" s="33">
        <v>11994307</v>
      </c>
      <c r="I290" s="38">
        <f t="shared" si="65"/>
        <v>0.18505357992523991</v>
      </c>
      <c r="J290" s="33">
        <v>9662527</v>
      </c>
      <c r="K290" s="38">
        <f t="shared" si="66"/>
        <v>0.14907782604483014</v>
      </c>
      <c r="L290" s="33">
        <v>0</v>
      </c>
      <c r="M290" s="38">
        <f t="shared" si="67"/>
        <v>0</v>
      </c>
      <c r="N290" s="33">
        <f t="shared" si="68"/>
        <v>30076104</v>
      </c>
      <c r="O290" s="38">
        <f t="shared" si="69"/>
        <v>0.46402770209265343</v>
      </c>
      <c r="P290" s="33">
        <v>11996505</v>
      </c>
      <c r="Q290" s="33">
        <v>61650400</v>
      </c>
      <c r="R290" s="33">
        <v>62219308</v>
      </c>
      <c r="S290" s="33">
        <v>55411287</v>
      </c>
      <c r="T290" s="38">
        <f t="shared" si="70"/>
        <v>0.89058025203366131</v>
      </c>
      <c r="U290" s="38">
        <f t="shared" si="71"/>
        <v>-0.1945548307611259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133491860</v>
      </c>
      <c r="E292" s="34">
        <f>SUM(E286:E291)</f>
        <v>141657804</v>
      </c>
      <c r="F292" s="34">
        <f>SUM(F286:F291)</f>
        <v>20754501</v>
      </c>
      <c r="G292" s="39">
        <f t="shared" si="64"/>
        <v>0.15547390679851192</v>
      </c>
      <c r="H292" s="34">
        <f>SUM(H286:H291)</f>
        <v>28641219</v>
      </c>
      <c r="I292" s="39">
        <f t="shared" si="65"/>
        <v>0.21455404846407863</v>
      </c>
      <c r="J292" s="34">
        <f>SUM(J286:J291)</f>
        <v>25659790</v>
      </c>
      <c r="K292" s="39">
        <f t="shared" si="66"/>
        <v>0.18113926148396314</v>
      </c>
      <c r="L292" s="34">
        <f>SUM(L286:L291)</f>
        <v>0</v>
      </c>
      <c r="M292" s="39">
        <f t="shared" si="67"/>
        <v>0</v>
      </c>
      <c r="N292" s="34">
        <f t="shared" si="68"/>
        <v>75055510</v>
      </c>
      <c r="O292" s="39">
        <f t="shared" si="69"/>
        <v>0.52983674658686652</v>
      </c>
      <c r="P292" s="34">
        <f>SUM(P286:P291)</f>
        <v>29943948</v>
      </c>
      <c r="Q292" s="34">
        <f>SUM(Q286:Q291)</f>
        <v>150480037</v>
      </c>
      <c r="R292" s="34">
        <f>SUM(R286:R291)</f>
        <v>139870347</v>
      </c>
      <c r="S292" s="34">
        <f>SUM(S286:S291)</f>
        <v>92340867</v>
      </c>
      <c r="T292" s="39">
        <f t="shared" si="70"/>
        <v>0.66018901776228522</v>
      </c>
      <c r="U292" s="39">
        <f t="shared" si="71"/>
        <v>-0.14307258348164376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296663395</v>
      </c>
      <c r="E293" s="33">
        <v>326563395</v>
      </c>
      <c r="F293" s="33">
        <v>54419033</v>
      </c>
      <c r="G293" s="38">
        <f t="shared" si="64"/>
        <v>0.18343696565597517</v>
      </c>
      <c r="H293" s="33">
        <v>58211478</v>
      </c>
      <c r="I293" s="38">
        <f t="shared" si="65"/>
        <v>0.19622062910727492</v>
      </c>
      <c r="J293" s="33">
        <v>12729529</v>
      </c>
      <c r="K293" s="38">
        <f t="shared" si="66"/>
        <v>3.8980269053119077E-2</v>
      </c>
      <c r="L293" s="33">
        <v>0</v>
      </c>
      <c r="M293" s="38">
        <f t="shared" si="67"/>
        <v>0</v>
      </c>
      <c r="N293" s="33">
        <f t="shared" si="68"/>
        <v>125360040</v>
      </c>
      <c r="O293" s="38">
        <f t="shared" si="69"/>
        <v>0.38387658237078287</v>
      </c>
      <c r="P293" s="33">
        <v>62982415</v>
      </c>
      <c r="Q293" s="33">
        <v>278497995</v>
      </c>
      <c r="R293" s="33">
        <v>303997995</v>
      </c>
      <c r="S293" s="33">
        <v>140054983</v>
      </c>
      <c r="T293" s="38">
        <f t="shared" si="70"/>
        <v>0.46071021948680946</v>
      </c>
      <c r="U293" s="38">
        <f t="shared" si="71"/>
        <v>-0.79788756909369063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42051312</v>
      </c>
      <c r="E294" s="33">
        <v>48519162</v>
      </c>
      <c r="F294" s="33">
        <v>5749528</v>
      </c>
      <c r="G294" s="38">
        <f t="shared" si="64"/>
        <v>0.13672648311187055</v>
      </c>
      <c r="H294" s="33">
        <v>2820256</v>
      </c>
      <c r="I294" s="38">
        <f t="shared" si="65"/>
        <v>6.7067015649832751E-2</v>
      </c>
      <c r="J294" s="33">
        <v>5190144</v>
      </c>
      <c r="K294" s="38">
        <f t="shared" si="66"/>
        <v>0.10697101487449433</v>
      </c>
      <c r="L294" s="33">
        <v>0</v>
      </c>
      <c r="M294" s="38">
        <f t="shared" si="67"/>
        <v>0</v>
      </c>
      <c r="N294" s="33">
        <f t="shared" si="68"/>
        <v>13759928</v>
      </c>
      <c r="O294" s="38">
        <f t="shared" si="69"/>
        <v>0.28359780822265646</v>
      </c>
      <c r="P294" s="33">
        <v>3613022</v>
      </c>
      <c r="Q294" s="33">
        <v>31883251</v>
      </c>
      <c r="R294" s="33">
        <v>47707641</v>
      </c>
      <c r="S294" s="33">
        <v>14001194</v>
      </c>
      <c r="T294" s="38">
        <f t="shared" si="70"/>
        <v>0.29347906764033876</v>
      </c>
      <c r="U294" s="38">
        <f t="shared" si="71"/>
        <v>0.4365104890033884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11484381</v>
      </c>
      <c r="E295" s="33">
        <v>16322883</v>
      </c>
      <c r="F295" s="33">
        <v>2209934</v>
      </c>
      <c r="G295" s="38">
        <f t="shared" si="64"/>
        <v>0.1924295266762745</v>
      </c>
      <c r="H295" s="33">
        <v>6777509</v>
      </c>
      <c r="I295" s="38">
        <f t="shared" si="65"/>
        <v>0.590150135214079</v>
      </c>
      <c r="J295" s="33">
        <v>1058208</v>
      </c>
      <c r="K295" s="38">
        <f t="shared" si="66"/>
        <v>6.4829724013827708E-2</v>
      </c>
      <c r="L295" s="33">
        <v>0</v>
      </c>
      <c r="M295" s="38">
        <f t="shared" si="67"/>
        <v>0</v>
      </c>
      <c r="N295" s="33">
        <f t="shared" si="68"/>
        <v>10045651</v>
      </c>
      <c r="O295" s="38">
        <f t="shared" si="69"/>
        <v>0.61543362162186666</v>
      </c>
      <c r="P295" s="33">
        <v>1369108</v>
      </c>
      <c r="Q295" s="33">
        <v>10737200</v>
      </c>
      <c r="R295" s="33">
        <v>11210973</v>
      </c>
      <c r="S295" s="33">
        <v>4107661</v>
      </c>
      <c r="T295" s="38">
        <f t="shared" si="70"/>
        <v>0.36639647602398112</v>
      </c>
      <c r="U295" s="38">
        <f t="shared" si="71"/>
        <v>-0.22708215860253533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92615040</v>
      </c>
      <c r="E296" s="33">
        <v>93454549</v>
      </c>
      <c r="F296" s="33">
        <v>14827116</v>
      </c>
      <c r="G296" s="38">
        <f t="shared" si="64"/>
        <v>0.16009404088148102</v>
      </c>
      <c r="H296" s="33">
        <v>1642013</v>
      </c>
      <c r="I296" s="38">
        <f t="shared" si="65"/>
        <v>1.7729442215864723E-2</v>
      </c>
      <c r="J296" s="33">
        <v>25415504</v>
      </c>
      <c r="K296" s="38">
        <f t="shared" si="66"/>
        <v>0.27195577178377911</v>
      </c>
      <c r="L296" s="33">
        <v>0</v>
      </c>
      <c r="M296" s="38">
        <f t="shared" si="67"/>
        <v>0</v>
      </c>
      <c r="N296" s="33">
        <f t="shared" si="68"/>
        <v>41884633</v>
      </c>
      <c r="O296" s="38">
        <f t="shared" si="69"/>
        <v>0.44818185361956003</v>
      </c>
      <c r="P296" s="33">
        <v>3693407</v>
      </c>
      <c r="Q296" s="33">
        <v>78136783</v>
      </c>
      <c r="R296" s="33">
        <v>87473639</v>
      </c>
      <c r="S296" s="33">
        <v>152519429</v>
      </c>
      <c r="T296" s="38">
        <f t="shared" si="70"/>
        <v>1.7436044818027978</v>
      </c>
      <c r="U296" s="38">
        <f t="shared" si="71"/>
        <v>5.8813168979210797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442814128</v>
      </c>
      <c r="E298" s="34">
        <f>SUM(E293:E297)</f>
        <v>484859989</v>
      </c>
      <c r="F298" s="34">
        <f>SUM(F293:F297)</f>
        <v>77205611</v>
      </c>
      <c r="G298" s="39">
        <f t="shared" si="64"/>
        <v>0.17435218552918438</v>
      </c>
      <c r="H298" s="34">
        <f>SUM(H293:H297)</f>
        <v>69451256</v>
      </c>
      <c r="I298" s="39">
        <f t="shared" si="65"/>
        <v>0.15684065075719536</v>
      </c>
      <c r="J298" s="34">
        <f>SUM(J293:J297)</f>
        <v>44393385</v>
      </c>
      <c r="K298" s="39">
        <f t="shared" si="66"/>
        <v>9.1559184109126404E-2</v>
      </c>
      <c r="L298" s="34">
        <f>SUM(L293:L297)</f>
        <v>0</v>
      </c>
      <c r="M298" s="39">
        <f t="shared" si="67"/>
        <v>0</v>
      </c>
      <c r="N298" s="34">
        <f t="shared" si="68"/>
        <v>191050252</v>
      </c>
      <c r="O298" s="39">
        <f t="shared" si="69"/>
        <v>0.39403179543445477</v>
      </c>
      <c r="P298" s="34">
        <f>SUM(P293:P297)</f>
        <v>71657952</v>
      </c>
      <c r="Q298" s="34">
        <f>SUM(Q293:Q297)</f>
        <v>399255229</v>
      </c>
      <c r="R298" s="34">
        <f>SUM(R293:R297)</f>
        <v>450390248</v>
      </c>
      <c r="S298" s="34">
        <f>SUM(S293:S297)</f>
        <v>310683267</v>
      </c>
      <c r="T298" s="39">
        <f t="shared" si="70"/>
        <v>0.68980904533261567</v>
      </c>
      <c r="U298" s="39">
        <f t="shared" si="71"/>
        <v>-0.38048208522621463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926761276</v>
      </c>
      <c r="E299" s="34">
        <f>SUM(E263:E266,E268:E274,E276:E284,E286:E291,E293:E297)</f>
        <v>1008078759</v>
      </c>
      <c r="F299" s="34">
        <f>SUM(F263:F266,F268:F274,F276:F284,F286:F291,F293:F297)</f>
        <v>138018014</v>
      </c>
      <c r="G299" s="39">
        <f t="shared" si="64"/>
        <v>0.1489250981608774</v>
      </c>
      <c r="H299" s="34">
        <f>SUM(H263:H266,H268:H274,H276:H284,H286:H291,H293:H297)</f>
        <v>169948866</v>
      </c>
      <c r="I299" s="39">
        <f t="shared" si="65"/>
        <v>0.18337933446412147</v>
      </c>
      <c r="J299" s="34">
        <f>SUM(J263:J266,J268:J274,J276:J284,J286:J291,J293:J297)</f>
        <v>134373325</v>
      </c>
      <c r="K299" s="39">
        <f t="shared" si="66"/>
        <v>0.13329645506398374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442340205</v>
      </c>
      <c r="O299" s="39">
        <f t="shared" si="69"/>
        <v>0.43879528365303055</v>
      </c>
      <c r="P299" s="34">
        <f>SUM(P263:P266,P268:P274,P276:P284,P286:P291,P293:P297)</f>
        <v>143392923</v>
      </c>
      <c r="Q299" s="34">
        <f>SUM(Q263:Q266,Q268:Q274,Q276:Q284,Q286:Q291,Q293:Q297)</f>
        <v>884190816</v>
      </c>
      <c r="R299" s="34">
        <f>SUM(R263:R266,R268:R274,R276:R284,R286:R291,R293:R297)</f>
        <v>917263284</v>
      </c>
      <c r="S299" s="34">
        <f>SUM(S263:S266,S268:S274,S276:S284,S286:S291,S293:S297)</f>
        <v>541151486</v>
      </c>
      <c r="T299" s="39">
        <f t="shared" si="70"/>
        <v>0.58996309504523892</v>
      </c>
      <c r="U299" s="39">
        <f t="shared" si="71"/>
        <v>-6.290127721296257E-2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5286244186</v>
      </c>
      <c r="E302" s="33">
        <v>7810546960</v>
      </c>
      <c r="F302" s="33">
        <v>617436923</v>
      </c>
      <c r="G302" s="38">
        <f t="shared" ref="G302:G339" si="72">IF(($D302     =0),0,($F302     /$D302     ))</f>
        <v>0.11680068140537464</v>
      </c>
      <c r="H302" s="33">
        <v>1233972872</v>
      </c>
      <c r="I302" s="38">
        <f t="shared" ref="I302:I339" si="73">IF(($D302     =0),0,($H302     /$D302     ))</f>
        <v>0.23343092535680304</v>
      </c>
      <c r="J302" s="33">
        <v>1906731674</v>
      </c>
      <c r="K302" s="38">
        <f t="shared" ref="K302:K339" si="74">IF(($E302     =0),0,($J302     /$E302     ))</f>
        <v>0.24412268228651685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3758141469</v>
      </c>
      <c r="O302" s="38">
        <f t="shared" ref="O302:O339" si="77">IF(($E302     =0),0,($N302     /$E302     ))</f>
        <v>0.48116239339530198</v>
      </c>
      <c r="P302" s="33">
        <v>687508407</v>
      </c>
      <c r="Q302" s="33">
        <v>3570274885</v>
      </c>
      <c r="R302" s="33">
        <v>3340103010</v>
      </c>
      <c r="S302" s="33">
        <v>2261633091</v>
      </c>
      <c r="T302" s="38">
        <f t="shared" ref="T302:T339" si="78">IF(($R302     =0),0,($S302     /$R302     ))</f>
        <v>0.67711477287642097</v>
      </c>
      <c r="U302" s="38">
        <f t="shared" ref="U302:U339" si="79">IF(($P302     =0),0,(($J302     /$P302     )-1))</f>
        <v>1.7733939753845074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5286244186</v>
      </c>
      <c r="E303" s="34">
        <f>E302</f>
        <v>7810546960</v>
      </c>
      <c r="F303" s="34">
        <f>F302</f>
        <v>617436923</v>
      </c>
      <c r="G303" s="39">
        <f t="shared" si="72"/>
        <v>0.11680068140537464</v>
      </c>
      <c r="H303" s="34">
        <f>H302</f>
        <v>1233972872</v>
      </c>
      <c r="I303" s="39">
        <f t="shared" si="73"/>
        <v>0.23343092535680304</v>
      </c>
      <c r="J303" s="34">
        <f>J302</f>
        <v>1906731674</v>
      </c>
      <c r="K303" s="39">
        <f t="shared" si="74"/>
        <v>0.24412268228651685</v>
      </c>
      <c r="L303" s="34">
        <f>L302</f>
        <v>0</v>
      </c>
      <c r="M303" s="39">
        <f t="shared" si="75"/>
        <v>0</v>
      </c>
      <c r="N303" s="34">
        <f t="shared" si="76"/>
        <v>3758141469</v>
      </c>
      <c r="O303" s="39">
        <f t="shared" si="77"/>
        <v>0.48116239339530198</v>
      </c>
      <c r="P303" s="34">
        <f>P302</f>
        <v>687508407</v>
      </c>
      <c r="Q303" s="34">
        <f>Q302</f>
        <v>3570274885</v>
      </c>
      <c r="R303" s="34">
        <f>R302</f>
        <v>3340103010</v>
      </c>
      <c r="S303" s="34">
        <f>S302</f>
        <v>2261633091</v>
      </c>
      <c r="T303" s="39">
        <f t="shared" si="78"/>
        <v>0.67711477287642097</v>
      </c>
      <c r="U303" s="39">
        <f t="shared" si="79"/>
        <v>1.7733939753845074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28013069</v>
      </c>
      <c r="E304" s="33">
        <v>29107178</v>
      </c>
      <c r="F304" s="33">
        <v>4298067</v>
      </c>
      <c r="G304" s="38">
        <f t="shared" si="72"/>
        <v>0.15343077904102545</v>
      </c>
      <c r="H304" s="33">
        <v>6188032</v>
      </c>
      <c r="I304" s="38">
        <f t="shared" si="73"/>
        <v>0.22089803869758076</v>
      </c>
      <c r="J304" s="33">
        <v>9214876</v>
      </c>
      <c r="K304" s="38">
        <f t="shared" si="74"/>
        <v>0.31658431470065562</v>
      </c>
      <c r="L304" s="33">
        <v>0</v>
      </c>
      <c r="M304" s="38">
        <f t="shared" si="75"/>
        <v>0</v>
      </c>
      <c r="N304" s="33">
        <f t="shared" si="76"/>
        <v>19700975</v>
      </c>
      <c r="O304" s="38">
        <f t="shared" si="77"/>
        <v>0.67684249568955124</v>
      </c>
      <c r="P304" s="33">
        <v>5951084</v>
      </c>
      <c r="Q304" s="33">
        <v>29833680</v>
      </c>
      <c r="R304" s="33">
        <v>28094518</v>
      </c>
      <c r="S304" s="33">
        <v>16244175</v>
      </c>
      <c r="T304" s="38">
        <f t="shared" si="78"/>
        <v>0.57819731949129716</v>
      </c>
      <c r="U304" s="38">
        <f t="shared" si="79"/>
        <v>0.54843655374382205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26432820</v>
      </c>
      <c r="E305" s="33">
        <v>29813450</v>
      </c>
      <c r="F305" s="33">
        <v>6320083</v>
      </c>
      <c r="G305" s="38">
        <f t="shared" si="72"/>
        <v>0.23909983876105539</v>
      </c>
      <c r="H305" s="33">
        <v>7536518</v>
      </c>
      <c r="I305" s="38">
        <f t="shared" si="73"/>
        <v>0.28511971102591399</v>
      </c>
      <c r="J305" s="33">
        <v>8114567</v>
      </c>
      <c r="K305" s="38">
        <f t="shared" si="74"/>
        <v>0.27217806057333183</v>
      </c>
      <c r="L305" s="33">
        <v>0</v>
      </c>
      <c r="M305" s="38">
        <f t="shared" si="75"/>
        <v>0</v>
      </c>
      <c r="N305" s="33">
        <f t="shared" si="76"/>
        <v>21971168</v>
      </c>
      <c r="O305" s="38">
        <f t="shared" si="77"/>
        <v>0.73695489787327528</v>
      </c>
      <c r="P305" s="33">
        <v>7261969</v>
      </c>
      <c r="Q305" s="33">
        <v>35690343</v>
      </c>
      <c r="R305" s="33">
        <v>31526485</v>
      </c>
      <c r="S305" s="33">
        <v>22998847</v>
      </c>
      <c r="T305" s="38">
        <f t="shared" si="78"/>
        <v>0.72950876064997416</v>
      </c>
      <c r="U305" s="38">
        <f t="shared" si="79"/>
        <v>0.11740589914388222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23498040</v>
      </c>
      <c r="E306" s="33">
        <v>23215276</v>
      </c>
      <c r="F306" s="33">
        <v>4932385</v>
      </c>
      <c r="G306" s="38">
        <f t="shared" si="72"/>
        <v>0.20990623047709511</v>
      </c>
      <c r="H306" s="33">
        <v>9237236</v>
      </c>
      <c r="I306" s="38">
        <f t="shared" si="73"/>
        <v>0.3931066591085895</v>
      </c>
      <c r="J306" s="33">
        <v>4930279</v>
      </c>
      <c r="K306" s="38">
        <f t="shared" si="74"/>
        <v>0.21237218975988051</v>
      </c>
      <c r="L306" s="33">
        <v>0</v>
      </c>
      <c r="M306" s="38">
        <f t="shared" si="75"/>
        <v>0</v>
      </c>
      <c r="N306" s="33">
        <f t="shared" si="76"/>
        <v>19099900</v>
      </c>
      <c r="O306" s="38">
        <f t="shared" si="77"/>
        <v>0.82272982668825478</v>
      </c>
      <c r="P306" s="33">
        <v>6747866</v>
      </c>
      <c r="Q306" s="33">
        <v>23099600</v>
      </c>
      <c r="R306" s="33">
        <v>24479120</v>
      </c>
      <c r="S306" s="33">
        <v>16997163</v>
      </c>
      <c r="T306" s="38">
        <f t="shared" si="78"/>
        <v>0.69435351434201886</v>
      </c>
      <c r="U306" s="38">
        <f t="shared" si="79"/>
        <v>-0.26935730496130184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127561448</v>
      </c>
      <c r="E307" s="33">
        <v>123867861</v>
      </c>
      <c r="F307" s="33">
        <v>18603331</v>
      </c>
      <c r="G307" s="38">
        <f t="shared" si="72"/>
        <v>0.14583819242942428</v>
      </c>
      <c r="H307" s="33">
        <v>18714340</v>
      </c>
      <c r="I307" s="38">
        <f t="shared" si="73"/>
        <v>0.14670843184533308</v>
      </c>
      <c r="J307" s="33">
        <v>13626642</v>
      </c>
      <c r="K307" s="38">
        <f t="shared" si="74"/>
        <v>0.11000950440243737</v>
      </c>
      <c r="L307" s="33">
        <v>0</v>
      </c>
      <c r="M307" s="38">
        <f t="shared" si="75"/>
        <v>0</v>
      </c>
      <c r="N307" s="33">
        <f t="shared" si="76"/>
        <v>50944313</v>
      </c>
      <c r="O307" s="38">
        <f t="shared" si="77"/>
        <v>0.41127950857244561</v>
      </c>
      <c r="P307" s="33">
        <v>29364440</v>
      </c>
      <c r="Q307" s="33">
        <v>133634553</v>
      </c>
      <c r="R307" s="33">
        <v>114185605</v>
      </c>
      <c r="S307" s="33">
        <v>69347282</v>
      </c>
      <c r="T307" s="38">
        <f t="shared" si="78"/>
        <v>0.6073207038663061</v>
      </c>
      <c r="U307" s="38">
        <f t="shared" si="79"/>
        <v>-0.53594749295406285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69431060</v>
      </c>
      <c r="E308" s="33">
        <v>80679696</v>
      </c>
      <c r="F308" s="33">
        <v>4592180</v>
      </c>
      <c r="G308" s="38">
        <f t="shared" si="72"/>
        <v>6.6140139585943239E-2</v>
      </c>
      <c r="H308" s="33">
        <v>14367777</v>
      </c>
      <c r="I308" s="38">
        <f t="shared" si="73"/>
        <v>0.20693587279237852</v>
      </c>
      <c r="J308" s="33">
        <v>13137793</v>
      </c>
      <c r="K308" s="38">
        <f t="shared" si="74"/>
        <v>0.1628389006324466</v>
      </c>
      <c r="L308" s="33">
        <v>0</v>
      </c>
      <c r="M308" s="38">
        <f t="shared" si="75"/>
        <v>0</v>
      </c>
      <c r="N308" s="33">
        <f t="shared" si="76"/>
        <v>32097750</v>
      </c>
      <c r="O308" s="38">
        <f t="shared" si="77"/>
        <v>0.39784173207593643</v>
      </c>
      <c r="P308" s="33">
        <v>5204514</v>
      </c>
      <c r="Q308" s="33">
        <v>78983877</v>
      </c>
      <c r="R308" s="33">
        <v>67340361</v>
      </c>
      <c r="S308" s="33">
        <v>15954496</v>
      </c>
      <c r="T308" s="38">
        <f t="shared" si="78"/>
        <v>0.23692323241332194</v>
      </c>
      <c r="U308" s="38">
        <f t="shared" si="79"/>
        <v>1.5243073608794213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122738753</v>
      </c>
      <c r="E309" s="33">
        <v>124738753</v>
      </c>
      <c r="F309" s="33">
        <v>24822123</v>
      </c>
      <c r="G309" s="38">
        <f t="shared" si="72"/>
        <v>0.20223541785535332</v>
      </c>
      <c r="H309" s="33">
        <v>25766588</v>
      </c>
      <c r="I309" s="38">
        <f t="shared" si="73"/>
        <v>0.20993033879039003</v>
      </c>
      <c r="J309" s="33">
        <v>29749284</v>
      </c>
      <c r="K309" s="38">
        <f t="shared" si="74"/>
        <v>0.23849271605272501</v>
      </c>
      <c r="L309" s="33">
        <v>0</v>
      </c>
      <c r="M309" s="38">
        <f t="shared" si="75"/>
        <v>0</v>
      </c>
      <c r="N309" s="33">
        <f t="shared" si="76"/>
        <v>80337995</v>
      </c>
      <c r="O309" s="38">
        <f t="shared" si="77"/>
        <v>0.64405000906173882</v>
      </c>
      <c r="P309" s="33">
        <v>21815017</v>
      </c>
      <c r="Q309" s="33">
        <v>115872512</v>
      </c>
      <c r="R309" s="33">
        <v>116360380</v>
      </c>
      <c r="S309" s="33">
        <v>70919412</v>
      </c>
      <c r="T309" s="38">
        <f t="shared" si="78"/>
        <v>0.60948075281294201</v>
      </c>
      <c r="U309" s="38">
        <f t="shared" si="79"/>
        <v>0.36370666133333751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397675190</v>
      </c>
      <c r="E310" s="34">
        <f>SUM(E304:E309)</f>
        <v>411422214</v>
      </c>
      <c r="F310" s="34">
        <f>SUM(F304:F309)</f>
        <v>63568169</v>
      </c>
      <c r="G310" s="39">
        <f t="shared" si="72"/>
        <v>0.15984947162532318</v>
      </c>
      <c r="H310" s="34">
        <f>SUM(H304:H309)</f>
        <v>81810491</v>
      </c>
      <c r="I310" s="39">
        <f t="shared" si="73"/>
        <v>0.20572188825760038</v>
      </c>
      <c r="J310" s="34">
        <f>SUM(J304:J309)</f>
        <v>78773441</v>
      </c>
      <c r="K310" s="39">
        <f t="shared" si="74"/>
        <v>0.19146618320419617</v>
      </c>
      <c r="L310" s="34">
        <f>SUM(L304:L309)</f>
        <v>0</v>
      </c>
      <c r="M310" s="39">
        <f t="shared" si="75"/>
        <v>0</v>
      </c>
      <c r="N310" s="34">
        <f t="shared" si="76"/>
        <v>224152101</v>
      </c>
      <c r="O310" s="39">
        <f t="shared" si="77"/>
        <v>0.54482255301849114</v>
      </c>
      <c r="P310" s="34">
        <f>SUM(P304:P309)</f>
        <v>76344890</v>
      </c>
      <c r="Q310" s="34">
        <f>SUM(Q304:Q309)</f>
        <v>417114565</v>
      </c>
      <c r="R310" s="34">
        <f>SUM(R304:R309)</f>
        <v>381986469</v>
      </c>
      <c r="S310" s="34">
        <f>SUM(S304:S309)</f>
        <v>212461375</v>
      </c>
      <c r="T310" s="39">
        <f t="shared" si="78"/>
        <v>0.55620131141346785</v>
      </c>
      <c r="U310" s="39">
        <f t="shared" si="79"/>
        <v>3.1810262612206319E-2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36558957</v>
      </c>
      <c r="E311" s="33">
        <v>38335586</v>
      </c>
      <c r="F311" s="33">
        <v>1637478</v>
      </c>
      <c r="G311" s="38">
        <f t="shared" si="72"/>
        <v>4.4790063348907901E-2</v>
      </c>
      <c r="H311" s="33">
        <v>13269247</v>
      </c>
      <c r="I311" s="38">
        <f t="shared" si="73"/>
        <v>0.36295474731404398</v>
      </c>
      <c r="J311" s="33">
        <v>12710691</v>
      </c>
      <c r="K311" s="38">
        <f t="shared" si="74"/>
        <v>0.33156375906188051</v>
      </c>
      <c r="L311" s="33">
        <v>0</v>
      </c>
      <c r="M311" s="38">
        <f t="shared" si="75"/>
        <v>0</v>
      </c>
      <c r="N311" s="33">
        <f t="shared" si="76"/>
        <v>27617416</v>
      </c>
      <c r="O311" s="38">
        <f t="shared" si="77"/>
        <v>0.7204119952672694</v>
      </c>
      <c r="P311" s="33">
        <v>7478356</v>
      </c>
      <c r="Q311" s="33">
        <v>35732545</v>
      </c>
      <c r="R311" s="33">
        <v>37891443</v>
      </c>
      <c r="S311" s="33">
        <v>23190721</v>
      </c>
      <c r="T311" s="38">
        <f t="shared" si="78"/>
        <v>0.61203055792834282</v>
      </c>
      <c r="U311" s="38">
        <f t="shared" si="79"/>
        <v>0.69966380311394638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115228407</v>
      </c>
      <c r="E312" s="33">
        <v>124543474</v>
      </c>
      <c r="F312" s="33">
        <v>12375855</v>
      </c>
      <c r="G312" s="38">
        <f t="shared" si="72"/>
        <v>0.10740281257207696</v>
      </c>
      <c r="H312" s="33">
        <v>40774310</v>
      </c>
      <c r="I312" s="38">
        <f t="shared" si="73"/>
        <v>0.35385640625926557</v>
      </c>
      <c r="J312" s="33">
        <v>17073957</v>
      </c>
      <c r="K312" s="38">
        <f t="shared" si="74"/>
        <v>0.1370923457619305</v>
      </c>
      <c r="L312" s="33">
        <v>0</v>
      </c>
      <c r="M312" s="38">
        <f t="shared" si="75"/>
        <v>0</v>
      </c>
      <c r="N312" s="33">
        <f t="shared" si="76"/>
        <v>70224122</v>
      </c>
      <c r="O312" s="38">
        <f t="shared" si="77"/>
        <v>0.56385228181446101</v>
      </c>
      <c r="P312" s="33">
        <v>21306413</v>
      </c>
      <c r="Q312" s="33">
        <v>112334871</v>
      </c>
      <c r="R312" s="33">
        <v>125263176</v>
      </c>
      <c r="S312" s="33">
        <v>77585911</v>
      </c>
      <c r="T312" s="38">
        <f t="shared" si="78"/>
        <v>0.6193832335849444</v>
      </c>
      <c r="U312" s="38">
        <f t="shared" si="79"/>
        <v>-0.1986470458448355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127577319</v>
      </c>
      <c r="E313" s="33">
        <v>123068320</v>
      </c>
      <c r="F313" s="33">
        <v>9627338</v>
      </c>
      <c r="G313" s="38">
        <f t="shared" si="72"/>
        <v>7.5462770933444681E-2</v>
      </c>
      <c r="H313" s="33">
        <v>25527106</v>
      </c>
      <c r="I313" s="38">
        <f t="shared" si="73"/>
        <v>0.20009125603274355</v>
      </c>
      <c r="J313" s="33">
        <v>20934060</v>
      </c>
      <c r="K313" s="38">
        <f t="shared" si="74"/>
        <v>0.17010112756881707</v>
      </c>
      <c r="L313" s="33">
        <v>0</v>
      </c>
      <c r="M313" s="38">
        <f t="shared" si="75"/>
        <v>0</v>
      </c>
      <c r="N313" s="33">
        <f t="shared" si="76"/>
        <v>56088504</v>
      </c>
      <c r="O313" s="38">
        <f t="shared" si="77"/>
        <v>0.4557509519915442</v>
      </c>
      <c r="P313" s="33">
        <v>23316026</v>
      </c>
      <c r="Q313" s="33">
        <v>148324543</v>
      </c>
      <c r="R313" s="33">
        <v>127902592</v>
      </c>
      <c r="S313" s="33">
        <v>62489097</v>
      </c>
      <c r="T313" s="38">
        <f t="shared" si="78"/>
        <v>0.48856787046192152</v>
      </c>
      <c r="U313" s="38">
        <f t="shared" si="79"/>
        <v>-0.10216003361807879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65811570</v>
      </c>
      <c r="E314" s="33">
        <v>69117586</v>
      </c>
      <c r="F314" s="33">
        <v>8435157</v>
      </c>
      <c r="G314" s="38">
        <f t="shared" si="72"/>
        <v>0.12817133826164609</v>
      </c>
      <c r="H314" s="33">
        <v>10496786</v>
      </c>
      <c r="I314" s="38">
        <f t="shared" si="73"/>
        <v>0.1594975777055615</v>
      </c>
      <c r="J314" s="33">
        <v>19597007</v>
      </c>
      <c r="K314" s="38">
        <f t="shared" si="74"/>
        <v>0.283531415579242</v>
      </c>
      <c r="L314" s="33">
        <v>0</v>
      </c>
      <c r="M314" s="38">
        <f t="shared" si="75"/>
        <v>0</v>
      </c>
      <c r="N314" s="33">
        <f t="shared" si="76"/>
        <v>38528950</v>
      </c>
      <c r="O314" s="38">
        <f t="shared" si="77"/>
        <v>0.5574406201049904</v>
      </c>
      <c r="P314" s="33">
        <v>23127446</v>
      </c>
      <c r="Q314" s="33">
        <v>59664201</v>
      </c>
      <c r="R314" s="33">
        <v>67319576</v>
      </c>
      <c r="S314" s="33">
        <v>36028123</v>
      </c>
      <c r="T314" s="38">
        <f t="shared" si="78"/>
        <v>0.53518048004342744</v>
      </c>
      <c r="U314" s="38">
        <f t="shared" si="79"/>
        <v>-0.15265148603092615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34592985</v>
      </c>
      <c r="E315" s="33">
        <v>35356209</v>
      </c>
      <c r="F315" s="33">
        <v>6927637</v>
      </c>
      <c r="G315" s="38">
        <f t="shared" si="72"/>
        <v>0.20026132465874222</v>
      </c>
      <c r="H315" s="33">
        <v>8976621</v>
      </c>
      <c r="I315" s="38">
        <f t="shared" si="73"/>
        <v>0.25949252427912767</v>
      </c>
      <c r="J315" s="33">
        <v>8996541</v>
      </c>
      <c r="K315" s="38">
        <f t="shared" si="74"/>
        <v>0.25445434492142527</v>
      </c>
      <c r="L315" s="33">
        <v>0</v>
      </c>
      <c r="M315" s="38">
        <f t="shared" si="75"/>
        <v>0</v>
      </c>
      <c r="N315" s="33">
        <f t="shared" si="76"/>
        <v>24900799</v>
      </c>
      <c r="O315" s="38">
        <f t="shared" si="77"/>
        <v>0.70428362384666299</v>
      </c>
      <c r="P315" s="33">
        <v>8153519</v>
      </c>
      <c r="Q315" s="33">
        <v>34552945</v>
      </c>
      <c r="R315" s="33">
        <v>34533404</v>
      </c>
      <c r="S315" s="33">
        <v>21586461</v>
      </c>
      <c r="T315" s="38">
        <f t="shared" si="78"/>
        <v>0.62508929035782279</v>
      </c>
      <c r="U315" s="38">
        <f t="shared" si="79"/>
        <v>0.10339363899194942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379769238</v>
      </c>
      <c r="E317" s="34">
        <f>SUM(E311:E316)</f>
        <v>390421175</v>
      </c>
      <c r="F317" s="34">
        <f>SUM(F311:F316)</f>
        <v>39003465</v>
      </c>
      <c r="G317" s="39">
        <f t="shared" si="72"/>
        <v>0.10270306569696411</v>
      </c>
      <c r="H317" s="34">
        <f>SUM(H311:H316)</f>
        <v>99044070</v>
      </c>
      <c r="I317" s="39">
        <f t="shared" si="73"/>
        <v>0.26080066548202097</v>
      </c>
      <c r="J317" s="34">
        <f>SUM(J311:J316)</f>
        <v>79312256</v>
      </c>
      <c r="K317" s="39">
        <f t="shared" si="74"/>
        <v>0.20314537499150756</v>
      </c>
      <c r="L317" s="34">
        <f>SUM(L311:L316)</f>
        <v>0</v>
      </c>
      <c r="M317" s="39">
        <f t="shared" si="75"/>
        <v>0</v>
      </c>
      <c r="N317" s="34">
        <f t="shared" si="76"/>
        <v>217359791</v>
      </c>
      <c r="O317" s="39">
        <f t="shared" si="77"/>
        <v>0.55673156303573956</v>
      </c>
      <c r="P317" s="34">
        <f>SUM(P311:P316)</f>
        <v>83381760</v>
      </c>
      <c r="Q317" s="34">
        <f>SUM(Q311:Q316)</f>
        <v>390609105</v>
      </c>
      <c r="R317" s="34">
        <f>SUM(R311:R316)</f>
        <v>392910191</v>
      </c>
      <c r="S317" s="34">
        <f>SUM(S311:S316)</f>
        <v>220880313</v>
      </c>
      <c r="T317" s="39">
        <f t="shared" si="78"/>
        <v>0.5621648866827178</v>
      </c>
      <c r="U317" s="39">
        <f t="shared" si="79"/>
        <v>-4.8805686039728569E-2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61168347</v>
      </c>
      <c r="E318" s="33">
        <v>66116907</v>
      </c>
      <c r="F318" s="33">
        <v>11694956</v>
      </c>
      <c r="G318" s="38">
        <f t="shared" si="72"/>
        <v>0.19119293839998652</v>
      </c>
      <c r="H318" s="33">
        <v>15687815</v>
      </c>
      <c r="I318" s="38">
        <f t="shared" si="73"/>
        <v>0.25646949393613661</v>
      </c>
      <c r="J318" s="33">
        <v>17996478</v>
      </c>
      <c r="K318" s="38">
        <f t="shared" si="74"/>
        <v>0.27219177085824658</v>
      </c>
      <c r="L318" s="33">
        <v>0</v>
      </c>
      <c r="M318" s="38">
        <f t="shared" si="75"/>
        <v>0</v>
      </c>
      <c r="N318" s="33">
        <f t="shared" si="76"/>
        <v>45379249</v>
      </c>
      <c r="O318" s="38">
        <f t="shared" si="77"/>
        <v>0.68634863696815096</v>
      </c>
      <c r="P318" s="33">
        <v>14649960</v>
      </c>
      <c r="Q318" s="33">
        <v>62358366</v>
      </c>
      <c r="R318" s="33">
        <v>63423147</v>
      </c>
      <c r="S318" s="33">
        <v>40509196</v>
      </c>
      <c r="T318" s="38">
        <f t="shared" si="78"/>
        <v>0.63871311841400746</v>
      </c>
      <c r="U318" s="38">
        <f t="shared" si="79"/>
        <v>0.22843188650344448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129814780</v>
      </c>
      <c r="E319" s="33">
        <v>130366520</v>
      </c>
      <c r="F319" s="33">
        <v>22457408</v>
      </c>
      <c r="G319" s="38">
        <f t="shared" si="72"/>
        <v>0.17299577135977892</v>
      </c>
      <c r="H319" s="33">
        <v>35778179</v>
      </c>
      <c r="I319" s="38">
        <f t="shared" si="73"/>
        <v>0.27560944139026389</v>
      </c>
      <c r="J319" s="33">
        <v>29842547</v>
      </c>
      <c r="K319" s="38">
        <f t="shared" si="74"/>
        <v>0.22891266101143146</v>
      </c>
      <c r="L319" s="33">
        <v>0</v>
      </c>
      <c r="M319" s="38">
        <f t="shared" si="75"/>
        <v>0</v>
      </c>
      <c r="N319" s="33">
        <f t="shared" si="76"/>
        <v>88078134</v>
      </c>
      <c r="O319" s="38">
        <f t="shared" si="77"/>
        <v>0.6756192770966043</v>
      </c>
      <c r="P319" s="33">
        <v>27279645</v>
      </c>
      <c r="Q319" s="33">
        <v>124166720</v>
      </c>
      <c r="R319" s="33">
        <v>123171318</v>
      </c>
      <c r="S319" s="33">
        <v>79346003</v>
      </c>
      <c r="T319" s="38">
        <f t="shared" si="78"/>
        <v>0.64419220552628986</v>
      </c>
      <c r="U319" s="38">
        <f t="shared" si="79"/>
        <v>9.3949243107819047E-2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24052690</v>
      </c>
      <c r="E320" s="33">
        <v>24036690</v>
      </c>
      <c r="F320" s="33">
        <v>5162551</v>
      </c>
      <c r="G320" s="38">
        <f t="shared" si="72"/>
        <v>0.21463507823865022</v>
      </c>
      <c r="H320" s="33">
        <v>5792181</v>
      </c>
      <c r="I320" s="38">
        <f t="shared" si="73"/>
        <v>0.2408121919003654</v>
      </c>
      <c r="J320" s="33">
        <v>5418270</v>
      </c>
      <c r="K320" s="38">
        <f t="shared" si="74"/>
        <v>0.2254166443050187</v>
      </c>
      <c r="L320" s="33">
        <v>0</v>
      </c>
      <c r="M320" s="38">
        <f t="shared" si="75"/>
        <v>0</v>
      </c>
      <c r="N320" s="33">
        <f t="shared" si="76"/>
        <v>16373002</v>
      </c>
      <c r="O320" s="38">
        <f t="shared" si="77"/>
        <v>0.68116708248931113</v>
      </c>
      <c r="P320" s="33">
        <v>5818254</v>
      </c>
      <c r="Q320" s="33">
        <v>22603800</v>
      </c>
      <c r="R320" s="33">
        <v>22174900</v>
      </c>
      <c r="S320" s="33">
        <v>15763905</v>
      </c>
      <c r="T320" s="38">
        <f t="shared" si="78"/>
        <v>0.71088956432723482</v>
      </c>
      <c r="U320" s="38">
        <f t="shared" si="79"/>
        <v>-6.8746397115010738E-2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18515827</v>
      </c>
      <c r="E321" s="33">
        <v>23301921</v>
      </c>
      <c r="F321" s="33">
        <v>3154642</v>
      </c>
      <c r="G321" s="38">
        <f t="shared" si="72"/>
        <v>0.17037543070584965</v>
      </c>
      <c r="H321" s="33">
        <v>7062187</v>
      </c>
      <c r="I321" s="38">
        <f t="shared" si="73"/>
        <v>0.38141353340577228</v>
      </c>
      <c r="J321" s="33">
        <v>6685009</v>
      </c>
      <c r="K321" s="38">
        <f t="shared" si="74"/>
        <v>0.28688660475674943</v>
      </c>
      <c r="L321" s="33">
        <v>0</v>
      </c>
      <c r="M321" s="38">
        <f t="shared" si="75"/>
        <v>0</v>
      </c>
      <c r="N321" s="33">
        <f t="shared" si="76"/>
        <v>16901838</v>
      </c>
      <c r="O321" s="38">
        <f t="shared" si="77"/>
        <v>0.72534097081523885</v>
      </c>
      <c r="P321" s="33">
        <v>3323550</v>
      </c>
      <c r="Q321" s="33">
        <v>16623677</v>
      </c>
      <c r="R321" s="33">
        <v>15905877</v>
      </c>
      <c r="S321" s="33">
        <v>9653756</v>
      </c>
      <c r="T321" s="38">
        <f t="shared" si="78"/>
        <v>0.60693013029083531</v>
      </c>
      <c r="U321" s="38">
        <f t="shared" si="79"/>
        <v>1.0114061771298761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233551644</v>
      </c>
      <c r="E323" s="34">
        <f>SUM(E318:E322)</f>
        <v>243822038</v>
      </c>
      <c r="F323" s="34">
        <f>SUM(F318:F322)</f>
        <v>42469557</v>
      </c>
      <c r="G323" s="39">
        <f t="shared" si="72"/>
        <v>0.18184225241420265</v>
      </c>
      <c r="H323" s="34">
        <f>SUM(H318:H322)</f>
        <v>64320362</v>
      </c>
      <c r="I323" s="39">
        <f t="shared" si="73"/>
        <v>0.27540102436615688</v>
      </c>
      <c r="J323" s="34">
        <f>SUM(J318:J322)</f>
        <v>59942304</v>
      </c>
      <c r="K323" s="39">
        <f t="shared" si="74"/>
        <v>0.24584448760944241</v>
      </c>
      <c r="L323" s="34">
        <f>SUM(L318:L322)</f>
        <v>0</v>
      </c>
      <c r="M323" s="39">
        <f t="shared" si="75"/>
        <v>0</v>
      </c>
      <c r="N323" s="34">
        <f t="shared" si="76"/>
        <v>166732223</v>
      </c>
      <c r="O323" s="39">
        <f t="shared" si="77"/>
        <v>0.68382753408040986</v>
      </c>
      <c r="P323" s="34">
        <f>SUM(P318:P322)</f>
        <v>51071409</v>
      </c>
      <c r="Q323" s="34">
        <f>SUM(Q318:Q322)</f>
        <v>225752563</v>
      </c>
      <c r="R323" s="34">
        <f>SUM(R318:R322)</f>
        <v>224675242</v>
      </c>
      <c r="S323" s="34">
        <f>SUM(S318:S322)</f>
        <v>145272860</v>
      </c>
      <c r="T323" s="39">
        <f t="shared" si="78"/>
        <v>0.64659042405749356</v>
      </c>
      <c r="U323" s="39">
        <f t="shared" si="79"/>
        <v>0.17369591271703499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18684063</v>
      </c>
      <c r="E324" s="33">
        <v>21253728</v>
      </c>
      <c r="F324" s="33">
        <v>3014570</v>
      </c>
      <c r="G324" s="38">
        <f t="shared" si="72"/>
        <v>0.16134445703806502</v>
      </c>
      <c r="H324" s="33">
        <v>3232480</v>
      </c>
      <c r="I324" s="38">
        <f t="shared" si="73"/>
        <v>0.17300733785793806</v>
      </c>
      <c r="J324" s="33">
        <v>19278801</v>
      </c>
      <c r="K324" s="38">
        <f t="shared" si="74"/>
        <v>0.90707856052359381</v>
      </c>
      <c r="L324" s="33">
        <v>0</v>
      </c>
      <c r="M324" s="38">
        <f t="shared" si="75"/>
        <v>0</v>
      </c>
      <c r="N324" s="33">
        <f t="shared" si="76"/>
        <v>25525851</v>
      </c>
      <c r="O324" s="38">
        <f t="shared" si="77"/>
        <v>1.201005818837994</v>
      </c>
      <c r="P324" s="33">
        <v>4300390</v>
      </c>
      <c r="Q324" s="33">
        <v>13239917</v>
      </c>
      <c r="R324" s="33">
        <v>18173997</v>
      </c>
      <c r="S324" s="33">
        <v>8635662</v>
      </c>
      <c r="T324" s="38">
        <f t="shared" si="78"/>
        <v>0.47516580970052985</v>
      </c>
      <c r="U324" s="38">
        <f t="shared" si="79"/>
        <v>3.4830354921297833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39338958</v>
      </c>
      <c r="E325" s="33">
        <v>39481267</v>
      </c>
      <c r="F325" s="33">
        <v>5946377</v>
      </c>
      <c r="G325" s="38">
        <f t="shared" si="72"/>
        <v>0.15115746075429859</v>
      </c>
      <c r="H325" s="33">
        <v>11543996</v>
      </c>
      <c r="I325" s="38">
        <f t="shared" si="73"/>
        <v>0.29344946045596837</v>
      </c>
      <c r="J325" s="33">
        <v>8790194</v>
      </c>
      <c r="K325" s="38">
        <f t="shared" si="74"/>
        <v>0.22264214570418928</v>
      </c>
      <c r="L325" s="33">
        <v>0</v>
      </c>
      <c r="M325" s="38">
        <f t="shared" si="75"/>
        <v>0</v>
      </c>
      <c r="N325" s="33">
        <f t="shared" si="76"/>
        <v>26280567</v>
      </c>
      <c r="O325" s="38">
        <f t="shared" si="77"/>
        <v>0.66564649508335183</v>
      </c>
      <c r="P325" s="33">
        <v>8280630</v>
      </c>
      <c r="Q325" s="33">
        <v>37176898</v>
      </c>
      <c r="R325" s="33">
        <v>38379524</v>
      </c>
      <c r="S325" s="33">
        <v>23342044</v>
      </c>
      <c r="T325" s="38">
        <f t="shared" si="78"/>
        <v>0.60819003383158166</v>
      </c>
      <c r="U325" s="38">
        <f t="shared" si="79"/>
        <v>6.1536863741043835E-2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113962078</v>
      </c>
      <c r="E326" s="33">
        <v>117460606</v>
      </c>
      <c r="F326" s="33">
        <v>6006369</v>
      </c>
      <c r="G326" s="38">
        <f t="shared" si="72"/>
        <v>5.2704979633663752E-2</v>
      </c>
      <c r="H326" s="33">
        <v>10370325</v>
      </c>
      <c r="I326" s="38">
        <f t="shared" si="73"/>
        <v>9.0998033573940276E-2</v>
      </c>
      <c r="J326" s="33">
        <v>17046262</v>
      </c>
      <c r="K326" s="38">
        <f t="shared" si="74"/>
        <v>0.14512322539864983</v>
      </c>
      <c r="L326" s="33">
        <v>0</v>
      </c>
      <c r="M326" s="38">
        <f t="shared" si="75"/>
        <v>0</v>
      </c>
      <c r="N326" s="33">
        <f t="shared" si="76"/>
        <v>33422956</v>
      </c>
      <c r="O326" s="38">
        <f t="shared" si="77"/>
        <v>0.2845460885839462</v>
      </c>
      <c r="P326" s="33">
        <v>11485381</v>
      </c>
      <c r="Q326" s="33">
        <v>123336466</v>
      </c>
      <c r="R326" s="33">
        <v>112491493</v>
      </c>
      <c r="S326" s="33">
        <v>30108807</v>
      </c>
      <c r="T326" s="38">
        <f t="shared" si="78"/>
        <v>0.26765407940669789</v>
      </c>
      <c r="U326" s="38">
        <f t="shared" si="79"/>
        <v>0.48417035534128128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130674177</v>
      </c>
      <c r="E327" s="33">
        <v>215570314</v>
      </c>
      <c r="F327" s="33">
        <v>33612277</v>
      </c>
      <c r="G327" s="38">
        <f t="shared" si="72"/>
        <v>0.25722202941442668</v>
      </c>
      <c r="H327" s="33">
        <v>35750578</v>
      </c>
      <c r="I327" s="38">
        <f t="shared" si="73"/>
        <v>0.2735856373520531</v>
      </c>
      <c r="J327" s="33">
        <v>36756874</v>
      </c>
      <c r="K327" s="38">
        <f t="shared" si="74"/>
        <v>0.17050990610887173</v>
      </c>
      <c r="L327" s="33">
        <v>0</v>
      </c>
      <c r="M327" s="38">
        <f t="shared" si="75"/>
        <v>0</v>
      </c>
      <c r="N327" s="33">
        <f t="shared" si="76"/>
        <v>106119729</v>
      </c>
      <c r="O327" s="38">
        <f t="shared" si="77"/>
        <v>0.49227431658331211</v>
      </c>
      <c r="P327" s="33">
        <v>29293275</v>
      </c>
      <c r="Q327" s="33">
        <v>134396209</v>
      </c>
      <c r="R327" s="33">
        <v>130950356</v>
      </c>
      <c r="S327" s="33">
        <v>87333341</v>
      </c>
      <c r="T327" s="38">
        <f t="shared" si="78"/>
        <v>0.66691946221207676</v>
      </c>
      <c r="U327" s="38">
        <f t="shared" si="79"/>
        <v>0.25478882098365574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41700100</v>
      </c>
      <c r="E328" s="33">
        <v>42515600</v>
      </c>
      <c r="F328" s="33">
        <v>12988538</v>
      </c>
      <c r="G328" s="38">
        <f t="shared" si="72"/>
        <v>0.3114749844724593</v>
      </c>
      <c r="H328" s="33">
        <v>10996545</v>
      </c>
      <c r="I328" s="38">
        <f t="shared" si="73"/>
        <v>0.26370548272066496</v>
      </c>
      <c r="J328" s="33">
        <v>11491730</v>
      </c>
      <c r="K328" s="38">
        <f t="shared" si="74"/>
        <v>0.27029443310220247</v>
      </c>
      <c r="L328" s="33">
        <v>0</v>
      </c>
      <c r="M328" s="38">
        <f t="shared" si="75"/>
        <v>0</v>
      </c>
      <c r="N328" s="33">
        <f t="shared" si="76"/>
        <v>35476813</v>
      </c>
      <c r="O328" s="38">
        <f t="shared" si="77"/>
        <v>0.83444225178522702</v>
      </c>
      <c r="P328" s="33">
        <v>11738702</v>
      </c>
      <c r="Q328" s="33">
        <v>45081348</v>
      </c>
      <c r="R328" s="33">
        <v>50849317</v>
      </c>
      <c r="S328" s="33">
        <v>38616621</v>
      </c>
      <c r="T328" s="38">
        <f t="shared" si="78"/>
        <v>0.7594324423275931</v>
      </c>
      <c r="U328" s="38">
        <f t="shared" si="79"/>
        <v>-2.1039123405637183E-2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47026597</v>
      </c>
      <c r="E329" s="33">
        <v>44634579</v>
      </c>
      <c r="F329" s="33">
        <v>7310469</v>
      </c>
      <c r="G329" s="38">
        <f t="shared" si="72"/>
        <v>0.15545392323412216</v>
      </c>
      <c r="H329" s="33">
        <v>36554756</v>
      </c>
      <c r="I329" s="38">
        <f t="shared" si="73"/>
        <v>0.77732088503023089</v>
      </c>
      <c r="J329" s="33">
        <v>23806783</v>
      </c>
      <c r="K329" s="38">
        <f t="shared" si="74"/>
        <v>0.53337084236864873</v>
      </c>
      <c r="L329" s="33">
        <v>0</v>
      </c>
      <c r="M329" s="38">
        <f t="shared" si="75"/>
        <v>0</v>
      </c>
      <c r="N329" s="33">
        <f t="shared" si="76"/>
        <v>67672008</v>
      </c>
      <c r="O329" s="38">
        <f t="shared" si="77"/>
        <v>1.5161341165556865</v>
      </c>
      <c r="P329" s="33">
        <v>42950099</v>
      </c>
      <c r="Q329" s="33">
        <v>58666014</v>
      </c>
      <c r="R329" s="33">
        <v>66218973</v>
      </c>
      <c r="S329" s="33">
        <v>77255094</v>
      </c>
      <c r="T329" s="38">
        <f t="shared" si="78"/>
        <v>1.1666610111878359</v>
      </c>
      <c r="U329" s="38">
        <f t="shared" si="79"/>
        <v>-0.44571063736081262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64973296</v>
      </c>
      <c r="E330" s="33">
        <v>69701900</v>
      </c>
      <c r="F330" s="33">
        <v>10631528</v>
      </c>
      <c r="G330" s="38">
        <f t="shared" si="72"/>
        <v>0.16362919313805474</v>
      </c>
      <c r="H330" s="33">
        <v>17965262</v>
      </c>
      <c r="I330" s="38">
        <f t="shared" si="73"/>
        <v>0.27650224178253169</v>
      </c>
      <c r="J330" s="33">
        <v>15507481</v>
      </c>
      <c r="K330" s="38">
        <f t="shared" si="74"/>
        <v>0.22248290218774525</v>
      </c>
      <c r="L330" s="33">
        <v>0</v>
      </c>
      <c r="M330" s="38">
        <f t="shared" si="75"/>
        <v>0</v>
      </c>
      <c r="N330" s="33">
        <f t="shared" si="76"/>
        <v>44104271</v>
      </c>
      <c r="O330" s="38">
        <f t="shared" si="77"/>
        <v>0.6327556494155826</v>
      </c>
      <c r="P330" s="33">
        <v>12509736</v>
      </c>
      <c r="Q330" s="33">
        <v>65698812</v>
      </c>
      <c r="R330" s="33">
        <v>50265383</v>
      </c>
      <c r="S330" s="33">
        <v>38543954</v>
      </c>
      <c r="T330" s="38">
        <f t="shared" si="78"/>
        <v>0.76680911791719564</v>
      </c>
      <c r="U330" s="38">
        <f t="shared" si="79"/>
        <v>0.23963295468425549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456359269</v>
      </c>
      <c r="E332" s="34">
        <f>SUM(E324:E331)</f>
        <v>550617994</v>
      </c>
      <c r="F332" s="34">
        <f>SUM(F324:F331)</f>
        <v>79510128</v>
      </c>
      <c r="G332" s="39">
        <f t="shared" si="72"/>
        <v>0.17422704741864245</v>
      </c>
      <c r="H332" s="34">
        <f>SUM(H324:H331)</f>
        <v>126413942</v>
      </c>
      <c r="I332" s="39">
        <f t="shared" si="73"/>
        <v>0.27700531267175815</v>
      </c>
      <c r="J332" s="34">
        <f>SUM(J324:J331)</f>
        <v>132678125</v>
      </c>
      <c r="K332" s="39">
        <f t="shared" si="74"/>
        <v>0.24096220328026549</v>
      </c>
      <c r="L332" s="34">
        <f>SUM(L324:L331)</f>
        <v>0</v>
      </c>
      <c r="M332" s="39">
        <f t="shared" si="75"/>
        <v>0</v>
      </c>
      <c r="N332" s="34">
        <f t="shared" si="76"/>
        <v>338602195</v>
      </c>
      <c r="O332" s="39">
        <f t="shared" si="77"/>
        <v>0.61494938176684433</v>
      </c>
      <c r="P332" s="34">
        <f>SUM(P324:P331)</f>
        <v>120558213</v>
      </c>
      <c r="Q332" s="34">
        <f>SUM(Q324:Q331)</f>
        <v>477595664</v>
      </c>
      <c r="R332" s="34">
        <f>SUM(R324:R331)</f>
        <v>467329043</v>
      </c>
      <c r="S332" s="34">
        <f>SUM(S324:S331)</f>
        <v>303835523</v>
      </c>
      <c r="T332" s="39">
        <f t="shared" si="78"/>
        <v>0.65015330750586375</v>
      </c>
      <c r="U332" s="39">
        <f t="shared" si="79"/>
        <v>0.10053161620768214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3721322</v>
      </c>
      <c r="E333" s="33">
        <v>3633672</v>
      </c>
      <c r="F333" s="33">
        <v>789256</v>
      </c>
      <c r="G333" s="38">
        <f t="shared" si="72"/>
        <v>0.21209021955100901</v>
      </c>
      <c r="H333" s="33">
        <v>888334</v>
      </c>
      <c r="I333" s="38">
        <f t="shared" si="73"/>
        <v>0.23871462883351668</v>
      </c>
      <c r="J333" s="33">
        <v>935538</v>
      </c>
      <c r="K333" s="38">
        <f t="shared" si="74"/>
        <v>0.25746352450083554</v>
      </c>
      <c r="L333" s="33">
        <v>0</v>
      </c>
      <c r="M333" s="38">
        <f t="shared" si="75"/>
        <v>0</v>
      </c>
      <c r="N333" s="33">
        <f t="shared" si="76"/>
        <v>2613128</v>
      </c>
      <c r="O333" s="38">
        <f t="shared" si="77"/>
        <v>0.71914250928537304</v>
      </c>
      <c r="P333" s="33">
        <v>955759</v>
      </c>
      <c r="Q333" s="33">
        <v>3910080</v>
      </c>
      <c r="R333" s="33">
        <v>3838796</v>
      </c>
      <c r="S333" s="33">
        <v>2682056</v>
      </c>
      <c r="T333" s="38">
        <f t="shared" si="78"/>
        <v>0.6986711458488547</v>
      </c>
      <c r="U333" s="38">
        <f t="shared" si="79"/>
        <v>-2.1157007153477014E-2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5613642</v>
      </c>
      <c r="E334" s="33">
        <v>5613642</v>
      </c>
      <c r="F334" s="33">
        <v>1397521</v>
      </c>
      <c r="G334" s="38">
        <f t="shared" si="72"/>
        <v>0.24895085935298333</v>
      </c>
      <c r="H334" s="33">
        <v>1389592</v>
      </c>
      <c r="I334" s="38">
        <f t="shared" si="73"/>
        <v>0.24753840732985824</v>
      </c>
      <c r="J334" s="33">
        <v>1546276</v>
      </c>
      <c r="K334" s="38">
        <f t="shared" si="74"/>
        <v>0.27544969914362194</v>
      </c>
      <c r="L334" s="33">
        <v>0</v>
      </c>
      <c r="M334" s="38">
        <f t="shared" si="75"/>
        <v>0</v>
      </c>
      <c r="N334" s="33">
        <f t="shared" si="76"/>
        <v>4333389</v>
      </c>
      <c r="O334" s="38">
        <f t="shared" si="77"/>
        <v>0.77193896582646349</v>
      </c>
      <c r="P334" s="33">
        <v>1141982</v>
      </c>
      <c r="Q334" s="33">
        <v>4480510</v>
      </c>
      <c r="R334" s="33">
        <v>3269219</v>
      </c>
      <c r="S334" s="33">
        <v>3409675</v>
      </c>
      <c r="T334" s="38">
        <f t="shared" si="78"/>
        <v>1.0429631664321051</v>
      </c>
      <c r="U334" s="38">
        <f t="shared" si="79"/>
        <v>0.35402834720687371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34230417</v>
      </c>
      <c r="E335" s="33">
        <v>35039462</v>
      </c>
      <c r="F335" s="33">
        <v>5036029</v>
      </c>
      <c r="G335" s="38">
        <f t="shared" si="72"/>
        <v>0.14712146217792205</v>
      </c>
      <c r="H335" s="33">
        <v>5087197</v>
      </c>
      <c r="I335" s="38">
        <f t="shared" si="73"/>
        <v>0.1486162730649761</v>
      </c>
      <c r="J335" s="33">
        <v>5603140</v>
      </c>
      <c r="K335" s="38">
        <f t="shared" si="74"/>
        <v>0.15990941870054967</v>
      </c>
      <c r="L335" s="33">
        <v>0</v>
      </c>
      <c r="M335" s="38">
        <f t="shared" si="75"/>
        <v>0</v>
      </c>
      <c r="N335" s="33">
        <f t="shared" si="76"/>
        <v>15726366</v>
      </c>
      <c r="O335" s="38">
        <f t="shared" si="77"/>
        <v>0.44881870617762337</v>
      </c>
      <c r="P335" s="33">
        <v>5693184</v>
      </c>
      <c r="Q335" s="33">
        <v>33583372</v>
      </c>
      <c r="R335" s="33">
        <v>35131863</v>
      </c>
      <c r="S335" s="33">
        <v>12761538</v>
      </c>
      <c r="T335" s="38">
        <f t="shared" si="78"/>
        <v>0.36324683379301576</v>
      </c>
      <c r="U335" s="38">
        <f t="shared" si="79"/>
        <v>-1.5816105715184992E-2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43565381</v>
      </c>
      <c r="E337" s="34">
        <f>SUM(E333:E336)</f>
        <v>44286776</v>
      </c>
      <c r="F337" s="34">
        <f>SUM(F333:F336)</f>
        <v>7222806</v>
      </c>
      <c r="G337" s="39">
        <f t="shared" si="72"/>
        <v>0.16579232946453515</v>
      </c>
      <c r="H337" s="34">
        <f>SUM(H333:H336)</f>
        <v>7365123</v>
      </c>
      <c r="I337" s="39">
        <f t="shared" si="73"/>
        <v>0.16905907468133929</v>
      </c>
      <c r="J337" s="34">
        <f>SUM(J333:J336)</f>
        <v>8084954</v>
      </c>
      <c r="K337" s="39">
        <f t="shared" si="74"/>
        <v>0.18255910071214035</v>
      </c>
      <c r="L337" s="34">
        <f>SUM(L333:L336)</f>
        <v>0</v>
      </c>
      <c r="M337" s="39">
        <f t="shared" si="75"/>
        <v>0</v>
      </c>
      <c r="N337" s="34">
        <f t="shared" si="76"/>
        <v>22672883</v>
      </c>
      <c r="O337" s="39">
        <f t="shared" si="77"/>
        <v>0.5119560520729709</v>
      </c>
      <c r="P337" s="34">
        <f>SUM(P333:P336)</f>
        <v>7790925</v>
      </c>
      <c r="Q337" s="34">
        <f>SUM(Q333:Q336)</f>
        <v>41973962</v>
      </c>
      <c r="R337" s="34">
        <f>SUM(R333:R336)</f>
        <v>42239878</v>
      </c>
      <c r="S337" s="34">
        <f>SUM(S333:S336)</f>
        <v>18853269</v>
      </c>
      <c r="T337" s="39">
        <f t="shared" si="78"/>
        <v>0.44633814993499743</v>
      </c>
      <c r="U337" s="39">
        <f t="shared" si="79"/>
        <v>3.773993460340086E-2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6797164908</v>
      </c>
      <c r="E338" s="34">
        <f>SUM(E302,E304:E309,E311:E316,E318:E322,E324:E331,E333:E336)</f>
        <v>9451117157</v>
      </c>
      <c r="F338" s="34">
        <f>SUM(F302,F304:F309,F311:F316,F318:F322,F324:F331,F333:F336)</f>
        <v>849211048</v>
      </c>
      <c r="G338" s="39">
        <f t="shared" si="72"/>
        <v>0.1249360666533942</v>
      </c>
      <c r="H338" s="34">
        <f>SUM(H302,H304:H309,H311:H316,H318:H322,H324:H331,H333:H336)</f>
        <v>1612926860</v>
      </c>
      <c r="I338" s="39">
        <f t="shared" si="73"/>
        <v>0.23729406036649892</v>
      </c>
      <c r="J338" s="34">
        <f>SUM(J302,J304:J309,J311:J316,J318:J322,J324:J331,J333:J336)</f>
        <v>2265522754</v>
      </c>
      <c r="K338" s="39">
        <f t="shared" si="74"/>
        <v>0.23970951966477672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4727660662</v>
      </c>
      <c r="O338" s="39">
        <f t="shared" si="77"/>
        <v>0.50022241640486309</v>
      </c>
      <c r="P338" s="34">
        <f>SUM(P302,P304:P309,P311:P316,P318:P322,P324:P331,P333:P336)</f>
        <v>1026655604</v>
      </c>
      <c r="Q338" s="34">
        <f>SUM(Q302,Q304:Q309,Q311:Q316,Q318:Q322,Q324:Q331,Q333:Q336)</f>
        <v>5123320744</v>
      </c>
      <c r="R338" s="34">
        <f>SUM(R302,R304:R309,R311:R316,R318:R322,R324:R331,R333:R336)</f>
        <v>4849243833</v>
      </c>
      <c r="S338" s="34">
        <f>SUM(S302,S304:S309,S311:S316,S318:S322,S324:S331,S333:S336)</f>
        <v>3162936431</v>
      </c>
      <c r="T338" s="39">
        <f t="shared" si="78"/>
        <v>0.65225353476260228</v>
      </c>
      <c r="U338" s="39">
        <f t="shared" si="79"/>
        <v>1.2067017850710529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59819076280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64800918120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13800939714</v>
      </c>
      <c r="G339" s="41">
        <f t="shared" si="72"/>
        <v>0.23071134782156821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15685134510</v>
      </c>
      <c r="I339" s="41">
        <f t="shared" si="73"/>
        <v>0.26220957402587292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11308599272</v>
      </c>
      <c r="K339" s="41">
        <f t="shared" si="74"/>
        <v>0.17451294827425817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40794673496</v>
      </c>
      <c r="O339" s="41">
        <f t="shared" si="77"/>
        <v>0.62953851086577783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13519954474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54684750820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55933118026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38593028321</v>
      </c>
      <c r="T339" s="41">
        <f t="shared" si="78"/>
        <v>0.68998528390747649</v>
      </c>
      <c r="U339" s="41">
        <f t="shared" si="79"/>
        <v>-0.16356232606053667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352024753</v>
      </c>
      <c r="E8" s="33">
        <v>350287313</v>
      </c>
      <c r="F8" s="33">
        <v>98158645</v>
      </c>
      <c r="G8" s="38">
        <f>IF(($D8       =0),0,($F8       /$D8       ))</f>
        <v>0.27884017860528121</v>
      </c>
      <c r="H8" s="33">
        <v>130754190</v>
      </c>
      <c r="I8" s="38">
        <f>IF(($D8       =0),0,($H8       /$D8       ))</f>
        <v>0.37143464738117438</v>
      </c>
      <c r="J8" s="33">
        <v>107364437</v>
      </c>
      <c r="K8" s="38">
        <f>IF(($E8       =0),0,($J8       /$E8       ))</f>
        <v>0.30650392696352097</v>
      </c>
      <c r="L8" s="33">
        <v>0</v>
      </c>
      <c r="M8" s="38">
        <f>IF(($E8       =0),0,($L8       /$E8       ))</f>
        <v>0</v>
      </c>
      <c r="N8" s="33">
        <f>$F8       +$H8       +$J8</f>
        <v>336277272</v>
      </c>
      <c r="O8" s="38">
        <f>IF(($E8       =0),0,($N8       /$E8       ))</f>
        <v>0.96000414379837962</v>
      </c>
      <c r="P8" s="33">
        <v>87129378</v>
      </c>
      <c r="Q8" s="33">
        <v>444157500</v>
      </c>
      <c r="R8" s="33">
        <v>481892048</v>
      </c>
      <c r="S8" s="33">
        <v>282829970</v>
      </c>
      <c r="T8" s="38">
        <f>IF(($R8       =0),0,($S8       /$R8       ))</f>
        <v>0.586915619740627</v>
      </c>
      <c r="U8" s="38">
        <f>IF(($P8       =0),0,(($J8       /$P8       )-1))</f>
        <v>0.23224151789537628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731885390</v>
      </c>
      <c r="E9" s="33">
        <v>851486170</v>
      </c>
      <c r="F9" s="33">
        <v>53097281</v>
      </c>
      <c r="G9" s="38">
        <f>IF(($D9       =0),0,($F9       /$D9       ))</f>
        <v>7.2548628139714605E-2</v>
      </c>
      <c r="H9" s="33">
        <v>129034253</v>
      </c>
      <c r="I9" s="38">
        <f>IF(($D9       =0),0,($H9       /$D9       ))</f>
        <v>0.17630390599817822</v>
      </c>
      <c r="J9" s="33">
        <v>84297136</v>
      </c>
      <c r="K9" s="38">
        <f>IF(($E9       =0),0,($J9       /$E9       ))</f>
        <v>9.9000006071736896E-2</v>
      </c>
      <c r="L9" s="33">
        <v>0</v>
      </c>
      <c r="M9" s="38">
        <f>IF(($E9       =0),0,($L9       /$E9       ))</f>
        <v>0</v>
      </c>
      <c r="N9" s="33">
        <f>$F9       +$H9       +$J9</f>
        <v>266428670</v>
      </c>
      <c r="O9" s="38">
        <f>IF(($E9       =0),0,($N9       /$E9       ))</f>
        <v>0.31289841149152192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1083910143</v>
      </c>
      <c r="E10" s="34">
        <f>SUM(E8:E9)</f>
        <v>1201773483</v>
      </c>
      <c r="F10" s="34">
        <f>SUM(F8:F9)</f>
        <v>151255926</v>
      </c>
      <c r="G10" s="39">
        <f t="shared" ref="G10:G54" si="0">IF(($D10      =0),0,($F10      /$D10      ))</f>
        <v>0.13954655464461319</v>
      </c>
      <c r="H10" s="34">
        <f>SUM(H8:H9)</f>
        <v>259788443</v>
      </c>
      <c r="I10" s="39">
        <f t="shared" ref="I10:I54" si="1">IF(($D10      =0),0,($H10      /$D10      ))</f>
        <v>0.2396771030124035</v>
      </c>
      <c r="J10" s="34">
        <f>SUM(J8:J9)</f>
        <v>191661573</v>
      </c>
      <c r="K10" s="39">
        <f t="shared" ref="K10:K54" si="2">IF(($E10      =0),0,($J10      /$E10      ))</f>
        <v>0.15948227824228003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602705942</v>
      </c>
      <c r="O10" s="39">
        <f t="shared" ref="O10:O54" si="5">IF(($E10      =0),0,($N10      /$E10      ))</f>
        <v>0.50151376322221619</v>
      </c>
      <c r="P10" s="34">
        <f>SUM(P8:P9)</f>
        <v>87129378</v>
      </c>
      <c r="Q10" s="34">
        <f>SUM(Q8:Q9)</f>
        <v>444157500</v>
      </c>
      <c r="R10" s="34">
        <f>SUM(R8:R9)</f>
        <v>481892048</v>
      </c>
      <c r="S10" s="34">
        <f>SUM(S8:S9)</f>
        <v>282829970</v>
      </c>
      <c r="T10" s="39">
        <f t="shared" ref="T10:T54" si="6">IF(($R10      =0),0,($S10      /$R10      ))</f>
        <v>0.586915619740627</v>
      </c>
      <c r="U10" s="39">
        <f t="shared" ref="U10:U54" si="7">IF(($P10      =0),0,(($J10      /$P10      )-1))</f>
        <v>1.1997353521793763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34663592</v>
      </c>
      <c r="E11" s="33">
        <v>37644638</v>
      </c>
      <c r="F11" s="33">
        <v>3329262</v>
      </c>
      <c r="G11" s="38">
        <f t="shared" si="0"/>
        <v>9.6044922291954049E-2</v>
      </c>
      <c r="H11" s="33">
        <v>13498610</v>
      </c>
      <c r="I11" s="38">
        <f t="shared" si="1"/>
        <v>0.38941751910765626</v>
      </c>
      <c r="J11" s="33">
        <v>9729806</v>
      </c>
      <c r="K11" s="38">
        <f t="shared" si="2"/>
        <v>0.25846459195596461</v>
      </c>
      <c r="L11" s="33">
        <v>0</v>
      </c>
      <c r="M11" s="38">
        <f t="shared" si="3"/>
        <v>0</v>
      </c>
      <c r="N11" s="33">
        <f t="shared" si="4"/>
        <v>26557678</v>
      </c>
      <c r="O11" s="38">
        <f t="shared" si="5"/>
        <v>0.70548368668069006</v>
      </c>
      <c r="P11" s="33">
        <v>9635580</v>
      </c>
      <c r="Q11" s="33">
        <v>30596092</v>
      </c>
      <c r="R11" s="33">
        <v>41138592</v>
      </c>
      <c r="S11" s="33">
        <v>21155147</v>
      </c>
      <c r="T11" s="38">
        <f t="shared" si="6"/>
        <v>0.51424091033548258</v>
      </c>
      <c r="U11" s="38">
        <f t="shared" si="7"/>
        <v>9.7789650441384435E-3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17914874</v>
      </c>
      <c r="E12" s="33">
        <v>18651294</v>
      </c>
      <c r="F12" s="33">
        <v>4665144</v>
      </c>
      <c r="G12" s="38">
        <f t="shared" si="0"/>
        <v>0.26040618538539539</v>
      </c>
      <c r="H12" s="33">
        <v>4804419</v>
      </c>
      <c r="I12" s="38">
        <f t="shared" si="1"/>
        <v>0.26818045161802423</v>
      </c>
      <c r="J12" s="33">
        <v>4519201</v>
      </c>
      <c r="K12" s="38">
        <f t="shared" si="2"/>
        <v>0.24229959594224401</v>
      </c>
      <c r="L12" s="33">
        <v>0</v>
      </c>
      <c r="M12" s="38">
        <f t="shared" si="3"/>
        <v>0</v>
      </c>
      <c r="N12" s="33">
        <f t="shared" si="4"/>
        <v>13988764</v>
      </c>
      <c r="O12" s="38">
        <f t="shared" si="5"/>
        <v>0.75001573617358663</v>
      </c>
      <c r="P12" s="33">
        <v>2749199</v>
      </c>
      <c r="Q12" s="33">
        <v>14936594</v>
      </c>
      <c r="R12" s="33">
        <v>12472460</v>
      </c>
      <c r="S12" s="33">
        <v>9078066</v>
      </c>
      <c r="T12" s="38">
        <f t="shared" si="6"/>
        <v>0.72784887664502429</v>
      </c>
      <c r="U12" s="38">
        <f t="shared" si="7"/>
        <v>0.64382461946188685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25999212</v>
      </c>
      <c r="E13" s="33">
        <v>25699212</v>
      </c>
      <c r="F13" s="33">
        <v>3504355</v>
      </c>
      <c r="G13" s="38">
        <f t="shared" si="0"/>
        <v>0.13478696969738929</v>
      </c>
      <c r="H13" s="33">
        <v>252256</v>
      </c>
      <c r="I13" s="38">
        <f t="shared" si="1"/>
        <v>9.7024479049595807E-3</v>
      </c>
      <c r="J13" s="33">
        <v>2418353</v>
      </c>
      <c r="K13" s="38">
        <f t="shared" si="2"/>
        <v>9.4102223834723026E-2</v>
      </c>
      <c r="L13" s="33">
        <v>0</v>
      </c>
      <c r="M13" s="38">
        <f t="shared" si="3"/>
        <v>0</v>
      </c>
      <c r="N13" s="33">
        <f t="shared" si="4"/>
        <v>6174964</v>
      </c>
      <c r="O13" s="38">
        <f t="shared" si="5"/>
        <v>0.24027834005182727</v>
      </c>
      <c r="P13" s="33">
        <v>7998216</v>
      </c>
      <c r="Q13" s="33">
        <v>23886612</v>
      </c>
      <c r="R13" s="33">
        <v>24528604</v>
      </c>
      <c r="S13" s="33">
        <v>19540436</v>
      </c>
      <c r="T13" s="38">
        <f t="shared" si="6"/>
        <v>0.79663873247739658</v>
      </c>
      <c r="U13" s="38">
        <f t="shared" si="7"/>
        <v>-0.69763844837398747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24895169</v>
      </c>
      <c r="E14" s="33">
        <v>26877319</v>
      </c>
      <c r="F14" s="33">
        <v>3921119</v>
      </c>
      <c r="G14" s="38">
        <f t="shared" si="0"/>
        <v>0.15750521717687477</v>
      </c>
      <c r="H14" s="33">
        <v>6598239</v>
      </c>
      <c r="I14" s="38">
        <f t="shared" si="1"/>
        <v>0.26504094027238778</v>
      </c>
      <c r="J14" s="33">
        <v>5399223</v>
      </c>
      <c r="K14" s="38">
        <f t="shared" si="2"/>
        <v>0.20088398697801668</v>
      </c>
      <c r="L14" s="33">
        <v>0</v>
      </c>
      <c r="M14" s="38">
        <f t="shared" si="3"/>
        <v>0</v>
      </c>
      <c r="N14" s="33">
        <f t="shared" si="4"/>
        <v>15918581</v>
      </c>
      <c r="O14" s="38">
        <f t="shared" si="5"/>
        <v>0.59226818716554286</v>
      </c>
      <c r="P14" s="33">
        <v>5412717</v>
      </c>
      <c r="Q14" s="33">
        <v>20793253</v>
      </c>
      <c r="R14" s="33">
        <v>19825796</v>
      </c>
      <c r="S14" s="33">
        <v>14750339</v>
      </c>
      <c r="T14" s="38">
        <f t="shared" si="6"/>
        <v>0.74399731541674297</v>
      </c>
      <c r="U14" s="38">
        <f t="shared" si="7"/>
        <v>-2.4930178318948171E-3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7820035</v>
      </c>
      <c r="E15" s="33">
        <v>11205152</v>
      </c>
      <c r="F15" s="33">
        <v>1234651</v>
      </c>
      <c r="G15" s="38">
        <f t="shared" si="0"/>
        <v>0.1578830529530878</v>
      </c>
      <c r="H15" s="33">
        <v>1074999</v>
      </c>
      <c r="I15" s="38">
        <f t="shared" si="1"/>
        <v>0.1374672875505033</v>
      </c>
      <c r="J15" s="33">
        <v>4220496</v>
      </c>
      <c r="K15" s="38">
        <f t="shared" si="2"/>
        <v>0.37665673790056575</v>
      </c>
      <c r="L15" s="33">
        <v>0</v>
      </c>
      <c r="M15" s="38">
        <f t="shared" si="3"/>
        <v>0</v>
      </c>
      <c r="N15" s="33">
        <f t="shared" si="4"/>
        <v>6530146</v>
      </c>
      <c r="O15" s="38">
        <f t="shared" si="5"/>
        <v>0.58278067089138996</v>
      </c>
      <c r="P15" s="33">
        <v>4280762</v>
      </c>
      <c r="Q15" s="33">
        <v>13191787</v>
      </c>
      <c r="R15" s="33">
        <v>11995811</v>
      </c>
      <c r="S15" s="33">
        <v>6021760</v>
      </c>
      <c r="T15" s="38">
        <f t="shared" si="6"/>
        <v>0.50198856917635659</v>
      </c>
      <c r="U15" s="38">
        <f t="shared" si="7"/>
        <v>-1.4078334651634439E-2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59887674</v>
      </c>
      <c r="E16" s="33">
        <v>60375782</v>
      </c>
      <c r="F16" s="33">
        <v>15468674</v>
      </c>
      <c r="G16" s="38">
        <f t="shared" si="0"/>
        <v>0.2582947870040837</v>
      </c>
      <c r="H16" s="33">
        <v>18702086</v>
      </c>
      <c r="I16" s="38">
        <f t="shared" si="1"/>
        <v>0.31228606407388604</v>
      </c>
      <c r="J16" s="33">
        <v>18168980</v>
      </c>
      <c r="K16" s="38">
        <f t="shared" si="2"/>
        <v>0.30093158876186482</v>
      </c>
      <c r="L16" s="33">
        <v>0</v>
      </c>
      <c r="M16" s="38">
        <f t="shared" si="3"/>
        <v>0</v>
      </c>
      <c r="N16" s="33">
        <f t="shared" si="4"/>
        <v>52339740</v>
      </c>
      <c r="O16" s="38">
        <f t="shared" si="5"/>
        <v>0.86689957903982096</v>
      </c>
      <c r="P16" s="33">
        <v>17129157</v>
      </c>
      <c r="Q16" s="33">
        <v>62586637</v>
      </c>
      <c r="R16" s="33">
        <v>67477090</v>
      </c>
      <c r="S16" s="33">
        <v>45557612</v>
      </c>
      <c r="T16" s="38">
        <f t="shared" si="6"/>
        <v>0.67515673838335355</v>
      </c>
      <c r="U16" s="38">
        <f t="shared" si="7"/>
        <v>6.0704855469536634E-2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12813654</v>
      </c>
      <c r="E17" s="33">
        <v>15081436</v>
      </c>
      <c r="F17" s="33">
        <v>1295257</v>
      </c>
      <c r="G17" s="38">
        <f t="shared" si="0"/>
        <v>0.10108412479375516</v>
      </c>
      <c r="H17" s="33">
        <v>1509762</v>
      </c>
      <c r="I17" s="38">
        <f t="shared" si="1"/>
        <v>0.11782447067791904</v>
      </c>
      <c r="J17" s="33">
        <v>1742825</v>
      </c>
      <c r="K17" s="38">
        <f t="shared" si="2"/>
        <v>0.11556094525746753</v>
      </c>
      <c r="L17" s="33">
        <v>0</v>
      </c>
      <c r="M17" s="38">
        <f t="shared" si="3"/>
        <v>0</v>
      </c>
      <c r="N17" s="33">
        <f t="shared" si="4"/>
        <v>4547844</v>
      </c>
      <c r="O17" s="38">
        <f t="shared" si="5"/>
        <v>0.3015524516365683</v>
      </c>
      <c r="P17" s="33">
        <v>1587259</v>
      </c>
      <c r="Q17" s="33">
        <v>13284740</v>
      </c>
      <c r="R17" s="33">
        <v>11692319</v>
      </c>
      <c r="S17" s="33">
        <v>4817457</v>
      </c>
      <c r="T17" s="38">
        <f t="shared" si="6"/>
        <v>0.41201895021851526</v>
      </c>
      <c r="U17" s="38">
        <f t="shared" si="7"/>
        <v>9.8009209587093249E-2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183994210</v>
      </c>
      <c r="E19" s="34">
        <f>SUM(E11:E18)</f>
        <v>195534833</v>
      </c>
      <c r="F19" s="34">
        <f>SUM(F11:F18)</f>
        <v>33418462</v>
      </c>
      <c r="G19" s="39">
        <f t="shared" si="0"/>
        <v>0.1816277914397415</v>
      </c>
      <c r="H19" s="34">
        <f>SUM(H11:H18)</f>
        <v>46440371</v>
      </c>
      <c r="I19" s="39">
        <f t="shared" si="1"/>
        <v>0.25240126306148436</v>
      </c>
      <c r="J19" s="34">
        <f>SUM(J11:J18)</f>
        <v>46198884</v>
      </c>
      <c r="K19" s="39">
        <f t="shared" si="2"/>
        <v>0.23626933007890211</v>
      </c>
      <c r="L19" s="34">
        <f>SUM(L11:L18)</f>
        <v>0</v>
      </c>
      <c r="M19" s="39">
        <f t="shared" si="3"/>
        <v>0</v>
      </c>
      <c r="N19" s="34">
        <f t="shared" si="4"/>
        <v>126057717</v>
      </c>
      <c r="O19" s="39">
        <f t="shared" si="5"/>
        <v>0.64468164094322777</v>
      </c>
      <c r="P19" s="34">
        <f>SUM(P11:P18)</f>
        <v>48792890</v>
      </c>
      <c r="Q19" s="34">
        <f>SUM(Q11:Q18)</f>
        <v>179275715</v>
      </c>
      <c r="R19" s="34">
        <f>SUM(R11:R18)</f>
        <v>189130672</v>
      </c>
      <c r="S19" s="34">
        <f>SUM(S11:S18)</f>
        <v>120920817</v>
      </c>
      <c r="T19" s="39">
        <f t="shared" si="6"/>
        <v>0.63935064429951372</v>
      </c>
      <c r="U19" s="39">
        <f t="shared" si="7"/>
        <v>-5.3163606418886067E-2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527226504</v>
      </c>
      <c r="E26" s="33">
        <v>509002156</v>
      </c>
      <c r="F26" s="33">
        <v>20706387</v>
      </c>
      <c r="G26" s="38">
        <f t="shared" si="0"/>
        <v>3.9274176929466352E-2</v>
      </c>
      <c r="H26" s="33">
        <v>21533161</v>
      </c>
      <c r="I26" s="38">
        <f t="shared" si="1"/>
        <v>4.0842334056862967E-2</v>
      </c>
      <c r="J26" s="33">
        <v>74739260</v>
      </c>
      <c r="K26" s="38">
        <f t="shared" si="2"/>
        <v>0.14683485937925969</v>
      </c>
      <c r="L26" s="33">
        <v>0</v>
      </c>
      <c r="M26" s="38">
        <f t="shared" si="3"/>
        <v>0</v>
      </c>
      <c r="N26" s="33">
        <f t="shared" si="4"/>
        <v>116978808</v>
      </c>
      <c r="O26" s="38">
        <f t="shared" si="5"/>
        <v>0.2298198674034693</v>
      </c>
      <c r="P26" s="33">
        <v>107811880</v>
      </c>
      <c r="Q26" s="33">
        <v>185518536</v>
      </c>
      <c r="R26" s="33">
        <v>0</v>
      </c>
      <c r="S26" s="33">
        <v>151167974</v>
      </c>
      <c r="T26" s="38">
        <f t="shared" si="6"/>
        <v>0</v>
      </c>
      <c r="U26" s="38">
        <f t="shared" si="7"/>
        <v>-0.3067622974388351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527226504</v>
      </c>
      <c r="E27" s="34">
        <f>SUM(E20:E26)</f>
        <v>509002156</v>
      </c>
      <c r="F27" s="34">
        <f>SUM(F20:F26)</f>
        <v>20706387</v>
      </c>
      <c r="G27" s="39">
        <f t="shared" si="0"/>
        <v>3.9274176929466352E-2</v>
      </c>
      <c r="H27" s="34">
        <f>SUM(H20:H26)</f>
        <v>21533161</v>
      </c>
      <c r="I27" s="39">
        <f t="shared" si="1"/>
        <v>4.0842334056862967E-2</v>
      </c>
      <c r="J27" s="34">
        <f>SUM(J20:J26)</f>
        <v>74739260</v>
      </c>
      <c r="K27" s="39">
        <f t="shared" si="2"/>
        <v>0.14683485937925969</v>
      </c>
      <c r="L27" s="34">
        <f>SUM(L20:L26)</f>
        <v>0</v>
      </c>
      <c r="M27" s="39">
        <f t="shared" si="3"/>
        <v>0</v>
      </c>
      <c r="N27" s="34">
        <f t="shared" si="4"/>
        <v>116978808</v>
      </c>
      <c r="O27" s="39">
        <f t="shared" si="5"/>
        <v>0.2298198674034693</v>
      </c>
      <c r="P27" s="34">
        <f>SUM(P20:P26)</f>
        <v>107811880</v>
      </c>
      <c r="Q27" s="34">
        <f>SUM(Q20:Q26)</f>
        <v>185518536</v>
      </c>
      <c r="R27" s="34">
        <f>SUM(R20:R26)</f>
        <v>0</v>
      </c>
      <c r="S27" s="34">
        <f>SUM(S20:S26)</f>
        <v>151167974</v>
      </c>
      <c r="T27" s="39">
        <f t="shared" si="6"/>
        <v>0</v>
      </c>
      <c r="U27" s="39">
        <f t="shared" si="7"/>
        <v>-0.3067622974388351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592624</v>
      </c>
      <c r="E30" s="33">
        <v>592624</v>
      </c>
      <c r="F30" s="33">
        <v>579902</v>
      </c>
      <c r="G30" s="38">
        <f t="shared" si="0"/>
        <v>0.97853276276357348</v>
      </c>
      <c r="H30" s="33">
        <v>379456</v>
      </c>
      <c r="I30" s="38">
        <f t="shared" si="1"/>
        <v>0.64029806420259727</v>
      </c>
      <c r="J30" s="33">
        <v>397139</v>
      </c>
      <c r="K30" s="38">
        <f t="shared" si="2"/>
        <v>0.67013654526310107</v>
      </c>
      <c r="L30" s="33">
        <v>0</v>
      </c>
      <c r="M30" s="38">
        <f t="shared" si="3"/>
        <v>0</v>
      </c>
      <c r="N30" s="33">
        <f t="shared" si="4"/>
        <v>1356497</v>
      </c>
      <c r="O30" s="38">
        <f t="shared" si="5"/>
        <v>2.2889673722292718</v>
      </c>
      <c r="P30" s="33">
        <v>533676</v>
      </c>
      <c r="Q30" s="33">
        <v>500000</v>
      </c>
      <c r="R30" s="33">
        <v>500002</v>
      </c>
      <c r="S30" s="33">
        <v>1806993</v>
      </c>
      <c r="T30" s="38">
        <f t="shared" si="6"/>
        <v>3.6139715441138236</v>
      </c>
      <c r="U30" s="38">
        <f t="shared" si="7"/>
        <v>-0.25584249619619392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1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64206221</v>
      </c>
      <c r="E34" s="33">
        <v>62803599</v>
      </c>
      <c r="F34" s="33">
        <v>1086503</v>
      </c>
      <c r="G34" s="38">
        <f t="shared" si="0"/>
        <v>1.6922082986319972E-2</v>
      </c>
      <c r="H34" s="33">
        <v>2283499</v>
      </c>
      <c r="I34" s="38">
        <f t="shared" si="1"/>
        <v>3.5565073982472821E-2</v>
      </c>
      <c r="J34" s="33">
        <v>5642703</v>
      </c>
      <c r="K34" s="38">
        <f t="shared" si="2"/>
        <v>8.9846809575355707E-2</v>
      </c>
      <c r="L34" s="33">
        <v>0</v>
      </c>
      <c r="M34" s="38">
        <f t="shared" si="3"/>
        <v>0</v>
      </c>
      <c r="N34" s="33">
        <f t="shared" si="4"/>
        <v>9012705</v>
      </c>
      <c r="O34" s="38">
        <f t="shared" si="5"/>
        <v>0.14350618664385778</v>
      </c>
      <c r="P34" s="33">
        <v>1742514</v>
      </c>
      <c r="Q34" s="33">
        <v>77089903</v>
      </c>
      <c r="R34" s="33">
        <v>67460293</v>
      </c>
      <c r="S34" s="33">
        <v>5689378</v>
      </c>
      <c r="T34" s="38">
        <f t="shared" si="6"/>
        <v>8.4336692697139629E-2</v>
      </c>
      <c r="U34" s="38">
        <f t="shared" si="7"/>
        <v>2.2382540398527646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64798845</v>
      </c>
      <c r="E35" s="34">
        <f>SUM(E28:E34)</f>
        <v>63396224</v>
      </c>
      <c r="F35" s="34">
        <f>SUM(F28:F34)</f>
        <v>1666405</v>
      </c>
      <c r="G35" s="39">
        <f t="shared" si="0"/>
        <v>2.571658491752438E-2</v>
      </c>
      <c r="H35" s="34">
        <f>SUM(H28:H34)</f>
        <v>2662955</v>
      </c>
      <c r="I35" s="39">
        <f t="shared" si="1"/>
        <v>4.1095717061006259E-2</v>
      </c>
      <c r="J35" s="34">
        <f>SUM(J28:J34)</f>
        <v>6039842</v>
      </c>
      <c r="K35" s="39">
        <f t="shared" si="2"/>
        <v>9.5271320891288411E-2</v>
      </c>
      <c r="L35" s="34">
        <f>SUM(L28:L34)</f>
        <v>0</v>
      </c>
      <c r="M35" s="39">
        <f t="shared" si="3"/>
        <v>0</v>
      </c>
      <c r="N35" s="34">
        <f t="shared" si="4"/>
        <v>10369202</v>
      </c>
      <c r="O35" s="39">
        <f t="shared" si="5"/>
        <v>0.16356182349283138</v>
      </c>
      <c r="P35" s="34">
        <f>SUM(P28:P34)</f>
        <v>2276190</v>
      </c>
      <c r="Q35" s="34">
        <f>SUM(Q28:Q34)</f>
        <v>77589903</v>
      </c>
      <c r="R35" s="34">
        <f>SUM(R28:R34)</f>
        <v>67960295</v>
      </c>
      <c r="S35" s="34">
        <f>SUM(S28:S34)</f>
        <v>7496371</v>
      </c>
      <c r="T35" s="39">
        <f t="shared" si="6"/>
        <v>0.11030515685666167</v>
      </c>
      <c r="U35" s="39">
        <f t="shared" si="7"/>
        <v>1.6534876262526415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5093550</v>
      </c>
      <c r="E37" s="33">
        <v>7126187</v>
      </c>
      <c r="F37" s="33">
        <v>323749</v>
      </c>
      <c r="G37" s="38">
        <f t="shared" si="0"/>
        <v>6.3560581519765194E-2</v>
      </c>
      <c r="H37" s="33">
        <v>1244539</v>
      </c>
      <c r="I37" s="38">
        <f t="shared" si="1"/>
        <v>0.24433626841790107</v>
      </c>
      <c r="J37" s="33">
        <v>971840</v>
      </c>
      <c r="K37" s="38">
        <f t="shared" si="2"/>
        <v>0.1363758767486736</v>
      </c>
      <c r="L37" s="33">
        <v>0</v>
      </c>
      <c r="M37" s="38">
        <f t="shared" si="3"/>
        <v>0</v>
      </c>
      <c r="N37" s="33">
        <f t="shared" si="4"/>
        <v>2540128</v>
      </c>
      <c r="O37" s="38">
        <f t="shared" si="5"/>
        <v>0.35644980969486206</v>
      </c>
      <c r="P37" s="33">
        <v>72785</v>
      </c>
      <c r="Q37" s="33">
        <v>4991187</v>
      </c>
      <c r="R37" s="33">
        <v>4855502</v>
      </c>
      <c r="S37" s="33">
        <v>1225358</v>
      </c>
      <c r="T37" s="38">
        <f t="shared" si="6"/>
        <v>0.25236484301726164</v>
      </c>
      <c r="U37" s="38">
        <f t="shared" si="7"/>
        <v>12.352201689908634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72615085</v>
      </c>
      <c r="E39" s="33">
        <v>66190525</v>
      </c>
      <c r="F39" s="33">
        <v>5893347</v>
      </c>
      <c r="G39" s="38">
        <f t="shared" si="0"/>
        <v>8.1158715162283429E-2</v>
      </c>
      <c r="H39" s="33">
        <v>8149652</v>
      </c>
      <c r="I39" s="38">
        <f t="shared" si="1"/>
        <v>0.11223084018974845</v>
      </c>
      <c r="J39" s="33">
        <v>8200422</v>
      </c>
      <c r="K39" s="38">
        <f t="shared" si="2"/>
        <v>0.12389117626729808</v>
      </c>
      <c r="L39" s="33">
        <v>0</v>
      </c>
      <c r="M39" s="38">
        <f t="shared" si="3"/>
        <v>0</v>
      </c>
      <c r="N39" s="33">
        <f t="shared" si="4"/>
        <v>22243421</v>
      </c>
      <c r="O39" s="38">
        <f t="shared" si="5"/>
        <v>0.336051436364948</v>
      </c>
      <c r="P39" s="33">
        <v>3215698</v>
      </c>
      <c r="Q39" s="33">
        <v>48272297</v>
      </c>
      <c r="R39" s="33">
        <v>52098542</v>
      </c>
      <c r="S39" s="33">
        <v>16617994</v>
      </c>
      <c r="T39" s="38">
        <f t="shared" si="6"/>
        <v>0.31897234283446935</v>
      </c>
      <c r="U39" s="38">
        <f t="shared" si="7"/>
        <v>1.5501219330919755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77708635</v>
      </c>
      <c r="E40" s="34">
        <f>SUM(E36:E39)</f>
        <v>73316712</v>
      </c>
      <c r="F40" s="34">
        <f>SUM(F36:F39)</f>
        <v>6217096</v>
      </c>
      <c r="G40" s="39">
        <f t="shared" si="0"/>
        <v>8.0005214349730888E-2</v>
      </c>
      <c r="H40" s="34">
        <f>SUM(H36:H39)</f>
        <v>9394191</v>
      </c>
      <c r="I40" s="39">
        <f t="shared" si="1"/>
        <v>0.12088992426646022</v>
      </c>
      <c r="J40" s="34">
        <f>SUM(J36:J39)</f>
        <v>9172262</v>
      </c>
      <c r="K40" s="39">
        <f t="shared" si="2"/>
        <v>0.1251046555388354</v>
      </c>
      <c r="L40" s="34">
        <f>SUM(L36:L39)</f>
        <v>0</v>
      </c>
      <c r="M40" s="39">
        <f t="shared" si="3"/>
        <v>0</v>
      </c>
      <c r="N40" s="34">
        <f t="shared" si="4"/>
        <v>24783549</v>
      </c>
      <c r="O40" s="39">
        <f t="shared" si="5"/>
        <v>0.33803410332967471</v>
      </c>
      <c r="P40" s="34">
        <f>SUM(P36:P39)</f>
        <v>3288483</v>
      </c>
      <c r="Q40" s="34">
        <f>SUM(Q36:Q39)</f>
        <v>53263484</v>
      </c>
      <c r="R40" s="34">
        <f>SUM(R36:R39)</f>
        <v>56954044</v>
      </c>
      <c r="S40" s="34">
        <f>SUM(S36:S39)</f>
        <v>17843352</v>
      </c>
      <c r="T40" s="39">
        <f t="shared" si="6"/>
        <v>0.31329385495435585</v>
      </c>
      <c r="U40" s="39">
        <f t="shared" si="7"/>
        <v>1.7892076680949849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11739898</v>
      </c>
      <c r="E45" s="33">
        <v>11495352</v>
      </c>
      <c r="F45" s="33">
        <v>941501</v>
      </c>
      <c r="G45" s="38">
        <f t="shared" si="0"/>
        <v>8.0196693361390362E-2</v>
      </c>
      <c r="H45" s="33">
        <v>4405479</v>
      </c>
      <c r="I45" s="38">
        <f t="shared" si="1"/>
        <v>0.37525700819547153</v>
      </c>
      <c r="J45" s="33">
        <v>1673055</v>
      </c>
      <c r="K45" s="38">
        <f t="shared" si="2"/>
        <v>0.14554186770444263</v>
      </c>
      <c r="L45" s="33">
        <v>0</v>
      </c>
      <c r="M45" s="38">
        <f t="shared" si="3"/>
        <v>0</v>
      </c>
      <c r="N45" s="33">
        <f t="shared" si="4"/>
        <v>7020035</v>
      </c>
      <c r="O45" s="38">
        <f t="shared" si="5"/>
        <v>0.61068464889113439</v>
      </c>
      <c r="P45" s="33">
        <v>1298695</v>
      </c>
      <c r="Q45" s="33">
        <v>9260976</v>
      </c>
      <c r="R45" s="33">
        <v>9577086</v>
      </c>
      <c r="S45" s="33">
        <v>3307848</v>
      </c>
      <c r="T45" s="38">
        <f t="shared" si="6"/>
        <v>0.34539190730875757</v>
      </c>
      <c r="U45" s="38">
        <f t="shared" si="7"/>
        <v>0.28825859805420051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11739898</v>
      </c>
      <c r="E47" s="34">
        <f>SUM(E41:E46)</f>
        <v>11495352</v>
      </c>
      <c r="F47" s="34">
        <f>SUM(F41:F46)</f>
        <v>941501</v>
      </c>
      <c r="G47" s="39">
        <f t="shared" si="0"/>
        <v>8.0196693361390362E-2</v>
      </c>
      <c r="H47" s="34">
        <f>SUM(H41:H46)</f>
        <v>4405479</v>
      </c>
      <c r="I47" s="39">
        <f t="shared" si="1"/>
        <v>0.37525700819547153</v>
      </c>
      <c r="J47" s="34">
        <f>SUM(J41:J46)</f>
        <v>1673055</v>
      </c>
      <c r="K47" s="39">
        <f t="shared" si="2"/>
        <v>0.14554186770444263</v>
      </c>
      <c r="L47" s="34">
        <f>SUM(L41:L46)</f>
        <v>0</v>
      </c>
      <c r="M47" s="39">
        <f t="shared" si="3"/>
        <v>0</v>
      </c>
      <c r="N47" s="34">
        <f t="shared" si="4"/>
        <v>7020035</v>
      </c>
      <c r="O47" s="39">
        <f t="shared" si="5"/>
        <v>0.61068464889113439</v>
      </c>
      <c r="P47" s="34">
        <f>SUM(P41:P46)</f>
        <v>1298695</v>
      </c>
      <c r="Q47" s="34">
        <f>SUM(Q41:Q46)</f>
        <v>9260976</v>
      </c>
      <c r="R47" s="34">
        <f>SUM(R41:R46)</f>
        <v>9577086</v>
      </c>
      <c r="S47" s="34">
        <f>SUM(S41:S46)</f>
        <v>3307848</v>
      </c>
      <c r="T47" s="39">
        <f t="shared" si="6"/>
        <v>0.34539190730875757</v>
      </c>
      <c r="U47" s="39">
        <f t="shared" si="7"/>
        <v>0.28825859805420051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29700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5000000</v>
      </c>
      <c r="E52" s="33">
        <v>7700000</v>
      </c>
      <c r="F52" s="33">
        <v>430057</v>
      </c>
      <c r="G52" s="38">
        <f t="shared" si="0"/>
        <v>8.6011400000000002E-2</v>
      </c>
      <c r="H52" s="33">
        <v>1285418</v>
      </c>
      <c r="I52" s="38">
        <f t="shared" si="1"/>
        <v>0.25708360000000002</v>
      </c>
      <c r="J52" s="33">
        <v>1337826</v>
      </c>
      <c r="K52" s="38">
        <f t="shared" si="2"/>
        <v>0.17374363636363635</v>
      </c>
      <c r="L52" s="33">
        <v>0</v>
      </c>
      <c r="M52" s="38">
        <f t="shared" si="3"/>
        <v>0</v>
      </c>
      <c r="N52" s="33">
        <f t="shared" si="4"/>
        <v>3053301</v>
      </c>
      <c r="O52" s="38">
        <f t="shared" si="5"/>
        <v>0.39653259740259739</v>
      </c>
      <c r="P52" s="33">
        <v>668324</v>
      </c>
      <c r="Q52" s="33">
        <v>10996330</v>
      </c>
      <c r="R52" s="33">
        <v>13450392</v>
      </c>
      <c r="S52" s="33">
        <v>5046310</v>
      </c>
      <c r="T52" s="38">
        <f t="shared" si="6"/>
        <v>0.37517939997585198</v>
      </c>
      <c r="U52" s="38">
        <f t="shared" si="7"/>
        <v>1.0017626181313255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5000000</v>
      </c>
      <c r="E53" s="34">
        <f>SUM(E48:E52)</f>
        <v>7700000</v>
      </c>
      <c r="F53" s="34">
        <f>SUM(F48:F52)</f>
        <v>430057</v>
      </c>
      <c r="G53" s="39">
        <f t="shared" si="0"/>
        <v>8.6011400000000002E-2</v>
      </c>
      <c r="H53" s="34">
        <f>SUM(H48:H52)</f>
        <v>1285418</v>
      </c>
      <c r="I53" s="39">
        <f t="shared" si="1"/>
        <v>0.25708360000000002</v>
      </c>
      <c r="J53" s="34">
        <f>SUM(J48:J52)</f>
        <v>1337826</v>
      </c>
      <c r="K53" s="39">
        <f t="shared" si="2"/>
        <v>0.17374363636363635</v>
      </c>
      <c r="L53" s="34">
        <f>SUM(L48:L52)</f>
        <v>0</v>
      </c>
      <c r="M53" s="39">
        <f t="shared" si="3"/>
        <v>0</v>
      </c>
      <c r="N53" s="34">
        <f t="shared" si="4"/>
        <v>3053301</v>
      </c>
      <c r="O53" s="39">
        <f t="shared" si="5"/>
        <v>0.39653259740259739</v>
      </c>
      <c r="P53" s="34">
        <f>SUM(P48:P52)</f>
        <v>668324</v>
      </c>
      <c r="Q53" s="34">
        <f>SUM(Q48:Q52)</f>
        <v>10996330</v>
      </c>
      <c r="R53" s="34">
        <f>SUM(R48:R52)</f>
        <v>13450392</v>
      </c>
      <c r="S53" s="34">
        <f>SUM(S48:S52)</f>
        <v>5076010</v>
      </c>
      <c r="T53" s="39">
        <f t="shared" si="6"/>
        <v>0.37738751405906978</v>
      </c>
      <c r="U53" s="39">
        <f t="shared" si="7"/>
        <v>1.0017626181313255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1954378235</v>
      </c>
      <c r="E54" s="34">
        <f>SUM(E8:E9,E11:E18,E20:E26,E28:E34,E36:E39,E41:E46,E48:E52)</f>
        <v>2062218760</v>
      </c>
      <c r="F54" s="34">
        <f>SUM(F8:F9,F11:F18,F20:F26,F28:F34,F36:F39,F41:F46,F48:F52)</f>
        <v>214635834</v>
      </c>
      <c r="G54" s="39">
        <f t="shared" si="0"/>
        <v>0.10982307833570404</v>
      </c>
      <c r="H54" s="34">
        <f>SUM(H8:H9,H11:H18,H20:H26,H28:H34,H36:H39,H41:H46,H48:H52)</f>
        <v>345510018</v>
      </c>
      <c r="I54" s="39">
        <f t="shared" si="1"/>
        <v>0.17678769227595292</v>
      </c>
      <c r="J54" s="34">
        <f>SUM(J8:J9,J11:J18,J20:J26,J28:J34,J36:J39,J41:J46,J48:J52)</f>
        <v>330822702</v>
      </c>
      <c r="K54" s="39">
        <f t="shared" si="2"/>
        <v>0.16042076059864765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890968554</v>
      </c>
      <c r="O54" s="39">
        <f t="shared" si="5"/>
        <v>0.43204366640520719</v>
      </c>
      <c r="P54" s="34">
        <f>SUM(P8:P9,P11:P18,P20:P26,P28:P34,P36:P39,P41:P46,P48:P52)</f>
        <v>251265840</v>
      </c>
      <c r="Q54" s="34">
        <f>SUM(Q8:Q9,Q11:Q18,Q20:Q26,Q28:Q34,Q36:Q39,Q41:Q46,Q48:Q52)</f>
        <v>960062444</v>
      </c>
      <c r="R54" s="34">
        <f>SUM(R8:R9,R11:R18,R20:R26,R28:R34,R36:R39,R41:R46,R48:R52)</f>
        <v>818964537</v>
      </c>
      <c r="S54" s="34">
        <f>SUM(S8:S9,S11:S18,S20:S26,S28:S34,S36:S39,S41:S46,S48:S52)</f>
        <v>588642342</v>
      </c>
      <c r="T54" s="39">
        <f t="shared" si="6"/>
        <v>0.71876414106561004</v>
      </c>
      <c r="U54" s="39">
        <f t="shared" si="7"/>
        <v>0.31662426535974797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316031383</v>
      </c>
      <c r="E57" s="33">
        <v>339276599</v>
      </c>
      <c r="F57" s="33">
        <v>54013567</v>
      </c>
      <c r="G57" s="38">
        <f t="shared" ref="G57:G85" si="8">IF(($D57      =0),0,($F57      /$D57      ))</f>
        <v>0.17091203565691448</v>
      </c>
      <c r="H57" s="33">
        <v>160644101</v>
      </c>
      <c r="I57" s="38">
        <f t="shared" ref="I57:I85" si="9">IF(($D57      =0),0,($H57      /$D57      ))</f>
        <v>0.50831692560102493</v>
      </c>
      <c r="J57" s="33">
        <v>87596733</v>
      </c>
      <c r="K57" s="38">
        <f t="shared" ref="K57:K85" si="10">IF(($E57      =0),0,($J57      /$E57      ))</f>
        <v>0.25818678110481769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302254401</v>
      </c>
      <c r="O57" s="38">
        <f t="shared" ref="O57:O85" si="13">IF(($E57      =0),0,($N57      /$E57      ))</f>
        <v>0.89087901108086742</v>
      </c>
      <c r="P57" s="33">
        <v>123770649</v>
      </c>
      <c r="Q57" s="33">
        <v>298207738</v>
      </c>
      <c r="R57" s="33">
        <v>319608452</v>
      </c>
      <c r="S57" s="33">
        <v>289307000</v>
      </c>
      <c r="T57" s="38">
        <f t="shared" ref="T57:T85" si="14">IF(($R57      =0),0,($S57      /$R57      ))</f>
        <v>0.90519195656315121</v>
      </c>
      <c r="U57" s="38">
        <f t="shared" ref="U57:U85" si="15">IF(($P57      =0),0,(($J57      /$P57      )-1))</f>
        <v>-0.29226570509458993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316031383</v>
      </c>
      <c r="E58" s="34">
        <f>E57</f>
        <v>339276599</v>
      </c>
      <c r="F58" s="34">
        <f>F57</f>
        <v>54013567</v>
      </c>
      <c r="G58" s="39">
        <f t="shared" si="8"/>
        <v>0.17091203565691448</v>
      </c>
      <c r="H58" s="34">
        <f>H57</f>
        <v>160644101</v>
      </c>
      <c r="I58" s="39">
        <f t="shared" si="9"/>
        <v>0.50831692560102493</v>
      </c>
      <c r="J58" s="34">
        <f>J57</f>
        <v>87596733</v>
      </c>
      <c r="K58" s="39">
        <f t="shared" si="10"/>
        <v>0.25818678110481769</v>
      </c>
      <c r="L58" s="34">
        <f>L57</f>
        <v>0</v>
      </c>
      <c r="M58" s="39">
        <f t="shared" si="11"/>
        <v>0</v>
      </c>
      <c r="N58" s="34">
        <f t="shared" si="12"/>
        <v>302254401</v>
      </c>
      <c r="O58" s="39">
        <f t="shared" si="13"/>
        <v>0.89087901108086742</v>
      </c>
      <c r="P58" s="34">
        <f>P57</f>
        <v>123770649</v>
      </c>
      <c r="Q58" s="34">
        <f>Q57</f>
        <v>298207738</v>
      </c>
      <c r="R58" s="34">
        <f>R57</f>
        <v>319608452</v>
      </c>
      <c r="S58" s="34">
        <f>S57</f>
        <v>289307000</v>
      </c>
      <c r="T58" s="39">
        <f t="shared" si="14"/>
        <v>0.90519195656315121</v>
      </c>
      <c r="U58" s="39">
        <f t="shared" si="15"/>
        <v>-0.29226570509458993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9333329</v>
      </c>
      <c r="E59" s="33">
        <v>9019329</v>
      </c>
      <c r="F59" s="33">
        <v>4136218</v>
      </c>
      <c r="G59" s="38">
        <f t="shared" si="8"/>
        <v>0.44316642004155216</v>
      </c>
      <c r="H59" s="33">
        <v>3209749</v>
      </c>
      <c r="I59" s="38">
        <f t="shared" si="9"/>
        <v>0.3439018382401392</v>
      </c>
      <c r="J59" s="33">
        <v>2614816</v>
      </c>
      <c r="K59" s="38">
        <f t="shared" si="10"/>
        <v>0.28991247575069057</v>
      </c>
      <c r="L59" s="33">
        <v>0</v>
      </c>
      <c r="M59" s="38">
        <f t="shared" si="11"/>
        <v>0</v>
      </c>
      <c r="N59" s="33">
        <f t="shared" si="12"/>
        <v>9960783</v>
      </c>
      <c r="O59" s="38">
        <f t="shared" si="13"/>
        <v>1.1043818226389126</v>
      </c>
      <c r="P59" s="33">
        <v>2478201</v>
      </c>
      <c r="Q59" s="33">
        <v>9072496</v>
      </c>
      <c r="R59" s="33">
        <v>13348858</v>
      </c>
      <c r="S59" s="33">
        <v>7152461</v>
      </c>
      <c r="T59" s="38">
        <f t="shared" si="14"/>
        <v>0.53581070380702234</v>
      </c>
      <c r="U59" s="38">
        <f t="shared" si="15"/>
        <v>5.5126682621788881E-2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20196036</v>
      </c>
      <c r="E60" s="33">
        <v>18196036</v>
      </c>
      <c r="F60" s="33">
        <v>1982117</v>
      </c>
      <c r="G60" s="38">
        <f t="shared" si="8"/>
        <v>9.8143863478952015E-2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1982117</v>
      </c>
      <c r="O60" s="38">
        <f t="shared" si="13"/>
        <v>0.1089312529388269</v>
      </c>
      <c r="P60" s="33">
        <v>8</v>
      </c>
      <c r="Q60" s="33">
        <v>33362728</v>
      </c>
      <c r="R60" s="33">
        <v>33589728</v>
      </c>
      <c r="S60" s="33">
        <v>1458127</v>
      </c>
      <c r="T60" s="38">
        <f t="shared" si="14"/>
        <v>4.3409907933758797E-2</v>
      </c>
      <c r="U60" s="38">
        <f t="shared" si="15"/>
        <v>-1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10010667</v>
      </c>
      <c r="E61" s="33">
        <v>9981891</v>
      </c>
      <c r="F61" s="33">
        <v>1353356</v>
      </c>
      <c r="G61" s="38">
        <f t="shared" si="8"/>
        <v>0.13519139134285457</v>
      </c>
      <c r="H61" s="33">
        <v>2484323</v>
      </c>
      <c r="I61" s="38">
        <f t="shared" si="9"/>
        <v>0.24816757964279504</v>
      </c>
      <c r="J61" s="33">
        <v>809830</v>
      </c>
      <c r="K61" s="38">
        <f t="shared" si="10"/>
        <v>8.1129918168811904E-2</v>
      </c>
      <c r="L61" s="33">
        <v>0</v>
      </c>
      <c r="M61" s="38">
        <f t="shared" si="11"/>
        <v>0</v>
      </c>
      <c r="N61" s="33">
        <f t="shared" si="12"/>
        <v>4647509</v>
      </c>
      <c r="O61" s="38">
        <f t="shared" si="13"/>
        <v>0.46559404425474094</v>
      </c>
      <c r="P61" s="33">
        <v>2190154</v>
      </c>
      <c r="Q61" s="33">
        <v>12247464</v>
      </c>
      <c r="R61" s="33">
        <v>10261129</v>
      </c>
      <c r="S61" s="33">
        <v>5533087</v>
      </c>
      <c r="T61" s="38">
        <f t="shared" si="14"/>
        <v>0.53922789587773434</v>
      </c>
      <c r="U61" s="38">
        <f t="shared" si="15"/>
        <v>-0.63024061321715275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39540032</v>
      </c>
      <c r="E63" s="34">
        <f>SUM(E59:E62)</f>
        <v>37197256</v>
      </c>
      <c r="F63" s="34">
        <f>SUM(F59:F62)</f>
        <v>7471691</v>
      </c>
      <c r="G63" s="39">
        <f t="shared" si="8"/>
        <v>0.18896522390270196</v>
      </c>
      <c r="H63" s="34">
        <f>SUM(H59:H62)</f>
        <v>5694072</v>
      </c>
      <c r="I63" s="39">
        <f t="shared" si="9"/>
        <v>0.14400777419704669</v>
      </c>
      <c r="J63" s="34">
        <f>SUM(J59:J62)</f>
        <v>3424646</v>
      </c>
      <c r="K63" s="39">
        <f t="shared" si="10"/>
        <v>9.2067167535153663E-2</v>
      </c>
      <c r="L63" s="34">
        <f>SUM(L59:L62)</f>
        <v>0</v>
      </c>
      <c r="M63" s="39">
        <f t="shared" si="11"/>
        <v>0</v>
      </c>
      <c r="N63" s="34">
        <f t="shared" si="12"/>
        <v>16590409</v>
      </c>
      <c r="O63" s="39">
        <f t="shared" si="13"/>
        <v>0.44601163591206833</v>
      </c>
      <c r="P63" s="34">
        <f>SUM(P59:P62)</f>
        <v>4668363</v>
      </c>
      <c r="Q63" s="34">
        <f>SUM(Q59:Q62)</f>
        <v>54682688</v>
      </c>
      <c r="R63" s="34">
        <f>SUM(R59:R62)</f>
        <v>57199715</v>
      </c>
      <c r="S63" s="34">
        <f>SUM(S59:S62)</f>
        <v>14143675</v>
      </c>
      <c r="T63" s="39">
        <f t="shared" si="14"/>
        <v>0.24726827747306085</v>
      </c>
      <c r="U63" s="39">
        <f t="shared" si="15"/>
        <v>-0.26641394424555243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17658851</v>
      </c>
      <c r="E64" s="33">
        <v>17658851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9155115</v>
      </c>
      <c r="R64" s="33">
        <v>17175115</v>
      </c>
      <c r="S64" s="33">
        <v>150300</v>
      </c>
      <c r="T64" s="38">
        <f t="shared" si="14"/>
        <v>8.7510331080752589E-3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15600484</v>
      </c>
      <c r="E65" s="33">
        <v>16790060</v>
      </c>
      <c r="F65" s="33">
        <v>2866228</v>
      </c>
      <c r="G65" s="38">
        <f t="shared" si="8"/>
        <v>0.18372686385883924</v>
      </c>
      <c r="H65" s="33">
        <v>984511</v>
      </c>
      <c r="I65" s="38">
        <f t="shared" si="9"/>
        <v>6.3107721529665359E-2</v>
      </c>
      <c r="J65" s="33">
        <v>1516259</v>
      </c>
      <c r="K65" s="38">
        <f t="shared" si="10"/>
        <v>9.0306943513007096E-2</v>
      </c>
      <c r="L65" s="33">
        <v>0</v>
      </c>
      <c r="M65" s="38">
        <f t="shared" si="11"/>
        <v>0</v>
      </c>
      <c r="N65" s="33">
        <f t="shared" si="12"/>
        <v>5366998</v>
      </c>
      <c r="O65" s="38">
        <f t="shared" si="13"/>
        <v>0.31965329486612915</v>
      </c>
      <c r="P65" s="33">
        <v>5605414</v>
      </c>
      <c r="Q65" s="33">
        <v>17182061</v>
      </c>
      <c r="R65" s="33">
        <v>14998474</v>
      </c>
      <c r="S65" s="33">
        <v>9354830</v>
      </c>
      <c r="T65" s="38">
        <f t="shared" si="14"/>
        <v>0.62371878632452871</v>
      </c>
      <c r="U65" s="38">
        <f t="shared" si="15"/>
        <v>-0.72950097887506615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10995055</v>
      </c>
      <c r="E66" s="33">
        <v>11948278</v>
      </c>
      <c r="F66" s="33">
        <v>1258120</v>
      </c>
      <c r="G66" s="38">
        <f t="shared" si="8"/>
        <v>0.11442598513604525</v>
      </c>
      <c r="H66" s="33">
        <v>1306107</v>
      </c>
      <c r="I66" s="38">
        <f t="shared" si="9"/>
        <v>0.11879040168512117</v>
      </c>
      <c r="J66" s="33">
        <v>6971680</v>
      </c>
      <c r="K66" s="38">
        <f t="shared" si="10"/>
        <v>0.58348826500354278</v>
      </c>
      <c r="L66" s="33">
        <v>0</v>
      </c>
      <c r="M66" s="38">
        <f t="shared" si="11"/>
        <v>0</v>
      </c>
      <c r="N66" s="33">
        <f t="shared" si="12"/>
        <v>9535907</v>
      </c>
      <c r="O66" s="38">
        <f t="shared" si="13"/>
        <v>0.79809885575143125</v>
      </c>
      <c r="P66" s="33">
        <v>1033145</v>
      </c>
      <c r="Q66" s="33">
        <v>11505234</v>
      </c>
      <c r="R66" s="33">
        <v>14559232</v>
      </c>
      <c r="S66" s="33">
        <v>2547954</v>
      </c>
      <c r="T66" s="38">
        <f t="shared" si="14"/>
        <v>0.1750060717488395</v>
      </c>
      <c r="U66" s="38">
        <f t="shared" si="15"/>
        <v>5.7480169772877963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237739335</v>
      </c>
      <c r="E67" s="33">
        <v>459088886</v>
      </c>
      <c r="F67" s="33">
        <v>52559413</v>
      </c>
      <c r="G67" s="38">
        <f t="shared" si="8"/>
        <v>0.22108000344158446</v>
      </c>
      <c r="H67" s="33">
        <v>136680557</v>
      </c>
      <c r="I67" s="38">
        <f t="shared" si="9"/>
        <v>0.57491772238700001</v>
      </c>
      <c r="J67" s="33">
        <v>111539631</v>
      </c>
      <c r="K67" s="38">
        <f t="shared" si="10"/>
        <v>0.24295868273317336</v>
      </c>
      <c r="L67" s="33">
        <v>0</v>
      </c>
      <c r="M67" s="38">
        <f t="shared" si="11"/>
        <v>0</v>
      </c>
      <c r="N67" s="33">
        <f t="shared" si="12"/>
        <v>300779601</v>
      </c>
      <c r="O67" s="38">
        <f t="shared" si="13"/>
        <v>0.65516637446980153</v>
      </c>
      <c r="P67" s="33">
        <v>82952298</v>
      </c>
      <c r="Q67" s="33">
        <v>198168200</v>
      </c>
      <c r="R67" s="33">
        <v>391439209</v>
      </c>
      <c r="S67" s="33">
        <v>263571802</v>
      </c>
      <c r="T67" s="38">
        <f t="shared" si="14"/>
        <v>0.67334031936489025</v>
      </c>
      <c r="U67" s="38">
        <f t="shared" si="15"/>
        <v>0.34462376196015687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45313890</v>
      </c>
      <c r="E68" s="33">
        <v>40257584</v>
      </c>
      <c r="F68" s="33">
        <v>4647383</v>
      </c>
      <c r="G68" s="38">
        <f t="shared" si="8"/>
        <v>0.10255978906247069</v>
      </c>
      <c r="H68" s="33">
        <v>5992177</v>
      </c>
      <c r="I68" s="38">
        <f t="shared" si="9"/>
        <v>0.13223709109943993</v>
      </c>
      <c r="J68" s="33">
        <v>5504558</v>
      </c>
      <c r="K68" s="38">
        <f t="shared" si="10"/>
        <v>0.13673344133120358</v>
      </c>
      <c r="L68" s="33">
        <v>0</v>
      </c>
      <c r="M68" s="38">
        <f t="shared" si="11"/>
        <v>0</v>
      </c>
      <c r="N68" s="33">
        <f t="shared" si="12"/>
        <v>16144118</v>
      </c>
      <c r="O68" s="38">
        <f t="shared" si="13"/>
        <v>0.40102053814257704</v>
      </c>
      <c r="P68" s="33">
        <v>6284863</v>
      </c>
      <c r="Q68" s="33">
        <v>26812469</v>
      </c>
      <c r="R68" s="33">
        <v>35131969</v>
      </c>
      <c r="S68" s="33">
        <v>20769712</v>
      </c>
      <c r="T68" s="38">
        <f t="shared" si="14"/>
        <v>0.59119123098395088</v>
      </c>
      <c r="U68" s="38">
        <f t="shared" si="15"/>
        <v>-0.12415624652438728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327307615</v>
      </c>
      <c r="E70" s="34">
        <f>SUM(E64:E69)</f>
        <v>545743659</v>
      </c>
      <c r="F70" s="34">
        <f>SUM(F64:F69)</f>
        <v>61331144</v>
      </c>
      <c r="G70" s="39">
        <f t="shared" si="8"/>
        <v>0.18738074273035168</v>
      </c>
      <c r="H70" s="34">
        <f>SUM(H64:H69)</f>
        <v>144963352</v>
      </c>
      <c r="I70" s="39">
        <f t="shared" si="9"/>
        <v>0.44289636218821243</v>
      </c>
      <c r="J70" s="34">
        <f>SUM(J64:J69)</f>
        <v>125532128</v>
      </c>
      <c r="K70" s="39">
        <f t="shared" si="10"/>
        <v>0.23002031435421588</v>
      </c>
      <c r="L70" s="34">
        <f>SUM(L64:L69)</f>
        <v>0</v>
      </c>
      <c r="M70" s="39">
        <f t="shared" si="11"/>
        <v>0</v>
      </c>
      <c r="N70" s="34">
        <f t="shared" si="12"/>
        <v>331826624</v>
      </c>
      <c r="O70" s="39">
        <f t="shared" si="13"/>
        <v>0.60802653137193852</v>
      </c>
      <c r="P70" s="34">
        <f>SUM(P64:P69)</f>
        <v>95875720</v>
      </c>
      <c r="Q70" s="34">
        <f>SUM(Q64:Q69)</f>
        <v>262823079</v>
      </c>
      <c r="R70" s="34">
        <f>SUM(R64:R69)</f>
        <v>473303999</v>
      </c>
      <c r="S70" s="34">
        <f>SUM(S64:S69)</f>
        <v>296394598</v>
      </c>
      <c r="T70" s="39">
        <f t="shared" si="14"/>
        <v>0.62622458002937764</v>
      </c>
      <c r="U70" s="39">
        <f t="shared" si="15"/>
        <v>0.30932135894259782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29146224</v>
      </c>
      <c r="E71" s="33">
        <v>35802548</v>
      </c>
      <c r="F71" s="33">
        <v>6368761</v>
      </c>
      <c r="G71" s="38">
        <f t="shared" si="8"/>
        <v>0.21851067225723647</v>
      </c>
      <c r="H71" s="33">
        <v>7151473</v>
      </c>
      <c r="I71" s="38">
        <f t="shared" si="9"/>
        <v>0.24536533445979142</v>
      </c>
      <c r="J71" s="33">
        <v>10771873</v>
      </c>
      <c r="K71" s="38">
        <f t="shared" si="10"/>
        <v>0.30086889346534779</v>
      </c>
      <c r="L71" s="33">
        <v>0</v>
      </c>
      <c r="M71" s="38">
        <f t="shared" si="11"/>
        <v>0</v>
      </c>
      <c r="N71" s="33">
        <f t="shared" si="12"/>
        <v>24292107</v>
      </c>
      <c r="O71" s="38">
        <f t="shared" si="13"/>
        <v>0.6785021836993278</v>
      </c>
      <c r="P71" s="33">
        <v>5312885</v>
      </c>
      <c r="Q71" s="33">
        <v>52817772</v>
      </c>
      <c r="R71" s="33">
        <v>46515196</v>
      </c>
      <c r="S71" s="33">
        <v>15713276</v>
      </c>
      <c r="T71" s="38">
        <f t="shared" si="14"/>
        <v>0.33780951928053793</v>
      </c>
      <c r="U71" s="38">
        <f t="shared" si="15"/>
        <v>1.0274997482535384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25334644</v>
      </c>
      <c r="E72" s="33">
        <v>40952705</v>
      </c>
      <c r="F72" s="33">
        <v>11023859</v>
      </c>
      <c r="G72" s="38">
        <f t="shared" si="8"/>
        <v>0.43512981670474626</v>
      </c>
      <c r="H72" s="33">
        <v>4517471</v>
      </c>
      <c r="I72" s="38">
        <f t="shared" si="9"/>
        <v>0.17831199838450462</v>
      </c>
      <c r="J72" s="33">
        <v>13530779</v>
      </c>
      <c r="K72" s="38">
        <f t="shared" si="10"/>
        <v>0.33040012863619145</v>
      </c>
      <c r="L72" s="33">
        <v>0</v>
      </c>
      <c r="M72" s="38">
        <f t="shared" si="11"/>
        <v>0</v>
      </c>
      <c r="N72" s="33">
        <f t="shared" si="12"/>
        <v>29072109</v>
      </c>
      <c r="O72" s="38">
        <f t="shared" si="13"/>
        <v>0.70989471879818444</v>
      </c>
      <c r="P72" s="33">
        <v>3699173</v>
      </c>
      <c r="Q72" s="33">
        <v>23849515</v>
      </c>
      <c r="R72" s="33">
        <v>23849515</v>
      </c>
      <c r="S72" s="33">
        <v>11144196</v>
      </c>
      <c r="T72" s="38">
        <f t="shared" si="14"/>
        <v>0.46727138895696624</v>
      </c>
      <c r="U72" s="38">
        <f t="shared" si="15"/>
        <v>2.6577848616433997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31953245</v>
      </c>
      <c r="F73" s="33">
        <v>4380000</v>
      </c>
      <c r="G73" s="38">
        <f t="shared" si="8"/>
        <v>0</v>
      </c>
      <c r="H73" s="33">
        <v>5507087</v>
      </c>
      <c r="I73" s="38">
        <f t="shared" si="9"/>
        <v>0</v>
      </c>
      <c r="J73" s="33">
        <v>5440340</v>
      </c>
      <c r="K73" s="38">
        <f t="shared" si="10"/>
        <v>0.17025938993050627</v>
      </c>
      <c r="L73" s="33">
        <v>0</v>
      </c>
      <c r="M73" s="38">
        <f t="shared" si="11"/>
        <v>0</v>
      </c>
      <c r="N73" s="33">
        <f t="shared" si="12"/>
        <v>15327427</v>
      </c>
      <c r="O73" s="38">
        <f t="shared" si="13"/>
        <v>0.47968295551828932</v>
      </c>
      <c r="P73" s="33">
        <v>1409846</v>
      </c>
      <c r="Q73" s="33">
        <v>30881976</v>
      </c>
      <c r="R73" s="33">
        <v>30881976</v>
      </c>
      <c r="S73" s="33">
        <v>10160356</v>
      </c>
      <c r="T73" s="38">
        <f t="shared" si="14"/>
        <v>0.32900601956299685</v>
      </c>
      <c r="U73" s="38">
        <f t="shared" si="15"/>
        <v>2.8588186227431933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76784651</v>
      </c>
      <c r="E74" s="33">
        <v>79145864</v>
      </c>
      <c r="F74" s="33">
        <v>14985723</v>
      </c>
      <c r="G74" s="38">
        <f t="shared" si="8"/>
        <v>0.19516560673043887</v>
      </c>
      <c r="H74" s="33">
        <v>17498356</v>
      </c>
      <c r="I74" s="38">
        <f t="shared" si="9"/>
        <v>0.22788872218745906</v>
      </c>
      <c r="J74" s="33">
        <v>20116646</v>
      </c>
      <c r="K74" s="38">
        <f t="shared" si="10"/>
        <v>0.25417179096054848</v>
      </c>
      <c r="L74" s="33">
        <v>0</v>
      </c>
      <c r="M74" s="38">
        <f t="shared" si="11"/>
        <v>0</v>
      </c>
      <c r="N74" s="33">
        <f t="shared" si="12"/>
        <v>52600725</v>
      </c>
      <c r="O74" s="38">
        <f t="shared" si="13"/>
        <v>0.66460484909230377</v>
      </c>
      <c r="P74" s="33">
        <v>15581685</v>
      </c>
      <c r="Q74" s="33">
        <v>66656139</v>
      </c>
      <c r="R74" s="33">
        <v>97860434</v>
      </c>
      <c r="S74" s="33">
        <v>59391308</v>
      </c>
      <c r="T74" s="38">
        <f t="shared" si="14"/>
        <v>0.60689806464581997</v>
      </c>
      <c r="U74" s="38">
        <f t="shared" si="15"/>
        <v>0.29104432543720393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14142581</v>
      </c>
      <c r="E75" s="33">
        <v>13667013</v>
      </c>
      <c r="F75" s="33">
        <v>2372689</v>
      </c>
      <c r="G75" s="38">
        <f t="shared" si="8"/>
        <v>0.16776916462419414</v>
      </c>
      <c r="H75" s="33">
        <v>2815273</v>
      </c>
      <c r="I75" s="38">
        <f t="shared" si="9"/>
        <v>0.19906359383764533</v>
      </c>
      <c r="J75" s="33">
        <v>2554350</v>
      </c>
      <c r="K75" s="38">
        <f t="shared" si="10"/>
        <v>0.18689892224438506</v>
      </c>
      <c r="L75" s="33">
        <v>0</v>
      </c>
      <c r="M75" s="38">
        <f t="shared" si="11"/>
        <v>0</v>
      </c>
      <c r="N75" s="33">
        <f t="shared" si="12"/>
        <v>7742312</v>
      </c>
      <c r="O75" s="38">
        <f t="shared" si="13"/>
        <v>0.56649627830163041</v>
      </c>
      <c r="P75" s="33">
        <v>2564527</v>
      </c>
      <c r="Q75" s="33">
        <v>14503633</v>
      </c>
      <c r="R75" s="33">
        <v>14721470</v>
      </c>
      <c r="S75" s="33">
        <v>7548918</v>
      </c>
      <c r="T75" s="38">
        <f t="shared" si="14"/>
        <v>0.5127828946429942</v>
      </c>
      <c r="U75" s="38">
        <f t="shared" si="15"/>
        <v>-3.9683731151982649E-3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25539246</v>
      </c>
      <c r="E76" s="33">
        <v>25330504</v>
      </c>
      <c r="F76" s="33">
        <v>3416642</v>
      </c>
      <c r="G76" s="38">
        <f t="shared" si="8"/>
        <v>0.13378006539425635</v>
      </c>
      <c r="H76" s="33">
        <v>2245878</v>
      </c>
      <c r="I76" s="38">
        <f t="shared" si="9"/>
        <v>8.7938304834841247E-2</v>
      </c>
      <c r="J76" s="33">
        <v>1964317</v>
      </c>
      <c r="K76" s="38">
        <f t="shared" si="10"/>
        <v>7.7547489777542528E-2</v>
      </c>
      <c r="L76" s="33">
        <v>0</v>
      </c>
      <c r="M76" s="38">
        <f t="shared" si="11"/>
        <v>0</v>
      </c>
      <c r="N76" s="33">
        <f t="shared" si="12"/>
        <v>7626837</v>
      </c>
      <c r="O76" s="38">
        <f t="shared" si="13"/>
        <v>0.30109298259521405</v>
      </c>
      <c r="P76" s="33">
        <v>7178210</v>
      </c>
      <c r="Q76" s="33">
        <v>18717132</v>
      </c>
      <c r="R76" s="33">
        <v>37755697</v>
      </c>
      <c r="S76" s="33">
        <v>9474110</v>
      </c>
      <c r="T76" s="38">
        <f t="shared" si="14"/>
        <v>0.25093193220615156</v>
      </c>
      <c r="U76" s="38">
        <f t="shared" si="15"/>
        <v>-0.7263500231951977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170947346</v>
      </c>
      <c r="E78" s="34">
        <f>SUM(E71:E77)</f>
        <v>226851879</v>
      </c>
      <c r="F78" s="34">
        <f>SUM(F71:F77)</f>
        <v>42547674</v>
      </c>
      <c r="G78" s="39">
        <f t="shared" si="8"/>
        <v>0.24889344582161574</v>
      </c>
      <c r="H78" s="34">
        <f>SUM(H71:H77)</f>
        <v>39735538</v>
      </c>
      <c r="I78" s="39">
        <f t="shared" si="9"/>
        <v>0.23244314070836758</v>
      </c>
      <c r="J78" s="34">
        <f>SUM(J71:J77)</f>
        <v>54378305</v>
      </c>
      <c r="K78" s="39">
        <f t="shared" si="10"/>
        <v>0.23970841784387423</v>
      </c>
      <c r="L78" s="34">
        <f>SUM(L71:L77)</f>
        <v>0</v>
      </c>
      <c r="M78" s="39">
        <f t="shared" si="11"/>
        <v>0</v>
      </c>
      <c r="N78" s="34">
        <f t="shared" si="12"/>
        <v>136661517</v>
      </c>
      <c r="O78" s="39">
        <f t="shared" si="13"/>
        <v>0.60242620692597393</v>
      </c>
      <c r="P78" s="34">
        <f>SUM(P71:P77)</f>
        <v>35746326</v>
      </c>
      <c r="Q78" s="34">
        <f>SUM(Q71:Q77)</f>
        <v>207426167</v>
      </c>
      <c r="R78" s="34">
        <f>SUM(R71:R77)</f>
        <v>251584288</v>
      </c>
      <c r="S78" s="34">
        <f>SUM(S71:S77)</f>
        <v>113432164</v>
      </c>
      <c r="T78" s="39">
        <f t="shared" si="14"/>
        <v>0.45087141530873343</v>
      </c>
      <c r="U78" s="39">
        <f t="shared" si="15"/>
        <v>0.52122780394270452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58914651</v>
      </c>
      <c r="E79" s="33">
        <v>74087247</v>
      </c>
      <c r="F79" s="33">
        <v>12368332</v>
      </c>
      <c r="G79" s="38">
        <f t="shared" si="8"/>
        <v>0.20993643839119067</v>
      </c>
      <c r="H79" s="33">
        <v>14097125</v>
      </c>
      <c r="I79" s="38">
        <f t="shared" si="9"/>
        <v>0.23928046353020066</v>
      </c>
      <c r="J79" s="33">
        <v>19510366</v>
      </c>
      <c r="K79" s="38">
        <f t="shared" si="10"/>
        <v>0.2633431095097919</v>
      </c>
      <c r="L79" s="33">
        <v>0</v>
      </c>
      <c r="M79" s="38">
        <f t="shared" si="11"/>
        <v>0</v>
      </c>
      <c r="N79" s="33">
        <f t="shared" si="12"/>
        <v>45975823</v>
      </c>
      <c r="O79" s="38">
        <f t="shared" si="13"/>
        <v>0.62056325294419434</v>
      </c>
      <c r="P79" s="33">
        <v>16331313</v>
      </c>
      <c r="Q79" s="33">
        <v>57449209</v>
      </c>
      <c r="R79" s="33">
        <v>72504221</v>
      </c>
      <c r="S79" s="33">
        <v>41986070</v>
      </c>
      <c r="T79" s="38">
        <f t="shared" si="14"/>
        <v>0.57908449219804736</v>
      </c>
      <c r="U79" s="38">
        <f t="shared" si="15"/>
        <v>0.19465997620644471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27146916</v>
      </c>
      <c r="E80" s="33">
        <v>36200156</v>
      </c>
      <c r="F80" s="33">
        <v>4598848</v>
      </c>
      <c r="G80" s="38">
        <f t="shared" si="8"/>
        <v>0.16940590968049557</v>
      </c>
      <c r="H80" s="33">
        <v>3374705</v>
      </c>
      <c r="I80" s="38">
        <f t="shared" si="9"/>
        <v>0.12431264752136117</v>
      </c>
      <c r="J80" s="33">
        <v>4135180</v>
      </c>
      <c r="K80" s="38">
        <f t="shared" si="10"/>
        <v>0.11423099944652172</v>
      </c>
      <c r="L80" s="33">
        <v>0</v>
      </c>
      <c r="M80" s="38">
        <f t="shared" si="11"/>
        <v>0</v>
      </c>
      <c r="N80" s="33">
        <f t="shared" si="12"/>
        <v>12108733</v>
      </c>
      <c r="O80" s="38">
        <f t="shared" si="13"/>
        <v>0.33449394527471099</v>
      </c>
      <c r="P80" s="33">
        <v>3984587</v>
      </c>
      <c r="Q80" s="33">
        <v>26745048</v>
      </c>
      <c r="R80" s="33">
        <v>27824819</v>
      </c>
      <c r="S80" s="33">
        <v>11099141</v>
      </c>
      <c r="T80" s="38">
        <f t="shared" si="14"/>
        <v>0.39889355614496541</v>
      </c>
      <c r="U80" s="38">
        <f t="shared" si="15"/>
        <v>3.7793879265278996E-2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76334440</v>
      </c>
      <c r="E81" s="33">
        <v>72611670</v>
      </c>
      <c r="F81" s="33">
        <v>11275621</v>
      </c>
      <c r="G81" s="38">
        <f t="shared" si="8"/>
        <v>0.14771341742993072</v>
      </c>
      <c r="H81" s="33">
        <v>14918749</v>
      </c>
      <c r="I81" s="38">
        <f t="shared" si="9"/>
        <v>0.1954392931945266</v>
      </c>
      <c r="J81" s="33">
        <v>13387283</v>
      </c>
      <c r="K81" s="38">
        <f t="shared" si="10"/>
        <v>0.1843682014199646</v>
      </c>
      <c r="L81" s="33">
        <v>0</v>
      </c>
      <c r="M81" s="38">
        <f t="shared" si="11"/>
        <v>0</v>
      </c>
      <c r="N81" s="33">
        <f t="shared" si="12"/>
        <v>39581653</v>
      </c>
      <c r="O81" s="38">
        <f t="shared" si="13"/>
        <v>0.54511420822575762</v>
      </c>
      <c r="P81" s="33">
        <v>11059643</v>
      </c>
      <c r="Q81" s="33">
        <v>62944400</v>
      </c>
      <c r="R81" s="33">
        <v>67043570</v>
      </c>
      <c r="S81" s="33">
        <v>29108223</v>
      </c>
      <c r="T81" s="38">
        <f t="shared" si="14"/>
        <v>0.4341687502619565</v>
      </c>
      <c r="U81" s="38">
        <f t="shared" si="15"/>
        <v>0.21046248961200642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1192920</v>
      </c>
      <c r="E82" s="33">
        <v>1141491</v>
      </c>
      <c r="F82" s="33">
        <v>438861</v>
      </c>
      <c r="G82" s="38">
        <f t="shared" si="8"/>
        <v>0.36788803943265264</v>
      </c>
      <c r="H82" s="33">
        <v>163209</v>
      </c>
      <c r="I82" s="38">
        <f t="shared" si="9"/>
        <v>0.13681470676994267</v>
      </c>
      <c r="J82" s="33">
        <v>210591</v>
      </c>
      <c r="K82" s="38">
        <f t="shared" si="10"/>
        <v>0.18448765693290617</v>
      </c>
      <c r="L82" s="33">
        <v>0</v>
      </c>
      <c r="M82" s="38">
        <f t="shared" si="11"/>
        <v>0</v>
      </c>
      <c r="N82" s="33">
        <f t="shared" si="12"/>
        <v>812661</v>
      </c>
      <c r="O82" s="38">
        <f t="shared" si="13"/>
        <v>0.71192939760366047</v>
      </c>
      <c r="P82" s="33">
        <v>107972</v>
      </c>
      <c r="Q82" s="33">
        <v>1151442</v>
      </c>
      <c r="R82" s="33">
        <v>1151442</v>
      </c>
      <c r="S82" s="33">
        <v>14611404</v>
      </c>
      <c r="T82" s="38">
        <f t="shared" si="14"/>
        <v>12.689656969261152</v>
      </c>
      <c r="U82" s="38">
        <f t="shared" si="15"/>
        <v>0.95042233171562995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163588927</v>
      </c>
      <c r="E84" s="34">
        <f>SUM(E79:E83)</f>
        <v>184040564</v>
      </c>
      <c r="F84" s="34">
        <f>SUM(F79:F83)</f>
        <v>28681662</v>
      </c>
      <c r="G84" s="39">
        <f t="shared" si="8"/>
        <v>0.17532764916295343</v>
      </c>
      <c r="H84" s="34">
        <f>SUM(H79:H83)</f>
        <v>32553788</v>
      </c>
      <c r="I84" s="39">
        <f t="shared" si="9"/>
        <v>0.19899750305226954</v>
      </c>
      <c r="J84" s="34">
        <f>SUM(J79:J83)</f>
        <v>37243420</v>
      </c>
      <c r="K84" s="39">
        <f t="shared" si="10"/>
        <v>0.20236527855891595</v>
      </c>
      <c r="L84" s="34">
        <f>SUM(L79:L83)</f>
        <v>0</v>
      </c>
      <c r="M84" s="39">
        <f t="shared" si="11"/>
        <v>0</v>
      </c>
      <c r="N84" s="34">
        <f t="shared" si="12"/>
        <v>98478870</v>
      </c>
      <c r="O84" s="39">
        <f t="shared" si="13"/>
        <v>0.53509328519553978</v>
      </c>
      <c r="P84" s="34">
        <f>SUM(P79:P83)</f>
        <v>31483515</v>
      </c>
      <c r="Q84" s="34">
        <f>SUM(Q79:Q83)</f>
        <v>148290099</v>
      </c>
      <c r="R84" s="34">
        <f>SUM(R79:R83)</f>
        <v>168524052</v>
      </c>
      <c r="S84" s="34">
        <f>SUM(S79:S83)</f>
        <v>96804838</v>
      </c>
      <c r="T84" s="39">
        <f t="shared" si="14"/>
        <v>0.57442742950424663</v>
      </c>
      <c r="U84" s="39">
        <f t="shared" si="15"/>
        <v>0.18294987074981939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1017415303</v>
      </c>
      <c r="E85" s="34">
        <f>SUM(E57,E59:E62,E64:E69,E71:E77,E79:E83)</f>
        <v>1333109957</v>
      </c>
      <c r="F85" s="34">
        <f>SUM(F57,F59:F62,F64:F69,F71:F77,F79:F83)</f>
        <v>194045738</v>
      </c>
      <c r="G85" s="39">
        <f t="shared" si="8"/>
        <v>0.19072421795487776</v>
      </c>
      <c r="H85" s="34">
        <f>SUM(H57,H59:H62,H64:H69,H71:H77,H79:H83)</f>
        <v>383590851</v>
      </c>
      <c r="I85" s="39">
        <f t="shared" si="9"/>
        <v>0.37702484901585953</v>
      </c>
      <c r="J85" s="34">
        <f>SUM(J57,J59:J62,J64:J69,J71:J77,J79:J83)</f>
        <v>308175232</v>
      </c>
      <c r="K85" s="39">
        <f t="shared" si="10"/>
        <v>0.23117015245577377</v>
      </c>
      <c r="L85" s="34">
        <f>SUM(L57,L59:L62,L64:L69,L71:L77,L79:L83)</f>
        <v>0</v>
      </c>
      <c r="M85" s="39">
        <f t="shared" si="11"/>
        <v>0</v>
      </c>
      <c r="N85" s="34">
        <f t="shared" si="12"/>
        <v>885811821</v>
      </c>
      <c r="O85" s="39">
        <f t="shared" si="13"/>
        <v>0.66447018593530771</v>
      </c>
      <c r="P85" s="34">
        <f>SUM(P57,P59:P62,P64:P69,P71:P77,P79:P83)</f>
        <v>291544573</v>
      </c>
      <c r="Q85" s="34">
        <f>SUM(Q57,Q59:Q62,Q64:Q69,Q71:Q77,Q79:Q83)</f>
        <v>971429771</v>
      </c>
      <c r="R85" s="34">
        <f>SUM(R57,R59:R62,R64:R69,R71:R77,R79:R83)</f>
        <v>1270220506</v>
      </c>
      <c r="S85" s="34">
        <f>SUM(S57,S59:S62,S64:S69,S71:S77,S79:S83)</f>
        <v>810082275</v>
      </c>
      <c r="T85" s="39">
        <f t="shared" si="14"/>
        <v>0.63774932869805201</v>
      </c>
      <c r="U85" s="39">
        <f t="shared" si="15"/>
        <v>5.7043280994292456E-2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1247188787</v>
      </c>
      <c r="E88" s="33">
        <v>1246440492</v>
      </c>
      <c r="F88" s="33">
        <v>228032986</v>
      </c>
      <c r="G88" s="38">
        <f t="shared" ref="G88:G99" si="16">IF(($D88      =0),0,($F88      /$D88      ))</f>
        <v>0.18283758511693546</v>
      </c>
      <c r="H88" s="33">
        <v>261938611</v>
      </c>
      <c r="I88" s="38">
        <f t="shared" ref="I88:I99" si="17">IF(($D88      =0),0,($H88      /$D88      ))</f>
        <v>0.21002322481592356</v>
      </c>
      <c r="J88" s="33">
        <v>247486211</v>
      </c>
      <c r="K88" s="38">
        <f t="shared" ref="K88:K99" si="18">IF(($E88      =0),0,($J88      /$E88      ))</f>
        <v>0.19855437350474009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737457808</v>
      </c>
      <c r="O88" s="38">
        <f t="shared" ref="O88:O99" si="21">IF(($E88      =0),0,($N88      /$E88      ))</f>
        <v>0.59165103567575694</v>
      </c>
      <c r="P88" s="33">
        <v>216921099</v>
      </c>
      <c r="Q88" s="33">
        <v>1161903395</v>
      </c>
      <c r="R88" s="33">
        <v>1054239825</v>
      </c>
      <c r="S88" s="33">
        <v>681382561</v>
      </c>
      <c r="T88" s="38">
        <f t="shared" ref="T88:T99" si="22">IF(($R88      =0),0,($S88      /$R88      ))</f>
        <v>0.64632595434345308</v>
      </c>
      <c r="U88" s="38">
        <f t="shared" ref="U88:U99" si="23">IF(($P88      =0),0,(($J88      /$P88      )-1))</f>
        <v>0.14090428335880789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611591000</v>
      </c>
      <c r="E89" s="33">
        <v>574384962</v>
      </c>
      <c r="F89" s="33">
        <v>146992198</v>
      </c>
      <c r="G89" s="38">
        <f t="shared" si="16"/>
        <v>0.24034395208562584</v>
      </c>
      <c r="H89" s="33">
        <v>139789196</v>
      </c>
      <c r="I89" s="38">
        <f t="shared" si="17"/>
        <v>0.22856647007558972</v>
      </c>
      <c r="J89" s="33">
        <v>179954551</v>
      </c>
      <c r="K89" s="38">
        <f t="shared" si="18"/>
        <v>0.31329955152969341</v>
      </c>
      <c r="L89" s="33">
        <v>0</v>
      </c>
      <c r="M89" s="38">
        <f t="shared" si="19"/>
        <v>0</v>
      </c>
      <c r="N89" s="33">
        <f t="shared" si="20"/>
        <v>466735945</v>
      </c>
      <c r="O89" s="38">
        <f t="shared" si="21"/>
        <v>0.81258385208211636</v>
      </c>
      <c r="P89" s="33">
        <v>167153397</v>
      </c>
      <c r="Q89" s="33">
        <v>584347671</v>
      </c>
      <c r="R89" s="33">
        <v>592755000</v>
      </c>
      <c r="S89" s="33">
        <v>543773849</v>
      </c>
      <c r="T89" s="38">
        <f t="shared" si="22"/>
        <v>0.91736695430658532</v>
      </c>
      <c r="U89" s="38">
        <f t="shared" si="23"/>
        <v>7.6583271592141289E-2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813253278</v>
      </c>
      <c r="E90" s="33">
        <v>792719854</v>
      </c>
      <c r="F90" s="33">
        <v>139913549</v>
      </c>
      <c r="G90" s="38">
        <f t="shared" si="16"/>
        <v>0.17204178917554883</v>
      </c>
      <c r="H90" s="33">
        <v>171985272</v>
      </c>
      <c r="I90" s="38">
        <f t="shared" si="17"/>
        <v>0.2114781171530673</v>
      </c>
      <c r="J90" s="33">
        <v>176098233</v>
      </c>
      <c r="K90" s="38">
        <f t="shared" si="18"/>
        <v>0.22214434533388133</v>
      </c>
      <c r="L90" s="33">
        <v>0</v>
      </c>
      <c r="M90" s="38">
        <f t="shared" si="19"/>
        <v>0</v>
      </c>
      <c r="N90" s="33">
        <f t="shared" si="20"/>
        <v>487997054</v>
      </c>
      <c r="O90" s="38">
        <f t="shared" si="21"/>
        <v>0.61559837505974713</v>
      </c>
      <c r="P90" s="33">
        <v>214076818</v>
      </c>
      <c r="Q90" s="33">
        <v>945670244</v>
      </c>
      <c r="R90" s="33">
        <v>812112238</v>
      </c>
      <c r="S90" s="33">
        <v>648234132</v>
      </c>
      <c r="T90" s="38">
        <f t="shared" si="22"/>
        <v>0.79820756499916212</v>
      </c>
      <c r="U90" s="38">
        <f t="shared" si="23"/>
        <v>-0.17740634112003661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2672033065</v>
      </c>
      <c r="E91" s="34">
        <f>SUM(E88:E90)</f>
        <v>2613545308</v>
      </c>
      <c r="F91" s="34">
        <f>SUM(F88:F90)</f>
        <v>514938733</v>
      </c>
      <c r="G91" s="39">
        <f t="shared" si="16"/>
        <v>0.19271420692542965</v>
      </c>
      <c r="H91" s="34">
        <f>SUM(H88:H90)</f>
        <v>573713079</v>
      </c>
      <c r="I91" s="39">
        <f t="shared" si="17"/>
        <v>0.2147103217077892</v>
      </c>
      <c r="J91" s="34">
        <f>SUM(J88:J90)</f>
        <v>603538995</v>
      </c>
      <c r="K91" s="39">
        <f t="shared" si="18"/>
        <v>0.23092731285452811</v>
      </c>
      <c r="L91" s="34">
        <f>SUM(L88:L90)</f>
        <v>0</v>
      </c>
      <c r="M91" s="39">
        <f t="shared" si="19"/>
        <v>0</v>
      </c>
      <c r="N91" s="34">
        <f t="shared" si="20"/>
        <v>1692190807</v>
      </c>
      <c r="O91" s="39">
        <f t="shared" si="21"/>
        <v>0.64746947444157332</v>
      </c>
      <c r="P91" s="34">
        <f>SUM(P88:P90)</f>
        <v>598151314</v>
      </c>
      <c r="Q91" s="34">
        <f>SUM(Q88:Q90)</f>
        <v>2691921310</v>
      </c>
      <c r="R91" s="34">
        <f>SUM(R88:R90)</f>
        <v>2459107063</v>
      </c>
      <c r="S91" s="34">
        <f>SUM(S88:S90)</f>
        <v>1873390542</v>
      </c>
      <c r="T91" s="39">
        <f t="shared" si="22"/>
        <v>0.7618173971305453</v>
      </c>
      <c r="U91" s="39">
        <f t="shared" si="23"/>
        <v>9.007220871874555E-3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239811900</v>
      </c>
      <c r="E92" s="33">
        <v>225122103</v>
      </c>
      <c r="F92" s="33">
        <v>818444265</v>
      </c>
      <c r="G92" s="38">
        <f t="shared" si="16"/>
        <v>3.4128592659496881</v>
      </c>
      <c r="H92" s="33">
        <v>128819146</v>
      </c>
      <c r="I92" s="38">
        <f t="shared" si="17"/>
        <v>0.537167446652981</v>
      </c>
      <c r="J92" s="33">
        <v>-856298780</v>
      </c>
      <c r="K92" s="38">
        <f t="shared" si="18"/>
        <v>-3.8037081592117143</v>
      </c>
      <c r="L92" s="33">
        <v>0</v>
      </c>
      <c r="M92" s="38">
        <f t="shared" si="19"/>
        <v>0</v>
      </c>
      <c r="N92" s="33">
        <f t="shared" si="20"/>
        <v>90964631</v>
      </c>
      <c r="O92" s="38">
        <f t="shared" si="21"/>
        <v>0.40406796928331823</v>
      </c>
      <c r="P92" s="33">
        <v>153809645</v>
      </c>
      <c r="Q92" s="33">
        <v>361286831</v>
      </c>
      <c r="R92" s="33">
        <v>274451623</v>
      </c>
      <c r="S92" s="33">
        <v>200835253</v>
      </c>
      <c r="T92" s="38">
        <f t="shared" si="22"/>
        <v>0.73176923060134358</v>
      </c>
      <c r="U92" s="38">
        <f t="shared" si="23"/>
        <v>-6.5672632233173678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63167864</v>
      </c>
      <c r="E93" s="33">
        <v>68255984</v>
      </c>
      <c r="F93" s="33">
        <v>10213389</v>
      </c>
      <c r="G93" s="38">
        <f t="shared" si="16"/>
        <v>0.16168647082953447</v>
      </c>
      <c r="H93" s="33">
        <v>20774609</v>
      </c>
      <c r="I93" s="38">
        <f t="shared" si="17"/>
        <v>0.32887939665017007</v>
      </c>
      <c r="J93" s="33">
        <v>15175156</v>
      </c>
      <c r="K93" s="38">
        <f t="shared" si="18"/>
        <v>0.22232711493837667</v>
      </c>
      <c r="L93" s="33">
        <v>0</v>
      </c>
      <c r="M93" s="38">
        <f t="shared" si="19"/>
        <v>0</v>
      </c>
      <c r="N93" s="33">
        <f t="shared" si="20"/>
        <v>46163154</v>
      </c>
      <c r="O93" s="38">
        <f t="shared" si="21"/>
        <v>0.67632391029627525</v>
      </c>
      <c r="P93" s="33">
        <v>13376527</v>
      </c>
      <c r="Q93" s="33">
        <v>59929765</v>
      </c>
      <c r="R93" s="33">
        <v>58890890</v>
      </c>
      <c r="S93" s="33">
        <v>35958004</v>
      </c>
      <c r="T93" s="38">
        <f t="shared" si="22"/>
        <v>0.61058686666138007</v>
      </c>
      <c r="U93" s="38">
        <f t="shared" si="23"/>
        <v>0.13446158333923308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41911923</v>
      </c>
      <c r="E94" s="33">
        <v>43408608</v>
      </c>
      <c r="F94" s="33">
        <v>6373376</v>
      </c>
      <c r="G94" s="38">
        <f t="shared" si="16"/>
        <v>0.15206594075867147</v>
      </c>
      <c r="H94" s="33">
        <v>7037349</v>
      </c>
      <c r="I94" s="38">
        <f t="shared" si="17"/>
        <v>0.16790804373256746</v>
      </c>
      <c r="J94" s="33">
        <v>7211145</v>
      </c>
      <c r="K94" s="38">
        <f t="shared" si="18"/>
        <v>0.16612246584824836</v>
      </c>
      <c r="L94" s="33">
        <v>0</v>
      </c>
      <c r="M94" s="38">
        <f t="shared" si="19"/>
        <v>0</v>
      </c>
      <c r="N94" s="33">
        <f t="shared" si="20"/>
        <v>20621870</v>
      </c>
      <c r="O94" s="38">
        <f t="shared" si="21"/>
        <v>0.47506407024155212</v>
      </c>
      <c r="P94" s="33">
        <v>6485650</v>
      </c>
      <c r="Q94" s="33">
        <v>35716519</v>
      </c>
      <c r="R94" s="33">
        <v>41207826</v>
      </c>
      <c r="S94" s="33">
        <v>18061523</v>
      </c>
      <c r="T94" s="38">
        <f t="shared" si="22"/>
        <v>0.43830322424677293</v>
      </c>
      <c r="U94" s="38">
        <f t="shared" si="23"/>
        <v>0.11186157131513408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344891687</v>
      </c>
      <c r="E96" s="34">
        <f>SUM(E92:E95)</f>
        <v>336786695</v>
      </c>
      <c r="F96" s="34">
        <f>SUM(F92:F95)</f>
        <v>835031030</v>
      </c>
      <c r="G96" s="39">
        <f t="shared" si="16"/>
        <v>2.4211399157324425</v>
      </c>
      <c r="H96" s="34">
        <f>SUM(H92:H95)</f>
        <v>156631104</v>
      </c>
      <c r="I96" s="39">
        <f t="shared" si="17"/>
        <v>0.45414577939653267</v>
      </c>
      <c r="J96" s="34">
        <f>SUM(J92:J95)</f>
        <v>-833912479</v>
      </c>
      <c r="K96" s="39">
        <f t="shared" si="18"/>
        <v>-2.4760849860770184</v>
      </c>
      <c r="L96" s="34">
        <f>SUM(L92:L95)</f>
        <v>0</v>
      </c>
      <c r="M96" s="39">
        <f t="shared" si="19"/>
        <v>0</v>
      </c>
      <c r="N96" s="34">
        <f t="shared" si="20"/>
        <v>157749655</v>
      </c>
      <c r="O96" s="39">
        <f t="shared" si="21"/>
        <v>0.46839633911309947</v>
      </c>
      <c r="P96" s="34">
        <f>SUM(P92:P95)</f>
        <v>173671822</v>
      </c>
      <c r="Q96" s="34">
        <f>SUM(Q92:Q95)</f>
        <v>456933115</v>
      </c>
      <c r="R96" s="34">
        <f>SUM(R92:R95)</f>
        <v>374550339</v>
      </c>
      <c r="S96" s="34">
        <f>SUM(S92:S95)</f>
        <v>254854780</v>
      </c>
      <c r="T96" s="39">
        <f t="shared" si="22"/>
        <v>0.68042864593429186</v>
      </c>
      <c r="U96" s="39">
        <f t="shared" si="23"/>
        <v>-5.8016567650220194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153075153</v>
      </c>
      <c r="E97" s="33">
        <v>149004698</v>
      </c>
      <c r="F97" s="33">
        <v>21471263</v>
      </c>
      <c r="G97" s="38">
        <f t="shared" si="16"/>
        <v>0.14026615410274978</v>
      </c>
      <c r="H97" s="33">
        <v>26090876</v>
      </c>
      <c r="I97" s="38">
        <f t="shared" si="17"/>
        <v>0.1704448794508146</v>
      </c>
      <c r="J97" s="33">
        <v>20785140</v>
      </c>
      <c r="K97" s="38">
        <f t="shared" si="18"/>
        <v>0.1394931856443882</v>
      </c>
      <c r="L97" s="33">
        <v>0</v>
      </c>
      <c r="M97" s="38">
        <f t="shared" si="19"/>
        <v>0</v>
      </c>
      <c r="N97" s="33">
        <f t="shared" si="20"/>
        <v>68347279</v>
      </c>
      <c r="O97" s="38">
        <f t="shared" si="21"/>
        <v>0.45869210781528513</v>
      </c>
      <c r="P97" s="33">
        <v>21653630</v>
      </c>
      <c r="Q97" s="33">
        <v>88915586</v>
      </c>
      <c r="R97" s="33">
        <v>119206438</v>
      </c>
      <c r="S97" s="33">
        <v>59065938</v>
      </c>
      <c r="T97" s="38">
        <f t="shared" si="22"/>
        <v>0.49549285249174208</v>
      </c>
      <c r="U97" s="38">
        <f t="shared" si="23"/>
        <v>-4.0108286693732231E-2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47435813</v>
      </c>
      <c r="E98" s="33">
        <v>48206898</v>
      </c>
      <c r="F98" s="33">
        <v>502015</v>
      </c>
      <c r="G98" s="38">
        <f t="shared" si="16"/>
        <v>1.0583037756726126E-2</v>
      </c>
      <c r="H98" s="33">
        <v>1146720</v>
      </c>
      <c r="I98" s="38">
        <f t="shared" si="17"/>
        <v>2.4174140327267078E-2</v>
      </c>
      <c r="J98" s="33">
        <v>695326</v>
      </c>
      <c r="K98" s="38">
        <f t="shared" si="18"/>
        <v>1.4423786405007848E-2</v>
      </c>
      <c r="L98" s="33">
        <v>0</v>
      </c>
      <c r="M98" s="38">
        <f t="shared" si="19"/>
        <v>0</v>
      </c>
      <c r="N98" s="33">
        <f t="shared" si="20"/>
        <v>2344061</v>
      </c>
      <c r="O98" s="38">
        <f t="shared" si="21"/>
        <v>4.8625012130006785E-2</v>
      </c>
      <c r="P98" s="33">
        <v>373198</v>
      </c>
      <c r="Q98" s="33">
        <v>42414681</v>
      </c>
      <c r="R98" s="33">
        <v>44156888</v>
      </c>
      <c r="S98" s="33">
        <v>96853051</v>
      </c>
      <c r="T98" s="38">
        <f t="shared" si="22"/>
        <v>2.1933848916164562</v>
      </c>
      <c r="U98" s="38">
        <f t="shared" si="23"/>
        <v>0.86315575110263176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52646740</v>
      </c>
      <c r="E99" s="33">
        <v>52646740</v>
      </c>
      <c r="F99" s="33">
        <v>6575499</v>
      </c>
      <c r="G99" s="38">
        <f t="shared" si="16"/>
        <v>0.12489850273730149</v>
      </c>
      <c r="H99" s="33">
        <v>13708813</v>
      </c>
      <c r="I99" s="38">
        <f t="shared" si="17"/>
        <v>0.26039243835420767</v>
      </c>
      <c r="J99" s="33">
        <v>12713975</v>
      </c>
      <c r="K99" s="38">
        <f t="shared" si="18"/>
        <v>0.24149595967385634</v>
      </c>
      <c r="L99" s="33">
        <v>0</v>
      </c>
      <c r="M99" s="38">
        <f t="shared" si="19"/>
        <v>0</v>
      </c>
      <c r="N99" s="33">
        <f t="shared" si="20"/>
        <v>32998287</v>
      </c>
      <c r="O99" s="38">
        <f t="shared" si="21"/>
        <v>0.62678690076536547</v>
      </c>
      <c r="P99" s="33">
        <v>2941762</v>
      </c>
      <c r="Q99" s="33">
        <v>43349690</v>
      </c>
      <c r="R99" s="33">
        <v>52165542</v>
      </c>
      <c r="S99" s="33">
        <v>11417778</v>
      </c>
      <c r="T99" s="38">
        <f t="shared" si="22"/>
        <v>0.21887586253776486</v>
      </c>
      <c r="U99" s="38">
        <f t="shared" si="23"/>
        <v>3.3218910979202256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253157706</v>
      </c>
      <c r="E101" s="34">
        <f>SUM(E97:E100)</f>
        <v>249858336</v>
      </c>
      <c r="F101" s="34">
        <f>SUM(F97:F100)</f>
        <v>28548777</v>
      </c>
      <c r="G101" s="39">
        <f>IF(($D101     =0),0,($F101     /$D101     ))</f>
        <v>0.11277072087230874</v>
      </c>
      <c r="H101" s="34">
        <f>SUM(H97:H100)</f>
        <v>40946409</v>
      </c>
      <c r="I101" s="39">
        <f>IF(($D101     =0),0,($H101     /$D101     ))</f>
        <v>0.16174269251752502</v>
      </c>
      <c r="J101" s="34">
        <f>SUM(J97:J100)</f>
        <v>34194441</v>
      </c>
      <c r="K101" s="39">
        <f>IF(($E101     =0),0,($J101     /$E101     ))</f>
        <v>0.13685531388474467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103689627</v>
      </c>
      <c r="O101" s="39">
        <f>IF(($E101     =0),0,($N101     /$E101     ))</f>
        <v>0.41499366665116988</v>
      </c>
      <c r="P101" s="34">
        <f>SUM(P97:P100)</f>
        <v>24968590</v>
      </c>
      <c r="Q101" s="34">
        <f>SUM(Q97:Q100)</f>
        <v>174679957</v>
      </c>
      <c r="R101" s="34">
        <f>SUM(R97:R100)</f>
        <v>215528868</v>
      </c>
      <c r="S101" s="34">
        <f>SUM(S97:S100)</f>
        <v>167336767</v>
      </c>
      <c r="T101" s="39">
        <f>IF(($R101     =0),0,($S101     /$R101     ))</f>
        <v>0.77640071398695421</v>
      </c>
      <c r="U101" s="39">
        <f>IF(($P101     =0),0,(($J101     /$P101     )-1))</f>
        <v>0.36949827763602183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3270082458</v>
      </c>
      <c r="E102" s="34">
        <f>SUM(E88:E90,E92:E95,E97:E100)</f>
        <v>3200190339</v>
      </c>
      <c r="F102" s="34">
        <f>SUM(F88:F90,F92:F95,F97:F100)</f>
        <v>1378518540</v>
      </c>
      <c r="G102" s="39">
        <f>IF(($D102     =0),0,($F102     /$D102     ))</f>
        <v>0.42155467261309043</v>
      </c>
      <c r="H102" s="34">
        <f>SUM(H88:H90,H92:H95,H97:H100)</f>
        <v>771290592</v>
      </c>
      <c r="I102" s="39">
        <f>IF(($D102     =0),0,($H102     /$D102     ))</f>
        <v>0.23586273493290608</v>
      </c>
      <c r="J102" s="34">
        <f>SUM(J88:J90,J92:J95,J97:J100)</f>
        <v>-196179043</v>
      </c>
      <c r="K102" s="39">
        <f>IF(($E102     =0),0,($J102     /$E102     ))</f>
        <v>-6.1302304618950351E-2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1953630089</v>
      </c>
      <c r="O102" s="39">
        <f>IF(($E102     =0),0,($N102     /$E102     ))</f>
        <v>0.61047309130071092</v>
      </c>
      <c r="P102" s="34">
        <f>SUM(P88:P90,P92:P95,P97:P100)</f>
        <v>796791726</v>
      </c>
      <c r="Q102" s="34">
        <f>SUM(Q88:Q90,Q92:Q95,Q97:Q100)</f>
        <v>3323534382</v>
      </c>
      <c r="R102" s="34">
        <f>SUM(R88:R90,R92:R95,R97:R100)</f>
        <v>3049186270</v>
      </c>
      <c r="S102" s="34">
        <f>SUM(S88:S90,S92:S95,S97:S100)</f>
        <v>2295582089</v>
      </c>
      <c r="T102" s="39">
        <f>IF(($R102     =0),0,($S102     /$R102     ))</f>
        <v>0.75285072335052849</v>
      </c>
      <c r="U102" s="39">
        <f>IF(($P102     =0),0,(($J102     /$P102     )-1))</f>
        <v>-1.2462111949691606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1923899360</v>
      </c>
      <c r="E105" s="33">
        <v>1987028955</v>
      </c>
      <c r="F105" s="33">
        <v>403075799</v>
      </c>
      <c r="G105" s="38">
        <f t="shared" ref="G105:G136" si="24">IF(($D105     =0),0,($F105     /$D105     ))</f>
        <v>0.2095098150040447</v>
      </c>
      <c r="H105" s="33">
        <v>494731295</v>
      </c>
      <c r="I105" s="38">
        <f t="shared" ref="I105:I136" si="25">IF(($D105     =0),0,($H105     /$D105     ))</f>
        <v>0.25715029865179645</v>
      </c>
      <c r="J105" s="33">
        <v>448668890</v>
      </c>
      <c r="K105" s="38">
        <f t="shared" ref="K105:K136" si="26">IF(($E105     =0),0,($J105     /$E105     ))</f>
        <v>0.22579886864305909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1346475984</v>
      </c>
      <c r="O105" s="38">
        <f t="shared" ref="O105:O136" si="29">IF(($E105     =0),0,($N105     /$E105     ))</f>
        <v>0.67763279473700477</v>
      </c>
      <c r="P105" s="33">
        <v>317257564</v>
      </c>
      <c r="Q105" s="33">
        <v>1803781110</v>
      </c>
      <c r="R105" s="33">
        <v>1874948042</v>
      </c>
      <c r="S105" s="33">
        <v>1165221899</v>
      </c>
      <c r="T105" s="38">
        <f t="shared" ref="T105:T136" si="30">IF(($R105     =0),0,($S105     /$R105     ))</f>
        <v>0.62146890094994967</v>
      </c>
      <c r="U105" s="38">
        <f t="shared" ref="U105:U136" si="31">IF(($P105     =0),0,(($J105     /$P105     )-1))</f>
        <v>0.41421022195076795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1923899360</v>
      </c>
      <c r="E106" s="34">
        <f>E105</f>
        <v>1987028955</v>
      </c>
      <c r="F106" s="34">
        <f>F105</f>
        <v>403075799</v>
      </c>
      <c r="G106" s="39">
        <f t="shared" si="24"/>
        <v>0.2095098150040447</v>
      </c>
      <c r="H106" s="34">
        <f>H105</f>
        <v>494731295</v>
      </c>
      <c r="I106" s="39">
        <f t="shared" si="25"/>
        <v>0.25715029865179645</v>
      </c>
      <c r="J106" s="34">
        <f>J105</f>
        <v>448668890</v>
      </c>
      <c r="K106" s="39">
        <f t="shared" si="26"/>
        <v>0.22579886864305909</v>
      </c>
      <c r="L106" s="34">
        <f>L105</f>
        <v>0</v>
      </c>
      <c r="M106" s="39">
        <f t="shared" si="27"/>
        <v>0</v>
      </c>
      <c r="N106" s="34">
        <f t="shared" si="28"/>
        <v>1346475984</v>
      </c>
      <c r="O106" s="39">
        <f t="shared" si="29"/>
        <v>0.67763279473700477</v>
      </c>
      <c r="P106" s="34">
        <f>P105</f>
        <v>317257564</v>
      </c>
      <c r="Q106" s="34">
        <f>Q105</f>
        <v>1803781110</v>
      </c>
      <c r="R106" s="34">
        <f>R105</f>
        <v>1874948042</v>
      </c>
      <c r="S106" s="34">
        <f>S105</f>
        <v>1165221899</v>
      </c>
      <c r="T106" s="39">
        <f t="shared" si="30"/>
        <v>0.62146890094994967</v>
      </c>
      <c r="U106" s="39">
        <f t="shared" si="31"/>
        <v>0.41421022195076795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38649</v>
      </c>
      <c r="I107" s="38">
        <f t="shared" si="25"/>
        <v>0</v>
      </c>
      <c r="J107" s="33">
        <v>30573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69222</v>
      </c>
      <c r="O107" s="38">
        <f t="shared" si="29"/>
        <v>0</v>
      </c>
      <c r="P107" s="33">
        <v>17965777</v>
      </c>
      <c r="Q107" s="33">
        <v>0</v>
      </c>
      <c r="R107" s="33">
        <v>0</v>
      </c>
      <c r="S107" s="33">
        <v>18923021</v>
      </c>
      <c r="T107" s="38">
        <f t="shared" si="30"/>
        <v>0</v>
      </c>
      <c r="U107" s="38">
        <f t="shared" si="31"/>
        <v>-0.99829826452816373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112757714</v>
      </c>
      <c r="E111" s="33">
        <v>100192174</v>
      </c>
      <c r="F111" s="33">
        <v>15230375</v>
      </c>
      <c r="G111" s="38">
        <f t="shared" si="24"/>
        <v>0.13507169008410369</v>
      </c>
      <c r="H111" s="33">
        <v>37913341</v>
      </c>
      <c r="I111" s="38">
        <f t="shared" si="25"/>
        <v>0.33623722630630842</v>
      </c>
      <c r="J111" s="33">
        <v>12809614</v>
      </c>
      <c r="K111" s="38">
        <f t="shared" si="26"/>
        <v>0.12785044468642831</v>
      </c>
      <c r="L111" s="33">
        <v>0</v>
      </c>
      <c r="M111" s="38">
        <f t="shared" si="27"/>
        <v>0</v>
      </c>
      <c r="N111" s="33">
        <f t="shared" si="28"/>
        <v>65953330</v>
      </c>
      <c r="O111" s="38">
        <f t="shared" si="29"/>
        <v>0.65826827951652189</v>
      </c>
      <c r="P111" s="33">
        <v>12816005</v>
      </c>
      <c r="Q111" s="33">
        <v>213485076</v>
      </c>
      <c r="R111" s="33">
        <v>225043091</v>
      </c>
      <c r="S111" s="33">
        <v>36891407</v>
      </c>
      <c r="T111" s="38">
        <f t="shared" si="30"/>
        <v>0.16393041366464345</v>
      </c>
      <c r="U111" s="38">
        <f t="shared" si="31"/>
        <v>-4.9867333853259588E-4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112757714</v>
      </c>
      <c r="E112" s="34">
        <f>SUM(E107:E111)</f>
        <v>100192174</v>
      </c>
      <c r="F112" s="34">
        <f>SUM(F107:F111)</f>
        <v>15230375</v>
      </c>
      <c r="G112" s="39">
        <f t="shared" si="24"/>
        <v>0.13507169008410369</v>
      </c>
      <c r="H112" s="34">
        <f>SUM(H107:H111)</f>
        <v>37951990</v>
      </c>
      <c r="I112" s="39">
        <f t="shared" si="25"/>
        <v>0.33657998777804238</v>
      </c>
      <c r="J112" s="34">
        <f>SUM(J107:J111)</f>
        <v>12840187</v>
      </c>
      <c r="K112" s="39">
        <f t="shared" si="26"/>
        <v>0.12815558827977921</v>
      </c>
      <c r="L112" s="34">
        <f>SUM(L107:L111)</f>
        <v>0</v>
      </c>
      <c r="M112" s="39">
        <f t="shared" si="27"/>
        <v>0</v>
      </c>
      <c r="N112" s="34">
        <f t="shared" si="28"/>
        <v>66022552</v>
      </c>
      <c r="O112" s="39">
        <f t="shared" si="29"/>
        <v>0.6589591718011828</v>
      </c>
      <c r="P112" s="34">
        <f>SUM(P107:P111)</f>
        <v>30781782</v>
      </c>
      <c r="Q112" s="34">
        <f>SUM(Q107:Q111)</f>
        <v>213485076</v>
      </c>
      <c r="R112" s="34">
        <f>SUM(R107:R111)</f>
        <v>225043091</v>
      </c>
      <c r="S112" s="34">
        <f>SUM(S107:S111)</f>
        <v>55814428</v>
      </c>
      <c r="T112" s="39">
        <f t="shared" si="30"/>
        <v>0.24801662540264344</v>
      </c>
      <c r="U112" s="39">
        <f t="shared" si="31"/>
        <v>-0.5828640784994189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3857250</v>
      </c>
      <c r="E114" s="33">
        <v>3052140</v>
      </c>
      <c r="F114" s="33">
        <v>765695</v>
      </c>
      <c r="G114" s="38">
        <f t="shared" si="24"/>
        <v>0.19850800440728497</v>
      </c>
      <c r="H114" s="33">
        <v>691530</v>
      </c>
      <c r="I114" s="38">
        <f t="shared" si="25"/>
        <v>0.17928057553956833</v>
      </c>
      <c r="J114" s="33">
        <v>628255</v>
      </c>
      <c r="K114" s="38">
        <f t="shared" si="26"/>
        <v>0.20584081988375369</v>
      </c>
      <c r="L114" s="33">
        <v>0</v>
      </c>
      <c r="M114" s="38">
        <f t="shared" si="27"/>
        <v>0</v>
      </c>
      <c r="N114" s="33">
        <f t="shared" si="28"/>
        <v>2085480</v>
      </c>
      <c r="O114" s="38">
        <f t="shared" si="29"/>
        <v>0.68328451512709121</v>
      </c>
      <c r="P114" s="33">
        <v>799118</v>
      </c>
      <c r="Q114" s="33">
        <v>3752437</v>
      </c>
      <c r="R114" s="33">
        <v>3788014</v>
      </c>
      <c r="S114" s="33">
        <v>2538798</v>
      </c>
      <c r="T114" s="38">
        <f t="shared" si="30"/>
        <v>0.67021874787157598</v>
      </c>
      <c r="U114" s="38">
        <f t="shared" si="31"/>
        <v>-0.2138144804647123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251352619</v>
      </c>
      <c r="E117" s="33">
        <v>236405154</v>
      </c>
      <c r="F117" s="33">
        <v>71494036</v>
      </c>
      <c r="G117" s="38">
        <f t="shared" si="24"/>
        <v>0.28443720333783351</v>
      </c>
      <c r="H117" s="33">
        <v>202015378</v>
      </c>
      <c r="I117" s="38">
        <f t="shared" si="25"/>
        <v>0.80371304187604264</v>
      </c>
      <c r="J117" s="33">
        <v>76699842</v>
      </c>
      <c r="K117" s="38">
        <f t="shared" si="26"/>
        <v>0.32444234274181688</v>
      </c>
      <c r="L117" s="33">
        <v>0</v>
      </c>
      <c r="M117" s="38">
        <f t="shared" si="27"/>
        <v>0</v>
      </c>
      <c r="N117" s="33">
        <f t="shared" si="28"/>
        <v>350209256</v>
      </c>
      <c r="O117" s="38">
        <f t="shared" si="29"/>
        <v>1.4813943354212997</v>
      </c>
      <c r="P117" s="33">
        <v>367827415</v>
      </c>
      <c r="Q117" s="33">
        <v>165110942</v>
      </c>
      <c r="R117" s="33">
        <v>168876905</v>
      </c>
      <c r="S117" s="33">
        <v>716199044</v>
      </c>
      <c r="T117" s="38">
        <f t="shared" si="30"/>
        <v>4.2409531605283739</v>
      </c>
      <c r="U117" s="38">
        <f t="shared" si="31"/>
        <v>-0.79147872379224371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365748</v>
      </c>
      <c r="E119" s="33">
        <v>386413</v>
      </c>
      <c r="F119" s="33">
        <v>128721</v>
      </c>
      <c r="G119" s="38">
        <f t="shared" si="24"/>
        <v>0.35193903999475046</v>
      </c>
      <c r="H119" s="33">
        <v>154967</v>
      </c>
      <c r="I119" s="38">
        <f t="shared" si="25"/>
        <v>0.42369883088902743</v>
      </c>
      <c r="J119" s="33">
        <v>107644</v>
      </c>
      <c r="K119" s="38">
        <f t="shared" si="26"/>
        <v>0.27857240827818941</v>
      </c>
      <c r="L119" s="33">
        <v>0</v>
      </c>
      <c r="M119" s="38">
        <f t="shared" si="27"/>
        <v>0</v>
      </c>
      <c r="N119" s="33">
        <f t="shared" si="28"/>
        <v>391332</v>
      </c>
      <c r="O119" s="38">
        <f t="shared" si="29"/>
        <v>1.0127299029794545</v>
      </c>
      <c r="P119" s="33">
        <v>98622</v>
      </c>
      <c r="Q119" s="33">
        <v>368988</v>
      </c>
      <c r="R119" s="33">
        <v>472204</v>
      </c>
      <c r="S119" s="33">
        <v>320964</v>
      </c>
      <c r="T119" s="38">
        <f t="shared" si="30"/>
        <v>0.67971469957899555</v>
      </c>
      <c r="U119" s="38">
        <f t="shared" si="31"/>
        <v>9.1480602705278802E-2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24231296</v>
      </c>
      <c r="E120" s="33">
        <v>19917598</v>
      </c>
      <c r="F120" s="33">
        <v>16618897</v>
      </c>
      <c r="G120" s="38">
        <f t="shared" si="24"/>
        <v>0.68584433123180866</v>
      </c>
      <c r="H120" s="33">
        <v>32350023</v>
      </c>
      <c r="I120" s="38">
        <f t="shared" si="25"/>
        <v>1.3350512906944805</v>
      </c>
      <c r="J120" s="33">
        <v>35004817</v>
      </c>
      <c r="K120" s="38">
        <f t="shared" si="26"/>
        <v>1.7574818509741987</v>
      </c>
      <c r="L120" s="33">
        <v>0</v>
      </c>
      <c r="M120" s="38">
        <f t="shared" si="27"/>
        <v>0</v>
      </c>
      <c r="N120" s="33">
        <f t="shared" si="28"/>
        <v>83973737</v>
      </c>
      <c r="O120" s="38">
        <f t="shared" si="29"/>
        <v>4.2160574282099681</v>
      </c>
      <c r="P120" s="33">
        <v>18615027</v>
      </c>
      <c r="Q120" s="33">
        <v>39514651</v>
      </c>
      <c r="R120" s="33">
        <v>3443283</v>
      </c>
      <c r="S120" s="33">
        <v>44308251</v>
      </c>
      <c r="T120" s="38">
        <f t="shared" si="30"/>
        <v>12.86802478913293</v>
      </c>
      <c r="U120" s="38">
        <f t="shared" si="31"/>
        <v>0.88046017875773153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279806913</v>
      </c>
      <c r="E121" s="34">
        <f>SUM(E113:E120)</f>
        <v>259761305</v>
      </c>
      <c r="F121" s="34">
        <f>SUM(F113:F120)</f>
        <v>89007349</v>
      </c>
      <c r="G121" s="39">
        <f t="shared" si="24"/>
        <v>0.31810275180727932</v>
      </c>
      <c r="H121" s="34">
        <f>SUM(H113:H120)</f>
        <v>235211898</v>
      </c>
      <c r="I121" s="39">
        <f t="shared" si="25"/>
        <v>0.8406221829122571</v>
      </c>
      <c r="J121" s="34">
        <f>SUM(J113:J120)</f>
        <v>112440558</v>
      </c>
      <c r="K121" s="39">
        <f t="shared" si="26"/>
        <v>0.43286107605595836</v>
      </c>
      <c r="L121" s="34">
        <f>SUM(L113:L120)</f>
        <v>0</v>
      </c>
      <c r="M121" s="39">
        <f t="shared" si="27"/>
        <v>0</v>
      </c>
      <c r="N121" s="34">
        <f t="shared" si="28"/>
        <v>436659805</v>
      </c>
      <c r="O121" s="39">
        <f t="shared" si="29"/>
        <v>1.681004047157832</v>
      </c>
      <c r="P121" s="34">
        <f>SUM(P113:P120)</f>
        <v>387340182</v>
      </c>
      <c r="Q121" s="34">
        <f>SUM(Q113:Q120)</f>
        <v>208747018</v>
      </c>
      <c r="R121" s="34">
        <f>SUM(R113:R120)</f>
        <v>176580406</v>
      </c>
      <c r="S121" s="34">
        <f>SUM(S113:S120)</f>
        <v>763367057</v>
      </c>
      <c r="T121" s="39">
        <f t="shared" si="30"/>
        <v>4.3230564154439648</v>
      </c>
      <c r="U121" s="39">
        <f t="shared" si="31"/>
        <v>-0.7097110931806192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2003477</v>
      </c>
      <c r="E127" s="33">
        <v>2028477</v>
      </c>
      <c r="F127" s="33">
        <v>52864</v>
      </c>
      <c r="G127" s="38">
        <f t="shared" si="24"/>
        <v>2.6386127716964056E-2</v>
      </c>
      <c r="H127" s="33">
        <v>117685</v>
      </c>
      <c r="I127" s="38">
        <f t="shared" si="25"/>
        <v>5.8740379849631416E-2</v>
      </c>
      <c r="J127" s="33">
        <v>331444</v>
      </c>
      <c r="K127" s="38">
        <f t="shared" si="26"/>
        <v>0.16339549326908809</v>
      </c>
      <c r="L127" s="33">
        <v>0</v>
      </c>
      <c r="M127" s="38">
        <f t="shared" si="27"/>
        <v>0</v>
      </c>
      <c r="N127" s="33">
        <f t="shared" si="28"/>
        <v>501993</v>
      </c>
      <c r="O127" s="38">
        <f t="shared" si="29"/>
        <v>0.24747285771541902</v>
      </c>
      <c r="P127" s="33">
        <v>44160</v>
      </c>
      <c r="Q127" s="33">
        <v>1956310</v>
      </c>
      <c r="R127" s="33">
        <v>1981310</v>
      </c>
      <c r="S127" s="33">
        <v>339386</v>
      </c>
      <c r="T127" s="38">
        <f t="shared" si="30"/>
        <v>0.17129374000030284</v>
      </c>
      <c r="U127" s="38">
        <f t="shared" si="31"/>
        <v>6.5055253623188403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1287752</v>
      </c>
      <c r="E128" s="33">
        <v>1104977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188787</v>
      </c>
      <c r="Q128" s="33">
        <v>1763516</v>
      </c>
      <c r="R128" s="33">
        <v>1435018</v>
      </c>
      <c r="S128" s="33">
        <v>188787</v>
      </c>
      <c r="T128" s="38">
        <f t="shared" si="30"/>
        <v>0.1315572348221416</v>
      </c>
      <c r="U128" s="38">
        <f t="shared" si="31"/>
        <v>-1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471249</v>
      </c>
      <c r="G130" s="38">
        <f t="shared" si="24"/>
        <v>0</v>
      </c>
      <c r="H130" s="33">
        <v>130099</v>
      </c>
      <c r="I130" s="38">
        <f t="shared" si="25"/>
        <v>0</v>
      </c>
      <c r="J130" s="33">
        <v>351043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952391</v>
      </c>
      <c r="O130" s="38">
        <f t="shared" si="29"/>
        <v>0</v>
      </c>
      <c r="P130" s="33">
        <v>360885</v>
      </c>
      <c r="Q130" s="33">
        <v>0</v>
      </c>
      <c r="R130" s="33">
        <v>0</v>
      </c>
      <c r="S130" s="33">
        <v>1082685</v>
      </c>
      <c r="T130" s="38">
        <f t="shared" si="30"/>
        <v>0</v>
      </c>
      <c r="U130" s="38">
        <f t="shared" si="31"/>
        <v>-2.7271845601784528E-2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3756329</v>
      </c>
      <c r="E131" s="33">
        <v>4160683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39087</v>
      </c>
      <c r="K131" s="38">
        <f t="shared" si="26"/>
        <v>9.3943710684039131E-3</v>
      </c>
      <c r="L131" s="33">
        <v>0</v>
      </c>
      <c r="M131" s="38">
        <f t="shared" si="27"/>
        <v>0</v>
      </c>
      <c r="N131" s="33">
        <f t="shared" si="28"/>
        <v>39087</v>
      </c>
      <c r="O131" s="38">
        <f t="shared" si="29"/>
        <v>9.3943710684039131E-3</v>
      </c>
      <c r="P131" s="33">
        <v>39533</v>
      </c>
      <c r="Q131" s="33">
        <v>1795270</v>
      </c>
      <c r="R131" s="33">
        <v>1795270</v>
      </c>
      <c r="S131" s="33">
        <v>300677</v>
      </c>
      <c r="T131" s="38">
        <f t="shared" si="30"/>
        <v>0.16748288558267002</v>
      </c>
      <c r="U131" s="38">
        <f t="shared" si="31"/>
        <v>-1.1281714011079358E-2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7047558</v>
      </c>
      <c r="E132" s="34">
        <f>SUM(E127:E131)</f>
        <v>7294137</v>
      </c>
      <c r="F132" s="34">
        <f>SUM(F127:F131)</f>
        <v>524113</v>
      </c>
      <c r="G132" s="39">
        <f t="shared" si="24"/>
        <v>7.4368029323064813E-2</v>
      </c>
      <c r="H132" s="34">
        <f>SUM(H127:H131)</f>
        <v>247784</v>
      </c>
      <c r="I132" s="39">
        <f t="shared" si="25"/>
        <v>3.5158845092158164E-2</v>
      </c>
      <c r="J132" s="34">
        <f>SUM(J127:J131)</f>
        <v>721574</v>
      </c>
      <c r="K132" s="39">
        <f t="shared" si="26"/>
        <v>9.8925205271027952E-2</v>
      </c>
      <c r="L132" s="34">
        <f>SUM(L127:L131)</f>
        <v>0</v>
      </c>
      <c r="M132" s="39">
        <f t="shared" si="27"/>
        <v>0</v>
      </c>
      <c r="N132" s="34">
        <f t="shared" si="28"/>
        <v>1493471</v>
      </c>
      <c r="O132" s="39">
        <f t="shared" si="29"/>
        <v>0.2047495132049206</v>
      </c>
      <c r="P132" s="34">
        <f>SUM(P127:P131)</f>
        <v>633365</v>
      </c>
      <c r="Q132" s="34">
        <f>SUM(Q127:Q131)</f>
        <v>5515096</v>
      </c>
      <c r="R132" s="34">
        <f>SUM(R127:R131)</f>
        <v>5211598</v>
      </c>
      <c r="S132" s="34">
        <f>SUM(S127:S131)</f>
        <v>1911535</v>
      </c>
      <c r="T132" s="39">
        <f t="shared" si="30"/>
        <v>0.36678481341039737</v>
      </c>
      <c r="U132" s="39">
        <f t="shared" si="31"/>
        <v>0.13927040490080755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63720312</v>
      </c>
      <c r="E133" s="33">
        <v>55661181</v>
      </c>
      <c r="F133" s="33">
        <v>23797974</v>
      </c>
      <c r="G133" s="38">
        <f t="shared" si="24"/>
        <v>0.37347547827449434</v>
      </c>
      <c r="H133" s="33">
        <v>10215732</v>
      </c>
      <c r="I133" s="38">
        <f t="shared" si="25"/>
        <v>0.16032143722083469</v>
      </c>
      <c r="J133" s="33">
        <v>11543357</v>
      </c>
      <c r="K133" s="38">
        <f t="shared" si="26"/>
        <v>0.20738613145847551</v>
      </c>
      <c r="L133" s="33">
        <v>0</v>
      </c>
      <c r="M133" s="38">
        <f t="shared" si="27"/>
        <v>0</v>
      </c>
      <c r="N133" s="33">
        <f t="shared" si="28"/>
        <v>45557063</v>
      </c>
      <c r="O133" s="38">
        <f t="shared" si="29"/>
        <v>0.81847100944552365</v>
      </c>
      <c r="P133" s="33">
        <v>39368421</v>
      </c>
      <c r="Q133" s="33">
        <v>52929149</v>
      </c>
      <c r="R133" s="33">
        <v>99797959</v>
      </c>
      <c r="S133" s="33">
        <v>65797243</v>
      </c>
      <c r="T133" s="38">
        <f t="shared" si="30"/>
        <v>0.65930449539554214</v>
      </c>
      <c r="U133" s="38">
        <f t="shared" si="31"/>
        <v>-0.70678638597163956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35628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35628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9580000</v>
      </c>
      <c r="E136" s="33">
        <v>6031144</v>
      </c>
      <c r="F136" s="33">
        <v>0</v>
      </c>
      <c r="G136" s="38">
        <f t="shared" si="24"/>
        <v>0</v>
      </c>
      <c r="H136" s="33">
        <v>2536710</v>
      </c>
      <c r="I136" s="38">
        <f t="shared" si="25"/>
        <v>0.26479227557411272</v>
      </c>
      <c r="J136" s="33">
        <v>2274645</v>
      </c>
      <c r="K136" s="38">
        <f t="shared" si="26"/>
        <v>0.37714984089254044</v>
      </c>
      <c r="L136" s="33">
        <v>0</v>
      </c>
      <c r="M136" s="38">
        <f t="shared" si="27"/>
        <v>0</v>
      </c>
      <c r="N136" s="33">
        <f t="shared" si="28"/>
        <v>4811355</v>
      </c>
      <c r="O136" s="38">
        <f t="shared" si="29"/>
        <v>0.79775163716866981</v>
      </c>
      <c r="P136" s="33">
        <v>1453779</v>
      </c>
      <c r="Q136" s="33">
        <v>8095000</v>
      </c>
      <c r="R136" s="33">
        <v>4965000</v>
      </c>
      <c r="S136" s="33">
        <v>1551411</v>
      </c>
      <c r="T136" s="38">
        <f t="shared" si="30"/>
        <v>0.31246948640483385</v>
      </c>
      <c r="U136" s="38">
        <f t="shared" si="31"/>
        <v>0.56464290652155524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73300312</v>
      </c>
      <c r="E137" s="34">
        <f>SUM(E133:E136)</f>
        <v>61692325</v>
      </c>
      <c r="F137" s="34">
        <f>SUM(F133:F136)</f>
        <v>23797974</v>
      </c>
      <c r="G137" s="39">
        <f t="shared" ref="G137:G170" si="32">IF(($D137     =0),0,($F137     /$D137     ))</f>
        <v>0.32466402052968069</v>
      </c>
      <c r="H137" s="34">
        <f>SUM(H133:H136)</f>
        <v>12752442</v>
      </c>
      <c r="I137" s="39">
        <f t="shared" ref="I137:I170" si="33">IF(($D137     =0),0,($H137     /$D137     ))</f>
        <v>0.17397527584875763</v>
      </c>
      <c r="J137" s="34">
        <f>SUM(J133:J136)</f>
        <v>13853630</v>
      </c>
      <c r="K137" s="39">
        <f t="shared" ref="K137:K170" si="34">IF(($E137     =0),0,($J137     /$E137     ))</f>
        <v>0.2245600242817887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50404046</v>
      </c>
      <c r="O137" s="39">
        <f t="shared" ref="O137:O170" si="37">IF(($E137     =0),0,($N137     /$E137     ))</f>
        <v>0.81702296031151367</v>
      </c>
      <c r="P137" s="34">
        <f>SUM(P133:P136)</f>
        <v>40822200</v>
      </c>
      <c r="Q137" s="34">
        <f>SUM(Q133:Q136)</f>
        <v>61024149</v>
      </c>
      <c r="R137" s="34">
        <f>SUM(R133:R136)</f>
        <v>104762959</v>
      </c>
      <c r="S137" s="34">
        <f>SUM(S133:S136)</f>
        <v>67348654</v>
      </c>
      <c r="T137" s="39">
        <f t="shared" ref="T137:T170" si="38">IF(($R137     =0),0,($S137     /$R137     ))</f>
        <v>0.64286704616657497</v>
      </c>
      <c r="U137" s="39">
        <f t="shared" ref="U137:U170" si="39">IF(($P137     =0),0,(($J137     /$P137     )-1))</f>
        <v>-0.66063489963794209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23658722</v>
      </c>
      <c r="E140" s="33">
        <v>25021722</v>
      </c>
      <c r="F140" s="33">
        <v>4511945</v>
      </c>
      <c r="G140" s="38">
        <f t="shared" si="32"/>
        <v>0.19070958270696109</v>
      </c>
      <c r="H140" s="33">
        <v>4705137</v>
      </c>
      <c r="I140" s="38">
        <f t="shared" si="33"/>
        <v>0.19887536613347079</v>
      </c>
      <c r="J140" s="33">
        <v>5193799</v>
      </c>
      <c r="K140" s="38">
        <f t="shared" si="34"/>
        <v>0.207571605183688</v>
      </c>
      <c r="L140" s="33">
        <v>0</v>
      </c>
      <c r="M140" s="38">
        <f t="shared" si="35"/>
        <v>0</v>
      </c>
      <c r="N140" s="33">
        <f t="shared" si="36"/>
        <v>14410881</v>
      </c>
      <c r="O140" s="38">
        <f t="shared" si="37"/>
        <v>0.57593482175207611</v>
      </c>
      <c r="P140" s="33">
        <v>5967715</v>
      </c>
      <c r="Q140" s="33">
        <v>22473887</v>
      </c>
      <c r="R140" s="33">
        <v>24073887</v>
      </c>
      <c r="S140" s="33">
        <v>16395181</v>
      </c>
      <c r="T140" s="38">
        <f t="shared" si="38"/>
        <v>0.68103588755733546</v>
      </c>
      <c r="U140" s="38">
        <f t="shared" si="39"/>
        <v>-0.12968380695123682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74049</v>
      </c>
      <c r="G141" s="38">
        <f t="shared" si="32"/>
        <v>0</v>
      </c>
      <c r="H141" s="33">
        <v>74049</v>
      </c>
      <c r="I141" s="38">
        <f t="shared" si="33"/>
        <v>0</v>
      </c>
      <c r="J141" s="33">
        <v>47529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195627</v>
      </c>
      <c r="O141" s="38">
        <f t="shared" si="37"/>
        <v>0</v>
      </c>
      <c r="P141" s="33">
        <v>74050</v>
      </c>
      <c r="Q141" s="33">
        <v>296196</v>
      </c>
      <c r="R141" s="33">
        <v>0</v>
      </c>
      <c r="S141" s="33">
        <v>222148</v>
      </c>
      <c r="T141" s="38">
        <f t="shared" si="38"/>
        <v>0</v>
      </c>
      <c r="U141" s="38">
        <f t="shared" si="39"/>
        <v>-0.35814989871708303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6553993</v>
      </c>
      <c r="E142" s="33">
        <v>5310579</v>
      </c>
      <c r="F142" s="33">
        <v>364250</v>
      </c>
      <c r="G142" s="38">
        <f t="shared" si="32"/>
        <v>5.5576806383528334E-2</v>
      </c>
      <c r="H142" s="33">
        <v>401008</v>
      </c>
      <c r="I142" s="38">
        <f t="shared" si="33"/>
        <v>6.1185295742610647E-2</v>
      </c>
      <c r="J142" s="33">
        <v>3035063</v>
      </c>
      <c r="K142" s="38">
        <f t="shared" si="34"/>
        <v>0.57151263543956321</v>
      </c>
      <c r="L142" s="33">
        <v>0</v>
      </c>
      <c r="M142" s="38">
        <f t="shared" si="35"/>
        <v>0</v>
      </c>
      <c r="N142" s="33">
        <f t="shared" si="36"/>
        <v>3800321</v>
      </c>
      <c r="O142" s="38">
        <f t="shared" si="37"/>
        <v>0.71561330694826308</v>
      </c>
      <c r="P142" s="33">
        <v>234410</v>
      </c>
      <c r="Q142" s="33">
        <v>4713985</v>
      </c>
      <c r="R142" s="33">
        <v>624000</v>
      </c>
      <c r="S142" s="33">
        <v>947581</v>
      </c>
      <c r="T142" s="38">
        <f t="shared" si="38"/>
        <v>1.518559294871795</v>
      </c>
      <c r="U142" s="38">
        <f t="shared" si="39"/>
        <v>11.947668614820186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4756939</v>
      </c>
      <c r="E143" s="33">
        <v>4756939</v>
      </c>
      <c r="F143" s="33">
        <v>960731</v>
      </c>
      <c r="G143" s="38">
        <f t="shared" si="32"/>
        <v>0.20196412020419013</v>
      </c>
      <c r="H143" s="33">
        <v>1035534</v>
      </c>
      <c r="I143" s="38">
        <f t="shared" si="33"/>
        <v>0.21768914842086476</v>
      </c>
      <c r="J143" s="33">
        <v>947559</v>
      </c>
      <c r="K143" s="38">
        <f t="shared" si="34"/>
        <v>0.19919511265542822</v>
      </c>
      <c r="L143" s="33">
        <v>0</v>
      </c>
      <c r="M143" s="38">
        <f t="shared" si="35"/>
        <v>0</v>
      </c>
      <c r="N143" s="33">
        <f t="shared" si="36"/>
        <v>2943824</v>
      </c>
      <c r="O143" s="38">
        <f t="shared" si="37"/>
        <v>0.61884838128048314</v>
      </c>
      <c r="P143" s="33">
        <v>1007101</v>
      </c>
      <c r="Q143" s="33">
        <v>3628065</v>
      </c>
      <c r="R143" s="33">
        <v>3628065</v>
      </c>
      <c r="S143" s="33">
        <v>2798135</v>
      </c>
      <c r="T143" s="38">
        <f t="shared" si="38"/>
        <v>0.77124720753349241</v>
      </c>
      <c r="U143" s="38">
        <f t="shared" si="39"/>
        <v>-5.9122173446357396E-2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34969654</v>
      </c>
      <c r="E144" s="34">
        <f>SUM(E138:E143)</f>
        <v>35089240</v>
      </c>
      <c r="F144" s="34">
        <f>SUM(F138:F143)</f>
        <v>5910975</v>
      </c>
      <c r="G144" s="39">
        <f t="shared" si="32"/>
        <v>0.16903155518782084</v>
      </c>
      <c r="H144" s="34">
        <f>SUM(H138:H143)</f>
        <v>6215728</v>
      </c>
      <c r="I144" s="39">
        <f t="shared" si="33"/>
        <v>0.17774633972643825</v>
      </c>
      <c r="J144" s="34">
        <f>SUM(J138:J143)</f>
        <v>9223950</v>
      </c>
      <c r="K144" s="39">
        <f t="shared" si="34"/>
        <v>0.26287118216296507</v>
      </c>
      <c r="L144" s="34">
        <f>SUM(L138:L143)</f>
        <v>0</v>
      </c>
      <c r="M144" s="39">
        <f t="shared" si="35"/>
        <v>0</v>
      </c>
      <c r="N144" s="34">
        <f t="shared" si="36"/>
        <v>21350653</v>
      </c>
      <c r="O144" s="39">
        <f t="shared" si="37"/>
        <v>0.60846723952983872</v>
      </c>
      <c r="P144" s="34">
        <f>SUM(P138:P143)</f>
        <v>7283276</v>
      </c>
      <c r="Q144" s="34">
        <f>SUM(Q138:Q143)</f>
        <v>31112133</v>
      </c>
      <c r="R144" s="34">
        <f>SUM(R138:R143)</f>
        <v>28325952</v>
      </c>
      <c r="S144" s="34">
        <f>SUM(S138:S143)</f>
        <v>20363045</v>
      </c>
      <c r="T144" s="39">
        <f t="shared" si="38"/>
        <v>0.7188829875867897</v>
      </c>
      <c r="U144" s="39">
        <f t="shared" si="39"/>
        <v>0.26645619361397266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300000</v>
      </c>
      <c r="E147" s="33">
        <v>300000</v>
      </c>
      <c r="F147" s="33">
        <v>766742</v>
      </c>
      <c r="G147" s="38">
        <f t="shared" si="32"/>
        <v>2.5558066666666668</v>
      </c>
      <c r="H147" s="33">
        <v>768842</v>
      </c>
      <c r="I147" s="38">
        <f t="shared" si="33"/>
        <v>2.5628066666666665</v>
      </c>
      <c r="J147" s="33">
        <v>1493107</v>
      </c>
      <c r="K147" s="38">
        <f t="shared" si="34"/>
        <v>4.9770233333333334</v>
      </c>
      <c r="L147" s="33">
        <v>0</v>
      </c>
      <c r="M147" s="38">
        <f t="shared" si="35"/>
        <v>0</v>
      </c>
      <c r="N147" s="33">
        <f t="shared" si="36"/>
        <v>3028691</v>
      </c>
      <c r="O147" s="38">
        <f t="shared" si="37"/>
        <v>10.095636666666667</v>
      </c>
      <c r="P147" s="33">
        <v>1150026</v>
      </c>
      <c r="Q147" s="33">
        <v>0</v>
      </c>
      <c r="R147" s="33">
        <v>0</v>
      </c>
      <c r="S147" s="33">
        <v>2300081</v>
      </c>
      <c r="T147" s="38">
        <f t="shared" si="38"/>
        <v>0</v>
      </c>
      <c r="U147" s="38">
        <f t="shared" si="39"/>
        <v>0.29832455961865212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10490582</v>
      </c>
      <c r="E149" s="33">
        <v>9834364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627359</v>
      </c>
      <c r="R149" s="33">
        <v>627359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10790582</v>
      </c>
      <c r="E150" s="34">
        <f>SUM(E145:E149)</f>
        <v>10134364</v>
      </c>
      <c r="F150" s="34">
        <f>SUM(F145:F149)</f>
        <v>766742</v>
      </c>
      <c r="G150" s="39">
        <f t="shared" si="32"/>
        <v>7.1056593610984098E-2</v>
      </c>
      <c r="H150" s="34">
        <f>SUM(H145:H149)</f>
        <v>768842</v>
      </c>
      <c r="I150" s="39">
        <f t="shared" si="33"/>
        <v>7.1251207766179797E-2</v>
      </c>
      <c r="J150" s="34">
        <f>SUM(J145:J149)</f>
        <v>1493107</v>
      </c>
      <c r="K150" s="39">
        <f t="shared" si="34"/>
        <v>0.14733110040255115</v>
      </c>
      <c r="L150" s="34">
        <f>SUM(L145:L149)</f>
        <v>0</v>
      </c>
      <c r="M150" s="39">
        <f t="shared" si="35"/>
        <v>0</v>
      </c>
      <c r="N150" s="34">
        <f t="shared" si="36"/>
        <v>3028691</v>
      </c>
      <c r="O150" s="39">
        <f t="shared" si="37"/>
        <v>0.29885358370786763</v>
      </c>
      <c r="P150" s="34">
        <f>SUM(P145:P149)</f>
        <v>1150026</v>
      </c>
      <c r="Q150" s="34">
        <f>SUM(Q145:Q149)</f>
        <v>627359</v>
      </c>
      <c r="R150" s="34">
        <f>SUM(R145:R149)</f>
        <v>627359</v>
      </c>
      <c r="S150" s="34">
        <f>SUM(S145:S149)</f>
        <v>2300081</v>
      </c>
      <c r="T150" s="39">
        <f t="shared" si="38"/>
        <v>3.6662915491767873</v>
      </c>
      <c r="U150" s="39">
        <f t="shared" si="39"/>
        <v>0.29832455961865212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1160000</v>
      </c>
      <c r="E151" s="33">
        <v>2207200</v>
      </c>
      <c r="F151" s="33">
        <v>249000</v>
      </c>
      <c r="G151" s="38">
        <f t="shared" si="32"/>
        <v>0.21465517241379312</v>
      </c>
      <c r="H151" s="33">
        <v>793261</v>
      </c>
      <c r="I151" s="38">
        <f t="shared" si="33"/>
        <v>0.68384568965517245</v>
      </c>
      <c r="J151" s="33">
        <v>438160</v>
      </c>
      <c r="K151" s="38">
        <f t="shared" si="34"/>
        <v>0.19851395433127944</v>
      </c>
      <c r="L151" s="33">
        <v>0</v>
      </c>
      <c r="M151" s="38">
        <f t="shared" si="35"/>
        <v>0</v>
      </c>
      <c r="N151" s="33">
        <f t="shared" si="36"/>
        <v>1480421</v>
      </c>
      <c r="O151" s="38">
        <f t="shared" si="37"/>
        <v>0.67072354113809352</v>
      </c>
      <c r="P151" s="33">
        <v>307500</v>
      </c>
      <c r="Q151" s="33">
        <v>950000</v>
      </c>
      <c r="R151" s="33">
        <v>1160000</v>
      </c>
      <c r="S151" s="33">
        <v>931620</v>
      </c>
      <c r="T151" s="38">
        <f t="shared" si="38"/>
        <v>0.80312068965517236</v>
      </c>
      <c r="U151" s="38">
        <f t="shared" si="39"/>
        <v>0.42491056910569114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249810800</v>
      </c>
      <c r="E152" s="33">
        <v>252174206</v>
      </c>
      <c r="F152" s="33">
        <v>54165654</v>
      </c>
      <c r="G152" s="38">
        <f t="shared" si="32"/>
        <v>0.21682671045447194</v>
      </c>
      <c r="H152" s="33">
        <v>64560197</v>
      </c>
      <c r="I152" s="38">
        <f t="shared" si="33"/>
        <v>0.25843637264681912</v>
      </c>
      <c r="J152" s="33">
        <v>57976007</v>
      </c>
      <c r="K152" s="38">
        <f t="shared" si="34"/>
        <v>0.229904588259118</v>
      </c>
      <c r="L152" s="33">
        <v>0</v>
      </c>
      <c r="M152" s="38">
        <f t="shared" si="35"/>
        <v>0</v>
      </c>
      <c r="N152" s="33">
        <f t="shared" si="36"/>
        <v>176701858</v>
      </c>
      <c r="O152" s="38">
        <f t="shared" si="37"/>
        <v>0.70071345044702948</v>
      </c>
      <c r="P152" s="33">
        <v>53720661</v>
      </c>
      <c r="Q152" s="33">
        <v>274179400</v>
      </c>
      <c r="R152" s="33">
        <v>253284085</v>
      </c>
      <c r="S152" s="33">
        <v>154444936</v>
      </c>
      <c r="T152" s="38">
        <f t="shared" si="38"/>
        <v>0.60976960317107964</v>
      </c>
      <c r="U152" s="38">
        <f t="shared" si="39"/>
        <v>7.9212465386455211E-2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612000</v>
      </c>
      <c r="E153" s="33">
        <v>591160</v>
      </c>
      <c r="F153" s="33">
        <v>122409</v>
      </c>
      <c r="G153" s="38">
        <f t="shared" si="32"/>
        <v>0.20001470588235293</v>
      </c>
      <c r="H153" s="33">
        <v>152304</v>
      </c>
      <c r="I153" s="38">
        <f t="shared" si="33"/>
        <v>0.24886274509803921</v>
      </c>
      <c r="J153" s="33">
        <v>110689</v>
      </c>
      <c r="K153" s="38">
        <f t="shared" si="34"/>
        <v>0.18724034102442655</v>
      </c>
      <c r="L153" s="33">
        <v>0</v>
      </c>
      <c r="M153" s="38">
        <f t="shared" si="35"/>
        <v>0</v>
      </c>
      <c r="N153" s="33">
        <f t="shared" si="36"/>
        <v>385402</v>
      </c>
      <c r="O153" s="38">
        <f t="shared" si="37"/>
        <v>0.65194194465119426</v>
      </c>
      <c r="P153" s="33">
        <v>144745</v>
      </c>
      <c r="Q153" s="33">
        <v>554030</v>
      </c>
      <c r="R153" s="33">
        <v>692260</v>
      </c>
      <c r="S153" s="33">
        <v>403776</v>
      </c>
      <c r="T153" s="38">
        <f t="shared" si="38"/>
        <v>0.58327218097246702</v>
      </c>
      <c r="U153" s="38">
        <f t="shared" si="39"/>
        <v>-0.2352827386092784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143349</v>
      </c>
      <c r="G154" s="38">
        <f t="shared" si="32"/>
        <v>0</v>
      </c>
      <c r="H154" s="33">
        <v>143349</v>
      </c>
      <c r="I154" s="38">
        <f t="shared" si="33"/>
        <v>0</v>
      </c>
      <c r="J154" s="33">
        <v>143349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430047</v>
      </c>
      <c r="O154" s="38">
        <f t="shared" si="37"/>
        <v>0</v>
      </c>
      <c r="P154" s="33">
        <v>68380</v>
      </c>
      <c r="Q154" s="33">
        <v>0</v>
      </c>
      <c r="R154" s="33">
        <v>0</v>
      </c>
      <c r="S154" s="33">
        <v>273520</v>
      </c>
      <c r="T154" s="38">
        <f t="shared" si="38"/>
        <v>0</v>
      </c>
      <c r="U154" s="38">
        <f t="shared" si="39"/>
        <v>1.0963585843813979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18000000</v>
      </c>
      <c r="E155" s="33">
        <v>17500000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40602449</v>
      </c>
      <c r="E156" s="33">
        <v>46399932</v>
      </c>
      <c r="F156" s="33">
        <v>5694560</v>
      </c>
      <c r="G156" s="38">
        <f t="shared" si="32"/>
        <v>0.14025163851569644</v>
      </c>
      <c r="H156" s="33">
        <v>9132320</v>
      </c>
      <c r="I156" s="38">
        <f t="shared" si="33"/>
        <v>0.22492042290355441</v>
      </c>
      <c r="J156" s="33">
        <v>5144994</v>
      </c>
      <c r="K156" s="38">
        <f t="shared" si="34"/>
        <v>0.11088365388121689</v>
      </c>
      <c r="L156" s="33">
        <v>0</v>
      </c>
      <c r="M156" s="38">
        <f t="shared" si="35"/>
        <v>0</v>
      </c>
      <c r="N156" s="33">
        <f t="shared" si="36"/>
        <v>19971874</v>
      </c>
      <c r="O156" s="38">
        <f t="shared" si="37"/>
        <v>0.43042894976656432</v>
      </c>
      <c r="P156" s="33">
        <v>9324414</v>
      </c>
      <c r="Q156" s="33">
        <v>29455017</v>
      </c>
      <c r="R156" s="33">
        <v>41165029</v>
      </c>
      <c r="S156" s="33">
        <v>25150139</v>
      </c>
      <c r="T156" s="38">
        <f t="shared" si="38"/>
        <v>0.61095885539155093</v>
      </c>
      <c r="U156" s="38">
        <f t="shared" si="39"/>
        <v>-0.4482233414346467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310185249</v>
      </c>
      <c r="E157" s="34">
        <f>SUM(E151:E156)</f>
        <v>318872498</v>
      </c>
      <c r="F157" s="34">
        <f>SUM(F151:F156)</f>
        <v>60374972</v>
      </c>
      <c r="G157" s="39">
        <f t="shared" si="32"/>
        <v>0.19464166073222908</v>
      </c>
      <c r="H157" s="34">
        <f>SUM(H151:H156)</f>
        <v>74781431</v>
      </c>
      <c r="I157" s="39">
        <f t="shared" si="33"/>
        <v>0.24108635481889082</v>
      </c>
      <c r="J157" s="34">
        <f>SUM(J151:J156)</f>
        <v>63813199</v>
      </c>
      <c r="K157" s="39">
        <f t="shared" si="34"/>
        <v>0.20012136324155494</v>
      </c>
      <c r="L157" s="34">
        <f>SUM(L151:L156)</f>
        <v>0</v>
      </c>
      <c r="M157" s="39">
        <f t="shared" si="35"/>
        <v>0</v>
      </c>
      <c r="N157" s="34">
        <f t="shared" si="36"/>
        <v>198969602</v>
      </c>
      <c r="O157" s="39">
        <f t="shared" si="37"/>
        <v>0.6239785596059777</v>
      </c>
      <c r="P157" s="34">
        <f>SUM(P151:P156)</f>
        <v>63565700</v>
      </c>
      <c r="Q157" s="34">
        <f>SUM(Q151:Q156)</f>
        <v>305138447</v>
      </c>
      <c r="R157" s="34">
        <f>SUM(R151:R156)</f>
        <v>296301374</v>
      </c>
      <c r="S157" s="34">
        <f>SUM(S151:S156)</f>
        <v>181203991</v>
      </c>
      <c r="T157" s="39">
        <f t="shared" si="38"/>
        <v>0.6115529892885343</v>
      </c>
      <c r="U157" s="39">
        <f t="shared" si="39"/>
        <v>3.893593557531716E-3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2808592</v>
      </c>
      <c r="E158" s="33">
        <v>2808592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1665162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52853214</v>
      </c>
      <c r="E162" s="33">
        <v>59245026</v>
      </c>
      <c r="F162" s="33">
        <v>6809068</v>
      </c>
      <c r="G162" s="38">
        <f t="shared" si="32"/>
        <v>0.12882978128822969</v>
      </c>
      <c r="H162" s="33">
        <v>13975694</v>
      </c>
      <c r="I162" s="38">
        <f t="shared" si="33"/>
        <v>0.26442467623634014</v>
      </c>
      <c r="J162" s="33">
        <v>16849602</v>
      </c>
      <c r="K162" s="38">
        <f t="shared" si="34"/>
        <v>0.28440534400305606</v>
      </c>
      <c r="L162" s="33">
        <v>0</v>
      </c>
      <c r="M162" s="38">
        <f t="shared" si="35"/>
        <v>0</v>
      </c>
      <c r="N162" s="33">
        <f t="shared" si="36"/>
        <v>37634364</v>
      </c>
      <c r="O162" s="38">
        <f t="shared" si="37"/>
        <v>0.63523246660403188</v>
      </c>
      <c r="P162" s="33">
        <v>12986119</v>
      </c>
      <c r="Q162" s="33">
        <v>58043544</v>
      </c>
      <c r="R162" s="33">
        <v>57951457</v>
      </c>
      <c r="S162" s="33">
        <v>28263754</v>
      </c>
      <c r="T162" s="38">
        <f t="shared" si="38"/>
        <v>0.48771429508666192</v>
      </c>
      <c r="U162" s="38">
        <f t="shared" si="39"/>
        <v>0.29750867060435837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55661806</v>
      </c>
      <c r="E163" s="34">
        <f>SUM(E158:E162)</f>
        <v>62053618</v>
      </c>
      <c r="F163" s="34">
        <f>SUM(F158:F162)</f>
        <v>6809068</v>
      </c>
      <c r="G163" s="39">
        <f t="shared" si="32"/>
        <v>0.12232926829575023</v>
      </c>
      <c r="H163" s="34">
        <f>SUM(H158:H162)</f>
        <v>13975694</v>
      </c>
      <c r="I163" s="39">
        <f t="shared" si="33"/>
        <v>0.25108229510195912</v>
      </c>
      <c r="J163" s="34">
        <f>SUM(J158:J162)</f>
        <v>16849602</v>
      </c>
      <c r="K163" s="39">
        <f t="shared" si="34"/>
        <v>0.27153295074591782</v>
      </c>
      <c r="L163" s="34">
        <f>SUM(L158:L162)</f>
        <v>0</v>
      </c>
      <c r="M163" s="39">
        <f t="shared" si="35"/>
        <v>0</v>
      </c>
      <c r="N163" s="34">
        <f t="shared" si="36"/>
        <v>37634364</v>
      </c>
      <c r="O163" s="39">
        <f t="shared" si="37"/>
        <v>0.60648138195584345</v>
      </c>
      <c r="P163" s="34">
        <f>SUM(P158:P162)</f>
        <v>12986119</v>
      </c>
      <c r="Q163" s="34">
        <f>SUM(Q158:Q162)</f>
        <v>59708706</v>
      </c>
      <c r="R163" s="34">
        <f>SUM(R158:R162)</f>
        <v>57951457</v>
      </c>
      <c r="S163" s="34">
        <f>SUM(S158:S162)</f>
        <v>28263754</v>
      </c>
      <c r="T163" s="39">
        <f t="shared" si="38"/>
        <v>0.48771429508666192</v>
      </c>
      <c r="U163" s="39">
        <f t="shared" si="39"/>
        <v>0.29750867060435837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898183</v>
      </c>
      <c r="E168" s="33">
        <v>1111133</v>
      </c>
      <c r="F168" s="33">
        <v>254480</v>
      </c>
      <c r="G168" s="38">
        <f t="shared" si="32"/>
        <v>0.2833275624232478</v>
      </c>
      <c r="H168" s="33">
        <v>332600</v>
      </c>
      <c r="I168" s="38">
        <f t="shared" si="33"/>
        <v>0.37030315648370099</v>
      </c>
      <c r="J168" s="33">
        <v>190991</v>
      </c>
      <c r="K168" s="38">
        <f t="shared" si="34"/>
        <v>0.1718885137962782</v>
      </c>
      <c r="L168" s="33">
        <v>0</v>
      </c>
      <c r="M168" s="38">
        <f t="shared" si="35"/>
        <v>0</v>
      </c>
      <c r="N168" s="33">
        <f t="shared" si="36"/>
        <v>778071</v>
      </c>
      <c r="O168" s="38">
        <f t="shared" si="37"/>
        <v>0.70025010507293006</v>
      </c>
      <c r="P168" s="33">
        <v>177551</v>
      </c>
      <c r="Q168" s="33">
        <v>799872</v>
      </c>
      <c r="R168" s="33">
        <v>842391</v>
      </c>
      <c r="S168" s="33">
        <v>570700</v>
      </c>
      <c r="T168" s="38">
        <f t="shared" si="38"/>
        <v>0.6774763737979157</v>
      </c>
      <c r="U168" s="38">
        <f t="shared" si="39"/>
        <v>7.5696560424892034E-2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898183</v>
      </c>
      <c r="E169" s="34">
        <f>SUM(E164:E168)</f>
        <v>1111133</v>
      </c>
      <c r="F169" s="34">
        <f>SUM(F164:F168)</f>
        <v>254480</v>
      </c>
      <c r="G169" s="39">
        <f t="shared" si="32"/>
        <v>0.2833275624232478</v>
      </c>
      <c r="H169" s="34">
        <f>SUM(H164:H168)</f>
        <v>332600</v>
      </c>
      <c r="I169" s="39">
        <f t="shared" si="33"/>
        <v>0.37030315648370099</v>
      </c>
      <c r="J169" s="34">
        <f>SUM(J164:J168)</f>
        <v>190991</v>
      </c>
      <c r="K169" s="39">
        <f t="shared" si="34"/>
        <v>0.1718885137962782</v>
      </c>
      <c r="L169" s="34">
        <f>SUM(L164:L168)</f>
        <v>0</v>
      </c>
      <c r="M169" s="39">
        <f t="shared" si="35"/>
        <v>0</v>
      </c>
      <c r="N169" s="34">
        <f t="shared" si="36"/>
        <v>778071</v>
      </c>
      <c r="O169" s="39">
        <f t="shared" si="37"/>
        <v>0.70025010507293006</v>
      </c>
      <c r="P169" s="34">
        <f>SUM(P164:P168)</f>
        <v>177551</v>
      </c>
      <c r="Q169" s="34">
        <f>SUM(Q164:Q168)</f>
        <v>799872</v>
      </c>
      <c r="R169" s="34">
        <f>SUM(R164:R168)</f>
        <v>842391</v>
      </c>
      <c r="S169" s="34">
        <f>SUM(S164:S168)</f>
        <v>570700</v>
      </c>
      <c r="T169" s="39">
        <f t="shared" si="38"/>
        <v>0.6774763737979157</v>
      </c>
      <c r="U169" s="39">
        <f t="shared" si="39"/>
        <v>7.5696560424892034E-2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2809317331</v>
      </c>
      <c r="E170" s="34">
        <f>SUM(E105,E107:E111,E113:E120,E122:E125,E127:E131,E133:E136,E138:E143,E145:E149,E151:E156,E158:E162,E164:E168)</f>
        <v>2843229749</v>
      </c>
      <c r="F170" s="34">
        <f>SUM(F105,F107:F111,F113:F120,F122:F125,F127:F131,F133:F136,F138:F143,F145:F149,F151:F156,F158:F162,F164:F168)</f>
        <v>605751847</v>
      </c>
      <c r="G170" s="39">
        <f t="shared" si="32"/>
        <v>0.21562243621099847</v>
      </c>
      <c r="H170" s="34">
        <f>SUM(H105,H107:H111,H113:H120,H122:H125,H127:H131,H133:H136,H138:H143,H145:H149,H151:H156,H158:H162,H164:H168)</f>
        <v>876969704</v>
      </c>
      <c r="I170" s="39">
        <f t="shared" si="33"/>
        <v>0.31216470077014591</v>
      </c>
      <c r="J170" s="34">
        <f>SUM(J105,J107:J111,J113:J120,J122:J125,J127:J131,J133:J136,J138:J143,J145:J149,J151:J156,J158:J162,J164:J168)</f>
        <v>680095688</v>
      </c>
      <c r="K170" s="39">
        <f t="shared" si="34"/>
        <v>0.23919828787638364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2162817239</v>
      </c>
      <c r="O170" s="39">
        <f t="shared" si="37"/>
        <v>0.76069028180388532</v>
      </c>
      <c r="P170" s="34">
        <f>SUM(P105,P107:P111,P113:P120,P122:P125,P127:P131,P133:P136,P138:P143,P145:P149,P151:P156,P158:P162,P164:P168)</f>
        <v>861997765</v>
      </c>
      <c r="Q170" s="34">
        <f>SUM(Q105,Q107:Q111,Q113:Q120,Q122:Q125,Q127:Q131,Q133:Q136,Q138:Q143,Q145:Q149,Q151:Q156,Q158:Q162,Q164:Q168)</f>
        <v>2689938966</v>
      </c>
      <c r="R170" s="34">
        <f>SUM(R105,R107:R111,R113:R120,R122:R125,R127:R131,R133:R136,R138:R143,R145:R149,R151:R156,R158:R162,R164:R168)</f>
        <v>2770594629</v>
      </c>
      <c r="S170" s="34">
        <f>SUM(S105,S107:S111,S113:S120,S122:S125,S127:S131,S133:S136,S138:S143,S145:S149,S151:S156,S158:S162,S164:S168)</f>
        <v>2286365144</v>
      </c>
      <c r="T170" s="39">
        <f t="shared" si="38"/>
        <v>0.825225429973935</v>
      </c>
      <c r="U170" s="39">
        <f t="shared" si="39"/>
        <v>-0.2110238383274694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945328</v>
      </c>
      <c r="E174" s="33">
        <v>948892</v>
      </c>
      <c r="F174" s="33">
        <v>148119</v>
      </c>
      <c r="G174" s="38">
        <f t="shared" si="40"/>
        <v>0.15668529864766514</v>
      </c>
      <c r="H174" s="33">
        <v>163298</v>
      </c>
      <c r="I174" s="38">
        <f t="shared" si="41"/>
        <v>0.17274215933517256</v>
      </c>
      <c r="J174" s="33">
        <v>121596</v>
      </c>
      <c r="K174" s="38">
        <f t="shared" si="42"/>
        <v>0.12814524729895499</v>
      </c>
      <c r="L174" s="33">
        <v>0</v>
      </c>
      <c r="M174" s="38">
        <f t="shared" si="43"/>
        <v>0</v>
      </c>
      <c r="N174" s="33">
        <f t="shared" si="44"/>
        <v>433013</v>
      </c>
      <c r="O174" s="38">
        <f t="shared" si="45"/>
        <v>0.45633538906429816</v>
      </c>
      <c r="P174" s="33">
        <v>466049</v>
      </c>
      <c r="Q174" s="33">
        <v>1047846</v>
      </c>
      <c r="R174" s="33">
        <v>909845</v>
      </c>
      <c r="S174" s="33">
        <v>1013104</v>
      </c>
      <c r="T174" s="38">
        <f t="shared" si="46"/>
        <v>1.1134907594150651</v>
      </c>
      <c r="U174" s="38">
        <f t="shared" si="47"/>
        <v>-0.73909181223433595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8780470</v>
      </c>
      <c r="E175" s="33">
        <v>8672669</v>
      </c>
      <c r="F175" s="33">
        <v>1268306</v>
      </c>
      <c r="G175" s="38">
        <f t="shared" si="40"/>
        <v>0.14444625401601507</v>
      </c>
      <c r="H175" s="33">
        <v>1144785</v>
      </c>
      <c r="I175" s="38">
        <f t="shared" si="41"/>
        <v>0.13037855604540532</v>
      </c>
      <c r="J175" s="33">
        <v>5419242</v>
      </c>
      <c r="K175" s="38">
        <f t="shared" si="42"/>
        <v>0.62486438719153237</v>
      </c>
      <c r="L175" s="33">
        <v>0</v>
      </c>
      <c r="M175" s="38">
        <f t="shared" si="43"/>
        <v>0</v>
      </c>
      <c r="N175" s="33">
        <f t="shared" si="44"/>
        <v>7832333</v>
      </c>
      <c r="O175" s="38">
        <f t="shared" si="45"/>
        <v>0.90310526090641763</v>
      </c>
      <c r="P175" s="33">
        <v>695347</v>
      </c>
      <c r="Q175" s="33">
        <v>5125814</v>
      </c>
      <c r="R175" s="33">
        <v>5125814</v>
      </c>
      <c r="S175" s="33">
        <v>2736844</v>
      </c>
      <c r="T175" s="38">
        <f t="shared" si="46"/>
        <v>0.53393353719038572</v>
      </c>
      <c r="U175" s="38">
        <f t="shared" si="47"/>
        <v>6.7935793208283055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30896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30896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41421720</v>
      </c>
      <c r="E178" s="33">
        <v>39850305</v>
      </c>
      <c r="F178" s="33">
        <v>63867</v>
      </c>
      <c r="G178" s="38">
        <f t="shared" si="40"/>
        <v>1.5418722351461986E-3</v>
      </c>
      <c r="H178" s="33">
        <v>6232509</v>
      </c>
      <c r="I178" s="38">
        <f t="shared" si="41"/>
        <v>0.15046475617139993</v>
      </c>
      <c r="J178" s="33">
        <v>18505932</v>
      </c>
      <c r="K178" s="38">
        <f t="shared" si="42"/>
        <v>0.46438620733266661</v>
      </c>
      <c r="L178" s="33">
        <v>0</v>
      </c>
      <c r="M178" s="38">
        <f t="shared" si="43"/>
        <v>0</v>
      </c>
      <c r="N178" s="33">
        <f t="shared" si="44"/>
        <v>24802308</v>
      </c>
      <c r="O178" s="38">
        <f t="shared" si="45"/>
        <v>0.6223869051943266</v>
      </c>
      <c r="P178" s="33">
        <v>94019</v>
      </c>
      <c r="Q178" s="33">
        <v>25554300</v>
      </c>
      <c r="R178" s="33">
        <v>24884960</v>
      </c>
      <c r="S178" s="33">
        <v>249322</v>
      </c>
      <c r="T178" s="38">
        <f t="shared" si="46"/>
        <v>1.001898335380085E-2</v>
      </c>
      <c r="U178" s="38">
        <f t="shared" si="47"/>
        <v>195.83183186377221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51147518</v>
      </c>
      <c r="E179" s="34">
        <f>SUM(E173:E178)</f>
        <v>49471866</v>
      </c>
      <c r="F179" s="34">
        <f>SUM(F173:F178)</f>
        <v>1511188</v>
      </c>
      <c r="G179" s="39">
        <f t="shared" si="40"/>
        <v>2.9545676097127528E-2</v>
      </c>
      <c r="H179" s="34">
        <f>SUM(H173:H178)</f>
        <v>7540592</v>
      </c>
      <c r="I179" s="39">
        <f t="shared" si="41"/>
        <v>0.14742830727387399</v>
      </c>
      <c r="J179" s="34">
        <f>SUM(J173:J178)</f>
        <v>24046770</v>
      </c>
      <c r="K179" s="39">
        <f t="shared" si="42"/>
        <v>0.48606959761736096</v>
      </c>
      <c r="L179" s="34">
        <f>SUM(L173:L178)</f>
        <v>0</v>
      </c>
      <c r="M179" s="39">
        <f t="shared" si="43"/>
        <v>0</v>
      </c>
      <c r="N179" s="34">
        <f t="shared" si="44"/>
        <v>33098550</v>
      </c>
      <c r="O179" s="39">
        <f t="shared" si="45"/>
        <v>0.66903783253293903</v>
      </c>
      <c r="P179" s="34">
        <f>SUM(P173:P178)</f>
        <v>1255415</v>
      </c>
      <c r="Q179" s="34">
        <f>SUM(Q173:Q178)</f>
        <v>31727960</v>
      </c>
      <c r="R179" s="34">
        <f>SUM(R173:R178)</f>
        <v>30920619</v>
      </c>
      <c r="S179" s="34">
        <f>SUM(S173:S178)</f>
        <v>3999270</v>
      </c>
      <c r="T179" s="39">
        <f t="shared" si="46"/>
        <v>0.12933990745786816</v>
      </c>
      <c r="U179" s="39">
        <f t="shared" si="47"/>
        <v>18.154438970380312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1399992</v>
      </c>
      <c r="E180" s="33">
        <v>699996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20000</v>
      </c>
      <c r="K180" s="38">
        <f t="shared" si="42"/>
        <v>2.8571591837667644E-2</v>
      </c>
      <c r="L180" s="33">
        <v>0</v>
      </c>
      <c r="M180" s="38">
        <f t="shared" si="43"/>
        <v>0</v>
      </c>
      <c r="N180" s="33">
        <f t="shared" si="44"/>
        <v>20000</v>
      </c>
      <c r="O180" s="38">
        <f t="shared" si="45"/>
        <v>2.8571591837667644E-2</v>
      </c>
      <c r="P180" s="33">
        <v>0</v>
      </c>
      <c r="Q180" s="33">
        <v>1512088</v>
      </c>
      <c r="R180" s="33">
        <v>2123538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8050000</v>
      </c>
      <c r="E184" s="33">
        <v>7250000</v>
      </c>
      <c r="F184" s="33">
        <v>1005445</v>
      </c>
      <c r="G184" s="38">
        <f t="shared" si="40"/>
        <v>0.1249</v>
      </c>
      <c r="H184" s="33">
        <v>1951022</v>
      </c>
      <c r="I184" s="38">
        <f t="shared" si="41"/>
        <v>0.24236298136645962</v>
      </c>
      <c r="J184" s="33">
        <v>1422592</v>
      </c>
      <c r="K184" s="38">
        <f t="shared" si="42"/>
        <v>0.19621958620689656</v>
      </c>
      <c r="L184" s="33">
        <v>0</v>
      </c>
      <c r="M184" s="38">
        <f t="shared" si="43"/>
        <v>0</v>
      </c>
      <c r="N184" s="33">
        <f t="shared" si="44"/>
        <v>4379059</v>
      </c>
      <c r="O184" s="38">
        <f t="shared" si="45"/>
        <v>0.60400813793103447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9449992</v>
      </c>
      <c r="E185" s="34">
        <f>SUM(E180:E184)</f>
        <v>7949996</v>
      </c>
      <c r="F185" s="34">
        <f>SUM(F180:F184)</f>
        <v>1005445</v>
      </c>
      <c r="G185" s="39">
        <f t="shared" si="40"/>
        <v>0.1063963863673112</v>
      </c>
      <c r="H185" s="34">
        <f>SUM(H180:H184)</f>
        <v>1951022</v>
      </c>
      <c r="I185" s="39">
        <f t="shared" si="41"/>
        <v>0.20645752927621527</v>
      </c>
      <c r="J185" s="34">
        <f>SUM(J180:J184)</f>
        <v>1442592</v>
      </c>
      <c r="K185" s="39">
        <f t="shared" si="42"/>
        <v>0.18145820450727271</v>
      </c>
      <c r="L185" s="34">
        <f>SUM(L180:L184)</f>
        <v>0</v>
      </c>
      <c r="M185" s="39">
        <f t="shared" si="43"/>
        <v>0</v>
      </c>
      <c r="N185" s="34">
        <f t="shared" si="44"/>
        <v>4399059</v>
      </c>
      <c r="O185" s="39">
        <f t="shared" si="45"/>
        <v>0.55334103312756389</v>
      </c>
      <c r="P185" s="34">
        <f>SUM(P180:P184)</f>
        <v>0</v>
      </c>
      <c r="Q185" s="34">
        <f>SUM(Q180:Q184)</f>
        <v>1512088</v>
      </c>
      <c r="R185" s="34">
        <f>SUM(R180:R184)</f>
        <v>2123538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28806018</v>
      </c>
      <c r="E187" s="33">
        <v>27269409</v>
      </c>
      <c r="F187" s="33">
        <v>2176199</v>
      </c>
      <c r="G187" s="38">
        <f t="shared" si="40"/>
        <v>7.5546679169609623E-2</v>
      </c>
      <c r="H187" s="33">
        <v>4199511</v>
      </c>
      <c r="I187" s="38">
        <f t="shared" si="41"/>
        <v>0.14578589098986192</v>
      </c>
      <c r="J187" s="33">
        <v>15680840</v>
      </c>
      <c r="K187" s="38">
        <f t="shared" si="42"/>
        <v>0.57503409773200442</v>
      </c>
      <c r="L187" s="33">
        <v>0</v>
      </c>
      <c r="M187" s="38">
        <f t="shared" si="43"/>
        <v>0</v>
      </c>
      <c r="N187" s="33">
        <f t="shared" si="44"/>
        <v>22056550</v>
      </c>
      <c r="O187" s="38">
        <f t="shared" si="45"/>
        <v>0.80883857805645876</v>
      </c>
      <c r="P187" s="33">
        <v>5263197</v>
      </c>
      <c r="Q187" s="33">
        <v>23757820</v>
      </c>
      <c r="R187" s="33">
        <v>28016433</v>
      </c>
      <c r="S187" s="33">
        <v>17293889</v>
      </c>
      <c r="T187" s="38">
        <f t="shared" si="46"/>
        <v>0.61727661761938069</v>
      </c>
      <c r="U187" s="38">
        <f t="shared" si="47"/>
        <v>1.9793374635226462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58735604</v>
      </c>
      <c r="E188" s="33">
        <v>31185604</v>
      </c>
      <c r="F188" s="33">
        <v>3800825</v>
      </c>
      <c r="G188" s="38">
        <f t="shared" si="40"/>
        <v>6.4710750229111463E-2</v>
      </c>
      <c r="H188" s="33">
        <v>7380289</v>
      </c>
      <c r="I188" s="38">
        <f t="shared" si="41"/>
        <v>0.12565273015665251</v>
      </c>
      <c r="J188" s="33">
        <v>6380240</v>
      </c>
      <c r="K188" s="38">
        <f t="shared" si="42"/>
        <v>0.20458927138303942</v>
      </c>
      <c r="L188" s="33">
        <v>0</v>
      </c>
      <c r="M188" s="38">
        <f t="shared" si="43"/>
        <v>0</v>
      </c>
      <c r="N188" s="33">
        <f t="shared" si="44"/>
        <v>17561354</v>
      </c>
      <c r="O188" s="38">
        <f t="shared" si="45"/>
        <v>0.56312374132628629</v>
      </c>
      <c r="P188" s="33">
        <v>3642921</v>
      </c>
      <c r="Q188" s="33">
        <v>50741273</v>
      </c>
      <c r="R188" s="33">
        <v>56041267</v>
      </c>
      <c r="S188" s="33">
        <v>38558194</v>
      </c>
      <c r="T188" s="38">
        <f t="shared" si="46"/>
        <v>0.68803216030072978</v>
      </c>
      <c r="U188" s="38">
        <f t="shared" si="47"/>
        <v>0.75140773022527796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38457000</v>
      </c>
      <c r="E190" s="33">
        <v>63392000</v>
      </c>
      <c r="F190" s="33">
        <v>21648463</v>
      </c>
      <c r="G190" s="38">
        <f t="shared" si="40"/>
        <v>0.56292646332267204</v>
      </c>
      <c r="H190" s="33">
        <v>23074519</v>
      </c>
      <c r="I190" s="38">
        <f t="shared" si="41"/>
        <v>0.60000829497880748</v>
      </c>
      <c r="J190" s="33">
        <v>17262363</v>
      </c>
      <c r="K190" s="38">
        <f t="shared" si="42"/>
        <v>0.27231137998485611</v>
      </c>
      <c r="L190" s="33">
        <v>0</v>
      </c>
      <c r="M190" s="38">
        <f t="shared" si="43"/>
        <v>0</v>
      </c>
      <c r="N190" s="33">
        <f t="shared" si="44"/>
        <v>61985345</v>
      </c>
      <c r="O190" s="38">
        <f t="shared" si="45"/>
        <v>0.97781021264512868</v>
      </c>
      <c r="P190" s="33">
        <v>0</v>
      </c>
      <c r="Q190" s="33">
        <v>0</v>
      </c>
      <c r="R190" s="33">
        <v>47587000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125998622</v>
      </c>
      <c r="E191" s="34">
        <f>SUM(E186:E190)</f>
        <v>121847013</v>
      </c>
      <c r="F191" s="34">
        <f>SUM(F186:F190)</f>
        <v>27625487</v>
      </c>
      <c r="G191" s="39">
        <f t="shared" si="40"/>
        <v>0.21925229467985768</v>
      </c>
      <c r="H191" s="34">
        <f>SUM(H186:H190)</f>
        <v>34654319</v>
      </c>
      <c r="I191" s="39">
        <f t="shared" si="41"/>
        <v>0.27503728572523595</v>
      </c>
      <c r="J191" s="34">
        <f>SUM(J186:J190)</f>
        <v>39323443</v>
      </c>
      <c r="K191" s="39">
        <f t="shared" si="42"/>
        <v>0.3227280015473174</v>
      </c>
      <c r="L191" s="34">
        <f>SUM(L186:L190)</f>
        <v>0</v>
      </c>
      <c r="M191" s="39">
        <f t="shared" si="43"/>
        <v>0</v>
      </c>
      <c r="N191" s="34">
        <f t="shared" si="44"/>
        <v>101603249</v>
      </c>
      <c r="O191" s="39">
        <f t="shared" si="45"/>
        <v>0.83385916895640277</v>
      </c>
      <c r="P191" s="34">
        <f>SUM(P186:P190)</f>
        <v>8906118</v>
      </c>
      <c r="Q191" s="34">
        <f>SUM(Q186:Q190)</f>
        <v>74499093</v>
      </c>
      <c r="R191" s="34">
        <f>SUM(R186:R190)</f>
        <v>131644700</v>
      </c>
      <c r="S191" s="34">
        <f>SUM(S186:S190)</f>
        <v>55852083</v>
      </c>
      <c r="T191" s="39">
        <f t="shared" si="46"/>
        <v>0.42426381768502641</v>
      </c>
      <c r="U191" s="39">
        <f t="shared" si="47"/>
        <v>3.4153292152652819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10794492</v>
      </c>
      <c r="E192" s="33">
        <v>10594492</v>
      </c>
      <c r="F192" s="33">
        <v>1818000</v>
      </c>
      <c r="G192" s="38">
        <f t="shared" si="40"/>
        <v>0.16841922713917432</v>
      </c>
      <c r="H192" s="33">
        <v>3211040</v>
      </c>
      <c r="I192" s="38">
        <f t="shared" si="41"/>
        <v>0.29747022833496933</v>
      </c>
      <c r="J192" s="33">
        <v>2731798</v>
      </c>
      <c r="K192" s="38">
        <f t="shared" si="42"/>
        <v>0.25785077755497859</v>
      </c>
      <c r="L192" s="33">
        <v>0</v>
      </c>
      <c r="M192" s="38">
        <f t="shared" si="43"/>
        <v>0</v>
      </c>
      <c r="N192" s="33">
        <f t="shared" si="44"/>
        <v>7760838</v>
      </c>
      <c r="O192" s="38">
        <f t="shared" si="45"/>
        <v>0.73253517016200498</v>
      </c>
      <c r="P192" s="33">
        <v>2178011</v>
      </c>
      <c r="Q192" s="33">
        <v>11071212</v>
      </c>
      <c r="R192" s="33">
        <v>10571212</v>
      </c>
      <c r="S192" s="33">
        <v>6298378</v>
      </c>
      <c r="T192" s="38">
        <f t="shared" si="46"/>
        <v>0.59580471945884728</v>
      </c>
      <c r="U192" s="38">
        <f t="shared" si="47"/>
        <v>0.25426271951794543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32225599</v>
      </c>
      <c r="E193" s="33">
        <v>24732206</v>
      </c>
      <c r="F193" s="33">
        <v>3685189</v>
      </c>
      <c r="G193" s="38">
        <f t="shared" si="40"/>
        <v>0.11435595037349035</v>
      </c>
      <c r="H193" s="33">
        <v>8507438</v>
      </c>
      <c r="I193" s="38">
        <f t="shared" si="41"/>
        <v>0.2639962720320575</v>
      </c>
      <c r="J193" s="33">
        <v>4581957</v>
      </c>
      <c r="K193" s="38">
        <f t="shared" si="42"/>
        <v>0.18526277033273941</v>
      </c>
      <c r="L193" s="33">
        <v>0</v>
      </c>
      <c r="M193" s="38">
        <f t="shared" si="43"/>
        <v>0</v>
      </c>
      <c r="N193" s="33">
        <f t="shared" si="44"/>
        <v>16774584</v>
      </c>
      <c r="O193" s="38">
        <f t="shared" si="45"/>
        <v>0.67824859618264544</v>
      </c>
      <c r="P193" s="33">
        <v>4741818</v>
      </c>
      <c r="Q193" s="33">
        <v>29223550</v>
      </c>
      <c r="R193" s="33">
        <v>30223550</v>
      </c>
      <c r="S193" s="33">
        <v>14289295</v>
      </c>
      <c r="T193" s="38">
        <f t="shared" si="46"/>
        <v>0.47278678381593164</v>
      </c>
      <c r="U193" s="38">
        <f t="shared" si="47"/>
        <v>-3.3713018930713878E-2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24451360</v>
      </c>
      <c r="E194" s="33">
        <v>21111360</v>
      </c>
      <c r="F194" s="33">
        <v>4215249</v>
      </c>
      <c r="G194" s="38">
        <f t="shared" si="40"/>
        <v>0.17239323293264669</v>
      </c>
      <c r="H194" s="33">
        <v>4838727</v>
      </c>
      <c r="I194" s="38">
        <f t="shared" si="41"/>
        <v>0.19789193729919316</v>
      </c>
      <c r="J194" s="33">
        <v>4925956</v>
      </c>
      <c r="K194" s="38">
        <f t="shared" si="42"/>
        <v>0.23333200703318024</v>
      </c>
      <c r="L194" s="33">
        <v>0</v>
      </c>
      <c r="M194" s="38">
        <f t="shared" si="43"/>
        <v>0</v>
      </c>
      <c r="N194" s="33">
        <f t="shared" si="44"/>
        <v>13979932</v>
      </c>
      <c r="O194" s="38">
        <f t="shared" si="45"/>
        <v>0.66219949827959923</v>
      </c>
      <c r="P194" s="33">
        <v>2687083</v>
      </c>
      <c r="Q194" s="33">
        <v>14710944</v>
      </c>
      <c r="R194" s="33">
        <v>15290595</v>
      </c>
      <c r="S194" s="33">
        <v>8992627</v>
      </c>
      <c r="T194" s="38">
        <f t="shared" si="46"/>
        <v>0.58811491639141578</v>
      </c>
      <c r="U194" s="38">
        <f t="shared" si="47"/>
        <v>0.83319830462996491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15731136</v>
      </c>
      <c r="E195" s="33">
        <v>16167865</v>
      </c>
      <c r="F195" s="33">
        <v>2312999</v>
      </c>
      <c r="G195" s="38">
        <f t="shared" si="40"/>
        <v>0.14703318310896302</v>
      </c>
      <c r="H195" s="33">
        <v>3418073</v>
      </c>
      <c r="I195" s="38">
        <f t="shared" si="41"/>
        <v>0.21728074819262894</v>
      </c>
      <c r="J195" s="33">
        <v>2617018</v>
      </c>
      <c r="K195" s="38">
        <f t="shared" si="42"/>
        <v>0.16186540399737381</v>
      </c>
      <c r="L195" s="33">
        <v>0</v>
      </c>
      <c r="M195" s="38">
        <f t="shared" si="43"/>
        <v>0</v>
      </c>
      <c r="N195" s="33">
        <f t="shared" si="44"/>
        <v>8348090</v>
      </c>
      <c r="O195" s="38">
        <f t="shared" si="45"/>
        <v>0.51633842811032871</v>
      </c>
      <c r="P195" s="33">
        <v>3220280</v>
      </c>
      <c r="Q195" s="33">
        <v>24379086</v>
      </c>
      <c r="R195" s="33">
        <v>17727207</v>
      </c>
      <c r="S195" s="33">
        <v>8372176</v>
      </c>
      <c r="T195" s="38">
        <f t="shared" si="46"/>
        <v>0.47227834593458518</v>
      </c>
      <c r="U195" s="38">
        <f t="shared" si="47"/>
        <v>-0.18733215745214704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28547089</v>
      </c>
      <c r="E196" s="33">
        <v>27682086</v>
      </c>
      <c r="F196" s="33">
        <v>3313331</v>
      </c>
      <c r="G196" s="38">
        <f t="shared" si="40"/>
        <v>0.11606545942390133</v>
      </c>
      <c r="H196" s="33">
        <v>3624219</v>
      </c>
      <c r="I196" s="38">
        <f t="shared" si="41"/>
        <v>0.12695581675595716</v>
      </c>
      <c r="J196" s="33">
        <v>2777710</v>
      </c>
      <c r="K196" s="38">
        <f t="shared" si="42"/>
        <v>0.10034323280405964</v>
      </c>
      <c r="L196" s="33">
        <v>0</v>
      </c>
      <c r="M196" s="38">
        <f t="shared" si="43"/>
        <v>0</v>
      </c>
      <c r="N196" s="33">
        <f t="shared" si="44"/>
        <v>9715260</v>
      </c>
      <c r="O196" s="38">
        <f t="shared" si="45"/>
        <v>0.3509583779199299</v>
      </c>
      <c r="P196" s="33">
        <v>18271</v>
      </c>
      <c r="Q196" s="33">
        <v>25575888</v>
      </c>
      <c r="R196" s="33">
        <v>23415360</v>
      </c>
      <c r="S196" s="33">
        <v>3111980</v>
      </c>
      <c r="T196" s="38">
        <f t="shared" si="46"/>
        <v>0.13290335916253262</v>
      </c>
      <c r="U196" s="38">
        <f t="shared" si="47"/>
        <v>151.02835093864593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111749676</v>
      </c>
      <c r="E198" s="34">
        <f>SUM(E192:E197)</f>
        <v>100288009</v>
      </c>
      <c r="F198" s="34">
        <f>SUM(F192:F197)</f>
        <v>15344768</v>
      </c>
      <c r="G198" s="39">
        <f t="shared" si="40"/>
        <v>0.13731375829671311</v>
      </c>
      <c r="H198" s="34">
        <f>SUM(H192:H197)</f>
        <v>23599497</v>
      </c>
      <c r="I198" s="39">
        <f t="shared" si="41"/>
        <v>0.21118179349352206</v>
      </c>
      <c r="J198" s="34">
        <f>SUM(J192:J197)</f>
        <v>17634439</v>
      </c>
      <c r="K198" s="39">
        <f t="shared" si="42"/>
        <v>0.17583796084734318</v>
      </c>
      <c r="L198" s="34">
        <f>SUM(L192:L197)</f>
        <v>0</v>
      </c>
      <c r="M198" s="39">
        <f t="shared" si="43"/>
        <v>0</v>
      </c>
      <c r="N198" s="34">
        <f t="shared" si="44"/>
        <v>56578704</v>
      </c>
      <c r="O198" s="39">
        <f t="shared" si="45"/>
        <v>0.56416220208340162</v>
      </c>
      <c r="P198" s="34">
        <f>SUM(P192:P197)</f>
        <v>12845463</v>
      </c>
      <c r="Q198" s="34">
        <f>SUM(Q192:Q197)</f>
        <v>104960680</v>
      </c>
      <c r="R198" s="34">
        <f>SUM(R192:R197)</f>
        <v>97227924</v>
      </c>
      <c r="S198" s="34">
        <f>SUM(S192:S197)</f>
        <v>41064456</v>
      </c>
      <c r="T198" s="39">
        <f t="shared" si="46"/>
        <v>0.42235249206801945</v>
      </c>
      <c r="U198" s="39">
        <f t="shared" si="47"/>
        <v>0.37281458831028513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1473800</v>
      </c>
      <c r="F203" s="33">
        <v>2738182</v>
      </c>
      <c r="G203" s="38">
        <f t="shared" si="40"/>
        <v>0</v>
      </c>
      <c r="H203" s="33">
        <v>2039934</v>
      </c>
      <c r="I203" s="38">
        <f t="shared" si="41"/>
        <v>0</v>
      </c>
      <c r="J203" s="33">
        <v>1802610</v>
      </c>
      <c r="K203" s="38">
        <f t="shared" si="42"/>
        <v>1.2231035418645677</v>
      </c>
      <c r="L203" s="33">
        <v>0</v>
      </c>
      <c r="M203" s="38">
        <f t="shared" si="43"/>
        <v>0</v>
      </c>
      <c r="N203" s="33">
        <f t="shared" si="44"/>
        <v>6580726</v>
      </c>
      <c r="O203" s="38">
        <f t="shared" si="45"/>
        <v>4.4651418102863349</v>
      </c>
      <c r="P203" s="33">
        <v>2858995</v>
      </c>
      <c r="Q203" s="33">
        <v>0</v>
      </c>
      <c r="R203" s="33">
        <v>0</v>
      </c>
      <c r="S203" s="33">
        <v>11881288</v>
      </c>
      <c r="T203" s="38">
        <f t="shared" si="46"/>
        <v>0</v>
      </c>
      <c r="U203" s="38">
        <f t="shared" si="47"/>
        <v>-0.36949522472057483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1473800</v>
      </c>
      <c r="F204" s="34">
        <f>SUM(F199:F203)</f>
        <v>2738182</v>
      </c>
      <c r="G204" s="39">
        <f t="shared" si="40"/>
        <v>0</v>
      </c>
      <c r="H204" s="34">
        <f>SUM(H199:H203)</f>
        <v>2039934</v>
      </c>
      <c r="I204" s="39">
        <f t="shared" si="41"/>
        <v>0</v>
      </c>
      <c r="J204" s="34">
        <f>SUM(J199:J203)</f>
        <v>1802610</v>
      </c>
      <c r="K204" s="39">
        <f t="shared" si="42"/>
        <v>1.2231035418645677</v>
      </c>
      <c r="L204" s="34">
        <f>SUM(L199:L203)</f>
        <v>0</v>
      </c>
      <c r="M204" s="39">
        <f t="shared" si="43"/>
        <v>0</v>
      </c>
      <c r="N204" s="34">
        <f t="shared" si="44"/>
        <v>6580726</v>
      </c>
      <c r="O204" s="39">
        <f t="shared" si="45"/>
        <v>4.4651418102863349</v>
      </c>
      <c r="P204" s="34">
        <f>SUM(P199:P203)</f>
        <v>2858995</v>
      </c>
      <c r="Q204" s="34">
        <f>SUM(Q199:Q203)</f>
        <v>0</v>
      </c>
      <c r="R204" s="34">
        <f>SUM(R199:R203)</f>
        <v>0</v>
      </c>
      <c r="S204" s="34">
        <f>SUM(S199:S203)</f>
        <v>11881288</v>
      </c>
      <c r="T204" s="39">
        <f t="shared" si="46"/>
        <v>0</v>
      </c>
      <c r="U204" s="39">
        <f t="shared" si="47"/>
        <v>-0.36949522472057483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298345808</v>
      </c>
      <c r="E205" s="34">
        <f>SUM(E173:E178,E180:E184,E186:E190,E192:E197,E199:E203)</f>
        <v>281030684</v>
      </c>
      <c r="F205" s="34">
        <f>SUM(F173:F178,F180:F184,F186:F190,F192:F197,F199:F203)</f>
        <v>48225070</v>
      </c>
      <c r="G205" s="39">
        <f t="shared" si="40"/>
        <v>0.16164152036619198</v>
      </c>
      <c r="H205" s="34">
        <f>SUM(H173:H178,H180:H184,H186:H190,H192:H197,H199:H203)</f>
        <v>69785364</v>
      </c>
      <c r="I205" s="39">
        <f t="shared" si="41"/>
        <v>0.23390764049213655</v>
      </c>
      <c r="J205" s="34">
        <f>SUM(J173:J178,J180:J184,J186:J190,J192:J197,J199:J203)</f>
        <v>84249854</v>
      </c>
      <c r="K205" s="39">
        <f t="shared" si="42"/>
        <v>0.29978880882629882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202260288</v>
      </c>
      <c r="O205" s="39">
        <f t="shared" si="45"/>
        <v>0.71970891263958925</v>
      </c>
      <c r="P205" s="34">
        <f>SUM(P173:P178,P180:P184,P186:P190,P192:P197,P199:P203)</f>
        <v>25865991</v>
      </c>
      <c r="Q205" s="34">
        <f>SUM(Q173:Q178,Q180:Q184,Q186:Q190,Q192:Q197,Q199:Q203)</f>
        <v>212699821</v>
      </c>
      <c r="R205" s="34">
        <f>SUM(R173:R178,R180:R184,R186:R190,R192:R197,R199:R203)</f>
        <v>261916781</v>
      </c>
      <c r="S205" s="34">
        <f>SUM(S173:S178,S180:S184,S186:S190,S192:S197,S199:S203)</f>
        <v>112797097</v>
      </c>
      <c r="T205" s="39">
        <f t="shared" si="46"/>
        <v>0.43066006144906005</v>
      </c>
      <c r="U205" s="39">
        <f t="shared" si="47"/>
        <v>2.2571670654335261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950920</v>
      </c>
      <c r="E208" s="33">
        <v>950920</v>
      </c>
      <c r="F208" s="33">
        <v>493235</v>
      </c>
      <c r="G208" s="38">
        <f t="shared" ref="G208:G231" si="48">IF(($D208     =0),0,($F208     /$D208     ))</f>
        <v>0.5186924241786901</v>
      </c>
      <c r="H208" s="33">
        <v>415970</v>
      </c>
      <c r="I208" s="38">
        <f t="shared" ref="I208:I231" si="49">IF(($D208     =0),0,($H208     /$D208     ))</f>
        <v>0.43743953224245996</v>
      </c>
      <c r="J208" s="33">
        <v>970187</v>
      </c>
      <c r="K208" s="38">
        <f t="shared" ref="K208:K231" si="50">IF(($E208     =0),0,($J208     /$E208     ))</f>
        <v>1.0202614310352081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1879392</v>
      </c>
      <c r="O208" s="38">
        <f t="shared" ref="O208:O231" si="53">IF(($E208     =0),0,($N208     /$E208     ))</f>
        <v>1.976393387456358</v>
      </c>
      <c r="P208" s="33">
        <v>217476</v>
      </c>
      <c r="Q208" s="33">
        <v>952326</v>
      </c>
      <c r="R208" s="33">
        <v>952326</v>
      </c>
      <c r="S208" s="33">
        <v>1019576</v>
      </c>
      <c r="T208" s="38">
        <f t="shared" ref="T208:T231" si="54">IF(($R208     =0),0,($S208     /$R208     ))</f>
        <v>1.070616574576353</v>
      </c>
      <c r="U208" s="38">
        <f t="shared" ref="U208:U231" si="55">IF(($P208     =0),0,(($J208     /$P208     )-1))</f>
        <v>3.4611221468116025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52549514</v>
      </c>
      <c r="E209" s="33">
        <v>54238051</v>
      </c>
      <c r="F209" s="33">
        <v>3735083</v>
      </c>
      <c r="G209" s="38">
        <f t="shared" si="48"/>
        <v>7.1077403303863099E-2</v>
      </c>
      <c r="H209" s="33">
        <v>16496747</v>
      </c>
      <c r="I209" s="38">
        <f t="shared" si="49"/>
        <v>0.31392767971174768</v>
      </c>
      <c r="J209" s="33">
        <v>4016138</v>
      </c>
      <c r="K209" s="38">
        <f t="shared" si="50"/>
        <v>7.404650288779735E-2</v>
      </c>
      <c r="L209" s="33">
        <v>0</v>
      </c>
      <c r="M209" s="38">
        <f t="shared" si="51"/>
        <v>0</v>
      </c>
      <c r="N209" s="33">
        <f t="shared" si="52"/>
        <v>24247968</v>
      </c>
      <c r="O209" s="38">
        <f t="shared" si="53"/>
        <v>0.44706562188232024</v>
      </c>
      <c r="P209" s="33">
        <v>4000230</v>
      </c>
      <c r="Q209" s="33">
        <v>33491924</v>
      </c>
      <c r="R209" s="33">
        <v>39405782</v>
      </c>
      <c r="S209" s="33">
        <v>27703998</v>
      </c>
      <c r="T209" s="38">
        <f t="shared" si="54"/>
        <v>0.70304398476345431</v>
      </c>
      <c r="U209" s="38">
        <f t="shared" si="55"/>
        <v>3.9767713356482215E-3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30635114</v>
      </c>
      <c r="E210" s="33">
        <v>10753755</v>
      </c>
      <c r="F210" s="33">
        <v>549071</v>
      </c>
      <c r="G210" s="38">
        <f t="shared" si="48"/>
        <v>1.79229298771338E-2</v>
      </c>
      <c r="H210" s="33">
        <v>1862109</v>
      </c>
      <c r="I210" s="38">
        <f t="shared" si="49"/>
        <v>6.0783485251597234E-2</v>
      </c>
      <c r="J210" s="33">
        <v>1730143</v>
      </c>
      <c r="K210" s="38">
        <f t="shared" si="50"/>
        <v>0.16088733656290291</v>
      </c>
      <c r="L210" s="33">
        <v>0</v>
      </c>
      <c r="M210" s="38">
        <f t="shared" si="51"/>
        <v>0</v>
      </c>
      <c r="N210" s="33">
        <f t="shared" si="52"/>
        <v>4141323</v>
      </c>
      <c r="O210" s="38">
        <f t="shared" si="53"/>
        <v>0.38510483082420977</v>
      </c>
      <c r="P210" s="33">
        <v>739174</v>
      </c>
      <c r="Q210" s="33">
        <v>17671080</v>
      </c>
      <c r="R210" s="33">
        <v>29282185</v>
      </c>
      <c r="S210" s="33">
        <v>2758226</v>
      </c>
      <c r="T210" s="38">
        <f t="shared" si="54"/>
        <v>9.4194678436735513E-2</v>
      </c>
      <c r="U210" s="38">
        <f t="shared" si="55"/>
        <v>1.3406437455862896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4157165</v>
      </c>
      <c r="E211" s="33">
        <v>4157165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6163783</v>
      </c>
      <c r="R211" s="33">
        <v>6163783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42926235</v>
      </c>
      <c r="E212" s="33">
        <v>68095990</v>
      </c>
      <c r="F212" s="33">
        <v>12083079</v>
      </c>
      <c r="G212" s="38">
        <f t="shared" si="48"/>
        <v>0.2814847144176516</v>
      </c>
      <c r="H212" s="33">
        <v>1811590</v>
      </c>
      <c r="I212" s="38">
        <f t="shared" si="49"/>
        <v>4.2202396739429861E-2</v>
      </c>
      <c r="J212" s="33">
        <v>9518249</v>
      </c>
      <c r="K212" s="38">
        <f t="shared" si="50"/>
        <v>0.13977693840709268</v>
      </c>
      <c r="L212" s="33">
        <v>0</v>
      </c>
      <c r="M212" s="38">
        <f t="shared" si="51"/>
        <v>0</v>
      </c>
      <c r="N212" s="33">
        <f t="shared" si="52"/>
        <v>23412918</v>
      </c>
      <c r="O212" s="38">
        <f t="shared" si="53"/>
        <v>0.34382227206036653</v>
      </c>
      <c r="P212" s="33">
        <v>919564</v>
      </c>
      <c r="Q212" s="33">
        <v>28018417</v>
      </c>
      <c r="R212" s="33">
        <v>22107354</v>
      </c>
      <c r="S212" s="33">
        <v>9600428</v>
      </c>
      <c r="T212" s="38">
        <f t="shared" si="54"/>
        <v>0.43426400101975116</v>
      </c>
      <c r="U212" s="38">
        <f t="shared" si="55"/>
        <v>9.35082821859055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2229924</v>
      </c>
      <c r="E213" s="33">
        <v>2029920</v>
      </c>
      <c r="F213" s="33">
        <v>20311</v>
      </c>
      <c r="G213" s="38">
        <f t="shared" si="48"/>
        <v>9.1083821690784075E-3</v>
      </c>
      <c r="H213" s="33">
        <v>89097</v>
      </c>
      <c r="I213" s="38">
        <f t="shared" si="49"/>
        <v>3.9955173360168329E-2</v>
      </c>
      <c r="J213" s="33">
        <v>230649</v>
      </c>
      <c r="K213" s="38">
        <f t="shared" si="50"/>
        <v>0.11362467486403405</v>
      </c>
      <c r="L213" s="33">
        <v>0</v>
      </c>
      <c r="M213" s="38">
        <f t="shared" si="51"/>
        <v>0</v>
      </c>
      <c r="N213" s="33">
        <f t="shared" si="52"/>
        <v>340057</v>
      </c>
      <c r="O213" s="38">
        <f t="shared" si="53"/>
        <v>0.16752236541341531</v>
      </c>
      <c r="P213" s="33">
        <v>12029</v>
      </c>
      <c r="Q213" s="33">
        <v>2317392</v>
      </c>
      <c r="R213" s="33">
        <v>1777284</v>
      </c>
      <c r="S213" s="33">
        <v>146817</v>
      </c>
      <c r="T213" s="38">
        <f t="shared" si="54"/>
        <v>8.2607506734995645E-2</v>
      </c>
      <c r="U213" s="38">
        <f t="shared" si="55"/>
        <v>18.174411838058028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128623502</v>
      </c>
      <c r="E214" s="33">
        <v>142595447</v>
      </c>
      <c r="F214" s="33">
        <v>9173175</v>
      </c>
      <c r="G214" s="38">
        <f t="shared" si="48"/>
        <v>7.1318031754414521E-2</v>
      </c>
      <c r="H214" s="33">
        <v>37124280</v>
      </c>
      <c r="I214" s="38">
        <f t="shared" si="49"/>
        <v>0.28862750137218313</v>
      </c>
      <c r="J214" s="33">
        <v>32897543</v>
      </c>
      <c r="K214" s="38">
        <f t="shared" si="50"/>
        <v>0.23070542357498974</v>
      </c>
      <c r="L214" s="33">
        <v>0</v>
      </c>
      <c r="M214" s="38">
        <f t="shared" si="51"/>
        <v>0</v>
      </c>
      <c r="N214" s="33">
        <f t="shared" si="52"/>
        <v>79194998</v>
      </c>
      <c r="O214" s="38">
        <f t="shared" si="53"/>
        <v>0.55538237486642894</v>
      </c>
      <c r="P214" s="33">
        <v>23563852</v>
      </c>
      <c r="Q214" s="33">
        <v>140166300</v>
      </c>
      <c r="R214" s="33">
        <v>133252264</v>
      </c>
      <c r="S214" s="33">
        <v>66425742</v>
      </c>
      <c r="T214" s="38">
        <f t="shared" si="54"/>
        <v>0.49849616063558966</v>
      </c>
      <c r="U214" s="38">
        <f t="shared" si="55"/>
        <v>0.3961020889114395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262072374</v>
      </c>
      <c r="E216" s="34">
        <f>SUM(E208:E215)</f>
        <v>282821248</v>
      </c>
      <c r="F216" s="34">
        <f>SUM(F208:F215)</f>
        <v>26053954</v>
      </c>
      <c r="G216" s="39">
        <f t="shared" si="48"/>
        <v>9.9415110422894096E-2</v>
      </c>
      <c r="H216" s="34">
        <f>SUM(H208:H215)</f>
        <v>57799793</v>
      </c>
      <c r="I216" s="39">
        <f t="shared" si="49"/>
        <v>0.22054897323897252</v>
      </c>
      <c r="J216" s="34">
        <f>SUM(J208:J215)</f>
        <v>49362909</v>
      </c>
      <c r="K216" s="39">
        <f t="shared" si="50"/>
        <v>0.17453748383148354</v>
      </c>
      <c r="L216" s="34">
        <f>SUM(L208:L215)</f>
        <v>0</v>
      </c>
      <c r="M216" s="39">
        <f t="shared" si="51"/>
        <v>0</v>
      </c>
      <c r="N216" s="34">
        <f t="shared" si="52"/>
        <v>133216656</v>
      </c>
      <c r="O216" s="39">
        <f t="shared" si="53"/>
        <v>0.47102774965479255</v>
      </c>
      <c r="P216" s="34">
        <f>SUM(P208:P215)</f>
        <v>29452325</v>
      </c>
      <c r="Q216" s="34">
        <f>SUM(Q208:Q215)</f>
        <v>228781222</v>
      </c>
      <c r="R216" s="34">
        <f>SUM(R208:R215)</f>
        <v>232940978</v>
      </c>
      <c r="S216" s="34">
        <f>SUM(S208:S215)</f>
        <v>107654787</v>
      </c>
      <c r="T216" s="39">
        <f t="shared" si="54"/>
        <v>0.4621547824015747</v>
      </c>
      <c r="U216" s="39">
        <f t="shared" si="55"/>
        <v>0.67602758016557263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57438336</v>
      </c>
      <c r="E217" s="33">
        <v>40913148</v>
      </c>
      <c r="F217" s="33">
        <v>6065522</v>
      </c>
      <c r="G217" s="38">
        <f t="shared" si="48"/>
        <v>0.10560058703650468</v>
      </c>
      <c r="H217" s="33">
        <v>6745203</v>
      </c>
      <c r="I217" s="38">
        <f t="shared" si="49"/>
        <v>0.11743381632782676</v>
      </c>
      <c r="J217" s="33">
        <v>2757145</v>
      </c>
      <c r="K217" s="38">
        <f t="shared" si="50"/>
        <v>6.7390194467558451E-2</v>
      </c>
      <c r="L217" s="33">
        <v>0</v>
      </c>
      <c r="M217" s="38">
        <f t="shared" si="51"/>
        <v>0</v>
      </c>
      <c r="N217" s="33">
        <f t="shared" si="52"/>
        <v>15567870</v>
      </c>
      <c r="O217" s="38">
        <f t="shared" si="53"/>
        <v>0.38051019686874255</v>
      </c>
      <c r="P217" s="33">
        <v>7369567</v>
      </c>
      <c r="Q217" s="33">
        <v>38451240</v>
      </c>
      <c r="R217" s="33">
        <v>33803360</v>
      </c>
      <c r="S217" s="33">
        <v>22391873</v>
      </c>
      <c r="T217" s="38">
        <f t="shared" si="54"/>
        <v>0.66241560010602496</v>
      </c>
      <c r="U217" s="38">
        <f t="shared" si="55"/>
        <v>-0.62587422029001161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180218115</v>
      </c>
      <c r="E218" s="33">
        <v>187691313</v>
      </c>
      <c r="F218" s="33">
        <v>15306223</v>
      </c>
      <c r="G218" s="38">
        <f t="shared" si="48"/>
        <v>8.4931656287715582E-2</v>
      </c>
      <c r="H218" s="33">
        <v>30833719</v>
      </c>
      <c r="I218" s="38">
        <f t="shared" si="49"/>
        <v>0.17109111922516779</v>
      </c>
      <c r="J218" s="33">
        <v>63263737</v>
      </c>
      <c r="K218" s="38">
        <f t="shared" si="50"/>
        <v>0.33706268014652335</v>
      </c>
      <c r="L218" s="33">
        <v>0</v>
      </c>
      <c r="M218" s="38">
        <f t="shared" si="51"/>
        <v>0</v>
      </c>
      <c r="N218" s="33">
        <f t="shared" si="52"/>
        <v>109403679</v>
      </c>
      <c r="O218" s="38">
        <f t="shared" si="53"/>
        <v>0.58289154277481137</v>
      </c>
      <c r="P218" s="33">
        <v>23445631</v>
      </c>
      <c r="Q218" s="33">
        <v>231740340</v>
      </c>
      <c r="R218" s="33">
        <v>281528577</v>
      </c>
      <c r="S218" s="33">
        <v>76530303</v>
      </c>
      <c r="T218" s="38">
        <f t="shared" si="54"/>
        <v>0.27183848906393615</v>
      </c>
      <c r="U218" s="38">
        <f t="shared" si="55"/>
        <v>1.6983166714514955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105694261</v>
      </c>
      <c r="E219" s="33">
        <v>107412176</v>
      </c>
      <c r="F219" s="33">
        <v>20698065</v>
      </c>
      <c r="G219" s="38">
        <f t="shared" si="48"/>
        <v>0.19582960138204666</v>
      </c>
      <c r="H219" s="33">
        <v>23107408</v>
      </c>
      <c r="I219" s="38">
        <f t="shared" si="49"/>
        <v>0.2186250017869939</v>
      </c>
      <c r="J219" s="33">
        <v>15143118</v>
      </c>
      <c r="K219" s="38">
        <f t="shared" si="50"/>
        <v>0.14098139115997427</v>
      </c>
      <c r="L219" s="33">
        <v>0</v>
      </c>
      <c r="M219" s="38">
        <f t="shared" si="51"/>
        <v>0</v>
      </c>
      <c r="N219" s="33">
        <f t="shared" si="52"/>
        <v>58948591</v>
      </c>
      <c r="O219" s="38">
        <f t="shared" si="53"/>
        <v>0.54880734377823237</v>
      </c>
      <c r="P219" s="33">
        <v>22283610</v>
      </c>
      <c r="Q219" s="33">
        <v>99686138</v>
      </c>
      <c r="R219" s="33">
        <v>97402785</v>
      </c>
      <c r="S219" s="33">
        <v>63318870</v>
      </c>
      <c r="T219" s="38">
        <f t="shared" si="54"/>
        <v>0.65007247996040363</v>
      </c>
      <c r="U219" s="38">
        <f t="shared" si="55"/>
        <v>-0.320436948950372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9493692</v>
      </c>
      <c r="E220" s="33">
        <v>9425684</v>
      </c>
      <c r="F220" s="33">
        <v>1392065</v>
      </c>
      <c r="G220" s="38">
        <f t="shared" si="48"/>
        <v>0.14663052056038894</v>
      </c>
      <c r="H220" s="33">
        <v>1772891</v>
      </c>
      <c r="I220" s="38">
        <f t="shared" si="49"/>
        <v>0.18674410334778083</v>
      </c>
      <c r="J220" s="33">
        <v>468106</v>
      </c>
      <c r="K220" s="38">
        <f t="shared" si="50"/>
        <v>4.9662814921442304E-2</v>
      </c>
      <c r="L220" s="33">
        <v>0</v>
      </c>
      <c r="M220" s="38">
        <f t="shared" si="51"/>
        <v>0</v>
      </c>
      <c r="N220" s="33">
        <f t="shared" si="52"/>
        <v>3633062</v>
      </c>
      <c r="O220" s="38">
        <f t="shared" si="53"/>
        <v>0.38544279651216823</v>
      </c>
      <c r="P220" s="33">
        <v>1338033</v>
      </c>
      <c r="Q220" s="33">
        <v>8695572</v>
      </c>
      <c r="R220" s="33">
        <v>8398324</v>
      </c>
      <c r="S220" s="33">
        <v>4664992</v>
      </c>
      <c r="T220" s="38">
        <f t="shared" si="54"/>
        <v>0.55546701937196041</v>
      </c>
      <c r="U220" s="38">
        <f t="shared" si="55"/>
        <v>-0.65015362102429464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7523676</v>
      </c>
      <c r="E221" s="33">
        <v>7523676</v>
      </c>
      <c r="F221" s="33">
        <v>1564608</v>
      </c>
      <c r="G221" s="38">
        <f t="shared" si="48"/>
        <v>0.20795791844305894</v>
      </c>
      <c r="H221" s="33">
        <v>116246</v>
      </c>
      <c r="I221" s="38">
        <f t="shared" si="49"/>
        <v>1.5450691922406015E-2</v>
      </c>
      <c r="J221" s="33">
        <v>3823902</v>
      </c>
      <c r="K221" s="38">
        <f t="shared" si="50"/>
        <v>0.50824915905469614</v>
      </c>
      <c r="L221" s="33">
        <v>0</v>
      </c>
      <c r="M221" s="38">
        <f t="shared" si="51"/>
        <v>0</v>
      </c>
      <c r="N221" s="33">
        <f t="shared" si="52"/>
        <v>5504756</v>
      </c>
      <c r="O221" s="38">
        <f t="shared" si="53"/>
        <v>0.73165776942016114</v>
      </c>
      <c r="P221" s="33">
        <v>2159389</v>
      </c>
      <c r="Q221" s="33">
        <v>10129781</v>
      </c>
      <c r="R221" s="33">
        <v>8641541</v>
      </c>
      <c r="S221" s="33">
        <v>4909359</v>
      </c>
      <c r="T221" s="38">
        <f t="shared" si="54"/>
        <v>0.56811152085027428</v>
      </c>
      <c r="U221" s="38">
        <f t="shared" si="55"/>
        <v>0.77082591418220625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4520000</v>
      </c>
      <c r="E222" s="33">
        <v>7762375</v>
      </c>
      <c r="F222" s="33">
        <v>0</v>
      </c>
      <c r="G222" s="38">
        <f t="shared" si="48"/>
        <v>0</v>
      </c>
      <c r="H222" s="33">
        <v>868550</v>
      </c>
      <c r="I222" s="38">
        <f t="shared" si="49"/>
        <v>0.19215707964601769</v>
      </c>
      <c r="J222" s="33">
        <v>3372887</v>
      </c>
      <c r="K222" s="38">
        <f t="shared" si="50"/>
        <v>0.434517399636065</v>
      </c>
      <c r="L222" s="33">
        <v>0</v>
      </c>
      <c r="M222" s="38">
        <f t="shared" si="51"/>
        <v>0</v>
      </c>
      <c r="N222" s="33">
        <f t="shared" si="52"/>
        <v>4241437</v>
      </c>
      <c r="O222" s="38">
        <f t="shared" si="53"/>
        <v>0.54640970063930172</v>
      </c>
      <c r="P222" s="33">
        <v>961800</v>
      </c>
      <c r="Q222" s="33">
        <v>7500000</v>
      </c>
      <c r="R222" s="33">
        <v>10820000</v>
      </c>
      <c r="S222" s="33">
        <v>4360307</v>
      </c>
      <c r="T222" s="38">
        <f t="shared" si="54"/>
        <v>0.40298585951940852</v>
      </c>
      <c r="U222" s="38">
        <f t="shared" si="55"/>
        <v>2.5068486171761282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364888080</v>
      </c>
      <c r="E224" s="34">
        <f>SUM(E217:E223)</f>
        <v>360728372</v>
      </c>
      <c r="F224" s="34">
        <f>SUM(F217:F223)</f>
        <v>45026483</v>
      </c>
      <c r="G224" s="39">
        <f t="shared" si="48"/>
        <v>0.12339806496282367</v>
      </c>
      <c r="H224" s="34">
        <f>SUM(H217:H223)</f>
        <v>63444017</v>
      </c>
      <c r="I224" s="39">
        <f t="shared" si="49"/>
        <v>0.17387253921805285</v>
      </c>
      <c r="J224" s="34">
        <f>SUM(J217:J223)</f>
        <v>88828895</v>
      </c>
      <c r="K224" s="39">
        <f t="shared" si="50"/>
        <v>0.24624870649209704</v>
      </c>
      <c r="L224" s="34">
        <f>SUM(L217:L223)</f>
        <v>0</v>
      </c>
      <c r="M224" s="39">
        <f t="shared" si="51"/>
        <v>0</v>
      </c>
      <c r="N224" s="34">
        <f t="shared" si="52"/>
        <v>197299395</v>
      </c>
      <c r="O224" s="39">
        <f t="shared" si="53"/>
        <v>0.54694726091575629</v>
      </c>
      <c r="P224" s="34">
        <f>SUM(P217:P223)</f>
        <v>57558030</v>
      </c>
      <c r="Q224" s="34">
        <f>SUM(Q217:Q223)</f>
        <v>396203071</v>
      </c>
      <c r="R224" s="34">
        <f>SUM(R217:R223)</f>
        <v>440594587</v>
      </c>
      <c r="S224" s="34">
        <f>SUM(S217:S223)</f>
        <v>176175704</v>
      </c>
      <c r="T224" s="39">
        <f t="shared" si="54"/>
        <v>0.39985898419582716</v>
      </c>
      <c r="U224" s="39">
        <f t="shared" si="55"/>
        <v>0.54329282986231453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2809108</v>
      </c>
      <c r="E225" s="33">
        <v>6057745</v>
      </c>
      <c r="F225" s="33">
        <v>130082</v>
      </c>
      <c r="G225" s="38">
        <f t="shared" si="48"/>
        <v>4.6307226350855858E-2</v>
      </c>
      <c r="H225" s="33">
        <v>2440789</v>
      </c>
      <c r="I225" s="38">
        <f t="shared" si="49"/>
        <v>0.8688840016118996</v>
      </c>
      <c r="J225" s="33">
        <v>11188696</v>
      </c>
      <c r="K225" s="38">
        <f t="shared" si="50"/>
        <v>1.8470067657189269</v>
      </c>
      <c r="L225" s="33">
        <v>0</v>
      </c>
      <c r="M225" s="38">
        <f t="shared" si="51"/>
        <v>0</v>
      </c>
      <c r="N225" s="33">
        <f t="shared" si="52"/>
        <v>13759567</v>
      </c>
      <c r="O225" s="38">
        <f t="shared" si="53"/>
        <v>2.2714008265451913</v>
      </c>
      <c r="P225" s="33">
        <v>122022</v>
      </c>
      <c r="Q225" s="33">
        <v>6372936</v>
      </c>
      <c r="R225" s="33">
        <v>7372936</v>
      </c>
      <c r="S225" s="33">
        <v>838184</v>
      </c>
      <c r="T225" s="38">
        <f t="shared" si="54"/>
        <v>0.11368388386932966</v>
      </c>
      <c r="U225" s="38">
        <f t="shared" si="55"/>
        <v>90.69408795135304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24642918</v>
      </c>
      <c r="E226" s="33">
        <v>21491735</v>
      </c>
      <c r="F226" s="33">
        <v>3223370</v>
      </c>
      <c r="G226" s="38">
        <f t="shared" si="48"/>
        <v>0.13080309726307573</v>
      </c>
      <c r="H226" s="33">
        <v>10003027</v>
      </c>
      <c r="I226" s="38">
        <f t="shared" si="49"/>
        <v>0.40591893378860411</v>
      </c>
      <c r="J226" s="33">
        <v>1656702</v>
      </c>
      <c r="K226" s="38">
        <f t="shared" si="50"/>
        <v>7.7085540092505331E-2</v>
      </c>
      <c r="L226" s="33">
        <v>0</v>
      </c>
      <c r="M226" s="38">
        <f t="shared" si="51"/>
        <v>0</v>
      </c>
      <c r="N226" s="33">
        <f t="shared" si="52"/>
        <v>14883099</v>
      </c>
      <c r="O226" s="38">
        <f t="shared" si="53"/>
        <v>0.69250337397143602</v>
      </c>
      <c r="P226" s="33">
        <v>1709355</v>
      </c>
      <c r="Q226" s="33">
        <v>17217087</v>
      </c>
      <c r="R226" s="33">
        <v>6973997</v>
      </c>
      <c r="S226" s="33">
        <v>5825101</v>
      </c>
      <c r="T226" s="38">
        <f t="shared" si="54"/>
        <v>0.83526003811013971</v>
      </c>
      <c r="U226" s="38">
        <f t="shared" si="55"/>
        <v>-3.0802846687785768E-2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21012018</v>
      </c>
      <c r="E227" s="33">
        <v>18951753</v>
      </c>
      <c r="F227" s="33">
        <v>2532508</v>
      </c>
      <c r="G227" s="38">
        <f t="shared" si="48"/>
        <v>0.12052664337142677</v>
      </c>
      <c r="H227" s="33">
        <v>5632753</v>
      </c>
      <c r="I227" s="38">
        <f t="shared" si="49"/>
        <v>0.2680729190313848</v>
      </c>
      <c r="J227" s="33">
        <v>5262359</v>
      </c>
      <c r="K227" s="38">
        <f t="shared" si="50"/>
        <v>0.27767135842262192</v>
      </c>
      <c r="L227" s="33">
        <v>0</v>
      </c>
      <c r="M227" s="38">
        <f t="shared" si="51"/>
        <v>0</v>
      </c>
      <c r="N227" s="33">
        <f t="shared" si="52"/>
        <v>13427620</v>
      </c>
      <c r="O227" s="38">
        <f t="shared" si="53"/>
        <v>0.70851598794053505</v>
      </c>
      <c r="P227" s="33">
        <v>1283892</v>
      </c>
      <c r="Q227" s="33">
        <v>30779824</v>
      </c>
      <c r="R227" s="33">
        <v>31822473</v>
      </c>
      <c r="S227" s="33">
        <v>13136640</v>
      </c>
      <c r="T227" s="38">
        <f t="shared" si="54"/>
        <v>0.41281015463505932</v>
      </c>
      <c r="U227" s="38">
        <f t="shared" si="55"/>
        <v>3.0987551912466156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134762745</v>
      </c>
      <c r="E228" s="33">
        <v>157360245</v>
      </c>
      <c r="F228" s="33">
        <v>23003084</v>
      </c>
      <c r="G228" s="38">
        <f t="shared" si="48"/>
        <v>0.17069319862844884</v>
      </c>
      <c r="H228" s="33">
        <v>44180628</v>
      </c>
      <c r="I228" s="38">
        <f t="shared" si="49"/>
        <v>0.32784007182400449</v>
      </c>
      <c r="J228" s="33">
        <v>41776735</v>
      </c>
      <c r="K228" s="38">
        <f t="shared" si="50"/>
        <v>0.26548468452117624</v>
      </c>
      <c r="L228" s="33">
        <v>0</v>
      </c>
      <c r="M228" s="38">
        <f t="shared" si="51"/>
        <v>0</v>
      </c>
      <c r="N228" s="33">
        <f t="shared" si="52"/>
        <v>108960447</v>
      </c>
      <c r="O228" s="38">
        <f t="shared" si="53"/>
        <v>0.69242677526334562</v>
      </c>
      <c r="P228" s="33">
        <v>19472693</v>
      </c>
      <c r="Q228" s="33">
        <v>117480394</v>
      </c>
      <c r="R228" s="33">
        <v>119746394</v>
      </c>
      <c r="S228" s="33">
        <v>50537593</v>
      </c>
      <c r="T228" s="38">
        <f t="shared" si="54"/>
        <v>0.42203853754460446</v>
      </c>
      <c r="U228" s="38">
        <f t="shared" si="55"/>
        <v>1.1454009982081059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183226789</v>
      </c>
      <c r="E230" s="34">
        <f>SUM(E225:E229)</f>
        <v>203861478</v>
      </c>
      <c r="F230" s="34">
        <f>SUM(F225:F229)</f>
        <v>28889044</v>
      </c>
      <c r="G230" s="39">
        <f t="shared" si="48"/>
        <v>0.15766823267311639</v>
      </c>
      <c r="H230" s="34">
        <f>SUM(H225:H229)</f>
        <v>62257197</v>
      </c>
      <c r="I230" s="39">
        <f t="shared" si="49"/>
        <v>0.33978217562935081</v>
      </c>
      <c r="J230" s="34">
        <f>SUM(J225:J229)</f>
        <v>59884492</v>
      </c>
      <c r="K230" s="39">
        <f t="shared" si="50"/>
        <v>0.29375089687125688</v>
      </c>
      <c r="L230" s="34">
        <f>SUM(L225:L229)</f>
        <v>0</v>
      </c>
      <c r="M230" s="39">
        <f t="shared" si="51"/>
        <v>0</v>
      </c>
      <c r="N230" s="34">
        <f t="shared" si="52"/>
        <v>151030733</v>
      </c>
      <c r="O230" s="39">
        <f t="shared" si="53"/>
        <v>0.74084978918871569</v>
      </c>
      <c r="P230" s="34">
        <f>SUM(P225:P229)</f>
        <v>22587962</v>
      </c>
      <c r="Q230" s="34">
        <f>SUM(Q225:Q229)</f>
        <v>171850241</v>
      </c>
      <c r="R230" s="34">
        <f>SUM(R225:R229)</f>
        <v>165915800</v>
      </c>
      <c r="S230" s="34">
        <f>SUM(S225:S229)</f>
        <v>70337518</v>
      </c>
      <c r="T230" s="39">
        <f t="shared" si="54"/>
        <v>0.42393502005233979</v>
      </c>
      <c r="U230" s="39">
        <f t="shared" si="55"/>
        <v>1.6511684409598351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810187243</v>
      </c>
      <c r="E231" s="34">
        <f>SUM(E208:E215,E217:E223,E225:E229)</f>
        <v>847411098</v>
      </c>
      <c r="F231" s="34">
        <f>SUM(F208:F215,F217:F223,F225:F229)</f>
        <v>99969481</v>
      </c>
      <c r="G231" s="39">
        <f t="shared" si="48"/>
        <v>0.12339058885922251</v>
      </c>
      <c r="H231" s="34">
        <f>SUM(H208:H215,H217:H223,H225:H229)</f>
        <v>183501007</v>
      </c>
      <c r="I231" s="39">
        <f t="shared" si="49"/>
        <v>0.22649209622274935</v>
      </c>
      <c r="J231" s="34">
        <f>SUM(J208:J215,J217:J223,J225:J229)</f>
        <v>198076296</v>
      </c>
      <c r="K231" s="39">
        <f t="shared" si="50"/>
        <v>0.23374286278228562</v>
      </c>
      <c r="L231" s="34">
        <f>SUM(L208:L215,L217:L223,L225:L229)</f>
        <v>0</v>
      </c>
      <c r="M231" s="39">
        <f t="shared" si="51"/>
        <v>0</v>
      </c>
      <c r="N231" s="34">
        <f t="shared" si="52"/>
        <v>481546784</v>
      </c>
      <c r="O231" s="39">
        <f t="shared" si="53"/>
        <v>0.56825640487422557</v>
      </c>
      <c r="P231" s="34">
        <f>SUM(P208:P215,P217:P223,P225:P229)</f>
        <v>109598317</v>
      </c>
      <c r="Q231" s="34">
        <f>SUM(Q208:Q215,Q217:Q223,Q225:Q229)</f>
        <v>796834534</v>
      </c>
      <c r="R231" s="34">
        <f>SUM(R208:R215,R217:R223,R225:R229)</f>
        <v>839451365</v>
      </c>
      <c r="S231" s="34">
        <f>SUM(S208:S215,S217:S223,S225:S229)</f>
        <v>354168009</v>
      </c>
      <c r="T231" s="39">
        <f t="shared" si="54"/>
        <v>0.42190414330912429</v>
      </c>
      <c r="U231" s="39">
        <f t="shared" si="55"/>
        <v>0.80729322695712558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51606308</v>
      </c>
      <c r="E235" s="33">
        <v>55739738</v>
      </c>
      <c r="F235" s="33">
        <v>10128841</v>
      </c>
      <c r="G235" s="38">
        <f t="shared" si="56"/>
        <v>0.19627137442190207</v>
      </c>
      <c r="H235" s="33">
        <v>11664661</v>
      </c>
      <c r="I235" s="38">
        <f t="shared" si="57"/>
        <v>0.22603168976939797</v>
      </c>
      <c r="J235" s="33">
        <v>11328092</v>
      </c>
      <c r="K235" s="38">
        <f t="shared" si="58"/>
        <v>0.20323188458474634</v>
      </c>
      <c r="L235" s="33">
        <v>0</v>
      </c>
      <c r="M235" s="38">
        <f t="shared" si="59"/>
        <v>0</v>
      </c>
      <c r="N235" s="33">
        <f t="shared" si="60"/>
        <v>33121594</v>
      </c>
      <c r="O235" s="38">
        <f t="shared" si="61"/>
        <v>0.59421868829021052</v>
      </c>
      <c r="P235" s="33">
        <v>13763491</v>
      </c>
      <c r="Q235" s="33">
        <v>47098199</v>
      </c>
      <c r="R235" s="33">
        <v>47058199</v>
      </c>
      <c r="S235" s="33">
        <v>34467625</v>
      </c>
      <c r="T235" s="38">
        <f t="shared" si="62"/>
        <v>0.7324467517339539</v>
      </c>
      <c r="U235" s="38">
        <f t="shared" si="63"/>
        <v>-0.17694631398385774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284504370</v>
      </c>
      <c r="E236" s="33">
        <v>280094199</v>
      </c>
      <c r="F236" s="33">
        <v>17176735</v>
      </c>
      <c r="G236" s="38">
        <f t="shared" si="56"/>
        <v>6.03742395942811E-2</v>
      </c>
      <c r="H236" s="33">
        <v>25519416</v>
      </c>
      <c r="I236" s="38">
        <f t="shared" si="57"/>
        <v>8.9697799720967378E-2</v>
      </c>
      <c r="J236" s="33">
        <v>28477879</v>
      </c>
      <c r="K236" s="38">
        <f t="shared" si="58"/>
        <v>0.10167250554160888</v>
      </c>
      <c r="L236" s="33">
        <v>0</v>
      </c>
      <c r="M236" s="38">
        <f t="shared" si="59"/>
        <v>0</v>
      </c>
      <c r="N236" s="33">
        <f t="shared" si="60"/>
        <v>71174030</v>
      </c>
      <c r="O236" s="38">
        <f t="shared" si="61"/>
        <v>0.25410747617804108</v>
      </c>
      <c r="P236" s="33">
        <v>36223984</v>
      </c>
      <c r="Q236" s="33">
        <v>305871743</v>
      </c>
      <c r="R236" s="33">
        <v>303913190</v>
      </c>
      <c r="S236" s="33">
        <v>67281571</v>
      </c>
      <c r="T236" s="38">
        <f t="shared" si="62"/>
        <v>0.22138417552722869</v>
      </c>
      <c r="U236" s="38">
        <f t="shared" si="63"/>
        <v>-0.21383912382470138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11707275</v>
      </c>
      <c r="E237" s="33">
        <v>11707275</v>
      </c>
      <c r="F237" s="33">
        <v>611187</v>
      </c>
      <c r="G237" s="38">
        <f t="shared" si="56"/>
        <v>5.2205743864392015E-2</v>
      </c>
      <c r="H237" s="33">
        <v>11752</v>
      </c>
      <c r="I237" s="38">
        <f t="shared" si="57"/>
        <v>1.0038202741457769E-3</v>
      </c>
      <c r="J237" s="33">
        <v>1275000</v>
      </c>
      <c r="K237" s="38">
        <f t="shared" si="58"/>
        <v>0.10890664138324248</v>
      </c>
      <c r="L237" s="33">
        <v>0</v>
      </c>
      <c r="M237" s="38">
        <f t="shared" si="59"/>
        <v>0</v>
      </c>
      <c r="N237" s="33">
        <f t="shared" si="60"/>
        <v>1897939</v>
      </c>
      <c r="O237" s="38">
        <f t="shared" si="61"/>
        <v>0.16211620552178027</v>
      </c>
      <c r="P237" s="33">
        <v>810641</v>
      </c>
      <c r="Q237" s="33">
        <v>9217620</v>
      </c>
      <c r="R237" s="33">
        <v>9217620</v>
      </c>
      <c r="S237" s="33">
        <v>2314822</v>
      </c>
      <c r="T237" s="38">
        <f t="shared" si="62"/>
        <v>0.25113011818669029</v>
      </c>
      <c r="U237" s="38">
        <f t="shared" si="63"/>
        <v>0.57282940290461504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21073039</v>
      </c>
      <c r="E238" s="33">
        <v>21573039</v>
      </c>
      <c r="F238" s="33">
        <v>4327569</v>
      </c>
      <c r="G238" s="38">
        <f t="shared" si="56"/>
        <v>0.20536046082389919</v>
      </c>
      <c r="H238" s="33">
        <v>5026319</v>
      </c>
      <c r="I238" s="38">
        <f t="shared" si="57"/>
        <v>0.23851894356575717</v>
      </c>
      <c r="J238" s="33">
        <v>8943760</v>
      </c>
      <c r="K238" s="38">
        <f t="shared" si="58"/>
        <v>0.41458043996490251</v>
      </c>
      <c r="L238" s="33">
        <v>0</v>
      </c>
      <c r="M238" s="38">
        <f t="shared" si="59"/>
        <v>0</v>
      </c>
      <c r="N238" s="33">
        <f t="shared" si="60"/>
        <v>18297648</v>
      </c>
      <c r="O238" s="38">
        <f t="shared" si="61"/>
        <v>0.84817201693280209</v>
      </c>
      <c r="P238" s="33">
        <v>16318840</v>
      </c>
      <c r="Q238" s="33">
        <v>19928371</v>
      </c>
      <c r="R238" s="33">
        <v>22969551</v>
      </c>
      <c r="S238" s="33">
        <v>24341844</v>
      </c>
      <c r="T238" s="38">
        <f t="shared" si="62"/>
        <v>1.0597440063151431</v>
      </c>
      <c r="U238" s="38">
        <f t="shared" si="63"/>
        <v>-0.45193653470467265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10421237</v>
      </c>
      <c r="E239" s="33">
        <v>10421237</v>
      </c>
      <c r="F239" s="33">
        <v>2152604</v>
      </c>
      <c r="G239" s="38">
        <f t="shared" si="56"/>
        <v>0.20655935566958125</v>
      </c>
      <c r="H239" s="33">
        <v>2583668</v>
      </c>
      <c r="I239" s="38">
        <f t="shared" si="57"/>
        <v>0.24792335113384331</v>
      </c>
      <c r="J239" s="33">
        <v>2355469</v>
      </c>
      <c r="K239" s="38">
        <f t="shared" si="58"/>
        <v>0.22602585470419684</v>
      </c>
      <c r="L239" s="33">
        <v>0</v>
      </c>
      <c r="M239" s="38">
        <f t="shared" si="59"/>
        <v>0</v>
      </c>
      <c r="N239" s="33">
        <f t="shared" si="60"/>
        <v>7091741</v>
      </c>
      <c r="O239" s="38">
        <f t="shared" si="61"/>
        <v>0.6805085615076214</v>
      </c>
      <c r="P239" s="33">
        <v>1531200</v>
      </c>
      <c r="Q239" s="33">
        <v>9649294</v>
      </c>
      <c r="R239" s="33">
        <v>9649294</v>
      </c>
      <c r="S239" s="33">
        <v>6269783</v>
      </c>
      <c r="T239" s="38">
        <f t="shared" si="62"/>
        <v>0.64976598287916199</v>
      </c>
      <c r="U239" s="38">
        <f t="shared" si="63"/>
        <v>0.53831570010449314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379312229</v>
      </c>
      <c r="E240" s="34">
        <f>SUM(E234:E239)</f>
        <v>379535488</v>
      </c>
      <c r="F240" s="34">
        <f>SUM(F234:F239)</f>
        <v>34396936</v>
      </c>
      <c r="G240" s="39">
        <f t="shared" si="56"/>
        <v>9.0682380820366323E-2</v>
      </c>
      <c r="H240" s="34">
        <f>SUM(H234:H239)</f>
        <v>44805816</v>
      </c>
      <c r="I240" s="39">
        <f t="shared" si="57"/>
        <v>0.11812383723594633</v>
      </c>
      <c r="J240" s="34">
        <f>SUM(J234:J239)</f>
        <v>52380200</v>
      </c>
      <c r="K240" s="39">
        <f t="shared" si="58"/>
        <v>0.13801133663685225</v>
      </c>
      <c r="L240" s="34">
        <f>SUM(L234:L239)</f>
        <v>0</v>
      </c>
      <c r="M240" s="39">
        <f t="shared" si="59"/>
        <v>0</v>
      </c>
      <c r="N240" s="34">
        <f t="shared" si="60"/>
        <v>131582952</v>
      </c>
      <c r="O240" s="39">
        <f t="shared" si="61"/>
        <v>0.34669472594878925</v>
      </c>
      <c r="P240" s="34">
        <f>SUM(P234:P239)</f>
        <v>68648156</v>
      </c>
      <c r="Q240" s="34">
        <f>SUM(Q234:Q239)</f>
        <v>391765227</v>
      </c>
      <c r="R240" s="34">
        <f>SUM(R234:R239)</f>
        <v>392807854</v>
      </c>
      <c r="S240" s="34">
        <f>SUM(S234:S239)</f>
        <v>134675645</v>
      </c>
      <c r="T240" s="39">
        <f t="shared" si="62"/>
        <v>0.34285374803121937</v>
      </c>
      <c r="U240" s="39">
        <f t="shared" si="63"/>
        <v>-0.23697586283308181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9702452</v>
      </c>
      <c r="E242" s="33">
        <v>8896062</v>
      </c>
      <c r="F242" s="33">
        <v>839088</v>
      </c>
      <c r="G242" s="38">
        <f t="shared" si="56"/>
        <v>8.6482056288451625E-2</v>
      </c>
      <c r="H242" s="33">
        <v>957108</v>
      </c>
      <c r="I242" s="38">
        <f t="shared" si="57"/>
        <v>9.8645991755486134E-2</v>
      </c>
      <c r="J242" s="33">
        <v>4702464</v>
      </c>
      <c r="K242" s="38">
        <f t="shared" si="58"/>
        <v>0.52860063250458467</v>
      </c>
      <c r="L242" s="33">
        <v>0</v>
      </c>
      <c r="M242" s="38">
        <f t="shared" si="59"/>
        <v>0</v>
      </c>
      <c r="N242" s="33">
        <f t="shared" si="60"/>
        <v>6498660</v>
      </c>
      <c r="O242" s="38">
        <f t="shared" si="61"/>
        <v>0.73050974689699777</v>
      </c>
      <c r="P242" s="33">
        <v>3873046</v>
      </c>
      <c r="Q242" s="33">
        <v>13834812</v>
      </c>
      <c r="R242" s="33">
        <v>13834812</v>
      </c>
      <c r="S242" s="33">
        <v>8025174</v>
      </c>
      <c r="T242" s="38">
        <f t="shared" si="62"/>
        <v>0.58007105553729243</v>
      </c>
      <c r="U242" s="38">
        <f t="shared" si="63"/>
        <v>0.21415134238013178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9511140</v>
      </c>
      <c r="E243" s="33">
        <v>17354040</v>
      </c>
      <c r="F243" s="33">
        <v>4043409</v>
      </c>
      <c r="G243" s="38">
        <f t="shared" si="56"/>
        <v>0.42512348677445605</v>
      </c>
      <c r="H243" s="33">
        <v>4448747</v>
      </c>
      <c r="I243" s="38">
        <f t="shared" si="57"/>
        <v>0.46774067041385153</v>
      </c>
      <c r="J243" s="33">
        <v>4114375</v>
      </c>
      <c r="K243" s="38">
        <f t="shared" si="58"/>
        <v>0.23708456359441374</v>
      </c>
      <c r="L243" s="33">
        <v>0</v>
      </c>
      <c r="M243" s="38">
        <f t="shared" si="59"/>
        <v>0</v>
      </c>
      <c r="N243" s="33">
        <f t="shared" si="60"/>
        <v>12606531</v>
      </c>
      <c r="O243" s="38">
        <f t="shared" si="61"/>
        <v>0.72643205847168724</v>
      </c>
      <c r="P243" s="33">
        <v>7022736</v>
      </c>
      <c r="Q243" s="33">
        <v>5671356</v>
      </c>
      <c r="R243" s="33">
        <v>14041354</v>
      </c>
      <c r="S243" s="33">
        <v>25625127</v>
      </c>
      <c r="T243" s="38">
        <f t="shared" si="62"/>
        <v>1.8249754973772472</v>
      </c>
      <c r="U243" s="38">
        <f t="shared" si="63"/>
        <v>-0.4141350322723224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6447982</v>
      </c>
      <c r="E244" s="33">
        <v>6447982</v>
      </c>
      <c r="F244" s="33">
        <v>157132</v>
      </c>
      <c r="G244" s="38">
        <f t="shared" si="56"/>
        <v>2.4369174727845083E-2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157132</v>
      </c>
      <c r="O244" s="38">
        <f t="shared" si="61"/>
        <v>2.4369174727845083E-2</v>
      </c>
      <c r="P244" s="33">
        <v>0</v>
      </c>
      <c r="Q244" s="33">
        <v>5486240</v>
      </c>
      <c r="R244" s="33">
        <v>5486240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11260693</v>
      </c>
      <c r="E245" s="33">
        <v>15234532</v>
      </c>
      <c r="F245" s="33">
        <v>3455830</v>
      </c>
      <c r="G245" s="38">
        <f t="shared" si="56"/>
        <v>0.30689319032141271</v>
      </c>
      <c r="H245" s="33">
        <v>3285460</v>
      </c>
      <c r="I245" s="38">
        <f t="shared" si="57"/>
        <v>0.29176357085660715</v>
      </c>
      <c r="J245" s="33">
        <v>3390271</v>
      </c>
      <c r="K245" s="38">
        <f t="shared" si="58"/>
        <v>0.2225385722383858</v>
      </c>
      <c r="L245" s="33">
        <v>0</v>
      </c>
      <c r="M245" s="38">
        <f t="shared" si="59"/>
        <v>0</v>
      </c>
      <c r="N245" s="33">
        <f t="shared" si="60"/>
        <v>10131561</v>
      </c>
      <c r="O245" s="38">
        <f t="shared" si="61"/>
        <v>0.66503920172933439</v>
      </c>
      <c r="P245" s="33">
        <v>3250348</v>
      </c>
      <c r="Q245" s="33">
        <v>12720688</v>
      </c>
      <c r="R245" s="33">
        <v>13077688</v>
      </c>
      <c r="S245" s="33">
        <v>10034922</v>
      </c>
      <c r="T245" s="38">
        <f t="shared" si="62"/>
        <v>0.76733150385603321</v>
      </c>
      <c r="U245" s="38">
        <f t="shared" si="63"/>
        <v>4.3048621255324049E-2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65000000</v>
      </c>
      <c r="E246" s="33">
        <v>65000000</v>
      </c>
      <c r="F246" s="33">
        <v>3607861</v>
      </c>
      <c r="G246" s="38">
        <f t="shared" si="56"/>
        <v>5.5505553846153848E-2</v>
      </c>
      <c r="H246" s="33">
        <v>12245005</v>
      </c>
      <c r="I246" s="38">
        <f t="shared" si="57"/>
        <v>0.18838469230769231</v>
      </c>
      <c r="J246" s="33">
        <v>9465284</v>
      </c>
      <c r="K246" s="38">
        <f t="shared" si="58"/>
        <v>0.14561975384615386</v>
      </c>
      <c r="L246" s="33">
        <v>0</v>
      </c>
      <c r="M246" s="38">
        <f t="shared" si="59"/>
        <v>0</v>
      </c>
      <c r="N246" s="33">
        <f t="shared" si="60"/>
        <v>25318150</v>
      </c>
      <c r="O246" s="38">
        <f t="shared" si="61"/>
        <v>0.38951000000000002</v>
      </c>
      <c r="P246" s="33">
        <v>6399703</v>
      </c>
      <c r="Q246" s="33">
        <v>50000000</v>
      </c>
      <c r="R246" s="33">
        <v>25000000</v>
      </c>
      <c r="S246" s="33">
        <v>7688451</v>
      </c>
      <c r="T246" s="38">
        <f t="shared" si="62"/>
        <v>0.30753804000000001</v>
      </c>
      <c r="U246" s="38">
        <f t="shared" si="63"/>
        <v>0.47901926073756851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101922267</v>
      </c>
      <c r="E247" s="34">
        <f>SUM(E241:E246)</f>
        <v>112932616</v>
      </c>
      <c r="F247" s="34">
        <f>SUM(F241:F246)</f>
        <v>12103320</v>
      </c>
      <c r="G247" s="39">
        <f t="shared" si="56"/>
        <v>0.11875049835773374</v>
      </c>
      <c r="H247" s="34">
        <f>SUM(H241:H246)</f>
        <v>20936320</v>
      </c>
      <c r="I247" s="39">
        <f t="shared" si="57"/>
        <v>0.20541458325294118</v>
      </c>
      <c r="J247" s="34">
        <f>SUM(J241:J246)</f>
        <v>21672394</v>
      </c>
      <c r="K247" s="39">
        <f t="shared" si="58"/>
        <v>0.19190553418155123</v>
      </c>
      <c r="L247" s="34">
        <f>SUM(L241:L246)</f>
        <v>0</v>
      </c>
      <c r="M247" s="39">
        <f t="shared" si="59"/>
        <v>0</v>
      </c>
      <c r="N247" s="34">
        <f t="shared" si="60"/>
        <v>54712034</v>
      </c>
      <c r="O247" s="39">
        <f t="shared" si="61"/>
        <v>0.48446618822679183</v>
      </c>
      <c r="P247" s="34">
        <f>SUM(P241:P246)</f>
        <v>20545833</v>
      </c>
      <c r="Q247" s="34">
        <f>SUM(Q241:Q246)</f>
        <v>87713096</v>
      </c>
      <c r="R247" s="34">
        <f>SUM(R241:R246)</f>
        <v>71440094</v>
      </c>
      <c r="S247" s="34">
        <f>SUM(S241:S246)</f>
        <v>51373674</v>
      </c>
      <c r="T247" s="39">
        <f t="shared" si="62"/>
        <v>0.71911543117510457</v>
      </c>
      <c r="U247" s="39">
        <f t="shared" si="63"/>
        <v>5.4831605026673724E-2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10208578</v>
      </c>
      <c r="E248" s="33">
        <v>10744537</v>
      </c>
      <c r="F248" s="33">
        <v>801099</v>
      </c>
      <c r="G248" s="38">
        <f t="shared" si="56"/>
        <v>7.8473123289061419E-2</v>
      </c>
      <c r="H248" s="33">
        <v>64021</v>
      </c>
      <c r="I248" s="38">
        <f t="shared" si="57"/>
        <v>6.2712945916659499E-3</v>
      </c>
      <c r="J248" s="33">
        <v>72153</v>
      </c>
      <c r="K248" s="38">
        <f t="shared" si="58"/>
        <v>6.7153196084670753E-3</v>
      </c>
      <c r="L248" s="33">
        <v>0</v>
      </c>
      <c r="M248" s="38">
        <f t="shared" si="59"/>
        <v>0</v>
      </c>
      <c r="N248" s="33">
        <f t="shared" si="60"/>
        <v>937273</v>
      </c>
      <c r="O248" s="38">
        <f t="shared" si="61"/>
        <v>8.7232516394145226E-2</v>
      </c>
      <c r="P248" s="33">
        <v>588000</v>
      </c>
      <c r="Q248" s="33">
        <v>11381508</v>
      </c>
      <c r="R248" s="33">
        <v>11919435</v>
      </c>
      <c r="S248" s="33">
        <v>2508899</v>
      </c>
      <c r="T248" s="38">
        <f t="shared" si="62"/>
        <v>0.21048808102061883</v>
      </c>
      <c r="U248" s="38">
        <f t="shared" si="63"/>
        <v>-0.87729081632653061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6134511</v>
      </c>
      <c r="E249" s="33">
        <v>6134511</v>
      </c>
      <c r="F249" s="33">
        <v>1491651</v>
      </c>
      <c r="G249" s="38">
        <f t="shared" si="56"/>
        <v>0.24315727855080871</v>
      </c>
      <c r="H249" s="33">
        <v>1778348</v>
      </c>
      <c r="I249" s="38">
        <f t="shared" si="57"/>
        <v>0.28989238099010661</v>
      </c>
      <c r="J249" s="33">
        <v>1587943</v>
      </c>
      <c r="K249" s="38">
        <f t="shared" si="58"/>
        <v>0.25885404720930488</v>
      </c>
      <c r="L249" s="33">
        <v>0</v>
      </c>
      <c r="M249" s="38">
        <f t="shared" si="59"/>
        <v>0</v>
      </c>
      <c r="N249" s="33">
        <f t="shared" si="60"/>
        <v>4857942</v>
      </c>
      <c r="O249" s="38">
        <f t="shared" si="61"/>
        <v>0.79190370675022015</v>
      </c>
      <c r="P249" s="33">
        <v>0</v>
      </c>
      <c r="Q249" s="33">
        <v>6449816</v>
      </c>
      <c r="R249" s="33">
        <v>6407208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10706635</v>
      </c>
      <c r="E250" s="33">
        <v>10206635</v>
      </c>
      <c r="F250" s="33">
        <v>1030569</v>
      </c>
      <c r="G250" s="38">
        <f t="shared" si="56"/>
        <v>9.6255172610255235E-2</v>
      </c>
      <c r="H250" s="33">
        <v>1439094</v>
      </c>
      <c r="I250" s="38">
        <f t="shared" si="57"/>
        <v>0.13441141871372284</v>
      </c>
      <c r="J250" s="33">
        <v>1937078</v>
      </c>
      <c r="K250" s="38">
        <f t="shared" si="58"/>
        <v>0.18978615381073194</v>
      </c>
      <c r="L250" s="33">
        <v>0</v>
      </c>
      <c r="M250" s="38">
        <f t="shared" si="59"/>
        <v>0</v>
      </c>
      <c r="N250" s="33">
        <f t="shared" si="60"/>
        <v>4406741</v>
      </c>
      <c r="O250" s="38">
        <f t="shared" si="61"/>
        <v>0.43175258055176852</v>
      </c>
      <c r="P250" s="33">
        <v>719450</v>
      </c>
      <c r="Q250" s="33">
        <v>5895561</v>
      </c>
      <c r="R250" s="33">
        <v>7120637</v>
      </c>
      <c r="S250" s="33">
        <v>4189779</v>
      </c>
      <c r="T250" s="38">
        <f t="shared" si="62"/>
        <v>0.58839946482316119</v>
      </c>
      <c r="U250" s="38">
        <f t="shared" si="63"/>
        <v>1.6924428382792409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3145247</v>
      </c>
      <c r="E251" s="33">
        <v>3145247</v>
      </c>
      <c r="F251" s="33">
        <v>852406</v>
      </c>
      <c r="G251" s="38">
        <f t="shared" si="56"/>
        <v>0.27101400939258508</v>
      </c>
      <c r="H251" s="33">
        <v>855951</v>
      </c>
      <c r="I251" s="38">
        <f t="shared" si="57"/>
        <v>0.27214110688286164</v>
      </c>
      <c r="J251" s="33">
        <v>1384823</v>
      </c>
      <c r="K251" s="38">
        <f t="shared" si="58"/>
        <v>0.44029069894987577</v>
      </c>
      <c r="L251" s="33">
        <v>0</v>
      </c>
      <c r="M251" s="38">
        <f t="shared" si="59"/>
        <v>0</v>
      </c>
      <c r="N251" s="33">
        <f t="shared" si="60"/>
        <v>3093180</v>
      </c>
      <c r="O251" s="38">
        <f t="shared" si="61"/>
        <v>0.98344581522532248</v>
      </c>
      <c r="P251" s="33">
        <v>1200295</v>
      </c>
      <c r="Q251" s="33">
        <v>3656600</v>
      </c>
      <c r="R251" s="33">
        <v>3556600</v>
      </c>
      <c r="S251" s="33">
        <v>4347694</v>
      </c>
      <c r="T251" s="38">
        <f t="shared" si="62"/>
        <v>1.2224298487319349</v>
      </c>
      <c r="U251" s="38">
        <f t="shared" si="63"/>
        <v>0.15373554001308021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30194971</v>
      </c>
      <c r="E254" s="34">
        <f>SUM(E248:E253)</f>
        <v>30230930</v>
      </c>
      <c r="F254" s="34">
        <f>SUM(F248:F253)</f>
        <v>4175725</v>
      </c>
      <c r="G254" s="39">
        <f t="shared" si="56"/>
        <v>0.13829206856996154</v>
      </c>
      <c r="H254" s="34">
        <f>SUM(H248:H253)</f>
        <v>4137414</v>
      </c>
      <c r="I254" s="39">
        <f t="shared" si="57"/>
        <v>0.13702328112850315</v>
      </c>
      <c r="J254" s="34">
        <f>SUM(J248:J253)</f>
        <v>4981997</v>
      </c>
      <c r="K254" s="39">
        <f t="shared" si="58"/>
        <v>0.16479800654495247</v>
      </c>
      <c r="L254" s="34">
        <f>SUM(L248:L253)</f>
        <v>0</v>
      </c>
      <c r="M254" s="39">
        <f t="shared" si="59"/>
        <v>0</v>
      </c>
      <c r="N254" s="34">
        <f t="shared" si="60"/>
        <v>13295136</v>
      </c>
      <c r="O254" s="39">
        <f t="shared" si="61"/>
        <v>0.43978587493007987</v>
      </c>
      <c r="P254" s="34">
        <f>SUM(P248:P253)</f>
        <v>2507745</v>
      </c>
      <c r="Q254" s="34">
        <f>SUM(Q248:Q253)</f>
        <v>27383485</v>
      </c>
      <c r="R254" s="34">
        <f>SUM(R248:R253)</f>
        <v>29003880</v>
      </c>
      <c r="S254" s="34">
        <f>SUM(S248:S253)</f>
        <v>11046372</v>
      </c>
      <c r="T254" s="39">
        <f t="shared" si="62"/>
        <v>0.38085842307994655</v>
      </c>
      <c r="U254" s="39">
        <f t="shared" si="63"/>
        <v>0.98664417634169332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190024158</v>
      </c>
      <c r="E255" s="33">
        <v>185804137</v>
      </c>
      <c r="F255" s="33">
        <v>17099328</v>
      </c>
      <c r="G255" s="38">
        <f t="shared" si="56"/>
        <v>8.9985021799175655E-2</v>
      </c>
      <c r="H255" s="33">
        <v>53724306</v>
      </c>
      <c r="I255" s="38">
        <f t="shared" si="57"/>
        <v>0.28272355770680485</v>
      </c>
      <c r="J255" s="33">
        <v>34419695</v>
      </c>
      <c r="K255" s="38">
        <f t="shared" si="58"/>
        <v>0.18524719393088648</v>
      </c>
      <c r="L255" s="33">
        <v>0</v>
      </c>
      <c r="M255" s="38">
        <f t="shared" si="59"/>
        <v>0</v>
      </c>
      <c r="N255" s="33">
        <f t="shared" si="60"/>
        <v>105243329</v>
      </c>
      <c r="O255" s="38">
        <f t="shared" si="61"/>
        <v>0.56642080579723586</v>
      </c>
      <c r="P255" s="33">
        <v>48122767</v>
      </c>
      <c r="Q255" s="33">
        <v>170256899</v>
      </c>
      <c r="R255" s="33">
        <v>171951487</v>
      </c>
      <c r="S255" s="33">
        <v>115722240</v>
      </c>
      <c r="T255" s="38">
        <f t="shared" si="62"/>
        <v>0.67299354032338199</v>
      </c>
      <c r="U255" s="38">
        <f t="shared" si="63"/>
        <v>-0.28475237095157058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12423933</v>
      </c>
      <c r="E256" s="33">
        <v>16313828</v>
      </c>
      <c r="F256" s="33">
        <v>2833758</v>
      </c>
      <c r="G256" s="38">
        <f t="shared" si="56"/>
        <v>0.2280886414954105</v>
      </c>
      <c r="H256" s="33">
        <v>2526674</v>
      </c>
      <c r="I256" s="38">
        <f t="shared" si="57"/>
        <v>0.20337150884506541</v>
      </c>
      <c r="J256" s="33">
        <v>5152616</v>
      </c>
      <c r="K256" s="38">
        <f t="shared" si="58"/>
        <v>0.31584346727205903</v>
      </c>
      <c r="L256" s="33">
        <v>0</v>
      </c>
      <c r="M256" s="38">
        <f t="shared" si="59"/>
        <v>0</v>
      </c>
      <c r="N256" s="33">
        <f t="shared" si="60"/>
        <v>10513048</v>
      </c>
      <c r="O256" s="38">
        <f t="shared" si="61"/>
        <v>0.64442557565275294</v>
      </c>
      <c r="P256" s="33">
        <v>2485174</v>
      </c>
      <c r="Q256" s="33">
        <v>12093933</v>
      </c>
      <c r="R256" s="33">
        <v>11908930</v>
      </c>
      <c r="S256" s="33">
        <v>7092849</v>
      </c>
      <c r="T256" s="38">
        <f t="shared" si="62"/>
        <v>0.5955907877533918</v>
      </c>
      <c r="U256" s="38">
        <f t="shared" si="63"/>
        <v>1.0733421482761369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86257704</v>
      </c>
      <c r="E257" s="33">
        <v>86257704</v>
      </c>
      <c r="F257" s="33">
        <v>6206354</v>
      </c>
      <c r="G257" s="38">
        <f t="shared" si="56"/>
        <v>7.1951300720918793E-2</v>
      </c>
      <c r="H257" s="33">
        <v>13498436</v>
      </c>
      <c r="I257" s="38">
        <f t="shared" si="57"/>
        <v>0.1564896278713841</v>
      </c>
      <c r="J257" s="33">
        <v>12801114</v>
      </c>
      <c r="K257" s="38">
        <f t="shared" si="58"/>
        <v>0.14840545720994383</v>
      </c>
      <c r="L257" s="33">
        <v>0</v>
      </c>
      <c r="M257" s="38">
        <f t="shared" si="59"/>
        <v>0</v>
      </c>
      <c r="N257" s="33">
        <f t="shared" si="60"/>
        <v>32505904</v>
      </c>
      <c r="O257" s="38">
        <f t="shared" si="61"/>
        <v>0.37684638580224672</v>
      </c>
      <c r="P257" s="33">
        <v>11682762</v>
      </c>
      <c r="Q257" s="33">
        <v>84561933</v>
      </c>
      <c r="R257" s="33">
        <v>99451112</v>
      </c>
      <c r="S257" s="33">
        <v>22110166</v>
      </c>
      <c r="T257" s="38">
        <f t="shared" si="62"/>
        <v>0.2223219585518561</v>
      </c>
      <c r="U257" s="38">
        <f t="shared" si="63"/>
        <v>9.5726678331716331E-2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288705795</v>
      </c>
      <c r="E259" s="34">
        <f>SUM(E255:E258)</f>
        <v>288375669</v>
      </c>
      <c r="F259" s="34">
        <f>SUM(F255:F258)</f>
        <v>26139440</v>
      </c>
      <c r="G259" s="39">
        <f t="shared" si="56"/>
        <v>9.0540059994292807E-2</v>
      </c>
      <c r="H259" s="34">
        <f>SUM(H255:H258)</f>
        <v>69749416</v>
      </c>
      <c r="I259" s="39">
        <f t="shared" si="57"/>
        <v>0.2415934048015905</v>
      </c>
      <c r="J259" s="34">
        <f>SUM(J255:J258)</f>
        <v>52373425</v>
      </c>
      <c r="K259" s="39">
        <f t="shared" si="58"/>
        <v>0.18161527004554603</v>
      </c>
      <c r="L259" s="34">
        <f>SUM(L255:L258)</f>
        <v>0</v>
      </c>
      <c r="M259" s="39">
        <f t="shared" si="59"/>
        <v>0</v>
      </c>
      <c r="N259" s="34">
        <f t="shared" si="60"/>
        <v>148262281</v>
      </c>
      <c r="O259" s="39">
        <f t="shared" si="61"/>
        <v>0.51412895378493251</v>
      </c>
      <c r="P259" s="34">
        <f>SUM(P255:P258)</f>
        <v>62290703</v>
      </c>
      <c r="Q259" s="34">
        <f>SUM(Q255:Q258)</f>
        <v>266912765</v>
      </c>
      <c r="R259" s="34">
        <f>SUM(R255:R258)</f>
        <v>283311529</v>
      </c>
      <c r="S259" s="34">
        <f>SUM(S255:S258)</f>
        <v>144925255</v>
      </c>
      <c r="T259" s="39">
        <f t="shared" si="62"/>
        <v>0.51154026633346084</v>
      </c>
      <c r="U259" s="39">
        <f t="shared" si="63"/>
        <v>-0.15920960147134633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800135262</v>
      </c>
      <c r="E260" s="34">
        <f>SUM(E234:E239,E241:E246,E248:E253,E255:E258)</f>
        <v>811074703</v>
      </c>
      <c r="F260" s="34">
        <f>SUM(F234:F239,F241:F246,F248:F253,F255:F258)</f>
        <v>76815421</v>
      </c>
      <c r="G260" s="39">
        <f t="shared" si="56"/>
        <v>9.6003044295278159E-2</v>
      </c>
      <c r="H260" s="34">
        <f>SUM(H234:H239,H241:H246,H248:H253,H255:H258)</f>
        <v>139628966</v>
      </c>
      <c r="I260" s="39">
        <f t="shared" si="57"/>
        <v>0.17450670234303459</v>
      </c>
      <c r="J260" s="34">
        <f>SUM(J234:J239,J241:J246,J248:J253,J255:J258)</f>
        <v>131408016</v>
      </c>
      <c r="K260" s="39">
        <f t="shared" si="58"/>
        <v>0.16201715515716189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347852403</v>
      </c>
      <c r="O260" s="39">
        <f t="shared" si="61"/>
        <v>0.42887837792667538</v>
      </c>
      <c r="P260" s="34">
        <f>SUM(P234:P239,P241:P246,P248:P253,P255:P258)</f>
        <v>153992437</v>
      </c>
      <c r="Q260" s="34">
        <f>SUM(Q234:Q239,Q241:Q246,Q248:Q253,Q255:Q258)</f>
        <v>773774573</v>
      </c>
      <c r="R260" s="34">
        <f>SUM(R234:R239,R241:R246,R248:R253,R255:R258)</f>
        <v>776563357</v>
      </c>
      <c r="S260" s="34">
        <f>SUM(S234:S239,S241:S246,S248:S253,S255:S258)</f>
        <v>342020946</v>
      </c>
      <c r="T260" s="39">
        <f t="shared" si="62"/>
        <v>0.44042890115403682</v>
      </c>
      <c r="U260" s="39">
        <f t="shared" si="63"/>
        <v>-0.14665928691030461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3610912</v>
      </c>
      <c r="E263" s="33">
        <v>4160214</v>
      </c>
      <c r="F263" s="33">
        <v>470474</v>
      </c>
      <c r="G263" s="38">
        <f t="shared" ref="G263:G299" si="64">IF(($D263     =0),0,($F263     /$D263     ))</f>
        <v>0.13029229180882834</v>
      </c>
      <c r="H263" s="33">
        <v>572878</v>
      </c>
      <c r="I263" s="38">
        <f t="shared" ref="I263:I299" si="65">IF(($D263     =0),0,($H263     /$D263     ))</f>
        <v>0.15865188628246826</v>
      </c>
      <c r="J263" s="33">
        <v>464829</v>
      </c>
      <c r="K263" s="38">
        <f t="shared" ref="K263:K299" si="66">IF(($E263     =0),0,($J263     /$E263     ))</f>
        <v>0.11173199263307128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1508181</v>
      </c>
      <c r="O263" s="38">
        <f t="shared" ref="O263:O299" si="69">IF(($E263     =0),0,($N263     /$E263     ))</f>
        <v>0.36252486049996469</v>
      </c>
      <c r="P263" s="33">
        <v>919826</v>
      </c>
      <c r="Q263" s="33">
        <v>1938619</v>
      </c>
      <c r="R263" s="33">
        <v>2033628</v>
      </c>
      <c r="S263" s="33">
        <v>1846707</v>
      </c>
      <c r="T263" s="38">
        <f t="shared" ref="T263:T299" si="70">IF(($R263     =0),0,($S263     /$R263     ))</f>
        <v>0.90808495949111634</v>
      </c>
      <c r="U263" s="38">
        <f t="shared" ref="U263:U299" si="71">IF(($P263     =0),0,(($J263     /$P263     )-1))</f>
        <v>-0.49465551093358961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22434793</v>
      </c>
      <c r="E264" s="33">
        <v>8654711</v>
      </c>
      <c r="F264" s="33">
        <v>1150989</v>
      </c>
      <c r="G264" s="38">
        <f t="shared" si="64"/>
        <v>5.1303749493030758E-2</v>
      </c>
      <c r="H264" s="33">
        <v>1680081</v>
      </c>
      <c r="I264" s="38">
        <f t="shared" si="65"/>
        <v>7.4887296709178458E-2</v>
      </c>
      <c r="J264" s="33">
        <v>1470534</v>
      </c>
      <c r="K264" s="38">
        <f t="shared" si="66"/>
        <v>0.16991139276632114</v>
      </c>
      <c r="L264" s="33">
        <v>0</v>
      </c>
      <c r="M264" s="38">
        <f t="shared" si="67"/>
        <v>0</v>
      </c>
      <c r="N264" s="33">
        <f t="shared" si="68"/>
        <v>4301604</v>
      </c>
      <c r="O264" s="38">
        <f t="shared" si="69"/>
        <v>0.49702456846912624</v>
      </c>
      <c r="P264" s="33">
        <v>1304063</v>
      </c>
      <c r="Q264" s="33">
        <v>12345984</v>
      </c>
      <c r="R264" s="33">
        <v>9023164</v>
      </c>
      <c r="S264" s="33">
        <v>3464310</v>
      </c>
      <c r="T264" s="38">
        <f t="shared" si="70"/>
        <v>0.38393516952590023</v>
      </c>
      <c r="U264" s="38">
        <f t="shared" si="71"/>
        <v>0.12765564240377958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25004702</v>
      </c>
      <c r="E265" s="33">
        <v>25122962</v>
      </c>
      <c r="F265" s="33">
        <v>2778233</v>
      </c>
      <c r="G265" s="38">
        <f t="shared" si="64"/>
        <v>0.11110842272785335</v>
      </c>
      <c r="H265" s="33">
        <v>3696815</v>
      </c>
      <c r="I265" s="38">
        <f t="shared" si="65"/>
        <v>0.14784479335126649</v>
      </c>
      <c r="J265" s="33">
        <v>3158152</v>
      </c>
      <c r="K265" s="38">
        <f t="shared" si="66"/>
        <v>0.1257077887551635</v>
      </c>
      <c r="L265" s="33">
        <v>0</v>
      </c>
      <c r="M265" s="38">
        <f t="shared" si="67"/>
        <v>0</v>
      </c>
      <c r="N265" s="33">
        <f t="shared" si="68"/>
        <v>9633200</v>
      </c>
      <c r="O265" s="38">
        <f t="shared" si="69"/>
        <v>0.38344204795596953</v>
      </c>
      <c r="P265" s="33">
        <v>5674245</v>
      </c>
      <c r="Q265" s="33">
        <v>15793044</v>
      </c>
      <c r="R265" s="33">
        <v>26935864</v>
      </c>
      <c r="S265" s="33">
        <v>13026469</v>
      </c>
      <c r="T265" s="38">
        <f t="shared" si="70"/>
        <v>0.48361058698544068</v>
      </c>
      <c r="U265" s="38">
        <f t="shared" si="71"/>
        <v>-0.44342339817896481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51050407</v>
      </c>
      <c r="E267" s="34">
        <f>SUM(E263:E266)</f>
        <v>37937887</v>
      </c>
      <c r="F267" s="34">
        <f>SUM(F263:F266)</f>
        <v>4399696</v>
      </c>
      <c r="G267" s="39">
        <f t="shared" si="64"/>
        <v>8.6183367744746872E-2</v>
      </c>
      <c r="H267" s="34">
        <f>SUM(H263:H266)</f>
        <v>5949774</v>
      </c>
      <c r="I267" s="39">
        <f t="shared" si="65"/>
        <v>0.11654704339575589</v>
      </c>
      <c r="J267" s="34">
        <f>SUM(J263:J266)</f>
        <v>5093515</v>
      </c>
      <c r="K267" s="39">
        <f t="shared" si="66"/>
        <v>0.13425932234971336</v>
      </c>
      <c r="L267" s="34">
        <f>SUM(L263:L266)</f>
        <v>0</v>
      </c>
      <c r="M267" s="39">
        <f t="shared" si="67"/>
        <v>0</v>
      </c>
      <c r="N267" s="34">
        <f t="shared" si="68"/>
        <v>15442985</v>
      </c>
      <c r="O267" s="39">
        <f t="shared" si="69"/>
        <v>0.40705970261337959</v>
      </c>
      <c r="P267" s="34">
        <f>SUM(P263:P266)</f>
        <v>7898134</v>
      </c>
      <c r="Q267" s="34">
        <f>SUM(Q263:Q266)</f>
        <v>30077647</v>
      </c>
      <c r="R267" s="34">
        <f>SUM(R263:R266)</f>
        <v>37992656</v>
      </c>
      <c r="S267" s="34">
        <f>SUM(S263:S266)</f>
        <v>18337486</v>
      </c>
      <c r="T267" s="39">
        <f t="shared" si="70"/>
        <v>0.48265870119741039</v>
      </c>
      <c r="U267" s="39">
        <f t="shared" si="71"/>
        <v>-0.35509893855941166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3276523</v>
      </c>
      <c r="E268" s="33">
        <v>3276523</v>
      </c>
      <c r="F268" s="33">
        <v>370648</v>
      </c>
      <c r="G268" s="38">
        <f t="shared" si="64"/>
        <v>0.11312235561905105</v>
      </c>
      <c r="H268" s="33">
        <v>677971</v>
      </c>
      <c r="I268" s="38">
        <f t="shared" si="65"/>
        <v>0.20691782111708051</v>
      </c>
      <c r="J268" s="33">
        <v>502789</v>
      </c>
      <c r="K268" s="38">
        <f t="shared" si="66"/>
        <v>0.15345199774272911</v>
      </c>
      <c r="L268" s="33">
        <v>0</v>
      </c>
      <c r="M268" s="38">
        <f t="shared" si="67"/>
        <v>0</v>
      </c>
      <c r="N268" s="33">
        <f t="shared" si="68"/>
        <v>1551408</v>
      </c>
      <c r="O268" s="38">
        <f t="shared" si="69"/>
        <v>0.47349217447886066</v>
      </c>
      <c r="P268" s="33">
        <v>393696</v>
      </c>
      <c r="Q268" s="33">
        <v>3776901</v>
      </c>
      <c r="R268" s="33">
        <v>3278706</v>
      </c>
      <c r="S268" s="33">
        <v>1474521</v>
      </c>
      <c r="T268" s="38">
        <f t="shared" si="70"/>
        <v>0.44972650795771257</v>
      </c>
      <c r="U268" s="38">
        <f t="shared" si="71"/>
        <v>0.27709958953100866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17768875</v>
      </c>
      <c r="E269" s="33">
        <v>23249396</v>
      </c>
      <c r="F269" s="33">
        <v>2453762</v>
      </c>
      <c r="G269" s="38">
        <f t="shared" si="64"/>
        <v>0.13809326701887428</v>
      </c>
      <c r="H269" s="33">
        <v>2403659</v>
      </c>
      <c r="I269" s="38">
        <f t="shared" si="65"/>
        <v>0.13527356121307624</v>
      </c>
      <c r="J269" s="33">
        <v>1974903</v>
      </c>
      <c r="K269" s="38">
        <f t="shared" si="66"/>
        <v>8.4944271240422767E-2</v>
      </c>
      <c r="L269" s="33">
        <v>0</v>
      </c>
      <c r="M269" s="38">
        <f t="shared" si="67"/>
        <v>0</v>
      </c>
      <c r="N269" s="33">
        <f t="shared" si="68"/>
        <v>6832324</v>
      </c>
      <c r="O269" s="38">
        <f t="shared" si="69"/>
        <v>0.2938710321764918</v>
      </c>
      <c r="P269" s="33">
        <v>2466843</v>
      </c>
      <c r="Q269" s="33">
        <v>17345235</v>
      </c>
      <c r="R269" s="33">
        <v>18006849</v>
      </c>
      <c r="S269" s="33">
        <v>7133606</v>
      </c>
      <c r="T269" s="38">
        <f t="shared" si="70"/>
        <v>0.39616070529607927</v>
      </c>
      <c r="U269" s="38">
        <f t="shared" si="71"/>
        <v>-0.19942087923714646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216548</v>
      </c>
      <c r="E270" s="33">
        <v>859305</v>
      </c>
      <c r="F270" s="33">
        <v>179011</v>
      </c>
      <c r="G270" s="38">
        <f t="shared" si="64"/>
        <v>0.82665736926685995</v>
      </c>
      <c r="H270" s="33">
        <v>250643</v>
      </c>
      <c r="I270" s="38">
        <f t="shared" si="65"/>
        <v>1.1574477713947946</v>
      </c>
      <c r="J270" s="33">
        <v>322911</v>
      </c>
      <c r="K270" s="38">
        <f t="shared" si="66"/>
        <v>0.37578159093686175</v>
      </c>
      <c r="L270" s="33">
        <v>0</v>
      </c>
      <c r="M270" s="38">
        <f t="shared" si="67"/>
        <v>0</v>
      </c>
      <c r="N270" s="33">
        <f t="shared" si="68"/>
        <v>752565</v>
      </c>
      <c r="O270" s="38">
        <f t="shared" si="69"/>
        <v>0.87578333653359397</v>
      </c>
      <c r="P270" s="33">
        <v>142041</v>
      </c>
      <c r="Q270" s="33">
        <v>209448</v>
      </c>
      <c r="R270" s="33">
        <v>209448</v>
      </c>
      <c r="S270" s="33">
        <v>535322</v>
      </c>
      <c r="T270" s="38">
        <f t="shared" si="70"/>
        <v>2.555870669569535</v>
      </c>
      <c r="U270" s="38">
        <f t="shared" si="71"/>
        <v>1.2733647327180182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6152685</v>
      </c>
      <c r="E271" s="33">
        <v>5744073</v>
      </c>
      <c r="F271" s="33">
        <v>607668</v>
      </c>
      <c r="G271" s="38">
        <f t="shared" si="64"/>
        <v>9.8764685661625773E-2</v>
      </c>
      <c r="H271" s="33">
        <v>818606</v>
      </c>
      <c r="I271" s="38">
        <f t="shared" si="65"/>
        <v>0.13304857960386401</v>
      </c>
      <c r="J271" s="33">
        <v>766251</v>
      </c>
      <c r="K271" s="38">
        <f t="shared" si="66"/>
        <v>0.13339854838195825</v>
      </c>
      <c r="L271" s="33">
        <v>0</v>
      </c>
      <c r="M271" s="38">
        <f t="shared" si="67"/>
        <v>0</v>
      </c>
      <c r="N271" s="33">
        <f t="shared" si="68"/>
        <v>2192525</v>
      </c>
      <c r="O271" s="38">
        <f t="shared" si="69"/>
        <v>0.38170214758760901</v>
      </c>
      <c r="P271" s="33">
        <v>787139</v>
      </c>
      <c r="Q271" s="33">
        <v>7135482</v>
      </c>
      <c r="R271" s="33">
        <v>5922776</v>
      </c>
      <c r="S271" s="33">
        <v>2233720</v>
      </c>
      <c r="T271" s="38">
        <f t="shared" si="70"/>
        <v>0.37714071914926378</v>
      </c>
      <c r="U271" s="38">
        <f t="shared" si="71"/>
        <v>-2.6536609163057556E-2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6152902</v>
      </c>
      <c r="E272" s="33">
        <v>5905940</v>
      </c>
      <c r="F272" s="33">
        <v>460887</v>
      </c>
      <c r="G272" s="38">
        <f t="shared" si="64"/>
        <v>7.490562989626684E-2</v>
      </c>
      <c r="H272" s="33">
        <v>590735</v>
      </c>
      <c r="I272" s="38">
        <f t="shared" si="65"/>
        <v>9.6009167706555376E-2</v>
      </c>
      <c r="J272" s="33">
        <v>535663</v>
      </c>
      <c r="K272" s="38">
        <f t="shared" si="66"/>
        <v>9.069902504935709E-2</v>
      </c>
      <c r="L272" s="33">
        <v>0</v>
      </c>
      <c r="M272" s="38">
        <f t="shared" si="67"/>
        <v>0</v>
      </c>
      <c r="N272" s="33">
        <f t="shared" si="68"/>
        <v>1587285</v>
      </c>
      <c r="O272" s="38">
        <f t="shared" si="69"/>
        <v>0.26876077305221524</v>
      </c>
      <c r="P272" s="33">
        <v>965569</v>
      </c>
      <c r="Q272" s="33">
        <v>4655303</v>
      </c>
      <c r="R272" s="33">
        <v>4653305</v>
      </c>
      <c r="S272" s="33">
        <v>2281271</v>
      </c>
      <c r="T272" s="38">
        <f t="shared" si="70"/>
        <v>0.4902474692718401</v>
      </c>
      <c r="U272" s="38">
        <f t="shared" si="71"/>
        <v>-0.44523591788883032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4008047</v>
      </c>
      <c r="E273" s="33">
        <v>3278592</v>
      </c>
      <c r="F273" s="33">
        <v>469939</v>
      </c>
      <c r="G273" s="38">
        <f t="shared" si="64"/>
        <v>0.11724887457657059</v>
      </c>
      <c r="H273" s="33">
        <v>547194</v>
      </c>
      <c r="I273" s="38">
        <f t="shared" si="65"/>
        <v>0.13652384814848728</v>
      </c>
      <c r="J273" s="33">
        <v>479187</v>
      </c>
      <c r="K273" s="38">
        <f t="shared" si="66"/>
        <v>0.14615633784258608</v>
      </c>
      <c r="L273" s="33">
        <v>0</v>
      </c>
      <c r="M273" s="38">
        <f t="shared" si="67"/>
        <v>0</v>
      </c>
      <c r="N273" s="33">
        <f t="shared" si="68"/>
        <v>1496320</v>
      </c>
      <c r="O273" s="38">
        <f t="shared" si="69"/>
        <v>0.4563910361521043</v>
      </c>
      <c r="P273" s="33">
        <v>296116</v>
      </c>
      <c r="Q273" s="33">
        <v>4982382</v>
      </c>
      <c r="R273" s="33">
        <v>4262382</v>
      </c>
      <c r="S273" s="33">
        <v>2228807</v>
      </c>
      <c r="T273" s="38">
        <f t="shared" si="70"/>
        <v>0.52290174836511605</v>
      </c>
      <c r="U273" s="38">
        <f t="shared" si="71"/>
        <v>0.61824082454173368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37575580</v>
      </c>
      <c r="E275" s="34">
        <f>SUM(E268:E274)</f>
        <v>42313829</v>
      </c>
      <c r="F275" s="34">
        <f>SUM(F268:F274)</f>
        <v>4541915</v>
      </c>
      <c r="G275" s="39">
        <f t="shared" si="64"/>
        <v>0.12087411558251396</v>
      </c>
      <c r="H275" s="34">
        <f>SUM(H268:H274)</f>
        <v>5288808</v>
      </c>
      <c r="I275" s="39">
        <f t="shared" si="65"/>
        <v>0.14075120064680305</v>
      </c>
      <c r="J275" s="34">
        <f>SUM(J268:J274)</f>
        <v>4581704</v>
      </c>
      <c r="K275" s="39">
        <f t="shared" si="66"/>
        <v>0.10827911603083711</v>
      </c>
      <c r="L275" s="34">
        <f>SUM(L268:L274)</f>
        <v>0</v>
      </c>
      <c r="M275" s="39">
        <f t="shared" si="67"/>
        <v>0</v>
      </c>
      <c r="N275" s="34">
        <f t="shared" si="68"/>
        <v>14412427</v>
      </c>
      <c r="O275" s="39">
        <f t="shared" si="69"/>
        <v>0.34060796057950699</v>
      </c>
      <c r="P275" s="34">
        <f>SUM(P268:P274)</f>
        <v>5051404</v>
      </c>
      <c r="Q275" s="34">
        <f>SUM(Q268:Q274)</f>
        <v>38104751</v>
      </c>
      <c r="R275" s="34">
        <f>SUM(R268:R274)</f>
        <v>36333466</v>
      </c>
      <c r="S275" s="34">
        <f>SUM(S268:S274)</f>
        <v>15887247</v>
      </c>
      <c r="T275" s="39">
        <f t="shared" si="70"/>
        <v>0.43726208229074542</v>
      </c>
      <c r="U275" s="39">
        <f t="shared" si="71"/>
        <v>-9.2984049583046624E-2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12761754</v>
      </c>
      <c r="E276" s="33">
        <v>12630754</v>
      </c>
      <c r="F276" s="33">
        <v>745578</v>
      </c>
      <c r="G276" s="38">
        <f t="shared" si="64"/>
        <v>5.8422846890795729E-2</v>
      </c>
      <c r="H276" s="33">
        <v>761017</v>
      </c>
      <c r="I276" s="38">
        <f t="shared" si="65"/>
        <v>5.9632633570589122E-2</v>
      </c>
      <c r="J276" s="33">
        <v>800489</v>
      </c>
      <c r="K276" s="38">
        <f t="shared" si="66"/>
        <v>6.3376184826337362E-2</v>
      </c>
      <c r="L276" s="33">
        <v>0</v>
      </c>
      <c r="M276" s="38">
        <f t="shared" si="67"/>
        <v>0</v>
      </c>
      <c r="N276" s="33">
        <f t="shared" si="68"/>
        <v>2307084</v>
      </c>
      <c r="O276" s="38">
        <f t="shared" si="69"/>
        <v>0.18265607896409033</v>
      </c>
      <c r="P276" s="33">
        <v>856144</v>
      </c>
      <c r="Q276" s="33">
        <v>11815257</v>
      </c>
      <c r="R276" s="33">
        <v>11427976</v>
      </c>
      <c r="S276" s="33">
        <v>3111154</v>
      </c>
      <c r="T276" s="38">
        <f t="shared" si="70"/>
        <v>0.27224015871226892</v>
      </c>
      <c r="U276" s="38">
        <f t="shared" si="71"/>
        <v>-6.5006587676839422E-2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13601898</v>
      </c>
      <c r="E277" s="33">
        <v>13648950</v>
      </c>
      <c r="F277" s="33">
        <v>1033517</v>
      </c>
      <c r="G277" s="38">
        <f t="shared" si="64"/>
        <v>7.5983292919855741E-2</v>
      </c>
      <c r="H277" s="33">
        <v>1292742</v>
      </c>
      <c r="I277" s="38">
        <f t="shared" si="65"/>
        <v>9.5041294972216375E-2</v>
      </c>
      <c r="J277" s="33">
        <v>899930</v>
      </c>
      <c r="K277" s="38">
        <f t="shared" si="66"/>
        <v>6.5934009575828179E-2</v>
      </c>
      <c r="L277" s="33">
        <v>0</v>
      </c>
      <c r="M277" s="38">
        <f t="shared" si="67"/>
        <v>0</v>
      </c>
      <c r="N277" s="33">
        <f t="shared" si="68"/>
        <v>3226189</v>
      </c>
      <c r="O277" s="38">
        <f t="shared" si="69"/>
        <v>0.23636902472351354</v>
      </c>
      <c r="P277" s="33">
        <v>1478445</v>
      </c>
      <c r="Q277" s="33">
        <v>15821075</v>
      </c>
      <c r="R277" s="33">
        <v>16137075</v>
      </c>
      <c r="S277" s="33">
        <v>3228490</v>
      </c>
      <c r="T277" s="38">
        <f t="shared" si="70"/>
        <v>0.20006661678154189</v>
      </c>
      <c r="U277" s="38">
        <f t="shared" si="71"/>
        <v>-0.39129964252982019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12445190</v>
      </c>
      <c r="E278" s="33">
        <v>12445190</v>
      </c>
      <c r="F278" s="33">
        <v>2947274</v>
      </c>
      <c r="G278" s="38">
        <f t="shared" si="64"/>
        <v>0.23682032978202824</v>
      </c>
      <c r="H278" s="33">
        <v>3726825</v>
      </c>
      <c r="I278" s="38">
        <f t="shared" si="65"/>
        <v>0.29945906812190093</v>
      </c>
      <c r="J278" s="33">
        <v>1819544</v>
      </c>
      <c r="K278" s="38">
        <f t="shared" si="66"/>
        <v>0.14620459792096385</v>
      </c>
      <c r="L278" s="33">
        <v>0</v>
      </c>
      <c r="M278" s="38">
        <f t="shared" si="67"/>
        <v>0</v>
      </c>
      <c r="N278" s="33">
        <f t="shared" si="68"/>
        <v>8493643</v>
      </c>
      <c r="O278" s="38">
        <f t="shared" si="69"/>
        <v>0.68248399582489294</v>
      </c>
      <c r="P278" s="33">
        <v>2148810</v>
      </c>
      <c r="Q278" s="33">
        <v>22433367</v>
      </c>
      <c r="R278" s="33">
        <v>22003367</v>
      </c>
      <c r="S278" s="33">
        <v>7631777</v>
      </c>
      <c r="T278" s="38">
        <f t="shared" si="70"/>
        <v>0.34684587136141481</v>
      </c>
      <c r="U278" s="38">
        <f t="shared" si="71"/>
        <v>-0.15323178875749832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6789235</v>
      </c>
      <c r="E279" s="33">
        <v>8497065</v>
      </c>
      <c r="F279" s="33">
        <v>595809</v>
      </c>
      <c r="G279" s="38">
        <f t="shared" si="64"/>
        <v>8.7757899085832203E-2</v>
      </c>
      <c r="H279" s="33">
        <v>590379</v>
      </c>
      <c r="I279" s="38">
        <f t="shared" si="65"/>
        <v>8.6958103527127878E-2</v>
      </c>
      <c r="J279" s="33">
        <v>824487</v>
      </c>
      <c r="K279" s="38">
        <f t="shared" si="66"/>
        <v>9.7031975158481193E-2</v>
      </c>
      <c r="L279" s="33">
        <v>0</v>
      </c>
      <c r="M279" s="38">
        <f t="shared" si="67"/>
        <v>0</v>
      </c>
      <c r="N279" s="33">
        <f t="shared" si="68"/>
        <v>2010675</v>
      </c>
      <c r="O279" s="38">
        <f t="shared" si="69"/>
        <v>0.23663170753666118</v>
      </c>
      <c r="P279" s="33">
        <v>642132</v>
      </c>
      <c r="Q279" s="33">
        <v>7496313</v>
      </c>
      <c r="R279" s="33">
        <v>7496313</v>
      </c>
      <c r="S279" s="33">
        <v>2178208</v>
      </c>
      <c r="T279" s="38">
        <f t="shared" si="70"/>
        <v>0.29057057782939427</v>
      </c>
      <c r="U279" s="38">
        <f t="shared" si="71"/>
        <v>0.28398366690960741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6158444</v>
      </c>
      <c r="E280" s="33">
        <v>6158444</v>
      </c>
      <c r="F280" s="33">
        <v>586259</v>
      </c>
      <c r="G280" s="38">
        <f t="shared" si="64"/>
        <v>9.5195961837113402E-2</v>
      </c>
      <c r="H280" s="33">
        <v>563433</v>
      </c>
      <c r="I280" s="38">
        <f t="shared" si="65"/>
        <v>9.1489506115505798E-2</v>
      </c>
      <c r="J280" s="33">
        <v>563433</v>
      </c>
      <c r="K280" s="38">
        <f t="shared" si="66"/>
        <v>9.1489506115505798E-2</v>
      </c>
      <c r="L280" s="33">
        <v>0</v>
      </c>
      <c r="M280" s="38">
        <f t="shared" si="67"/>
        <v>0</v>
      </c>
      <c r="N280" s="33">
        <f t="shared" si="68"/>
        <v>1713125</v>
      </c>
      <c r="O280" s="38">
        <f t="shared" si="69"/>
        <v>0.27817497406812502</v>
      </c>
      <c r="P280" s="33">
        <v>740519</v>
      </c>
      <c r="Q280" s="33">
        <v>5890833</v>
      </c>
      <c r="R280" s="33">
        <v>5029760</v>
      </c>
      <c r="S280" s="33">
        <v>2416812</v>
      </c>
      <c r="T280" s="38">
        <f t="shared" si="70"/>
        <v>0.48050244942104592</v>
      </c>
      <c r="U280" s="38">
        <f t="shared" si="71"/>
        <v>-0.23913768586626405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2650598</v>
      </c>
      <c r="E281" s="33">
        <v>2925513</v>
      </c>
      <c r="F281" s="33">
        <v>469431</v>
      </c>
      <c r="G281" s="38">
        <f t="shared" si="64"/>
        <v>0.17710380827269923</v>
      </c>
      <c r="H281" s="33">
        <v>424092</v>
      </c>
      <c r="I281" s="38">
        <f t="shared" si="65"/>
        <v>0.15999861163405391</v>
      </c>
      <c r="J281" s="33">
        <v>996956</v>
      </c>
      <c r="K281" s="38">
        <f t="shared" si="66"/>
        <v>0.34077989056961977</v>
      </c>
      <c r="L281" s="33">
        <v>0</v>
      </c>
      <c r="M281" s="38">
        <f t="shared" si="67"/>
        <v>0</v>
      </c>
      <c r="N281" s="33">
        <f t="shared" si="68"/>
        <v>1890479</v>
      </c>
      <c r="O281" s="38">
        <f t="shared" si="69"/>
        <v>0.64620427254980584</v>
      </c>
      <c r="P281" s="33">
        <v>135499</v>
      </c>
      <c r="Q281" s="33">
        <v>2129095</v>
      </c>
      <c r="R281" s="33">
        <v>2399095</v>
      </c>
      <c r="S281" s="33">
        <v>275689</v>
      </c>
      <c r="T281" s="38">
        <f t="shared" si="70"/>
        <v>0.11491374872608212</v>
      </c>
      <c r="U281" s="38">
        <f t="shared" si="71"/>
        <v>6.3576631561856543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10970207</v>
      </c>
      <c r="E282" s="33">
        <v>10970207</v>
      </c>
      <c r="F282" s="33">
        <v>1821403</v>
      </c>
      <c r="G282" s="38">
        <f t="shared" si="64"/>
        <v>0.16603178043951222</v>
      </c>
      <c r="H282" s="33">
        <v>2501885</v>
      </c>
      <c r="I282" s="38">
        <f t="shared" si="65"/>
        <v>0.22806178588972842</v>
      </c>
      <c r="J282" s="33">
        <v>1505334</v>
      </c>
      <c r="K282" s="38">
        <f t="shared" si="66"/>
        <v>0.13722020012931388</v>
      </c>
      <c r="L282" s="33">
        <v>0</v>
      </c>
      <c r="M282" s="38">
        <f t="shared" si="67"/>
        <v>0</v>
      </c>
      <c r="N282" s="33">
        <f t="shared" si="68"/>
        <v>5828622</v>
      </c>
      <c r="O282" s="38">
        <f t="shared" si="69"/>
        <v>0.53131376645855455</v>
      </c>
      <c r="P282" s="33">
        <v>2038173</v>
      </c>
      <c r="Q282" s="33">
        <v>9087500</v>
      </c>
      <c r="R282" s="33">
        <v>9087500</v>
      </c>
      <c r="S282" s="33">
        <v>9039821</v>
      </c>
      <c r="T282" s="38">
        <f t="shared" si="70"/>
        <v>0.99475334250343883</v>
      </c>
      <c r="U282" s="38">
        <f t="shared" si="71"/>
        <v>-0.26142972161833167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11291029</v>
      </c>
      <c r="E283" s="33">
        <v>14384601</v>
      </c>
      <c r="F283" s="33">
        <v>2380429</v>
      </c>
      <c r="G283" s="38">
        <f t="shared" si="64"/>
        <v>0.2108248061359155</v>
      </c>
      <c r="H283" s="33">
        <v>2706794</v>
      </c>
      <c r="I283" s="38">
        <f t="shared" si="65"/>
        <v>0.2397296118892264</v>
      </c>
      <c r="J283" s="33">
        <v>979949</v>
      </c>
      <c r="K283" s="38">
        <f t="shared" si="66"/>
        <v>6.8124864916308772E-2</v>
      </c>
      <c r="L283" s="33">
        <v>0</v>
      </c>
      <c r="M283" s="38">
        <f t="shared" si="67"/>
        <v>0</v>
      </c>
      <c r="N283" s="33">
        <f t="shared" si="68"/>
        <v>6067172</v>
      </c>
      <c r="O283" s="38">
        <f t="shared" si="69"/>
        <v>0.42178243247761965</v>
      </c>
      <c r="P283" s="33">
        <v>2283934</v>
      </c>
      <c r="Q283" s="33">
        <v>9616258</v>
      </c>
      <c r="R283" s="33">
        <v>9478071</v>
      </c>
      <c r="S283" s="33">
        <v>6807052</v>
      </c>
      <c r="T283" s="38">
        <f t="shared" si="70"/>
        <v>0.71818959786226544</v>
      </c>
      <c r="U283" s="38">
        <f t="shared" si="71"/>
        <v>-0.57093812693361534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76668355</v>
      </c>
      <c r="E285" s="34">
        <f>SUM(E276:E284)</f>
        <v>81660724</v>
      </c>
      <c r="F285" s="34">
        <f>SUM(F276:F284)</f>
        <v>10579700</v>
      </c>
      <c r="G285" s="39">
        <f t="shared" si="64"/>
        <v>0.13799304810961446</v>
      </c>
      <c r="H285" s="34">
        <f>SUM(H276:H284)</f>
        <v>12567167</v>
      </c>
      <c r="I285" s="39">
        <f t="shared" si="65"/>
        <v>0.16391595985071025</v>
      </c>
      <c r="J285" s="34">
        <f>SUM(J276:J284)</f>
        <v>8390122</v>
      </c>
      <c r="K285" s="39">
        <f t="shared" si="66"/>
        <v>0.10274366413895621</v>
      </c>
      <c r="L285" s="34">
        <f>SUM(L276:L284)</f>
        <v>0</v>
      </c>
      <c r="M285" s="39">
        <f t="shared" si="67"/>
        <v>0</v>
      </c>
      <c r="N285" s="34">
        <f t="shared" si="68"/>
        <v>31536989</v>
      </c>
      <c r="O285" s="39">
        <f t="shared" si="69"/>
        <v>0.38619531465334545</v>
      </c>
      <c r="P285" s="34">
        <f>SUM(P276:P284)</f>
        <v>10323656</v>
      </c>
      <c r="Q285" s="34">
        <f>SUM(Q276:Q284)</f>
        <v>84289698</v>
      </c>
      <c r="R285" s="34">
        <f>SUM(R276:R284)</f>
        <v>83059157</v>
      </c>
      <c r="S285" s="34">
        <f>SUM(S276:S284)</f>
        <v>34689003</v>
      </c>
      <c r="T285" s="39">
        <f t="shared" si="70"/>
        <v>0.41764212704446302</v>
      </c>
      <c r="U285" s="39">
        <f t="shared" si="71"/>
        <v>-0.18729159514807547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6695211</v>
      </c>
      <c r="E286" s="33">
        <v>7340212</v>
      </c>
      <c r="F286" s="33">
        <v>3956665</v>
      </c>
      <c r="G286" s="38">
        <f t="shared" si="64"/>
        <v>0.59096942575820244</v>
      </c>
      <c r="H286" s="33">
        <v>3504628</v>
      </c>
      <c r="I286" s="38">
        <f t="shared" si="65"/>
        <v>0.52345295764390398</v>
      </c>
      <c r="J286" s="33">
        <v>3473472</v>
      </c>
      <c r="K286" s="38">
        <f t="shared" si="66"/>
        <v>0.47321140043366594</v>
      </c>
      <c r="L286" s="33">
        <v>0</v>
      </c>
      <c r="M286" s="38">
        <f t="shared" si="67"/>
        <v>0</v>
      </c>
      <c r="N286" s="33">
        <f t="shared" si="68"/>
        <v>10934765</v>
      </c>
      <c r="O286" s="38">
        <f t="shared" si="69"/>
        <v>1.4897069730411057</v>
      </c>
      <c r="P286" s="33">
        <v>763922</v>
      </c>
      <c r="Q286" s="33">
        <v>5997051</v>
      </c>
      <c r="R286" s="33">
        <v>4707051</v>
      </c>
      <c r="S286" s="33">
        <v>3828731</v>
      </c>
      <c r="T286" s="38">
        <f t="shared" si="70"/>
        <v>0.81340333894831396</v>
      </c>
      <c r="U286" s="38">
        <f t="shared" si="71"/>
        <v>3.5468935310149465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4481016</v>
      </c>
      <c r="E287" s="33">
        <v>5623626</v>
      </c>
      <c r="F287" s="33">
        <v>395803</v>
      </c>
      <c r="G287" s="38">
        <f t="shared" si="64"/>
        <v>8.8328852206731687E-2</v>
      </c>
      <c r="H287" s="33">
        <v>355982</v>
      </c>
      <c r="I287" s="38">
        <f t="shared" si="65"/>
        <v>7.9442251489394364E-2</v>
      </c>
      <c r="J287" s="33">
        <v>376101</v>
      </c>
      <c r="K287" s="38">
        <f t="shared" si="66"/>
        <v>6.687873624597368E-2</v>
      </c>
      <c r="L287" s="33">
        <v>0</v>
      </c>
      <c r="M287" s="38">
        <f t="shared" si="67"/>
        <v>0</v>
      </c>
      <c r="N287" s="33">
        <f t="shared" si="68"/>
        <v>1127886</v>
      </c>
      <c r="O287" s="38">
        <f t="shared" si="69"/>
        <v>0.20056205729186116</v>
      </c>
      <c r="P287" s="33">
        <v>602156</v>
      </c>
      <c r="Q287" s="33">
        <v>5086146</v>
      </c>
      <c r="R287" s="33">
        <v>5079415</v>
      </c>
      <c r="S287" s="33">
        <v>1498929</v>
      </c>
      <c r="T287" s="38">
        <f t="shared" si="70"/>
        <v>0.29509874660763102</v>
      </c>
      <c r="U287" s="38">
        <f t="shared" si="71"/>
        <v>-0.37540936235792721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9159478</v>
      </c>
      <c r="E288" s="33">
        <v>9238350</v>
      </c>
      <c r="F288" s="33">
        <v>2036521</v>
      </c>
      <c r="G288" s="38">
        <f t="shared" si="64"/>
        <v>0.22234029057114391</v>
      </c>
      <c r="H288" s="33">
        <v>1288897</v>
      </c>
      <c r="I288" s="38">
        <f t="shared" si="65"/>
        <v>0.14071729851854003</v>
      </c>
      <c r="J288" s="33">
        <v>1701659</v>
      </c>
      <c r="K288" s="38">
        <f t="shared" si="66"/>
        <v>0.18419512142319786</v>
      </c>
      <c r="L288" s="33">
        <v>0</v>
      </c>
      <c r="M288" s="38">
        <f t="shared" si="67"/>
        <v>0</v>
      </c>
      <c r="N288" s="33">
        <f t="shared" si="68"/>
        <v>5027077</v>
      </c>
      <c r="O288" s="38">
        <f t="shared" si="69"/>
        <v>0.54415312258141335</v>
      </c>
      <c r="P288" s="33">
        <v>3614324</v>
      </c>
      <c r="Q288" s="33">
        <v>27993738</v>
      </c>
      <c r="R288" s="33">
        <v>38016397</v>
      </c>
      <c r="S288" s="33">
        <v>12229746</v>
      </c>
      <c r="T288" s="38">
        <f t="shared" si="70"/>
        <v>0.32169660896586283</v>
      </c>
      <c r="U288" s="38">
        <f t="shared" si="71"/>
        <v>-0.52919024415077343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10116074</v>
      </c>
      <c r="E289" s="33">
        <v>10430880</v>
      </c>
      <c r="F289" s="33">
        <v>750034</v>
      </c>
      <c r="G289" s="38">
        <f t="shared" si="64"/>
        <v>7.4142794922219826E-2</v>
      </c>
      <c r="H289" s="33">
        <v>175488</v>
      </c>
      <c r="I289" s="38">
        <f t="shared" si="65"/>
        <v>1.7347441309741307E-2</v>
      </c>
      <c r="J289" s="33">
        <v>485431</v>
      </c>
      <c r="K289" s="38">
        <f t="shared" si="66"/>
        <v>4.6537875998956944E-2</v>
      </c>
      <c r="L289" s="33">
        <v>0</v>
      </c>
      <c r="M289" s="38">
        <f t="shared" si="67"/>
        <v>0</v>
      </c>
      <c r="N289" s="33">
        <f t="shared" si="68"/>
        <v>1410953</v>
      </c>
      <c r="O289" s="38">
        <f t="shared" si="69"/>
        <v>0.13526691899437057</v>
      </c>
      <c r="P289" s="33">
        <v>616852</v>
      </c>
      <c r="Q289" s="33">
        <v>7486145</v>
      </c>
      <c r="R289" s="33">
        <v>7139715</v>
      </c>
      <c r="S289" s="33">
        <v>1278375</v>
      </c>
      <c r="T289" s="38">
        <f t="shared" si="70"/>
        <v>0.17905126465132012</v>
      </c>
      <c r="U289" s="38">
        <f t="shared" si="71"/>
        <v>-0.21305110464098354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35931798</v>
      </c>
      <c r="E290" s="33">
        <v>35931798</v>
      </c>
      <c r="F290" s="33">
        <v>5918556</v>
      </c>
      <c r="G290" s="38">
        <f t="shared" si="64"/>
        <v>0.16471638853140608</v>
      </c>
      <c r="H290" s="33">
        <v>6788575</v>
      </c>
      <c r="I290" s="38">
        <f t="shared" si="65"/>
        <v>0.1889294546295735</v>
      </c>
      <c r="J290" s="33">
        <v>6973157</v>
      </c>
      <c r="K290" s="38">
        <f t="shared" si="66"/>
        <v>0.1940664644724987</v>
      </c>
      <c r="L290" s="33">
        <v>0</v>
      </c>
      <c r="M290" s="38">
        <f t="shared" si="67"/>
        <v>0</v>
      </c>
      <c r="N290" s="33">
        <f t="shared" si="68"/>
        <v>19680288</v>
      </c>
      <c r="O290" s="38">
        <f t="shared" si="69"/>
        <v>0.54771230763347833</v>
      </c>
      <c r="P290" s="33">
        <v>8026890</v>
      </c>
      <c r="Q290" s="33">
        <v>37014766</v>
      </c>
      <c r="R290" s="33">
        <v>34937349</v>
      </c>
      <c r="S290" s="33">
        <v>41606383</v>
      </c>
      <c r="T290" s="38">
        <f t="shared" si="70"/>
        <v>1.1908855191044976</v>
      </c>
      <c r="U290" s="38">
        <f t="shared" si="71"/>
        <v>-0.13127537564361791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66383577</v>
      </c>
      <c r="E292" s="34">
        <f>SUM(E286:E291)</f>
        <v>68564866</v>
      </c>
      <c r="F292" s="34">
        <f>SUM(F286:F291)</f>
        <v>13057579</v>
      </c>
      <c r="G292" s="39">
        <f t="shared" si="64"/>
        <v>0.19669893654570617</v>
      </c>
      <c r="H292" s="34">
        <f>SUM(H286:H291)</f>
        <v>12113570</v>
      </c>
      <c r="I292" s="39">
        <f t="shared" si="65"/>
        <v>0.18247841631070891</v>
      </c>
      <c r="J292" s="34">
        <f>SUM(J286:J291)</f>
        <v>13009820</v>
      </c>
      <c r="K292" s="39">
        <f t="shared" si="66"/>
        <v>0.1897447010251577</v>
      </c>
      <c r="L292" s="34">
        <f>SUM(L286:L291)</f>
        <v>0</v>
      </c>
      <c r="M292" s="39">
        <f t="shared" si="67"/>
        <v>0</v>
      </c>
      <c r="N292" s="34">
        <f t="shared" si="68"/>
        <v>38180969</v>
      </c>
      <c r="O292" s="39">
        <f t="shared" si="69"/>
        <v>0.556859091651984</v>
      </c>
      <c r="P292" s="34">
        <f>SUM(P286:P291)</f>
        <v>13624144</v>
      </c>
      <c r="Q292" s="34">
        <f>SUM(Q286:Q291)</f>
        <v>83577846</v>
      </c>
      <c r="R292" s="34">
        <f>SUM(R286:R291)</f>
        <v>89879927</v>
      </c>
      <c r="S292" s="34">
        <f>SUM(S286:S291)</f>
        <v>60442164</v>
      </c>
      <c r="T292" s="39">
        <f t="shared" si="70"/>
        <v>0.67247678116160459</v>
      </c>
      <c r="U292" s="39">
        <f t="shared" si="71"/>
        <v>-4.5090832862600405E-2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88032597</v>
      </c>
      <c r="E293" s="33">
        <v>94572597</v>
      </c>
      <c r="F293" s="33">
        <v>18889271</v>
      </c>
      <c r="G293" s="38">
        <f t="shared" si="64"/>
        <v>0.21457132521036498</v>
      </c>
      <c r="H293" s="33">
        <v>22468934</v>
      </c>
      <c r="I293" s="38">
        <f t="shared" si="65"/>
        <v>0.25523425146710144</v>
      </c>
      <c r="J293" s="33">
        <v>15398700</v>
      </c>
      <c r="K293" s="38">
        <f t="shared" si="66"/>
        <v>0.16282412124095524</v>
      </c>
      <c r="L293" s="33">
        <v>0</v>
      </c>
      <c r="M293" s="38">
        <f t="shared" si="67"/>
        <v>0</v>
      </c>
      <c r="N293" s="33">
        <f t="shared" si="68"/>
        <v>56756905</v>
      </c>
      <c r="O293" s="38">
        <f t="shared" si="69"/>
        <v>0.60014112756150706</v>
      </c>
      <c r="P293" s="33">
        <v>15044439</v>
      </c>
      <c r="Q293" s="33">
        <v>79013878</v>
      </c>
      <c r="R293" s="33">
        <v>91113878</v>
      </c>
      <c r="S293" s="33">
        <v>45695091</v>
      </c>
      <c r="T293" s="38">
        <f t="shared" si="70"/>
        <v>0.50151625639290642</v>
      </c>
      <c r="U293" s="38">
        <f t="shared" si="71"/>
        <v>2.3547637768347451E-2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6839485</v>
      </c>
      <c r="E294" s="33">
        <v>23463451</v>
      </c>
      <c r="F294" s="33">
        <v>1018801</v>
      </c>
      <c r="G294" s="38">
        <f t="shared" si="64"/>
        <v>0.14895873007982327</v>
      </c>
      <c r="H294" s="33">
        <v>624800</v>
      </c>
      <c r="I294" s="38">
        <f t="shared" si="65"/>
        <v>9.135190734390089E-2</v>
      </c>
      <c r="J294" s="33">
        <v>984475</v>
      </c>
      <c r="K294" s="38">
        <f t="shared" si="66"/>
        <v>4.1957809190131493E-2</v>
      </c>
      <c r="L294" s="33">
        <v>0</v>
      </c>
      <c r="M294" s="38">
        <f t="shared" si="67"/>
        <v>0</v>
      </c>
      <c r="N294" s="33">
        <f t="shared" si="68"/>
        <v>2628076</v>
      </c>
      <c r="O294" s="38">
        <f t="shared" si="69"/>
        <v>0.11200722348984385</v>
      </c>
      <c r="P294" s="33">
        <v>1668069</v>
      </c>
      <c r="Q294" s="33">
        <v>8742817</v>
      </c>
      <c r="R294" s="33">
        <v>13287039</v>
      </c>
      <c r="S294" s="33">
        <v>5388601</v>
      </c>
      <c r="T294" s="38">
        <f t="shared" si="70"/>
        <v>0.40555318607855367</v>
      </c>
      <c r="U294" s="38">
        <f t="shared" si="71"/>
        <v>-0.40981158453277411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6826944</v>
      </c>
      <c r="E295" s="33">
        <v>10940896</v>
      </c>
      <c r="F295" s="33">
        <v>529162</v>
      </c>
      <c r="G295" s="38">
        <f t="shared" si="64"/>
        <v>7.7510815966851346E-2</v>
      </c>
      <c r="H295" s="33">
        <v>4326775</v>
      </c>
      <c r="I295" s="38">
        <f t="shared" si="65"/>
        <v>0.63377918436126035</v>
      </c>
      <c r="J295" s="33">
        <v>519125</v>
      </c>
      <c r="K295" s="38">
        <f t="shared" si="66"/>
        <v>4.7448124906771805E-2</v>
      </c>
      <c r="L295" s="33">
        <v>0</v>
      </c>
      <c r="M295" s="38">
        <f t="shared" si="67"/>
        <v>0</v>
      </c>
      <c r="N295" s="33">
        <f t="shared" si="68"/>
        <v>5375062</v>
      </c>
      <c r="O295" s="38">
        <f t="shared" si="69"/>
        <v>0.49128170124275011</v>
      </c>
      <c r="P295" s="33">
        <v>645550</v>
      </c>
      <c r="Q295" s="33">
        <v>6538993</v>
      </c>
      <c r="R295" s="33">
        <v>6929993</v>
      </c>
      <c r="S295" s="33">
        <v>1521112</v>
      </c>
      <c r="T295" s="38">
        <f t="shared" si="70"/>
        <v>0.21949690281072434</v>
      </c>
      <c r="U295" s="38">
        <f t="shared" si="71"/>
        <v>-0.19584075594454342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30194786</v>
      </c>
      <c r="E296" s="33">
        <v>37250704</v>
      </c>
      <c r="F296" s="33">
        <v>2761898</v>
      </c>
      <c r="G296" s="38">
        <f t="shared" si="64"/>
        <v>9.1469368254505926E-2</v>
      </c>
      <c r="H296" s="33">
        <v>3660734</v>
      </c>
      <c r="I296" s="38">
        <f t="shared" si="65"/>
        <v>0.12123728911342507</v>
      </c>
      <c r="J296" s="33">
        <v>3778987</v>
      </c>
      <c r="K296" s="38">
        <f t="shared" si="66"/>
        <v>0.10144739814850211</v>
      </c>
      <c r="L296" s="33">
        <v>0</v>
      </c>
      <c r="M296" s="38">
        <f t="shared" si="67"/>
        <v>0</v>
      </c>
      <c r="N296" s="33">
        <f t="shared" si="68"/>
        <v>10201619</v>
      </c>
      <c r="O296" s="38">
        <f t="shared" si="69"/>
        <v>0.27386379060111188</v>
      </c>
      <c r="P296" s="33">
        <v>2331947</v>
      </c>
      <c r="Q296" s="33">
        <v>35218286</v>
      </c>
      <c r="R296" s="33">
        <v>46856253</v>
      </c>
      <c r="S296" s="33">
        <v>6189289</v>
      </c>
      <c r="T296" s="38">
        <f t="shared" si="70"/>
        <v>0.1320909932768205</v>
      </c>
      <c r="U296" s="38">
        <f t="shared" si="71"/>
        <v>0.62052868268446915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131893812</v>
      </c>
      <c r="E298" s="34">
        <f>SUM(E293:E297)</f>
        <v>166227648</v>
      </c>
      <c r="F298" s="34">
        <f>SUM(F293:F297)</f>
        <v>23199132</v>
      </c>
      <c r="G298" s="39">
        <f t="shared" si="64"/>
        <v>0.17589249751914063</v>
      </c>
      <c r="H298" s="34">
        <f>SUM(H293:H297)</f>
        <v>31081243</v>
      </c>
      <c r="I298" s="39">
        <f t="shared" si="65"/>
        <v>0.23565353467833655</v>
      </c>
      <c r="J298" s="34">
        <f>SUM(J293:J297)</f>
        <v>20681287</v>
      </c>
      <c r="K298" s="39">
        <f t="shared" si="66"/>
        <v>0.12441544621987312</v>
      </c>
      <c r="L298" s="34">
        <f>SUM(L293:L297)</f>
        <v>0</v>
      </c>
      <c r="M298" s="39">
        <f t="shared" si="67"/>
        <v>0</v>
      </c>
      <c r="N298" s="34">
        <f t="shared" si="68"/>
        <v>74961662</v>
      </c>
      <c r="O298" s="39">
        <f t="shared" si="69"/>
        <v>0.45095784547225259</v>
      </c>
      <c r="P298" s="34">
        <f>SUM(P293:P297)</f>
        <v>19690005</v>
      </c>
      <c r="Q298" s="34">
        <f>SUM(Q293:Q297)</f>
        <v>129513974</v>
      </c>
      <c r="R298" s="34">
        <f>SUM(R293:R297)</f>
        <v>158187163</v>
      </c>
      <c r="S298" s="34">
        <f>SUM(S293:S297)</f>
        <v>58794093</v>
      </c>
      <c r="T298" s="39">
        <f t="shared" si="70"/>
        <v>0.37167423629691115</v>
      </c>
      <c r="U298" s="39">
        <f t="shared" si="71"/>
        <v>5.0344426017159494E-2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363571731</v>
      </c>
      <c r="E299" s="34">
        <f>SUM(E263:E266,E268:E274,E276:E284,E286:E291,E293:E297)</f>
        <v>396704954</v>
      </c>
      <c r="F299" s="34">
        <f>SUM(F263:F266,F268:F274,F276:F284,F286:F291,F293:F297)</f>
        <v>55778022</v>
      </c>
      <c r="G299" s="39">
        <f t="shared" si="64"/>
        <v>0.15341682876879115</v>
      </c>
      <c r="H299" s="34">
        <f>SUM(H263:H266,H268:H274,H276:H284,H286:H291,H293:H297)</f>
        <v>67000562</v>
      </c>
      <c r="I299" s="39">
        <f t="shared" si="65"/>
        <v>0.18428430014543679</v>
      </c>
      <c r="J299" s="34">
        <f>SUM(J263:J266,J268:J274,J276:J284,J286:J291,J293:J297)</f>
        <v>51756448</v>
      </c>
      <c r="K299" s="39">
        <f t="shared" si="66"/>
        <v>0.13046584742170877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174535032</v>
      </c>
      <c r="O299" s="39">
        <f t="shared" si="69"/>
        <v>0.43996181605536494</v>
      </c>
      <c r="P299" s="34">
        <f>SUM(P263:P266,P268:P274,P276:P284,P286:P291,P293:P297)</f>
        <v>56587343</v>
      </c>
      <c r="Q299" s="34">
        <f>SUM(Q263:Q266,Q268:Q274,Q276:Q284,Q286:Q291,Q293:Q297)</f>
        <v>365563916</v>
      </c>
      <c r="R299" s="34">
        <f>SUM(R263:R266,R268:R274,R276:R284,R286:R291,R293:R297)</f>
        <v>405452369</v>
      </c>
      <c r="S299" s="34">
        <f>SUM(S263:S266,S268:S274,S276:S284,S286:S291,S293:S297)</f>
        <v>188149993</v>
      </c>
      <c r="T299" s="39">
        <f t="shared" si="70"/>
        <v>0.46404955892611888</v>
      </c>
      <c r="U299" s="39">
        <f t="shared" si="71"/>
        <v>-8.5370592501577636E-2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2569534556</v>
      </c>
      <c r="E302" s="33">
        <v>2624751611</v>
      </c>
      <c r="F302" s="33">
        <v>455005848</v>
      </c>
      <c r="G302" s="38">
        <f t="shared" ref="G302:G339" si="72">IF(($D302     =0),0,($F302     /$D302     ))</f>
        <v>0.17707714688542994</v>
      </c>
      <c r="H302" s="33">
        <v>641707341</v>
      </c>
      <c r="I302" s="38">
        <f t="shared" ref="I302:I339" si="73">IF(($D302     =0),0,($H302     /$D302     ))</f>
        <v>0.24973680136022269</v>
      </c>
      <c r="J302" s="33">
        <v>574662737</v>
      </c>
      <c r="K302" s="38">
        <f t="shared" ref="K302:K339" si="74">IF(($E302     =0),0,($J302     /$E302     ))</f>
        <v>0.21893985495300264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1671375926</v>
      </c>
      <c r="O302" s="38">
        <f t="shared" ref="O302:O339" si="77">IF(($E302     =0),0,($N302     /$E302     ))</f>
        <v>0.63677489290623779</v>
      </c>
      <c r="P302" s="33">
        <v>512528855</v>
      </c>
      <c r="Q302" s="33">
        <v>2530257718</v>
      </c>
      <c r="R302" s="33">
        <v>2423646212</v>
      </c>
      <c r="S302" s="33">
        <v>1614982792</v>
      </c>
      <c r="T302" s="38">
        <f t="shared" ref="T302:T339" si="78">IF(($R302     =0),0,($S302     /$R302     ))</f>
        <v>0.66634428077987151</v>
      </c>
      <c r="U302" s="38">
        <f t="shared" ref="U302:U339" si="79">IF(($P302     =0),0,(($J302     /$P302     )-1))</f>
        <v>0.12123001738116779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2569534556</v>
      </c>
      <c r="E303" s="34">
        <f>E302</f>
        <v>2624751611</v>
      </c>
      <c r="F303" s="34">
        <f>F302</f>
        <v>455005848</v>
      </c>
      <c r="G303" s="39">
        <f t="shared" si="72"/>
        <v>0.17707714688542994</v>
      </c>
      <c r="H303" s="34">
        <f>H302</f>
        <v>641707341</v>
      </c>
      <c r="I303" s="39">
        <f t="shared" si="73"/>
        <v>0.24973680136022269</v>
      </c>
      <c r="J303" s="34">
        <f>J302</f>
        <v>574662737</v>
      </c>
      <c r="K303" s="39">
        <f t="shared" si="74"/>
        <v>0.21893985495300264</v>
      </c>
      <c r="L303" s="34">
        <f>L302</f>
        <v>0</v>
      </c>
      <c r="M303" s="39">
        <f t="shared" si="75"/>
        <v>0</v>
      </c>
      <c r="N303" s="34">
        <f t="shared" si="76"/>
        <v>1671375926</v>
      </c>
      <c r="O303" s="39">
        <f t="shared" si="77"/>
        <v>0.63677489290623779</v>
      </c>
      <c r="P303" s="34">
        <f>P302</f>
        <v>512528855</v>
      </c>
      <c r="Q303" s="34">
        <f>Q302</f>
        <v>2530257718</v>
      </c>
      <c r="R303" s="34">
        <f>R302</f>
        <v>2423646212</v>
      </c>
      <c r="S303" s="34">
        <f>S302</f>
        <v>1614982792</v>
      </c>
      <c r="T303" s="39">
        <f t="shared" si="78"/>
        <v>0.66634428077987151</v>
      </c>
      <c r="U303" s="39">
        <f t="shared" si="79"/>
        <v>0.12123001738116779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12540657</v>
      </c>
      <c r="E304" s="33">
        <v>18077407</v>
      </c>
      <c r="F304" s="33">
        <v>1565899</v>
      </c>
      <c r="G304" s="38">
        <f t="shared" si="72"/>
        <v>0.12486578653734011</v>
      </c>
      <c r="H304" s="33">
        <v>2823672</v>
      </c>
      <c r="I304" s="38">
        <f t="shared" si="73"/>
        <v>0.22516140900751849</v>
      </c>
      <c r="J304" s="33">
        <v>5211192</v>
      </c>
      <c r="K304" s="38">
        <f t="shared" si="74"/>
        <v>0.28827098930726069</v>
      </c>
      <c r="L304" s="33">
        <v>0</v>
      </c>
      <c r="M304" s="38">
        <f t="shared" si="75"/>
        <v>0</v>
      </c>
      <c r="N304" s="33">
        <f t="shared" si="76"/>
        <v>9600763</v>
      </c>
      <c r="O304" s="38">
        <f t="shared" si="77"/>
        <v>0.53109182085682971</v>
      </c>
      <c r="P304" s="33">
        <v>1607232</v>
      </c>
      <c r="Q304" s="33">
        <v>13994217</v>
      </c>
      <c r="R304" s="33">
        <v>12909977</v>
      </c>
      <c r="S304" s="33">
        <v>5575925</v>
      </c>
      <c r="T304" s="38">
        <f t="shared" si="78"/>
        <v>0.431908205568453</v>
      </c>
      <c r="U304" s="38">
        <f t="shared" si="79"/>
        <v>2.2423396248954726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13504298</v>
      </c>
      <c r="E305" s="33">
        <v>20465684</v>
      </c>
      <c r="F305" s="33">
        <v>3177742</v>
      </c>
      <c r="G305" s="38">
        <f t="shared" si="72"/>
        <v>0.23531337948851544</v>
      </c>
      <c r="H305" s="33">
        <v>4103188</v>
      </c>
      <c r="I305" s="38">
        <f t="shared" si="73"/>
        <v>0.30384311720609247</v>
      </c>
      <c r="J305" s="33">
        <v>4790322</v>
      </c>
      <c r="K305" s="38">
        <f t="shared" si="74"/>
        <v>0.23406605906746142</v>
      </c>
      <c r="L305" s="33">
        <v>0</v>
      </c>
      <c r="M305" s="38">
        <f t="shared" si="75"/>
        <v>0</v>
      </c>
      <c r="N305" s="33">
        <f t="shared" si="76"/>
        <v>12071252</v>
      </c>
      <c r="O305" s="38">
        <f t="shared" si="77"/>
        <v>0.58982890579176339</v>
      </c>
      <c r="P305" s="33">
        <v>3522093</v>
      </c>
      <c r="Q305" s="33">
        <v>13689930</v>
      </c>
      <c r="R305" s="33">
        <v>15297721</v>
      </c>
      <c r="S305" s="33">
        <v>9953512</v>
      </c>
      <c r="T305" s="38">
        <f t="shared" si="78"/>
        <v>0.6506532574361894</v>
      </c>
      <c r="U305" s="38">
        <f t="shared" si="79"/>
        <v>0.36007822621378827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16409510</v>
      </c>
      <c r="E306" s="33">
        <v>15082571</v>
      </c>
      <c r="F306" s="33">
        <v>2803791</v>
      </c>
      <c r="G306" s="38">
        <f t="shared" si="72"/>
        <v>0.17086378569500246</v>
      </c>
      <c r="H306" s="33">
        <v>3182167</v>
      </c>
      <c r="I306" s="38">
        <f t="shared" si="73"/>
        <v>0.19392212198901734</v>
      </c>
      <c r="J306" s="33">
        <v>3306334</v>
      </c>
      <c r="K306" s="38">
        <f t="shared" si="74"/>
        <v>0.2192155435568644</v>
      </c>
      <c r="L306" s="33">
        <v>0</v>
      </c>
      <c r="M306" s="38">
        <f t="shared" si="75"/>
        <v>0</v>
      </c>
      <c r="N306" s="33">
        <f t="shared" si="76"/>
        <v>9292292</v>
      </c>
      <c r="O306" s="38">
        <f t="shared" si="77"/>
        <v>0.61609469632199976</v>
      </c>
      <c r="P306" s="33">
        <v>3063424</v>
      </c>
      <c r="Q306" s="33">
        <v>17457400</v>
      </c>
      <c r="R306" s="33">
        <v>15825900</v>
      </c>
      <c r="S306" s="33">
        <v>10218816</v>
      </c>
      <c r="T306" s="38">
        <f t="shared" si="78"/>
        <v>0.64570204538130538</v>
      </c>
      <c r="U306" s="38">
        <f t="shared" si="79"/>
        <v>7.9293627000376121E-2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78967354</v>
      </c>
      <c r="E307" s="33">
        <v>80733878</v>
      </c>
      <c r="F307" s="33">
        <v>19153367</v>
      </c>
      <c r="G307" s="38">
        <f t="shared" si="72"/>
        <v>0.24254791416716331</v>
      </c>
      <c r="H307" s="33">
        <v>22313963</v>
      </c>
      <c r="I307" s="38">
        <f t="shared" si="73"/>
        <v>0.28257199804364724</v>
      </c>
      <c r="J307" s="33">
        <v>19313400</v>
      </c>
      <c r="K307" s="38">
        <f t="shared" si="74"/>
        <v>0.23922299384652376</v>
      </c>
      <c r="L307" s="33">
        <v>0</v>
      </c>
      <c r="M307" s="38">
        <f t="shared" si="75"/>
        <v>0</v>
      </c>
      <c r="N307" s="33">
        <f t="shared" si="76"/>
        <v>60780730</v>
      </c>
      <c r="O307" s="38">
        <f t="shared" si="77"/>
        <v>0.75285284821819165</v>
      </c>
      <c r="P307" s="33">
        <v>12880483</v>
      </c>
      <c r="Q307" s="33">
        <v>81422582</v>
      </c>
      <c r="R307" s="33">
        <v>76141179</v>
      </c>
      <c r="S307" s="33">
        <v>37338409</v>
      </c>
      <c r="T307" s="38">
        <f t="shared" si="78"/>
        <v>0.49038390908026258</v>
      </c>
      <c r="U307" s="38">
        <f t="shared" si="79"/>
        <v>0.4994313489641653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67528388</v>
      </c>
      <c r="E308" s="33">
        <v>71300376</v>
      </c>
      <c r="F308" s="33">
        <v>7800006</v>
      </c>
      <c r="G308" s="38">
        <f t="shared" si="72"/>
        <v>0.11550706645033493</v>
      </c>
      <c r="H308" s="33">
        <v>24545310</v>
      </c>
      <c r="I308" s="38">
        <f t="shared" si="73"/>
        <v>0.36348135542640231</v>
      </c>
      <c r="J308" s="33">
        <v>14040257</v>
      </c>
      <c r="K308" s="38">
        <f t="shared" si="74"/>
        <v>0.19691701205053955</v>
      </c>
      <c r="L308" s="33">
        <v>0</v>
      </c>
      <c r="M308" s="38">
        <f t="shared" si="75"/>
        <v>0</v>
      </c>
      <c r="N308" s="33">
        <f t="shared" si="76"/>
        <v>46385573</v>
      </c>
      <c r="O308" s="38">
        <f t="shared" si="77"/>
        <v>0.65056561553055481</v>
      </c>
      <c r="P308" s="33">
        <v>7974897</v>
      </c>
      <c r="Q308" s="33">
        <v>68701274</v>
      </c>
      <c r="R308" s="33">
        <v>66438806</v>
      </c>
      <c r="S308" s="33">
        <v>31357209</v>
      </c>
      <c r="T308" s="38">
        <f t="shared" si="78"/>
        <v>0.47197129039314767</v>
      </c>
      <c r="U308" s="38">
        <f t="shared" si="79"/>
        <v>0.76055653132573364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188950207</v>
      </c>
      <c r="E310" s="34">
        <f>SUM(E304:E309)</f>
        <v>205659916</v>
      </c>
      <c r="F310" s="34">
        <f>SUM(F304:F309)</f>
        <v>34500805</v>
      </c>
      <c r="G310" s="39">
        <f t="shared" si="72"/>
        <v>0.18259204659140701</v>
      </c>
      <c r="H310" s="34">
        <f>SUM(H304:H309)</f>
        <v>56968300</v>
      </c>
      <c r="I310" s="39">
        <f t="shared" si="73"/>
        <v>0.3014990081487447</v>
      </c>
      <c r="J310" s="34">
        <f>SUM(J304:J309)</f>
        <v>46661505</v>
      </c>
      <c r="K310" s="39">
        <f t="shared" si="74"/>
        <v>0.22688672594809384</v>
      </c>
      <c r="L310" s="34">
        <f>SUM(L304:L309)</f>
        <v>0</v>
      </c>
      <c r="M310" s="39">
        <f t="shared" si="75"/>
        <v>0</v>
      </c>
      <c r="N310" s="34">
        <f t="shared" si="76"/>
        <v>138130610</v>
      </c>
      <c r="O310" s="39">
        <f t="shared" si="77"/>
        <v>0.67164575716349117</v>
      </c>
      <c r="P310" s="34">
        <f>SUM(P304:P309)</f>
        <v>29048129</v>
      </c>
      <c r="Q310" s="34">
        <f>SUM(Q304:Q309)</f>
        <v>195265403</v>
      </c>
      <c r="R310" s="34">
        <f>SUM(R304:R309)</f>
        <v>186613583</v>
      </c>
      <c r="S310" s="34">
        <f>SUM(S304:S309)</f>
        <v>94443871</v>
      </c>
      <c r="T310" s="39">
        <f t="shared" si="78"/>
        <v>0.50609323009461749</v>
      </c>
      <c r="U310" s="39">
        <f t="shared" si="79"/>
        <v>0.60635147964263036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43399503</v>
      </c>
      <c r="E311" s="33">
        <v>37741042</v>
      </c>
      <c r="F311" s="33">
        <v>2786825</v>
      </c>
      <c r="G311" s="38">
        <f t="shared" si="72"/>
        <v>6.4213292949460737E-2</v>
      </c>
      <c r="H311" s="33">
        <v>11497252</v>
      </c>
      <c r="I311" s="38">
        <f t="shared" si="73"/>
        <v>0.2649166742762008</v>
      </c>
      <c r="J311" s="33">
        <v>10764173</v>
      </c>
      <c r="K311" s="38">
        <f t="shared" si="74"/>
        <v>0.2852113357124586</v>
      </c>
      <c r="L311" s="33">
        <v>0</v>
      </c>
      <c r="M311" s="38">
        <f t="shared" si="75"/>
        <v>0</v>
      </c>
      <c r="N311" s="33">
        <f t="shared" si="76"/>
        <v>25048250</v>
      </c>
      <c r="O311" s="38">
        <f t="shared" si="77"/>
        <v>0.6636872930005483</v>
      </c>
      <c r="P311" s="33">
        <v>6954493</v>
      </c>
      <c r="Q311" s="33">
        <v>34765989</v>
      </c>
      <c r="R311" s="33">
        <v>32844982</v>
      </c>
      <c r="S311" s="33">
        <v>20357588</v>
      </c>
      <c r="T311" s="38">
        <f t="shared" si="78"/>
        <v>0.61980816430345431</v>
      </c>
      <c r="U311" s="38">
        <f t="shared" si="79"/>
        <v>0.54780125596502871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126100942</v>
      </c>
      <c r="E312" s="33">
        <v>133665945</v>
      </c>
      <c r="F312" s="33">
        <v>12145058</v>
      </c>
      <c r="G312" s="38">
        <f t="shared" si="72"/>
        <v>9.631219091130977E-2</v>
      </c>
      <c r="H312" s="33">
        <v>51152784</v>
      </c>
      <c r="I312" s="38">
        <f t="shared" si="73"/>
        <v>0.40564949943038492</v>
      </c>
      <c r="J312" s="33">
        <v>15140206</v>
      </c>
      <c r="K312" s="38">
        <f t="shared" si="74"/>
        <v>0.11326898560437365</v>
      </c>
      <c r="L312" s="33">
        <v>0</v>
      </c>
      <c r="M312" s="38">
        <f t="shared" si="75"/>
        <v>0</v>
      </c>
      <c r="N312" s="33">
        <f t="shared" si="76"/>
        <v>78438048</v>
      </c>
      <c r="O312" s="38">
        <f t="shared" si="77"/>
        <v>0.58682148246511101</v>
      </c>
      <c r="P312" s="33">
        <v>17767062</v>
      </c>
      <c r="Q312" s="33">
        <v>129445881</v>
      </c>
      <c r="R312" s="33">
        <v>130862949</v>
      </c>
      <c r="S312" s="33">
        <v>82406228</v>
      </c>
      <c r="T312" s="38">
        <f t="shared" si="78"/>
        <v>0.62971397656643058</v>
      </c>
      <c r="U312" s="38">
        <f t="shared" si="79"/>
        <v>-0.14784976829596252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182682331</v>
      </c>
      <c r="E313" s="33">
        <v>175615441</v>
      </c>
      <c r="F313" s="33">
        <v>18230089</v>
      </c>
      <c r="G313" s="38">
        <f t="shared" si="72"/>
        <v>9.9791199839682362E-2</v>
      </c>
      <c r="H313" s="33">
        <v>34076555</v>
      </c>
      <c r="I313" s="38">
        <f t="shared" si="73"/>
        <v>0.18653448756355095</v>
      </c>
      <c r="J313" s="33">
        <v>18156584</v>
      </c>
      <c r="K313" s="38">
        <f t="shared" si="74"/>
        <v>0.10338831196511929</v>
      </c>
      <c r="L313" s="33">
        <v>0</v>
      </c>
      <c r="M313" s="38">
        <f t="shared" si="75"/>
        <v>0</v>
      </c>
      <c r="N313" s="33">
        <f t="shared" si="76"/>
        <v>70463228</v>
      </c>
      <c r="O313" s="38">
        <f t="shared" si="77"/>
        <v>0.40123594826721415</v>
      </c>
      <c r="P313" s="33">
        <v>28809897</v>
      </c>
      <c r="Q313" s="33">
        <v>145692207</v>
      </c>
      <c r="R313" s="33">
        <v>140758270</v>
      </c>
      <c r="S313" s="33">
        <v>76581158</v>
      </c>
      <c r="T313" s="38">
        <f t="shared" si="78"/>
        <v>0.54406151766429067</v>
      </c>
      <c r="U313" s="38">
        <f t="shared" si="79"/>
        <v>-0.36977962816041998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63889950</v>
      </c>
      <c r="E314" s="33">
        <v>74223847</v>
      </c>
      <c r="F314" s="33">
        <v>10184917</v>
      </c>
      <c r="G314" s="38">
        <f t="shared" si="72"/>
        <v>0.15941344452453007</v>
      </c>
      <c r="H314" s="33">
        <v>12659251</v>
      </c>
      <c r="I314" s="38">
        <f t="shared" si="73"/>
        <v>0.19814150738887729</v>
      </c>
      <c r="J314" s="33">
        <v>22703205</v>
      </c>
      <c r="K314" s="38">
        <f t="shared" si="74"/>
        <v>0.30587480867166583</v>
      </c>
      <c r="L314" s="33">
        <v>0</v>
      </c>
      <c r="M314" s="38">
        <f t="shared" si="75"/>
        <v>0</v>
      </c>
      <c r="N314" s="33">
        <f t="shared" si="76"/>
        <v>45547373</v>
      </c>
      <c r="O314" s="38">
        <f t="shared" si="77"/>
        <v>0.6136487778651516</v>
      </c>
      <c r="P314" s="33">
        <v>20220783</v>
      </c>
      <c r="Q314" s="33">
        <v>60472193</v>
      </c>
      <c r="R314" s="33">
        <v>59404922</v>
      </c>
      <c r="S314" s="33">
        <v>32403026</v>
      </c>
      <c r="T314" s="38">
        <f t="shared" si="78"/>
        <v>0.54546029031062448</v>
      </c>
      <c r="U314" s="38">
        <f t="shared" si="79"/>
        <v>0.12276586915551202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30487686</v>
      </c>
      <c r="E315" s="33">
        <v>30873399</v>
      </c>
      <c r="F315" s="33">
        <v>6610596</v>
      </c>
      <c r="G315" s="38">
        <f t="shared" si="72"/>
        <v>0.21682839425727488</v>
      </c>
      <c r="H315" s="33">
        <v>8162685</v>
      </c>
      <c r="I315" s="38">
        <f t="shared" si="73"/>
        <v>0.26773711196054695</v>
      </c>
      <c r="J315" s="33">
        <v>8560020</v>
      </c>
      <c r="K315" s="38">
        <f t="shared" si="74"/>
        <v>0.2772619885487827</v>
      </c>
      <c r="L315" s="33">
        <v>0</v>
      </c>
      <c r="M315" s="38">
        <f t="shared" si="75"/>
        <v>0</v>
      </c>
      <c r="N315" s="33">
        <f t="shared" si="76"/>
        <v>23333301</v>
      </c>
      <c r="O315" s="38">
        <f t="shared" si="77"/>
        <v>0.75577363541992904</v>
      </c>
      <c r="P315" s="33">
        <v>6722356</v>
      </c>
      <c r="Q315" s="33">
        <v>30932060</v>
      </c>
      <c r="R315" s="33">
        <v>32483074</v>
      </c>
      <c r="S315" s="33">
        <v>17192667</v>
      </c>
      <c r="T315" s="38">
        <f t="shared" si="78"/>
        <v>0.52928078789587463</v>
      </c>
      <c r="U315" s="38">
        <f t="shared" si="79"/>
        <v>0.27336606392163709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446560412</v>
      </c>
      <c r="E317" s="34">
        <f>SUM(E311:E316)</f>
        <v>452119674</v>
      </c>
      <c r="F317" s="34">
        <f>SUM(F311:F316)</f>
        <v>49957485</v>
      </c>
      <c r="G317" s="39">
        <f t="shared" si="72"/>
        <v>0.11187172811906131</v>
      </c>
      <c r="H317" s="34">
        <f>SUM(H311:H316)</f>
        <v>117548527</v>
      </c>
      <c r="I317" s="39">
        <f t="shared" si="73"/>
        <v>0.26323096235409243</v>
      </c>
      <c r="J317" s="34">
        <f>SUM(J311:J316)</f>
        <v>75324188</v>
      </c>
      <c r="K317" s="39">
        <f t="shared" si="74"/>
        <v>0.16660232308315784</v>
      </c>
      <c r="L317" s="34">
        <f>SUM(L311:L316)</f>
        <v>0</v>
      </c>
      <c r="M317" s="39">
        <f t="shared" si="75"/>
        <v>0</v>
      </c>
      <c r="N317" s="34">
        <f t="shared" si="76"/>
        <v>242830200</v>
      </c>
      <c r="O317" s="39">
        <f t="shared" si="77"/>
        <v>0.53709275212827834</v>
      </c>
      <c r="P317" s="34">
        <f>SUM(P311:P316)</f>
        <v>80474591</v>
      </c>
      <c r="Q317" s="34">
        <f>SUM(Q311:Q316)</f>
        <v>401308330</v>
      </c>
      <c r="R317" s="34">
        <f>SUM(R311:R316)</f>
        <v>396354197</v>
      </c>
      <c r="S317" s="34">
        <f>SUM(S311:S316)</f>
        <v>228940667</v>
      </c>
      <c r="T317" s="39">
        <f t="shared" si="78"/>
        <v>0.57761635610988626</v>
      </c>
      <c r="U317" s="39">
        <f t="shared" si="79"/>
        <v>-6.4000362549217593E-2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47116845</v>
      </c>
      <c r="E318" s="33">
        <v>49763417</v>
      </c>
      <c r="F318" s="33">
        <v>9185365</v>
      </c>
      <c r="G318" s="38">
        <f t="shared" si="72"/>
        <v>0.19494864310205831</v>
      </c>
      <c r="H318" s="33">
        <v>12340516</v>
      </c>
      <c r="I318" s="38">
        <f t="shared" si="73"/>
        <v>0.26191303768323199</v>
      </c>
      <c r="J318" s="33">
        <v>13691094</v>
      </c>
      <c r="K318" s="38">
        <f t="shared" si="74"/>
        <v>0.275123671672305</v>
      </c>
      <c r="L318" s="33">
        <v>0</v>
      </c>
      <c r="M318" s="38">
        <f t="shared" si="75"/>
        <v>0</v>
      </c>
      <c r="N318" s="33">
        <f t="shared" si="76"/>
        <v>35216975</v>
      </c>
      <c r="O318" s="38">
        <f t="shared" si="77"/>
        <v>0.70768803918750189</v>
      </c>
      <c r="P318" s="33">
        <v>11084124</v>
      </c>
      <c r="Q318" s="33">
        <v>45014545</v>
      </c>
      <c r="R318" s="33">
        <v>45930846</v>
      </c>
      <c r="S318" s="33">
        <v>32538426</v>
      </c>
      <c r="T318" s="38">
        <f t="shared" si="78"/>
        <v>0.70842209176813331</v>
      </c>
      <c r="U318" s="38">
        <f t="shared" si="79"/>
        <v>0.23519855966966818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102665222</v>
      </c>
      <c r="E319" s="33">
        <v>99684445</v>
      </c>
      <c r="F319" s="33">
        <v>18499186</v>
      </c>
      <c r="G319" s="38">
        <f t="shared" si="72"/>
        <v>0.18018941214581896</v>
      </c>
      <c r="H319" s="33">
        <v>32930502</v>
      </c>
      <c r="I319" s="38">
        <f t="shared" si="73"/>
        <v>0.32075615635448584</v>
      </c>
      <c r="J319" s="33">
        <v>24573474</v>
      </c>
      <c r="K319" s="38">
        <f t="shared" si="74"/>
        <v>0.24651262290721487</v>
      </c>
      <c r="L319" s="33">
        <v>0</v>
      </c>
      <c r="M319" s="38">
        <f t="shared" si="75"/>
        <v>0</v>
      </c>
      <c r="N319" s="33">
        <f t="shared" si="76"/>
        <v>76003162</v>
      </c>
      <c r="O319" s="38">
        <f t="shared" si="77"/>
        <v>0.76243752974699308</v>
      </c>
      <c r="P319" s="33">
        <v>21464682</v>
      </c>
      <c r="Q319" s="33">
        <v>88633425</v>
      </c>
      <c r="R319" s="33">
        <v>92062099</v>
      </c>
      <c r="S319" s="33">
        <v>67312753</v>
      </c>
      <c r="T319" s="38">
        <f t="shared" si="78"/>
        <v>0.73116682903352004</v>
      </c>
      <c r="U319" s="38">
        <f t="shared" si="79"/>
        <v>0.14483289340135586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13038710</v>
      </c>
      <c r="E320" s="33">
        <v>13034710</v>
      </c>
      <c r="F320" s="33">
        <v>2810106</v>
      </c>
      <c r="G320" s="38">
        <f t="shared" si="72"/>
        <v>0.21552024701830166</v>
      </c>
      <c r="H320" s="33">
        <v>3456227</v>
      </c>
      <c r="I320" s="38">
        <f t="shared" si="73"/>
        <v>0.26507430566367379</v>
      </c>
      <c r="J320" s="33">
        <v>2961951</v>
      </c>
      <c r="K320" s="38">
        <f t="shared" si="74"/>
        <v>0.22723566538879653</v>
      </c>
      <c r="L320" s="33">
        <v>0</v>
      </c>
      <c r="M320" s="38">
        <f t="shared" si="75"/>
        <v>0</v>
      </c>
      <c r="N320" s="33">
        <f t="shared" si="76"/>
        <v>9228284</v>
      </c>
      <c r="O320" s="38">
        <f t="shared" si="77"/>
        <v>0.70797769954222223</v>
      </c>
      <c r="P320" s="33">
        <v>3170306</v>
      </c>
      <c r="Q320" s="33">
        <v>11960464</v>
      </c>
      <c r="R320" s="33">
        <v>11936364</v>
      </c>
      <c r="S320" s="33">
        <v>8698350</v>
      </c>
      <c r="T320" s="38">
        <f t="shared" si="78"/>
        <v>0.72872693895729046</v>
      </c>
      <c r="U320" s="38">
        <f t="shared" si="79"/>
        <v>-6.5720785312206487E-2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19002813</v>
      </c>
      <c r="E321" s="33">
        <v>19139948</v>
      </c>
      <c r="F321" s="33">
        <v>4212953</v>
      </c>
      <c r="G321" s="38">
        <f t="shared" si="72"/>
        <v>0.22170154492390154</v>
      </c>
      <c r="H321" s="33">
        <v>4361711</v>
      </c>
      <c r="I321" s="38">
        <f t="shared" si="73"/>
        <v>0.2295297543579469</v>
      </c>
      <c r="J321" s="33">
        <v>3697968</v>
      </c>
      <c r="K321" s="38">
        <f t="shared" si="74"/>
        <v>0.19320679450121808</v>
      </c>
      <c r="L321" s="33">
        <v>0</v>
      </c>
      <c r="M321" s="38">
        <f t="shared" si="75"/>
        <v>0</v>
      </c>
      <c r="N321" s="33">
        <f t="shared" si="76"/>
        <v>12272632</v>
      </c>
      <c r="O321" s="38">
        <f t="shared" si="77"/>
        <v>0.64120508582363966</v>
      </c>
      <c r="P321" s="33">
        <v>3097172</v>
      </c>
      <c r="Q321" s="33">
        <v>18404076</v>
      </c>
      <c r="R321" s="33">
        <v>17059122</v>
      </c>
      <c r="S321" s="33">
        <v>10787645</v>
      </c>
      <c r="T321" s="38">
        <f t="shared" si="78"/>
        <v>0.6323681253935578</v>
      </c>
      <c r="U321" s="38">
        <f t="shared" si="79"/>
        <v>0.19398212304644358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181823590</v>
      </c>
      <c r="E323" s="34">
        <f>SUM(E318:E322)</f>
        <v>181622520</v>
      </c>
      <c r="F323" s="34">
        <f>SUM(F318:F322)</f>
        <v>34707610</v>
      </c>
      <c r="G323" s="39">
        <f t="shared" si="72"/>
        <v>0.19088617709066244</v>
      </c>
      <c r="H323" s="34">
        <f>SUM(H318:H322)</f>
        <v>53088956</v>
      </c>
      <c r="I323" s="39">
        <f t="shared" si="73"/>
        <v>0.29198057303785496</v>
      </c>
      <c r="J323" s="34">
        <f>SUM(J318:J322)</f>
        <v>44924487</v>
      </c>
      <c r="K323" s="39">
        <f t="shared" si="74"/>
        <v>0.24735086265734008</v>
      </c>
      <c r="L323" s="34">
        <f>SUM(L318:L322)</f>
        <v>0</v>
      </c>
      <c r="M323" s="39">
        <f t="shared" si="75"/>
        <v>0</v>
      </c>
      <c r="N323" s="34">
        <f t="shared" si="76"/>
        <v>132721053</v>
      </c>
      <c r="O323" s="39">
        <f t="shared" si="77"/>
        <v>0.73075218315437973</v>
      </c>
      <c r="P323" s="34">
        <f>SUM(P318:P322)</f>
        <v>38816284</v>
      </c>
      <c r="Q323" s="34">
        <f>SUM(Q318:Q322)</f>
        <v>164012510</v>
      </c>
      <c r="R323" s="34">
        <f>SUM(R318:R322)</f>
        <v>166988431</v>
      </c>
      <c r="S323" s="34">
        <f>SUM(S318:S322)</f>
        <v>119337174</v>
      </c>
      <c r="T323" s="39">
        <f t="shared" si="78"/>
        <v>0.71464336352738111</v>
      </c>
      <c r="U323" s="39">
        <f t="shared" si="79"/>
        <v>0.15736186905475025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9711444</v>
      </c>
      <c r="E324" s="33">
        <v>10995388</v>
      </c>
      <c r="F324" s="33">
        <v>1466569</v>
      </c>
      <c r="G324" s="38">
        <f t="shared" si="72"/>
        <v>0.15101451442236602</v>
      </c>
      <c r="H324" s="33">
        <v>1336221</v>
      </c>
      <c r="I324" s="38">
        <f t="shared" si="73"/>
        <v>0.13759241159193217</v>
      </c>
      <c r="J324" s="33">
        <v>10576725</v>
      </c>
      <c r="K324" s="38">
        <f t="shared" si="74"/>
        <v>0.96192376294497295</v>
      </c>
      <c r="L324" s="33">
        <v>0</v>
      </c>
      <c r="M324" s="38">
        <f t="shared" si="75"/>
        <v>0</v>
      </c>
      <c r="N324" s="33">
        <f t="shared" si="76"/>
        <v>13379515</v>
      </c>
      <c r="O324" s="38">
        <f t="shared" si="77"/>
        <v>1.2168297289736387</v>
      </c>
      <c r="P324" s="33">
        <v>2733887</v>
      </c>
      <c r="Q324" s="33">
        <v>6906058</v>
      </c>
      <c r="R324" s="33">
        <v>8408717</v>
      </c>
      <c r="S324" s="33">
        <v>4201108</v>
      </c>
      <c r="T324" s="38">
        <f t="shared" si="78"/>
        <v>0.49961343686557652</v>
      </c>
      <c r="U324" s="38">
        <f t="shared" si="79"/>
        <v>2.8687498788355188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29509934</v>
      </c>
      <c r="E325" s="33">
        <v>30249103</v>
      </c>
      <c r="F325" s="33">
        <v>4007322</v>
      </c>
      <c r="G325" s="38">
        <f t="shared" si="72"/>
        <v>0.13579569510389281</v>
      </c>
      <c r="H325" s="33">
        <v>10042967</v>
      </c>
      <c r="I325" s="38">
        <f t="shared" si="73"/>
        <v>0.34032495633504295</v>
      </c>
      <c r="J325" s="33">
        <v>7105098</v>
      </c>
      <c r="K325" s="38">
        <f t="shared" si="74"/>
        <v>0.23488623778364601</v>
      </c>
      <c r="L325" s="33">
        <v>0</v>
      </c>
      <c r="M325" s="38">
        <f t="shared" si="75"/>
        <v>0</v>
      </c>
      <c r="N325" s="33">
        <f t="shared" si="76"/>
        <v>21155387</v>
      </c>
      <c r="O325" s="38">
        <f t="shared" si="77"/>
        <v>0.69937237477752645</v>
      </c>
      <c r="P325" s="33">
        <v>5642305</v>
      </c>
      <c r="Q325" s="33">
        <v>27682149</v>
      </c>
      <c r="R325" s="33">
        <v>28934649</v>
      </c>
      <c r="S325" s="33">
        <v>17983122</v>
      </c>
      <c r="T325" s="38">
        <f t="shared" si="78"/>
        <v>0.62150821321523553</v>
      </c>
      <c r="U325" s="38">
        <f t="shared" si="79"/>
        <v>0.25925450680174156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109016775</v>
      </c>
      <c r="E326" s="33">
        <v>99701719</v>
      </c>
      <c r="F326" s="33">
        <v>11221009</v>
      </c>
      <c r="G326" s="38">
        <f t="shared" si="72"/>
        <v>0.10292919598841554</v>
      </c>
      <c r="H326" s="33">
        <v>16656744</v>
      </c>
      <c r="I326" s="38">
        <f t="shared" si="73"/>
        <v>0.15279065079663198</v>
      </c>
      <c r="J326" s="33">
        <v>33821634</v>
      </c>
      <c r="K326" s="38">
        <f t="shared" si="74"/>
        <v>0.33922819324709941</v>
      </c>
      <c r="L326" s="33">
        <v>0</v>
      </c>
      <c r="M326" s="38">
        <f t="shared" si="75"/>
        <v>0</v>
      </c>
      <c r="N326" s="33">
        <f t="shared" si="76"/>
        <v>61699387</v>
      </c>
      <c r="O326" s="38">
        <f t="shared" si="77"/>
        <v>0.61883975139887004</v>
      </c>
      <c r="P326" s="33">
        <v>25822604</v>
      </c>
      <c r="Q326" s="33">
        <v>104155699</v>
      </c>
      <c r="R326" s="33">
        <v>96571143</v>
      </c>
      <c r="S326" s="33">
        <v>53685075</v>
      </c>
      <c r="T326" s="38">
        <f t="shared" si="78"/>
        <v>0.55591218382907615</v>
      </c>
      <c r="U326" s="38">
        <f t="shared" si="79"/>
        <v>0.30976852683021439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200085735</v>
      </c>
      <c r="E327" s="33">
        <v>217686018</v>
      </c>
      <c r="F327" s="33">
        <v>42505763</v>
      </c>
      <c r="G327" s="38">
        <f t="shared" si="72"/>
        <v>0.21243774824826966</v>
      </c>
      <c r="H327" s="33">
        <v>60715715</v>
      </c>
      <c r="I327" s="38">
        <f t="shared" si="73"/>
        <v>0.30344849421674164</v>
      </c>
      <c r="J327" s="33">
        <v>47164149</v>
      </c>
      <c r="K327" s="38">
        <f t="shared" si="74"/>
        <v>0.21666136131903521</v>
      </c>
      <c r="L327" s="33">
        <v>0</v>
      </c>
      <c r="M327" s="38">
        <f t="shared" si="75"/>
        <v>0</v>
      </c>
      <c r="N327" s="33">
        <f t="shared" si="76"/>
        <v>150385627</v>
      </c>
      <c r="O327" s="38">
        <f t="shared" si="77"/>
        <v>0.69083732791694508</v>
      </c>
      <c r="P327" s="33">
        <v>40348440</v>
      </c>
      <c r="Q327" s="33">
        <v>197866534</v>
      </c>
      <c r="R327" s="33">
        <v>195146120</v>
      </c>
      <c r="S327" s="33">
        <v>133543264</v>
      </c>
      <c r="T327" s="38">
        <f t="shared" si="78"/>
        <v>0.68432446415024806</v>
      </c>
      <c r="U327" s="38">
        <f t="shared" si="79"/>
        <v>0.16892125197405394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24733400</v>
      </c>
      <c r="E328" s="33">
        <v>25934400</v>
      </c>
      <c r="F328" s="33">
        <v>5875188</v>
      </c>
      <c r="G328" s="38">
        <f t="shared" si="72"/>
        <v>0.23754065352923576</v>
      </c>
      <c r="H328" s="33">
        <v>7547809</v>
      </c>
      <c r="I328" s="38">
        <f t="shared" si="73"/>
        <v>0.30516665723272984</v>
      </c>
      <c r="J328" s="33">
        <v>7021562</v>
      </c>
      <c r="K328" s="38">
        <f t="shared" si="74"/>
        <v>0.27074318279967918</v>
      </c>
      <c r="L328" s="33">
        <v>0</v>
      </c>
      <c r="M328" s="38">
        <f t="shared" si="75"/>
        <v>0</v>
      </c>
      <c r="N328" s="33">
        <f t="shared" si="76"/>
        <v>20444559</v>
      </c>
      <c r="O328" s="38">
        <f t="shared" si="77"/>
        <v>0.7883181797149732</v>
      </c>
      <c r="P328" s="33">
        <v>6639506</v>
      </c>
      <c r="Q328" s="33">
        <v>27741927</v>
      </c>
      <c r="R328" s="33">
        <v>26256918</v>
      </c>
      <c r="S328" s="33">
        <v>19635809</v>
      </c>
      <c r="T328" s="38">
        <f t="shared" si="78"/>
        <v>0.74783373280900678</v>
      </c>
      <c r="U328" s="38">
        <f t="shared" si="79"/>
        <v>5.7542835265153691E-2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27849213</v>
      </c>
      <c r="E329" s="33">
        <v>27624862</v>
      </c>
      <c r="F329" s="33">
        <v>8552321</v>
      </c>
      <c r="G329" s="38">
        <f t="shared" si="72"/>
        <v>0.30709381266896124</v>
      </c>
      <c r="H329" s="33">
        <v>9053534</v>
      </c>
      <c r="I329" s="38">
        <f t="shared" si="73"/>
        <v>0.32509119737064024</v>
      </c>
      <c r="J329" s="33">
        <v>9702962</v>
      </c>
      <c r="K329" s="38">
        <f t="shared" si="74"/>
        <v>0.3512401980505821</v>
      </c>
      <c r="L329" s="33">
        <v>0</v>
      </c>
      <c r="M329" s="38">
        <f t="shared" si="75"/>
        <v>0</v>
      </c>
      <c r="N329" s="33">
        <f t="shared" si="76"/>
        <v>27308817</v>
      </c>
      <c r="O329" s="38">
        <f t="shared" si="77"/>
        <v>0.98855939986234143</v>
      </c>
      <c r="P329" s="33">
        <v>7855949</v>
      </c>
      <c r="Q329" s="33">
        <v>37439634</v>
      </c>
      <c r="R329" s="33">
        <v>33812498</v>
      </c>
      <c r="S329" s="33">
        <v>24581891</v>
      </c>
      <c r="T329" s="38">
        <f t="shared" si="78"/>
        <v>0.72700606148649527</v>
      </c>
      <c r="U329" s="38">
        <f t="shared" si="79"/>
        <v>0.2351101057300653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68254508</v>
      </c>
      <c r="E330" s="33">
        <v>69584737</v>
      </c>
      <c r="F330" s="33">
        <v>11106386</v>
      </c>
      <c r="G330" s="38">
        <f t="shared" si="72"/>
        <v>0.16272018252625892</v>
      </c>
      <c r="H330" s="33">
        <v>15836046</v>
      </c>
      <c r="I330" s="38">
        <f t="shared" si="73"/>
        <v>0.23201465315668235</v>
      </c>
      <c r="J330" s="33">
        <v>21320075</v>
      </c>
      <c r="K330" s="38">
        <f t="shared" si="74"/>
        <v>0.30639010678448064</v>
      </c>
      <c r="L330" s="33">
        <v>0</v>
      </c>
      <c r="M330" s="38">
        <f t="shared" si="75"/>
        <v>0</v>
      </c>
      <c r="N330" s="33">
        <f t="shared" si="76"/>
        <v>48262507</v>
      </c>
      <c r="O330" s="38">
        <f t="shared" si="77"/>
        <v>0.69357892378036867</v>
      </c>
      <c r="P330" s="33">
        <v>13215564</v>
      </c>
      <c r="Q330" s="33">
        <v>83332104</v>
      </c>
      <c r="R330" s="33">
        <v>65811992</v>
      </c>
      <c r="S330" s="33">
        <v>51138107</v>
      </c>
      <c r="T330" s="38">
        <f t="shared" si="78"/>
        <v>0.77703326469741263</v>
      </c>
      <c r="U330" s="38">
        <f t="shared" si="79"/>
        <v>0.61325502263845877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469161009</v>
      </c>
      <c r="E332" s="34">
        <f>SUM(E324:E331)</f>
        <v>481776227</v>
      </c>
      <c r="F332" s="34">
        <f>SUM(F324:F331)</f>
        <v>84734558</v>
      </c>
      <c r="G332" s="39">
        <f t="shared" si="72"/>
        <v>0.18060869589441947</v>
      </c>
      <c r="H332" s="34">
        <f>SUM(H324:H331)</f>
        <v>121189036</v>
      </c>
      <c r="I332" s="39">
        <f t="shared" si="73"/>
        <v>0.25831011886156124</v>
      </c>
      <c r="J332" s="34">
        <f>SUM(J324:J331)</f>
        <v>136712205</v>
      </c>
      <c r="K332" s="39">
        <f t="shared" si="74"/>
        <v>0.28376702157202954</v>
      </c>
      <c r="L332" s="34">
        <f>SUM(L324:L331)</f>
        <v>0</v>
      </c>
      <c r="M332" s="39">
        <f t="shared" si="75"/>
        <v>0</v>
      </c>
      <c r="N332" s="34">
        <f t="shared" si="76"/>
        <v>342635799</v>
      </c>
      <c r="O332" s="39">
        <f t="shared" si="77"/>
        <v>0.71119283143873346</v>
      </c>
      <c r="P332" s="34">
        <f>SUM(P324:P331)</f>
        <v>102258255</v>
      </c>
      <c r="Q332" s="34">
        <f>SUM(Q324:Q331)</f>
        <v>485124105</v>
      </c>
      <c r="R332" s="34">
        <f>SUM(R324:R331)</f>
        <v>454942037</v>
      </c>
      <c r="S332" s="34">
        <f>SUM(S324:S331)</f>
        <v>304768376</v>
      </c>
      <c r="T332" s="39">
        <f t="shared" si="78"/>
        <v>0.66990594672173587</v>
      </c>
      <c r="U332" s="39">
        <f t="shared" si="79"/>
        <v>0.33693074461323436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1609774</v>
      </c>
      <c r="E333" s="33">
        <v>2430660</v>
      </c>
      <c r="F333" s="33">
        <v>427773</v>
      </c>
      <c r="G333" s="38">
        <f t="shared" si="72"/>
        <v>0.26573481743400007</v>
      </c>
      <c r="H333" s="33">
        <v>486436</v>
      </c>
      <c r="I333" s="38">
        <f t="shared" si="73"/>
        <v>0.30217657882410826</v>
      </c>
      <c r="J333" s="33">
        <v>417306</v>
      </c>
      <c r="K333" s="38">
        <f t="shared" si="74"/>
        <v>0.17168423391177703</v>
      </c>
      <c r="L333" s="33">
        <v>0</v>
      </c>
      <c r="M333" s="38">
        <f t="shared" si="75"/>
        <v>0</v>
      </c>
      <c r="N333" s="33">
        <f t="shared" si="76"/>
        <v>1331515</v>
      </c>
      <c r="O333" s="38">
        <f t="shared" si="77"/>
        <v>0.54779977454683093</v>
      </c>
      <c r="P333" s="33">
        <v>348939</v>
      </c>
      <c r="Q333" s="33">
        <v>1962348</v>
      </c>
      <c r="R333" s="33">
        <v>1921464</v>
      </c>
      <c r="S333" s="33">
        <v>1223921</v>
      </c>
      <c r="T333" s="38">
        <f t="shared" si="78"/>
        <v>0.63697316213054211</v>
      </c>
      <c r="U333" s="38">
        <f t="shared" si="79"/>
        <v>0.1959282281430279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4665374</v>
      </c>
      <c r="E334" s="33">
        <v>4665374</v>
      </c>
      <c r="F334" s="33">
        <v>1075005</v>
      </c>
      <c r="G334" s="38">
        <f t="shared" si="72"/>
        <v>0.23042204119112422</v>
      </c>
      <c r="H334" s="33">
        <v>1051903</v>
      </c>
      <c r="I334" s="38">
        <f t="shared" si="73"/>
        <v>0.22547024097103469</v>
      </c>
      <c r="J334" s="33">
        <v>1030726</v>
      </c>
      <c r="K334" s="38">
        <f t="shared" si="74"/>
        <v>0.22093105504510463</v>
      </c>
      <c r="L334" s="33">
        <v>0</v>
      </c>
      <c r="M334" s="38">
        <f t="shared" si="75"/>
        <v>0</v>
      </c>
      <c r="N334" s="33">
        <f t="shared" si="76"/>
        <v>3157634</v>
      </c>
      <c r="O334" s="38">
        <f t="shared" si="77"/>
        <v>0.67682333720726351</v>
      </c>
      <c r="P334" s="33">
        <v>794887</v>
      </c>
      <c r="Q334" s="33">
        <v>3559391</v>
      </c>
      <c r="R334" s="33">
        <v>2622797</v>
      </c>
      <c r="S334" s="33">
        <v>2492487</v>
      </c>
      <c r="T334" s="38">
        <f t="shared" si="78"/>
        <v>0.95031639886731611</v>
      </c>
      <c r="U334" s="38">
        <f t="shared" si="79"/>
        <v>0.29669500193109211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17597892</v>
      </c>
      <c r="E335" s="33">
        <v>17887946</v>
      </c>
      <c r="F335" s="33">
        <v>1297722</v>
      </c>
      <c r="G335" s="38">
        <f t="shared" si="72"/>
        <v>7.3743036950107435E-2</v>
      </c>
      <c r="H335" s="33">
        <v>2266857</v>
      </c>
      <c r="I335" s="38">
        <f t="shared" si="73"/>
        <v>0.12881412160047351</v>
      </c>
      <c r="J335" s="33">
        <v>1459851</v>
      </c>
      <c r="K335" s="38">
        <f t="shared" si="74"/>
        <v>8.16108791920548E-2</v>
      </c>
      <c r="L335" s="33">
        <v>0</v>
      </c>
      <c r="M335" s="38">
        <f t="shared" si="75"/>
        <v>0</v>
      </c>
      <c r="N335" s="33">
        <f t="shared" si="76"/>
        <v>5024430</v>
      </c>
      <c r="O335" s="38">
        <f t="shared" si="77"/>
        <v>0.28088356259572789</v>
      </c>
      <c r="P335" s="33">
        <v>1120211</v>
      </c>
      <c r="Q335" s="33">
        <v>13581023</v>
      </c>
      <c r="R335" s="33">
        <v>13031027</v>
      </c>
      <c r="S335" s="33">
        <v>3832832</v>
      </c>
      <c r="T335" s="38">
        <f t="shared" si="78"/>
        <v>0.29413123002507785</v>
      </c>
      <c r="U335" s="38">
        <f t="shared" si="79"/>
        <v>0.30319288062695327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23873040</v>
      </c>
      <c r="E337" s="34">
        <f>SUM(E333:E336)</f>
        <v>24983980</v>
      </c>
      <c r="F337" s="34">
        <f>SUM(F333:F336)</f>
        <v>2800500</v>
      </c>
      <c r="G337" s="39">
        <f t="shared" si="72"/>
        <v>0.11730805963547164</v>
      </c>
      <c r="H337" s="34">
        <f>SUM(H333:H336)</f>
        <v>3805196</v>
      </c>
      <c r="I337" s="39">
        <f t="shared" si="73"/>
        <v>0.15939302242194542</v>
      </c>
      <c r="J337" s="34">
        <f>SUM(J333:J336)</f>
        <v>2907883</v>
      </c>
      <c r="K337" s="39">
        <f t="shared" si="74"/>
        <v>0.11638990264961788</v>
      </c>
      <c r="L337" s="34">
        <f>SUM(L333:L336)</f>
        <v>0</v>
      </c>
      <c r="M337" s="39">
        <f t="shared" si="75"/>
        <v>0</v>
      </c>
      <c r="N337" s="34">
        <f t="shared" si="76"/>
        <v>9513579</v>
      </c>
      <c r="O337" s="39">
        <f t="shared" si="77"/>
        <v>0.38078716841752197</v>
      </c>
      <c r="P337" s="34">
        <f>SUM(P333:P336)</f>
        <v>2264037</v>
      </c>
      <c r="Q337" s="34">
        <f>SUM(Q333:Q336)</f>
        <v>19102762</v>
      </c>
      <c r="R337" s="34">
        <f>SUM(R333:R336)</f>
        <v>17575288</v>
      </c>
      <c r="S337" s="34">
        <f>SUM(S333:S336)</f>
        <v>7549240</v>
      </c>
      <c r="T337" s="39">
        <f t="shared" si="78"/>
        <v>0.42953720018698982</v>
      </c>
      <c r="U337" s="39">
        <f t="shared" si="79"/>
        <v>0.28437962807144945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3879902814</v>
      </c>
      <c r="E338" s="34">
        <f>SUM(E302,E304:E309,E311:E316,E318:E322,E324:E331,E333:E336)</f>
        <v>3970913928</v>
      </c>
      <c r="F338" s="34">
        <f>SUM(F302,F304:F309,F311:F316,F318:F322,F324:F331,F333:F336)</f>
        <v>661706806</v>
      </c>
      <c r="G338" s="39">
        <f t="shared" si="72"/>
        <v>0.17054726309441007</v>
      </c>
      <c r="H338" s="34">
        <f>SUM(H302,H304:H309,H311:H316,H318:H322,H324:H331,H333:H336)</f>
        <v>994307356</v>
      </c>
      <c r="I338" s="39">
        <f t="shared" si="73"/>
        <v>0.25627120153943111</v>
      </c>
      <c r="J338" s="34">
        <f>SUM(J302,J304:J309,J311:J316,J318:J322,J324:J331,J333:J336)</f>
        <v>881193005</v>
      </c>
      <c r="K338" s="39">
        <f t="shared" si="74"/>
        <v>0.22191188753462199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2537207167</v>
      </c>
      <c r="O338" s="39">
        <f t="shared" si="77"/>
        <v>0.63894791300044518</v>
      </c>
      <c r="P338" s="34">
        <f>SUM(P302,P304:P309,P311:P316,P318:P322,P324:P331,P333:P336)</f>
        <v>765390151</v>
      </c>
      <c r="Q338" s="34">
        <f>SUM(Q302,Q304:Q309,Q311:Q316,Q318:Q322,Q324:Q331,Q333:Q336)</f>
        <v>3795070828</v>
      </c>
      <c r="R338" s="34">
        <f>SUM(R302,R304:R309,R311:R316,R318:R322,R324:R331,R333:R336)</f>
        <v>3646119748</v>
      </c>
      <c r="S338" s="34">
        <f>SUM(S302,S304:S309,S311:S316,S318:S322,S324:S331,S333:S336)</f>
        <v>2370022120</v>
      </c>
      <c r="T338" s="39">
        <f t="shared" si="78"/>
        <v>0.65001214545957364</v>
      </c>
      <c r="U338" s="39">
        <f t="shared" si="79"/>
        <v>0.15129911699111998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15203336185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15745884172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3335446759</v>
      </c>
      <c r="G339" s="41">
        <f t="shared" si="72"/>
        <v>0.21938913396461213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3831584420</v>
      </c>
      <c r="I339" s="41">
        <f t="shared" si="73"/>
        <v>0.25202260697098439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2469598198</v>
      </c>
      <c r="K339" s="41">
        <f t="shared" si="74"/>
        <v>0.15684087162228363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9636629377</v>
      </c>
      <c r="O339" s="41">
        <f t="shared" si="77"/>
        <v>0.61200941603115966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3313034143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13888909235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13838469562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9347830015</v>
      </c>
      <c r="T339" s="41">
        <f t="shared" si="78"/>
        <v>0.67549594072662811</v>
      </c>
      <c r="U339" s="41">
        <f t="shared" si="79"/>
        <v>-0.25458112068723104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416602618</v>
      </c>
      <c r="E8" s="33">
        <v>426644894</v>
      </c>
      <c r="F8" s="33">
        <v>96435900</v>
      </c>
      <c r="G8" s="38">
        <f>IF(($D8       =0),0,($F8       /$D8       ))</f>
        <v>0.23148174263273594</v>
      </c>
      <c r="H8" s="33">
        <v>115650619</v>
      </c>
      <c r="I8" s="38">
        <f>IF(($D8       =0),0,($H8       /$D8       ))</f>
        <v>0.27760415802283794</v>
      </c>
      <c r="J8" s="33">
        <v>97830467</v>
      </c>
      <c r="K8" s="38">
        <f>IF(($E8       =0),0,($J8       /$E8       ))</f>
        <v>0.22930185823341881</v>
      </c>
      <c r="L8" s="33">
        <v>0</v>
      </c>
      <c r="M8" s="38">
        <f>IF(($E8       =0),0,($L8       /$E8       ))</f>
        <v>0</v>
      </c>
      <c r="N8" s="33">
        <f>$F8       +$H8       +$J8</f>
        <v>309916986</v>
      </c>
      <c r="O8" s="38">
        <f>IF(($E8       =0),0,($N8       /$E8       ))</f>
        <v>0.72640500415786058</v>
      </c>
      <c r="P8" s="33">
        <v>106651134</v>
      </c>
      <c r="Q8" s="33">
        <v>381228531</v>
      </c>
      <c r="R8" s="33">
        <v>403447718</v>
      </c>
      <c r="S8" s="33">
        <v>309649068</v>
      </c>
      <c r="T8" s="38">
        <f>IF(($R8       =0),0,($S8       /$R8       ))</f>
        <v>0.76750729818231367</v>
      </c>
      <c r="U8" s="38">
        <f>IF(($P8       =0),0,(($J8       /$P8       )-1))</f>
        <v>-8.2705796639724438E-2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411059510</v>
      </c>
      <c r="E9" s="33">
        <v>486021460</v>
      </c>
      <c r="F9" s="33">
        <v>45362900</v>
      </c>
      <c r="G9" s="38">
        <f>IF(($D9       =0),0,($F9       /$D9       ))</f>
        <v>0.11035604066184966</v>
      </c>
      <c r="H9" s="33">
        <v>96214202</v>
      </c>
      <c r="I9" s="38">
        <f>IF(($D9       =0),0,($H9       /$D9       ))</f>
        <v>0.23406392422352665</v>
      </c>
      <c r="J9" s="33">
        <v>77273726</v>
      </c>
      <c r="K9" s="38">
        <f>IF(($E9       =0),0,($J9       /$E9       ))</f>
        <v>0.15899241568469014</v>
      </c>
      <c r="L9" s="33">
        <v>0</v>
      </c>
      <c r="M9" s="38">
        <f>IF(($E9       =0),0,($L9       /$E9       ))</f>
        <v>0</v>
      </c>
      <c r="N9" s="33">
        <f>$F9       +$H9       +$J9</f>
        <v>218850828</v>
      </c>
      <c r="O9" s="38">
        <f>IF(($E9       =0),0,($N9       /$E9       ))</f>
        <v>0.45029046248287063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827662128</v>
      </c>
      <c r="E10" s="34">
        <f>SUM(E8:E9)</f>
        <v>912666354</v>
      </c>
      <c r="F10" s="34">
        <f>SUM(F8:F9)</f>
        <v>141798800</v>
      </c>
      <c r="G10" s="39">
        <f t="shared" ref="G10:G54" si="0">IF(($D10      =0),0,($F10      /$D10      ))</f>
        <v>0.17132449969971322</v>
      </c>
      <c r="H10" s="34">
        <f>SUM(H8:H9)</f>
        <v>211864821</v>
      </c>
      <c r="I10" s="39">
        <f t="shared" ref="I10:I54" si="1">IF(($D10      =0),0,($H10      /$D10      ))</f>
        <v>0.25597984229622744</v>
      </c>
      <c r="J10" s="34">
        <f>SUM(J8:J9)</f>
        <v>175104193</v>
      </c>
      <c r="K10" s="39">
        <f t="shared" ref="K10:K54" si="2">IF(($E10      =0),0,($J10      /$E10      ))</f>
        <v>0.19186002884028747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528767814</v>
      </c>
      <c r="O10" s="39">
        <f t="shared" ref="O10:O54" si="5">IF(($E10      =0),0,($N10      /$E10      ))</f>
        <v>0.57936595523932288</v>
      </c>
      <c r="P10" s="34">
        <f>SUM(P8:P9)</f>
        <v>106651134</v>
      </c>
      <c r="Q10" s="34">
        <f>SUM(Q8:Q9)</f>
        <v>381228531</v>
      </c>
      <c r="R10" s="34">
        <f>SUM(R8:R9)</f>
        <v>403447718</v>
      </c>
      <c r="S10" s="34">
        <f>SUM(S8:S9)</f>
        <v>309649068</v>
      </c>
      <c r="T10" s="39">
        <f t="shared" ref="T10:T54" si="6">IF(($R10      =0),0,($S10      /$R10      ))</f>
        <v>0.76750729818231367</v>
      </c>
      <c r="U10" s="39">
        <f t="shared" ref="U10:U54" si="7">IF(($P10      =0),0,(($J10      /$P10      )-1))</f>
        <v>0.64184089219342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18681596</v>
      </c>
      <c r="E11" s="33">
        <v>20029667</v>
      </c>
      <c r="F11" s="33">
        <v>3721868</v>
      </c>
      <c r="G11" s="38">
        <f t="shared" si="0"/>
        <v>0.19922644724786898</v>
      </c>
      <c r="H11" s="33">
        <v>4719829</v>
      </c>
      <c r="I11" s="38">
        <f t="shared" si="1"/>
        <v>0.25264591954563198</v>
      </c>
      <c r="J11" s="33">
        <v>6220032</v>
      </c>
      <c r="K11" s="38">
        <f t="shared" si="2"/>
        <v>0.31054095906836593</v>
      </c>
      <c r="L11" s="33">
        <v>0</v>
      </c>
      <c r="M11" s="38">
        <f t="shared" si="3"/>
        <v>0</v>
      </c>
      <c r="N11" s="33">
        <f t="shared" si="4"/>
        <v>14661729</v>
      </c>
      <c r="O11" s="38">
        <f t="shared" si="5"/>
        <v>0.73200063685532069</v>
      </c>
      <c r="P11" s="33">
        <v>3951595</v>
      </c>
      <c r="Q11" s="33">
        <v>18314883</v>
      </c>
      <c r="R11" s="33">
        <v>20213305</v>
      </c>
      <c r="S11" s="33">
        <v>12495048</v>
      </c>
      <c r="T11" s="38">
        <f t="shared" si="6"/>
        <v>0.61815957360758178</v>
      </c>
      <c r="U11" s="38">
        <f t="shared" si="7"/>
        <v>0.57405604572330926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16223621</v>
      </c>
      <c r="E12" s="33">
        <v>17637721</v>
      </c>
      <c r="F12" s="33">
        <v>3537797</v>
      </c>
      <c r="G12" s="38">
        <f t="shared" si="0"/>
        <v>0.21806457387040784</v>
      </c>
      <c r="H12" s="33">
        <v>4205002</v>
      </c>
      <c r="I12" s="38">
        <f t="shared" si="1"/>
        <v>0.25919010312186164</v>
      </c>
      <c r="J12" s="33">
        <v>3576695</v>
      </c>
      <c r="K12" s="38">
        <f t="shared" si="2"/>
        <v>0.20278668655661353</v>
      </c>
      <c r="L12" s="33">
        <v>0</v>
      </c>
      <c r="M12" s="38">
        <f t="shared" si="3"/>
        <v>0</v>
      </c>
      <c r="N12" s="33">
        <f t="shared" si="4"/>
        <v>11319494</v>
      </c>
      <c r="O12" s="38">
        <f t="shared" si="5"/>
        <v>0.64177758566427034</v>
      </c>
      <c r="P12" s="33">
        <v>4330991</v>
      </c>
      <c r="Q12" s="33">
        <v>21174678</v>
      </c>
      <c r="R12" s="33">
        <v>19810452</v>
      </c>
      <c r="S12" s="33">
        <v>13204090</v>
      </c>
      <c r="T12" s="38">
        <f t="shared" si="6"/>
        <v>0.66652138981987896</v>
      </c>
      <c r="U12" s="38">
        <f t="shared" si="7"/>
        <v>-0.17416244919465318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15176568</v>
      </c>
      <c r="E13" s="33">
        <v>14876568</v>
      </c>
      <c r="F13" s="33">
        <v>1700889</v>
      </c>
      <c r="G13" s="38">
        <f t="shared" si="0"/>
        <v>0.11207336204074597</v>
      </c>
      <c r="H13" s="33">
        <v>131288</v>
      </c>
      <c r="I13" s="38">
        <f t="shared" si="1"/>
        <v>8.650704164472495E-3</v>
      </c>
      <c r="J13" s="33">
        <v>1147716</v>
      </c>
      <c r="K13" s="38">
        <f t="shared" si="2"/>
        <v>7.7149245713124162E-2</v>
      </c>
      <c r="L13" s="33">
        <v>0</v>
      </c>
      <c r="M13" s="38">
        <f t="shared" si="3"/>
        <v>0</v>
      </c>
      <c r="N13" s="33">
        <f t="shared" si="4"/>
        <v>2979893</v>
      </c>
      <c r="O13" s="38">
        <f t="shared" si="5"/>
        <v>0.20030782637500799</v>
      </c>
      <c r="P13" s="33">
        <v>3550501</v>
      </c>
      <c r="Q13" s="33">
        <v>14042652</v>
      </c>
      <c r="R13" s="33">
        <v>14342652</v>
      </c>
      <c r="S13" s="33">
        <v>8803376</v>
      </c>
      <c r="T13" s="38">
        <f t="shared" si="6"/>
        <v>0.61378997412751835</v>
      </c>
      <c r="U13" s="38">
        <f t="shared" si="7"/>
        <v>-0.676745338193117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31557599</v>
      </c>
      <c r="E14" s="33">
        <v>32666542</v>
      </c>
      <c r="F14" s="33">
        <v>6253456</v>
      </c>
      <c r="G14" s="38">
        <f t="shared" si="0"/>
        <v>0.19816006914847989</v>
      </c>
      <c r="H14" s="33">
        <v>7382211</v>
      </c>
      <c r="I14" s="38">
        <f t="shared" si="1"/>
        <v>0.23392815784242649</v>
      </c>
      <c r="J14" s="33">
        <v>6014784</v>
      </c>
      <c r="K14" s="38">
        <f t="shared" si="2"/>
        <v>0.18412674350410277</v>
      </c>
      <c r="L14" s="33">
        <v>0</v>
      </c>
      <c r="M14" s="38">
        <f t="shared" si="3"/>
        <v>0</v>
      </c>
      <c r="N14" s="33">
        <f t="shared" si="4"/>
        <v>19650451</v>
      </c>
      <c r="O14" s="38">
        <f t="shared" si="5"/>
        <v>0.60154671406603122</v>
      </c>
      <c r="P14" s="33">
        <v>6034337</v>
      </c>
      <c r="Q14" s="33">
        <v>26529083</v>
      </c>
      <c r="R14" s="33">
        <v>29096632</v>
      </c>
      <c r="S14" s="33">
        <v>18398567</v>
      </c>
      <c r="T14" s="38">
        <f t="shared" si="6"/>
        <v>0.63232634622453898</v>
      </c>
      <c r="U14" s="38">
        <f t="shared" si="7"/>
        <v>-3.2402896954545346E-3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15148916</v>
      </c>
      <c r="E15" s="33">
        <v>14797210</v>
      </c>
      <c r="F15" s="33">
        <v>1130297</v>
      </c>
      <c r="G15" s="38">
        <f t="shared" si="0"/>
        <v>7.4612401309770288E-2</v>
      </c>
      <c r="H15" s="33">
        <v>1131375</v>
      </c>
      <c r="I15" s="38">
        <f t="shared" si="1"/>
        <v>7.4683561516876856E-2</v>
      </c>
      <c r="J15" s="33">
        <v>1676418</v>
      </c>
      <c r="K15" s="38">
        <f t="shared" si="2"/>
        <v>0.1132928437185118</v>
      </c>
      <c r="L15" s="33">
        <v>0</v>
      </c>
      <c r="M15" s="38">
        <f t="shared" si="3"/>
        <v>0</v>
      </c>
      <c r="N15" s="33">
        <f t="shared" si="4"/>
        <v>3938090</v>
      </c>
      <c r="O15" s="38">
        <f t="shared" si="5"/>
        <v>0.26613733264581635</v>
      </c>
      <c r="P15" s="33">
        <v>2578772</v>
      </c>
      <c r="Q15" s="33">
        <v>17897339</v>
      </c>
      <c r="R15" s="33">
        <v>17372306</v>
      </c>
      <c r="S15" s="33">
        <v>3240393</v>
      </c>
      <c r="T15" s="38">
        <f t="shared" si="6"/>
        <v>0.18652635982810803</v>
      </c>
      <c r="U15" s="38">
        <f t="shared" si="7"/>
        <v>-0.34991616164593065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60411674</v>
      </c>
      <c r="E16" s="33">
        <v>65943104</v>
      </c>
      <c r="F16" s="33">
        <v>11199196</v>
      </c>
      <c r="G16" s="38">
        <f t="shared" si="0"/>
        <v>0.18538132215968722</v>
      </c>
      <c r="H16" s="33">
        <v>16882602</v>
      </c>
      <c r="I16" s="38">
        <f t="shared" si="1"/>
        <v>0.27945926477720184</v>
      </c>
      <c r="J16" s="33">
        <v>14207445</v>
      </c>
      <c r="K16" s="38">
        <f t="shared" si="2"/>
        <v>0.21545004918179161</v>
      </c>
      <c r="L16" s="33">
        <v>0</v>
      </c>
      <c r="M16" s="38">
        <f t="shared" si="3"/>
        <v>0</v>
      </c>
      <c r="N16" s="33">
        <f t="shared" si="4"/>
        <v>42289243</v>
      </c>
      <c r="O16" s="38">
        <f t="shared" si="5"/>
        <v>0.64129894461746906</v>
      </c>
      <c r="P16" s="33">
        <v>9708959</v>
      </c>
      <c r="Q16" s="33">
        <v>63448225</v>
      </c>
      <c r="R16" s="33">
        <v>67957182</v>
      </c>
      <c r="S16" s="33">
        <v>36371711</v>
      </c>
      <c r="T16" s="38">
        <f t="shared" si="6"/>
        <v>0.53521511530598787</v>
      </c>
      <c r="U16" s="38">
        <f t="shared" si="7"/>
        <v>0.46333350465276446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11680932</v>
      </c>
      <c r="E17" s="33">
        <v>14385630</v>
      </c>
      <c r="F17" s="33">
        <v>1933738</v>
      </c>
      <c r="G17" s="38">
        <f t="shared" si="0"/>
        <v>0.16554655056634179</v>
      </c>
      <c r="H17" s="33">
        <v>1733064</v>
      </c>
      <c r="I17" s="38">
        <f t="shared" si="1"/>
        <v>0.14836692825538236</v>
      </c>
      <c r="J17" s="33">
        <v>1983310</v>
      </c>
      <c r="K17" s="38">
        <f t="shared" si="2"/>
        <v>0.13786744132860362</v>
      </c>
      <c r="L17" s="33">
        <v>0</v>
      </c>
      <c r="M17" s="38">
        <f t="shared" si="3"/>
        <v>0</v>
      </c>
      <c r="N17" s="33">
        <f t="shared" si="4"/>
        <v>5650112</v>
      </c>
      <c r="O17" s="38">
        <f t="shared" si="5"/>
        <v>0.39276083146862528</v>
      </c>
      <c r="P17" s="33">
        <v>2341604</v>
      </c>
      <c r="Q17" s="33">
        <v>10167150</v>
      </c>
      <c r="R17" s="33">
        <v>11016162</v>
      </c>
      <c r="S17" s="33">
        <v>6446451</v>
      </c>
      <c r="T17" s="38">
        <f t="shared" si="6"/>
        <v>0.58518120920879702</v>
      </c>
      <c r="U17" s="38">
        <f t="shared" si="7"/>
        <v>-0.15301220872530108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168880906</v>
      </c>
      <c r="E19" s="34">
        <f>SUM(E11:E18)</f>
        <v>180336442</v>
      </c>
      <c r="F19" s="34">
        <f>SUM(F11:F18)</f>
        <v>29477241</v>
      </c>
      <c r="G19" s="39">
        <f t="shared" si="0"/>
        <v>0.17454454561014732</v>
      </c>
      <c r="H19" s="34">
        <f>SUM(H11:H18)</f>
        <v>36185371</v>
      </c>
      <c r="I19" s="39">
        <f t="shared" si="1"/>
        <v>0.21426561389953699</v>
      </c>
      <c r="J19" s="34">
        <f>SUM(J11:J18)</f>
        <v>34826400</v>
      </c>
      <c r="K19" s="39">
        <f t="shared" si="2"/>
        <v>0.1931190369165651</v>
      </c>
      <c r="L19" s="34">
        <f>SUM(L11:L18)</f>
        <v>0</v>
      </c>
      <c r="M19" s="39">
        <f t="shared" si="3"/>
        <v>0</v>
      </c>
      <c r="N19" s="34">
        <f t="shared" si="4"/>
        <v>100489012</v>
      </c>
      <c r="O19" s="39">
        <f t="shared" si="5"/>
        <v>0.55723075649901088</v>
      </c>
      <c r="P19" s="34">
        <f>SUM(P11:P18)</f>
        <v>32496759</v>
      </c>
      <c r="Q19" s="34">
        <f>SUM(Q11:Q18)</f>
        <v>171574010</v>
      </c>
      <c r="R19" s="34">
        <f>SUM(R11:R18)</f>
        <v>179808691</v>
      </c>
      <c r="S19" s="34">
        <f>SUM(S11:S18)</f>
        <v>98959636</v>
      </c>
      <c r="T19" s="39">
        <f t="shared" si="6"/>
        <v>0.5503606941891368</v>
      </c>
      <c r="U19" s="39">
        <f t="shared" si="7"/>
        <v>7.1688410527338986E-2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16020763</v>
      </c>
      <c r="E20" s="33">
        <v>16102763</v>
      </c>
      <c r="F20" s="33">
        <v>4627584</v>
      </c>
      <c r="G20" s="38">
        <f t="shared" si="0"/>
        <v>0.28884916405042632</v>
      </c>
      <c r="H20" s="33">
        <v>9344956</v>
      </c>
      <c r="I20" s="38">
        <f t="shared" si="1"/>
        <v>0.58330280524092393</v>
      </c>
      <c r="J20" s="33">
        <v>8486320</v>
      </c>
      <c r="K20" s="38">
        <f t="shared" si="2"/>
        <v>0.52701017831536112</v>
      </c>
      <c r="L20" s="33">
        <v>0</v>
      </c>
      <c r="M20" s="38">
        <f t="shared" si="3"/>
        <v>0</v>
      </c>
      <c r="N20" s="33">
        <f t="shared" si="4"/>
        <v>22458860</v>
      </c>
      <c r="O20" s="38">
        <f t="shared" si="5"/>
        <v>1.3947208935510012</v>
      </c>
      <c r="P20" s="33">
        <v>9061003</v>
      </c>
      <c r="Q20" s="33">
        <v>18115187</v>
      </c>
      <c r="R20" s="33">
        <v>22393076</v>
      </c>
      <c r="S20" s="33">
        <v>13928394</v>
      </c>
      <c r="T20" s="38">
        <f t="shared" si="6"/>
        <v>0.62199556684396551</v>
      </c>
      <c r="U20" s="38">
        <f t="shared" si="7"/>
        <v>-6.3423773284260077E-2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7105000</v>
      </c>
      <c r="E21" s="33">
        <v>7463243</v>
      </c>
      <c r="F21" s="33">
        <v>1515400</v>
      </c>
      <c r="G21" s="38">
        <f t="shared" si="0"/>
        <v>0.21328641801548207</v>
      </c>
      <c r="H21" s="33">
        <v>1394315</v>
      </c>
      <c r="I21" s="38">
        <f t="shared" si="1"/>
        <v>0.19624419422941591</v>
      </c>
      <c r="J21" s="33">
        <v>1521761</v>
      </c>
      <c r="K21" s="38">
        <f t="shared" si="2"/>
        <v>0.20390077075073129</v>
      </c>
      <c r="L21" s="33">
        <v>0</v>
      </c>
      <c r="M21" s="38">
        <f t="shared" si="3"/>
        <v>0</v>
      </c>
      <c r="N21" s="33">
        <f t="shared" si="4"/>
        <v>4431476</v>
      </c>
      <c r="O21" s="38">
        <f t="shared" si="5"/>
        <v>0.59377351105946841</v>
      </c>
      <c r="P21" s="33">
        <v>6046402</v>
      </c>
      <c r="Q21" s="33">
        <v>22714265</v>
      </c>
      <c r="R21" s="33">
        <v>22823084</v>
      </c>
      <c r="S21" s="33">
        <v>11835059</v>
      </c>
      <c r="T21" s="38">
        <f t="shared" si="6"/>
        <v>0.51855651935557878</v>
      </c>
      <c r="U21" s="38">
        <f t="shared" si="7"/>
        <v>-0.74831957914806191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17998321</v>
      </c>
      <c r="E22" s="33">
        <v>17088321</v>
      </c>
      <c r="F22" s="33">
        <v>3083607</v>
      </c>
      <c r="G22" s="38">
        <f t="shared" si="0"/>
        <v>0.17132748104670431</v>
      </c>
      <c r="H22" s="33">
        <v>2992469</v>
      </c>
      <c r="I22" s="38">
        <f t="shared" si="1"/>
        <v>0.1662637864943069</v>
      </c>
      <c r="J22" s="33">
        <v>3004856</v>
      </c>
      <c r="K22" s="38">
        <f t="shared" si="2"/>
        <v>0.17584267055844749</v>
      </c>
      <c r="L22" s="33">
        <v>0</v>
      </c>
      <c r="M22" s="38">
        <f t="shared" si="3"/>
        <v>0</v>
      </c>
      <c r="N22" s="33">
        <f t="shared" si="4"/>
        <v>9080932</v>
      </c>
      <c r="O22" s="38">
        <f t="shared" si="5"/>
        <v>0.53141159977039287</v>
      </c>
      <c r="P22" s="33">
        <v>2980557</v>
      </c>
      <c r="Q22" s="33">
        <v>16108022</v>
      </c>
      <c r="R22" s="33">
        <v>16858022</v>
      </c>
      <c r="S22" s="33">
        <v>9053522</v>
      </c>
      <c r="T22" s="38">
        <f t="shared" si="6"/>
        <v>0.53704533070368521</v>
      </c>
      <c r="U22" s="38">
        <f t="shared" si="7"/>
        <v>8.1525030388616138E-3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10142508</v>
      </c>
      <c r="E23" s="33">
        <v>12246671</v>
      </c>
      <c r="F23" s="33">
        <v>2954846</v>
      </c>
      <c r="G23" s="38">
        <f t="shared" si="0"/>
        <v>0.29133287348651832</v>
      </c>
      <c r="H23" s="33">
        <v>3548374</v>
      </c>
      <c r="I23" s="38">
        <f t="shared" si="1"/>
        <v>0.34985173292444038</v>
      </c>
      <c r="J23" s="33">
        <v>2120985</v>
      </c>
      <c r="K23" s="38">
        <f t="shared" si="2"/>
        <v>0.17318869756524038</v>
      </c>
      <c r="L23" s="33">
        <v>0</v>
      </c>
      <c r="M23" s="38">
        <f t="shared" si="3"/>
        <v>0</v>
      </c>
      <c r="N23" s="33">
        <f t="shared" si="4"/>
        <v>8624205</v>
      </c>
      <c r="O23" s="38">
        <f t="shared" si="5"/>
        <v>0.70420810683980972</v>
      </c>
      <c r="P23" s="33">
        <v>2927759</v>
      </c>
      <c r="Q23" s="33">
        <v>8345562</v>
      </c>
      <c r="R23" s="33">
        <v>8680562</v>
      </c>
      <c r="S23" s="33">
        <v>8186768</v>
      </c>
      <c r="T23" s="38">
        <f t="shared" si="6"/>
        <v>0.94311497343144368</v>
      </c>
      <c r="U23" s="38">
        <f t="shared" si="7"/>
        <v>-0.27556024932380019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14793452</v>
      </c>
      <c r="E24" s="33">
        <v>10869381</v>
      </c>
      <c r="F24" s="33">
        <v>3362888</v>
      </c>
      <c r="G24" s="38">
        <f t="shared" si="0"/>
        <v>0.22732273711369058</v>
      </c>
      <c r="H24" s="33">
        <v>3459997</v>
      </c>
      <c r="I24" s="38">
        <f t="shared" si="1"/>
        <v>0.233887060302085</v>
      </c>
      <c r="J24" s="33">
        <v>2937826</v>
      </c>
      <c r="K24" s="38">
        <f t="shared" si="2"/>
        <v>0.27028457278293955</v>
      </c>
      <c r="L24" s="33">
        <v>0</v>
      </c>
      <c r="M24" s="38">
        <f t="shared" si="3"/>
        <v>0</v>
      </c>
      <c r="N24" s="33">
        <f t="shared" si="4"/>
        <v>9760711</v>
      </c>
      <c r="O24" s="38">
        <f t="shared" si="5"/>
        <v>0.89800063131469954</v>
      </c>
      <c r="P24" s="33">
        <v>2691065</v>
      </c>
      <c r="Q24" s="33">
        <v>14522640</v>
      </c>
      <c r="R24" s="33">
        <v>14650376</v>
      </c>
      <c r="S24" s="33">
        <v>9449201</v>
      </c>
      <c r="T24" s="38">
        <f t="shared" si="6"/>
        <v>0.6449801015345954</v>
      </c>
      <c r="U24" s="38">
        <f t="shared" si="7"/>
        <v>9.1696410157316999E-2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17974719</v>
      </c>
      <c r="E25" s="33">
        <v>17974719</v>
      </c>
      <c r="F25" s="33">
        <v>3571271</v>
      </c>
      <c r="G25" s="38">
        <f t="shared" si="0"/>
        <v>0.19868299471051537</v>
      </c>
      <c r="H25" s="33">
        <v>5840275</v>
      </c>
      <c r="I25" s="38">
        <f t="shared" si="1"/>
        <v>0.32491606683809632</v>
      </c>
      <c r="J25" s="33">
        <v>5124430</v>
      </c>
      <c r="K25" s="38">
        <f t="shared" si="2"/>
        <v>0.28509096581704557</v>
      </c>
      <c r="L25" s="33">
        <v>0</v>
      </c>
      <c r="M25" s="38">
        <f t="shared" si="3"/>
        <v>0</v>
      </c>
      <c r="N25" s="33">
        <f t="shared" si="4"/>
        <v>14535976</v>
      </c>
      <c r="O25" s="38">
        <f t="shared" si="5"/>
        <v>0.80869002736565732</v>
      </c>
      <c r="P25" s="33">
        <v>675645</v>
      </c>
      <c r="Q25" s="33">
        <v>27648503</v>
      </c>
      <c r="R25" s="33">
        <v>27648503</v>
      </c>
      <c r="S25" s="33">
        <v>4478280</v>
      </c>
      <c r="T25" s="38">
        <f t="shared" si="6"/>
        <v>0.16197187963485762</v>
      </c>
      <c r="U25" s="38">
        <f t="shared" si="7"/>
        <v>6.5845007363334291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7628952</v>
      </c>
      <c r="E26" s="33">
        <v>2139954</v>
      </c>
      <c r="F26" s="33">
        <v>1154290</v>
      </c>
      <c r="G26" s="38">
        <f t="shared" si="0"/>
        <v>0.1513038750276578</v>
      </c>
      <c r="H26" s="33">
        <v>468870</v>
      </c>
      <c r="I26" s="38">
        <f t="shared" si="1"/>
        <v>6.1459293491425822E-2</v>
      </c>
      <c r="J26" s="33">
        <v>499037</v>
      </c>
      <c r="K26" s="38">
        <f t="shared" si="2"/>
        <v>0.23319987252062427</v>
      </c>
      <c r="L26" s="33">
        <v>0</v>
      </c>
      <c r="M26" s="38">
        <f t="shared" si="3"/>
        <v>0</v>
      </c>
      <c r="N26" s="33">
        <f t="shared" si="4"/>
        <v>2122197</v>
      </c>
      <c r="O26" s="38">
        <f t="shared" si="5"/>
        <v>0.99170215808377193</v>
      </c>
      <c r="P26" s="33">
        <v>555372</v>
      </c>
      <c r="Q26" s="33">
        <v>6914328</v>
      </c>
      <c r="R26" s="33">
        <v>0</v>
      </c>
      <c r="S26" s="33">
        <v>3475456</v>
      </c>
      <c r="T26" s="38">
        <f t="shared" si="6"/>
        <v>0</v>
      </c>
      <c r="U26" s="38">
        <f t="shared" si="7"/>
        <v>-0.10143651462443193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91663715</v>
      </c>
      <c r="E27" s="34">
        <f>SUM(E20:E26)</f>
        <v>83885052</v>
      </c>
      <c r="F27" s="34">
        <f>SUM(F20:F26)</f>
        <v>20269886</v>
      </c>
      <c r="G27" s="39">
        <f t="shared" si="0"/>
        <v>0.2211331495783255</v>
      </c>
      <c r="H27" s="34">
        <f>SUM(H20:H26)</f>
        <v>27049256</v>
      </c>
      <c r="I27" s="39">
        <f t="shared" si="1"/>
        <v>0.29509229469916204</v>
      </c>
      <c r="J27" s="34">
        <f>SUM(J20:J26)</f>
        <v>23695215</v>
      </c>
      <c r="K27" s="39">
        <f t="shared" si="2"/>
        <v>0.28247243620949297</v>
      </c>
      <c r="L27" s="34">
        <f>SUM(L20:L26)</f>
        <v>0</v>
      </c>
      <c r="M27" s="39">
        <f t="shared" si="3"/>
        <v>0</v>
      </c>
      <c r="N27" s="34">
        <f t="shared" si="4"/>
        <v>71014357</v>
      </c>
      <c r="O27" s="39">
        <f t="shared" si="5"/>
        <v>0.84656747903070984</v>
      </c>
      <c r="P27" s="34">
        <f>SUM(P20:P26)</f>
        <v>24937803</v>
      </c>
      <c r="Q27" s="34">
        <f>SUM(Q20:Q26)</f>
        <v>114368507</v>
      </c>
      <c r="R27" s="34">
        <f>SUM(R20:R26)</f>
        <v>113053623</v>
      </c>
      <c r="S27" s="34">
        <f>SUM(S20:S26)</f>
        <v>60406680</v>
      </c>
      <c r="T27" s="39">
        <f t="shared" si="6"/>
        <v>0.53431883381570178</v>
      </c>
      <c r="U27" s="39">
        <f t="shared" si="7"/>
        <v>-4.9827484802891453E-2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60049878</v>
      </c>
      <c r="E28" s="33">
        <v>60210091</v>
      </c>
      <c r="F28" s="33">
        <v>3317785</v>
      </c>
      <c r="G28" s="38">
        <f t="shared" si="0"/>
        <v>5.5250486936876043E-2</v>
      </c>
      <c r="H28" s="33">
        <v>3281575</v>
      </c>
      <c r="I28" s="38">
        <f t="shared" si="1"/>
        <v>5.4647488209717932E-2</v>
      </c>
      <c r="J28" s="33">
        <v>2898170</v>
      </c>
      <c r="K28" s="38">
        <f t="shared" si="2"/>
        <v>4.8134290313562221E-2</v>
      </c>
      <c r="L28" s="33">
        <v>0</v>
      </c>
      <c r="M28" s="38">
        <f t="shared" si="3"/>
        <v>0</v>
      </c>
      <c r="N28" s="33">
        <f t="shared" si="4"/>
        <v>9497530</v>
      </c>
      <c r="O28" s="38">
        <f t="shared" si="5"/>
        <v>0.15773983799493013</v>
      </c>
      <c r="P28" s="33">
        <v>3220204</v>
      </c>
      <c r="Q28" s="33">
        <v>16841014</v>
      </c>
      <c r="R28" s="33">
        <v>15976076</v>
      </c>
      <c r="S28" s="33">
        <v>6942204</v>
      </c>
      <c r="T28" s="38">
        <f t="shared" si="6"/>
        <v>0.43453749218518989</v>
      </c>
      <c r="U28" s="38">
        <f t="shared" si="7"/>
        <v>-0.10000422333491921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7861602</v>
      </c>
      <c r="E29" s="33">
        <v>9823102</v>
      </c>
      <c r="F29" s="33">
        <v>1940167</v>
      </c>
      <c r="G29" s="38">
        <f t="shared" si="0"/>
        <v>0.24679028523702931</v>
      </c>
      <c r="H29" s="33">
        <v>1851486</v>
      </c>
      <c r="I29" s="38">
        <f t="shared" si="1"/>
        <v>0.23551001437111674</v>
      </c>
      <c r="J29" s="33">
        <v>1788170</v>
      </c>
      <c r="K29" s="38">
        <f t="shared" si="2"/>
        <v>0.18203720169046397</v>
      </c>
      <c r="L29" s="33">
        <v>0</v>
      </c>
      <c r="M29" s="38">
        <f t="shared" si="3"/>
        <v>0</v>
      </c>
      <c r="N29" s="33">
        <f t="shared" si="4"/>
        <v>5579823</v>
      </c>
      <c r="O29" s="38">
        <f t="shared" si="5"/>
        <v>0.5680306485670209</v>
      </c>
      <c r="P29" s="33">
        <v>1083710</v>
      </c>
      <c r="Q29" s="33">
        <v>8709882</v>
      </c>
      <c r="R29" s="33">
        <v>13164602</v>
      </c>
      <c r="S29" s="33">
        <v>3149467</v>
      </c>
      <c r="T29" s="38">
        <f t="shared" si="6"/>
        <v>0.2392375401854154</v>
      </c>
      <c r="U29" s="38">
        <f t="shared" si="7"/>
        <v>0.65004475367026227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2995167</v>
      </c>
      <c r="E30" s="33">
        <v>2925165</v>
      </c>
      <c r="F30" s="33">
        <v>1245086</v>
      </c>
      <c r="G30" s="38">
        <f t="shared" si="0"/>
        <v>0.41569835671934152</v>
      </c>
      <c r="H30" s="33">
        <v>2927902</v>
      </c>
      <c r="I30" s="38">
        <f t="shared" si="1"/>
        <v>0.97754215374301334</v>
      </c>
      <c r="J30" s="33">
        <v>2053540</v>
      </c>
      <c r="K30" s="38">
        <f t="shared" si="2"/>
        <v>0.70202535583462811</v>
      </c>
      <c r="L30" s="33">
        <v>0</v>
      </c>
      <c r="M30" s="38">
        <f t="shared" si="3"/>
        <v>0</v>
      </c>
      <c r="N30" s="33">
        <f t="shared" si="4"/>
        <v>6226528</v>
      </c>
      <c r="O30" s="38">
        <f t="shared" si="5"/>
        <v>2.1286074460756916</v>
      </c>
      <c r="P30" s="33">
        <v>2192855</v>
      </c>
      <c r="Q30" s="33">
        <v>9391397</v>
      </c>
      <c r="R30" s="33">
        <v>8771408</v>
      </c>
      <c r="S30" s="33">
        <v>6503911</v>
      </c>
      <c r="T30" s="38">
        <f t="shared" si="6"/>
        <v>0.7414899637549639</v>
      </c>
      <c r="U30" s="38">
        <f t="shared" si="7"/>
        <v>-6.3531332441041477E-2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21258590</v>
      </c>
      <c r="E31" s="33">
        <v>23159267</v>
      </c>
      <c r="F31" s="33">
        <v>4794016</v>
      </c>
      <c r="G31" s="38">
        <f t="shared" si="0"/>
        <v>0.22550959400411785</v>
      </c>
      <c r="H31" s="33">
        <v>5871086</v>
      </c>
      <c r="I31" s="38">
        <f t="shared" si="1"/>
        <v>0.27617476041449596</v>
      </c>
      <c r="J31" s="33">
        <v>6122925</v>
      </c>
      <c r="K31" s="38">
        <f t="shared" si="2"/>
        <v>0.26438336757376646</v>
      </c>
      <c r="L31" s="33">
        <v>0</v>
      </c>
      <c r="M31" s="38">
        <f t="shared" si="3"/>
        <v>0</v>
      </c>
      <c r="N31" s="33">
        <f t="shared" si="4"/>
        <v>16788027</v>
      </c>
      <c r="O31" s="38">
        <f t="shared" si="5"/>
        <v>0.72489457459944651</v>
      </c>
      <c r="P31" s="33">
        <v>-13703791</v>
      </c>
      <c r="Q31" s="33">
        <v>29757391</v>
      </c>
      <c r="R31" s="33">
        <v>29962806</v>
      </c>
      <c r="S31" s="33">
        <v>-3609214</v>
      </c>
      <c r="T31" s="38">
        <f t="shared" si="6"/>
        <v>-0.12045647527137478</v>
      </c>
      <c r="U31" s="38">
        <f t="shared" si="7"/>
        <v>-1.446805194270695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7879834</v>
      </c>
      <c r="E32" s="33">
        <v>6329937</v>
      </c>
      <c r="F32" s="33">
        <v>2351259</v>
      </c>
      <c r="G32" s="38">
        <f t="shared" si="0"/>
        <v>0.29838940769564437</v>
      </c>
      <c r="H32" s="33">
        <v>976104</v>
      </c>
      <c r="I32" s="38">
        <f t="shared" si="1"/>
        <v>0.12387367551143844</v>
      </c>
      <c r="J32" s="33">
        <v>149335</v>
      </c>
      <c r="K32" s="38">
        <f t="shared" si="2"/>
        <v>2.3591861972717895E-2</v>
      </c>
      <c r="L32" s="33">
        <v>0</v>
      </c>
      <c r="M32" s="38">
        <f t="shared" si="3"/>
        <v>0</v>
      </c>
      <c r="N32" s="33">
        <f t="shared" si="4"/>
        <v>3476698</v>
      </c>
      <c r="O32" s="38">
        <f t="shared" si="5"/>
        <v>0.54924685664328099</v>
      </c>
      <c r="P32" s="33">
        <v>939405</v>
      </c>
      <c r="Q32" s="33">
        <v>7838486</v>
      </c>
      <c r="R32" s="33">
        <v>8232723</v>
      </c>
      <c r="S32" s="33">
        <v>3863751</v>
      </c>
      <c r="T32" s="38">
        <f t="shared" si="6"/>
        <v>0.46931628818314425</v>
      </c>
      <c r="U32" s="38">
        <f t="shared" si="7"/>
        <v>-0.84103235558678102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59470300</v>
      </c>
      <c r="E33" s="33">
        <v>59470300</v>
      </c>
      <c r="F33" s="33">
        <v>10837568</v>
      </c>
      <c r="G33" s="38">
        <f t="shared" si="0"/>
        <v>0.18223496434354627</v>
      </c>
      <c r="H33" s="33">
        <v>10871627</v>
      </c>
      <c r="I33" s="38">
        <f t="shared" si="1"/>
        <v>0.18280767038336784</v>
      </c>
      <c r="J33" s="33">
        <v>10849225</v>
      </c>
      <c r="K33" s="38">
        <f t="shared" si="2"/>
        <v>0.18243097815211962</v>
      </c>
      <c r="L33" s="33">
        <v>0</v>
      </c>
      <c r="M33" s="38">
        <f t="shared" si="3"/>
        <v>0</v>
      </c>
      <c r="N33" s="33">
        <f t="shared" si="4"/>
        <v>32558420</v>
      </c>
      <c r="O33" s="38">
        <f t="shared" si="5"/>
        <v>0.54747361287903373</v>
      </c>
      <c r="P33" s="33">
        <v>10887236</v>
      </c>
      <c r="Q33" s="33">
        <v>55694104</v>
      </c>
      <c r="R33" s="33">
        <v>57238104</v>
      </c>
      <c r="S33" s="33">
        <v>32787409</v>
      </c>
      <c r="T33" s="38">
        <f t="shared" si="6"/>
        <v>0.5728248615642475</v>
      </c>
      <c r="U33" s="38">
        <f t="shared" si="7"/>
        <v>-3.4913360930175497E-3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159515371</v>
      </c>
      <c r="E35" s="34">
        <f>SUM(E28:E34)</f>
        <v>161917862</v>
      </c>
      <c r="F35" s="34">
        <f>SUM(F28:F34)</f>
        <v>24485881</v>
      </c>
      <c r="G35" s="39">
        <f t="shared" si="0"/>
        <v>0.15350170235318578</v>
      </c>
      <c r="H35" s="34">
        <f>SUM(H28:H34)</f>
        <v>25779780</v>
      </c>
      <c r="I35" s="39">
        <f t="shared" si="1"/>
        <v>0.16161314009043054</v>
      </c>
      <c r="J35" s="34">
        <f>SUM(J28:J34)</f>
        <v>23861365</v>
      </c>
      <c r="K35" s="39">
        <f t="shared" si="2"/>
        <v>0.14736709529922029</v>
      </c>
      <c r="L35" s="34">
        <f>SUM(L28:L34)</f>
        <v>0</v>
      </c>
      <c r="M35" s="39">
        <f t="shared" si="3"/>
        <v>0</v>
      </c>
      <c r="N35" s="34">
        <f t="shared" si="4"/>
        <v>74127026</v>
      </c>
      <c r="O35" s="39">
        <f t="shared" si="5"/>
        <v>0.4578063536930842</v>
      </c>
      <c r="P35" s="34">
        <f>SUM(P28:P34)</f>
        <v>4619619</v>
      </c>
      <c r="Q35" s="34">
        <f>SUM(Q28:Q34)</f>
        <v>128232274</v>
      </c>
      <c r="R35" s="34">
        <f>SUM(R28:R34)</f>
        <v>133345719</v>
      </c>
      <c r="S35" s="34">
        <f>SUM(S28:S34)</f>
        <v>49637528</v>
      </c>
      <c r="T35" s="39">
        <f t="shared" si="6"/>
        <v>0.37224688105660148</v>
      </c>
      <c r="U35" s="39">
        <f t="shared" si="7"/>
        <v>4.1652235822910937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23837851</v>
      </c>
      <c r="E36" s="33">
        <v>24592868</v>
      </c>
      <c r="F36" s="33">
        <v>1299690</v>
      </c>
      <c r="G36" s="38">
        <f t="shared" si="0"/>
        <v>5.4522112752529578E-2</v>
      </c>
      <c r="H36" s="33">
        <v>8307394</v>
      </c>
      <c r="I36" s="38">
        <f t="shared" si="1"/>
        <v>0.34849592775791743</v>
      </c>
      <c r="J36" s="33">
        <v>5289718</v>
      </c>
      <c r="K36" s="38">
        <f t="shared" si="2"/>
        <v>0.21509154605310776</v>
      </c>
      <c r="L36" s="33">
        <v>0</v>
      </c>
      <c r="M36" s="38">
        <f t="shared" si="3"/>
        <v>0</v>
      </c>
      <c r="N36" s="33">
        <f t="shared" si="4"/>
        <v>14896802</v>
      </c>
      <c r="O36" s="38">
        <f t="shared" si="5"/>
        <v>0.60573667129836184</v>
      </c>
      <c r="P36" s="33">
        <v>2553018</v>
      </c>
      <c r="Q36" s="33">
        <v>24562082</v>
      </c>
      <c r="R36" s="33">
        <v>23607656</v>
      </c>
      <c r="S36" s="33">
        <v>11307473</v>
      </c>
      <c r="T36" s="38">
        <f t="shared" si="6"/>
        <v>0.47897482918253298</v>
      </c>
      <c r="U36" s="38">
        <f t="shared" si="7"/>
        <v>1.0719470054656881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44499782</v>
      </c>
      <c r="E37" s="33">
        <v>41216355</v>
      </c>
      <c r="F37" s="33">
        <v>2459734</v>
      </c>
      <c r="G37" s="38">
        <f t="shared" si="0"/>
        <v>5.5275192134649112E-2</v>
      </c>
      <c r="H37" s="33">
        <v>5347658</v>
      </c>
      <c r="I37" s="38">
        <f t="shared" si="1"/>
        <v>0.1201726785987401</v>
      </c>
      <c r="J37" s="33">
        <v>5245152</v>
      </c>
      <c r="K37" s="38">
        <f t="shared" si="2"/>
        <v>0.12725899706560659</v>
      </c>
      <c r="L37" s="33">
        <v>0</v>
      </c>
      <c r="M37" s="38">
        <f t="shared" si="3"/>
        <v>0</v>
      </c>
      <c r="N37" s="33">
        <f t="shared" si="4"/>
        <v>13052544</v>
      </c>
      <c r="O37" s="38">
        <f t="shared" si="5"/>
        <v>0.31668360775716337</v>
      </c>
      <c r="P37" s="33">
        <v>1317068</v>
      </c>
      <c r="Q37" s="33">
        <v>39293349</v>
      </c>
      <c r="R37" s="33">
        <v>47621161</v>
      </c>
      <c r="S37" s="33">
        <v>6256685</v>
      </c>
      <c r="T37" s="38">
        <f t="shared" si="6"/>
        <v>0.13138455402210794</v>
      </c>
      <c r="U37" s="38">
        <f t="shared" si="7"/>
        <v>2.9824458570096608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41281738</v>
      </c>
      <c r="E38" s="33">
        <v>43443347</v>
      </c>
      <c r="F38" s="33">
        <v>8785759</v>
      </c>
      <c r="G38" s="38">
        <f t="shared" si="0"/>
        <v>0.21282434862601957</v>
      </c>
      <c r="H38" s="33">
        <v>2116693</v>
      </c>
      <c r="I38" s="38">
        <f t="shared" si="1"/>
        <v>5.1274318925235172E-2</v>
      </c>
      <c r="J38" s="33">
        <v>1512313</v>
      </c>
      <c r="K38" s="38">
        <f t="shared" si="2"/>
        <v>3.4811153017284789E-2</v>
      </c>
      <c r="L38" s="33">
        <v>0</v>
      </c>
      <c r="M38" s="38">
        <f t="shared" si="3"/>
        <v>0</v>
      </c>
      <c r="N38" s="33">
        <f t="shared" si="4"/>
        <v>12414765</v>
      </c>
      <c r="O38" s="38">
        <f t="shared" si="5"/>
        <v>0.28576907299522758</v>
      </c>
      <c r="P38" s="33">
        <v>27766</v>
      </c>
      <c r="Q38" s="33">
        <v>58559266</v>
      </c>
      <c r="R38" s="33">
        <v>72261294</v>
      </c>
      <c r="S38" s="33">
        <v>12910145</v>
      </c>
      <c r="T38" s="38">
        <f t="shared" si="6"/>
        <v>0.17865920031822291</v>
      </c>
      <c r="U38" s="38">
        <f t="shared" si="7"/>
        <v>53.466361737376644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109619371</v>
      </c>
      <c r="E40" s="34">
        <f>SUM(E36:E39)</f>
        <v>109252570</v>
      </c>
      <c r="F40" s="34">
        <f>SUM(F36:F39)</f>
        <v>12545183</v>
      </c>
      <c r="G40" s="39">
        <f t="shared" si="0"/>
        <v>0.11444312155376261</v>
      </c>
      <c r="H40" s="34">
        <f>SUM(H36:H39)</f>
        <v>15771745</v>
      </c>
      <c r="I40" s="39">
        <f t="shared" si="1"/>
        <v>0.14387735357467066</v>
      </c>
      <c r="J40" s="34">
        <f>SUM(J36:J39)</f>
        <v>12047183</v>
      </c>
      <c r="K40" s="39">
        <f t="shared" si="2"/>
        <v>0.11026910396707372</v>
      </c>
      <c r="L40" s="34">
        <f>SUM(L36:L39)</f>
        <v>0</v>
      </c>
      <c r="M40" s="39">
        <f t="shared" si="3"/>
        <v>0</v>
      </c>
      <c r="N40" s="34">
        <f t="shared" si="4"/>
        <v>40364111</v>
      </c>
      <c r="O40" s="39">
        <f t="shared" si="5"/>
        <v>0.36945685579753412</v>
      </c>
      <c r="P40" s="34">
        <f>SUM(P36:P39)</f>
        <v>3897852</v>
      </c>
      <c r="Q40" s="34">
        <f>SUM(Q36:Q39)</f>
        <v>122414697</v>
      </c>
      <c r="R40" s="34">
        <f>SUM(R36:R39)</f>
        <v>143490111</v>
      </c>
      <c r="S40" s="34">
        <f>SUM(S36:S39)</f>
        <v>30474303</v>
      </c>
      <c r="T40" s="39">
        <f t="shared" si="6"/>
        <v>0.21237911649535207</v>
      </c>
      <c r="U40" s="39">
        <f t="shared" si="7"/>
        <v>2.0907235574875598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91268280</v>
      </c>
      <c r="E41" s="33">
        <v>94669437</v>
      </c>
      <c r="F41" s="33">
        <v>8677397</v>
      </c>
      <c r="G41" s="38">
        <f t="shared" si="0"/>
        <v>9.5075715243017611E-2</v>
      </c>
      <c r="H41" s="33">
        <v>22439889</v>
      </c>
      <c r="I41" s="38">
        <f t="shared" si="1"/>
        <v>0.24586733748022863</v>
      </c>
      <c r="J41" s="33">
        <v>2751057</v>
      </c>
      <c r="K41" s="38">
        <f t="shared" si="2"/>
        <v>2.9059610864697546E-2</v>
      </c>
      <c r="L41" s="33">
        <v>0</v>
      </c>
      <c r="M41" s="38">
        <f t="shared" si="3"/>
        <v>0</v>
      </c>
      <c r="N41" s="33">
        <f t="shared" si="4"/>
        <v>33868343</v>
      </c>
      <c r="O41" s="38">
        <f t="shared" si="5"/>
        <v>0.35775371728470295</v>
      </c>
      <c r="P41" s="33">
        <v>24808528</v>
      </c>
      <c r="Q41" s="33">
        <v>86253744</v>
      </c>
      <c r="R41" s="33">
        <v>94484988</v>
      </c>
      <c r="S41" s="33">
        <v>50946496</v>
      </c>
      <c r="T41" s="38">
        <f t="shared" si="6"/>
        <v>0.53920201588002525</v>
      </c>
      <c r="U41" s="38">
        <f t="shared" si="7"/>
        <v>-0.88910841465483159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50000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22968850</v>
      </c>
      <c r="E43" s="33">
        <v>23650284</v>
      </c>
      <c r="F43" s="33">
        <v>4029017</v>
      </c>
      <c r="G43" s="38">
        <f t="shared" si="0"/>
        <v>0.17541222133454656</v>
      </c>
      <c r="H43" s="33">
        <v>5319598</v>
      </c>
      <c r="I43" s="38">
        <f t="shared" si="1"/>
        <v>0.23160053724936164</v>
      </c>
      <c r="J43" s="33">
        <v>3932009</v>
      </c>
      <c r="K43" s="38">
        <f t="shared" si="2"/>
        <v>0.16625631218635684</v>
      </c>
      <c r="L43" s="33">
        <v>0</v>
      </c>
      <c r="M43" s="38">
        <f t="shared" si="3"/>
        <v>0</v>
      </c>
      <c r="N43" s="33">
        <f t="shared" si="4"/>
        <v>13280624</v>
      </c>
      <c r="O43" s="38">
        <f t="shared" si="5"/>
        <v>0.56154184025866238</v>
      </c>
      <c r="P43" s="33">
        <v>2463675</v>
      </c>
      <c r="Q43" s="33">
        <v>18608595</v>
      </c>
      <c r="R43" s="33">
        <v>23072439</v>
      </c>
      <c r="S43" s="33">
        <v>8580012</v>
      </c>
      <c r="T43" s="38">
        <f t="shared" si="6"/>
        <v>0.37187277859960971</v>
      </c>
      <c r="U43" s="38">
        <f t="shared" si="7"/>
        <v>0.59599338386759615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27409028</v>
      </c>
      <c r="E44" s="33">
        <v>23244484</v>
      </c>
      <c r="F44" s="33">
        <v>4003785</v>
      </c>
      <c r="G44" s="38">
        <f t="shared" si="0"/>
        <v>0.14607540989778989</v>
      </c>
      <c r="H44" s="33">
        <v>3899102</v>
      </c>
      <c r="I44" s="38">
        <f t="shared" si="1"/>
        <v>0.1422561208664532</v>
      </c>
      <c r="J44" s="33">
        <v>3901517</v>
      </c>
      <c r="K44" s="38">
        <f t="shared" si="2"/>
        <v>0.16784700404620725</v>
      </c>
      <c r="L44" s="33">
        <v>0</v>
      </c>
      <c r="M44" s="38">
        <f t="shared" si="3"/>
        <v>0</v>
      </c>
      <c r="N44" s="33">
        <f t="shared" si="4"/>
        <v>11804404</v>
      </c>
      <c r="O44" s="38">
        <f t="shared" si="5"/>
        <v>0.50783678398711707</v>
      </c>
      <c r="P44" s="33">
        <v>2097120</v>
      </c>
      <c r="Q44" s="33">
        <v>25478874</v>
      </c>
      <c r="R44" s="33">
        <v>25578902</v>
      </c>
      <c r="S44" s="33">
        <v>15387254</v>
      </c>
      <c r="T44" s="38">
        <f t="shared" si="6"/>
        <v>0.60156037972231957</v>
      </c>
      <c r="U44" s="38">
        <f t="shared" si="7"/>
        <v>0.86041666666666661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84980555</v>
      </c>
      <c r="E45" s="33">
        <v>96797759</v>
      </c>
      <c r="F45" s="33">
        <v>18787983</v>
      </c>
      <c r="G45" s="38">
        <f t="shared" si="0"/>
        <v>0.22108567071608323</v>
      </c>
      <c r="H45" s="33">
        <v>28091183</v>
      </c>
      <c r="I45" s="38">
        <f t="shared" si="1"/>
        <v>0.33056012637243898</v>
      </c>
      <c r="J45" s="33">
        <v>28298493</v>
      </c>
      <c r="K45" s="38">
        <f t="shared" si="2"/>
        <v>0.29234657178375378</v>
      </c>
      <c r="L45" s="33">
        <v>0</v>
      </c>
      <c r="M45" s="38">
        <f t="shared" si="3"/>
        <v>0</v>
      </c>
      <c r="N45" s="33">
        <f t="shared" si="4"/>
        <v>75177659</v>
      </c>
      <c r="O45" s="38">
        <f t="shared" si="5"/>
        <v>0.77664668869038589</v>
      </c>
      <c r="P45" s="33">
        <v>17911746</v>
      </c>
      <c r="Q45" s="33">
        <v>75295467</v>
      </c>
      <c r="R45" s="33">
        <v>100222579</v>
      </c>
      <c r="S45" s="33">
        <v>57004735</v>
      </c>
      <c r="T45" s="38">
        <f t="shared" si="6"/>
        <v>0.56878136213198027</v>
      </c>
      <c r="U45" s="38">
        <f t="shared" si="7"/>
        <v>0.57988467455936465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226626713</v>
      </c>
      <c r="E47" s="34">
        <f>SUM(E41:E46)</f>
        <v>238361964</v>
      </c>
      <c r="F47" s="34">
        <f>SUM(F41:F46)</f>
        <v>35498182</v>
      </c>
      <c r="G47" s="39">
        <f t="shared" si="0"/>
        <v>0.15663723631732682</v>
      </c>
      <c r="H47" s="34">
        <f>SUM(H41:H46)</f>
        <v>59749772</v>
      </c>
      <c r="I47" s="39">
        <f t="shared" si="1"/>
        <v>0.26364840759085623</v>
      </c>
      <c r="J47" s="34">
        <f>SUM(J41:J46)</f>
        <v>38883076</v>
      </c>
      <c r="K47" s="39">
        <f t="shared" si="2"/>
        <v>0.16312617729563597</v>
      </c>
      <c r="L47" s="34">
        <f>SUM(L41:L46)</f>
        <v>0</v>
      </c>
      <c r="M47" s="39">
        <f t="shared" si="3"/>
        <v>0</v>
      </c>
      <c r="N47" s="34">
        <f t="shared" si="4"/>
        <v>134131030</v>
      </c>
      <c r="O47" s="39">
        <f t="shared" si="5"/>
        <v>0.56271993966285661</v>
      </c>
      <c r="P47" s="34">
        <f>SUM(P41:P46)</f>
        <v>47281069</v>
      </c>
      <c r="Q47" s="34">
        <f>SUM(Q41:Q46)</f>
        <v>205636680</v>
      </c>
      <c r="R47" s="34">
        <f>SUM(R41:R46)</f>
        <v>243408908</v>
      </c>
      <c r="S47" s="34">
        <f>SUM(S41:S46)</f>
        <v>131918497</v>
      </c>
      <c r="T47" s="39">
        <f t="shared" si="6"/>
        <v>0.54196248643455558</v>
      </c>
      <c r="U47" s="39">
        <f t="shared" si="7"/>
        <v>-0.17761850942921786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24101952</v>
      </c>
      <c r="E48" s="33">
        <v>23025663</v>
      </c>
      <c r="F48" s="33">
        <v>4129939</v>
      </c>
      <c r="G48" s="38">
        <f t="shared" si="0"/>
        <v>0.17135288461283135</v>
      </c>
      <c r="H48" s="33">
        <v>5469449</v>
      </c>
      <c r="I48" s="38">
        <f t="shared" si="1"/>
        <v>0.22692971092133948</v>
      </c>
      <c r="J48" s="33">
        <v>6518300</v>
      </c>
      <c r="K48" s="38">
        <f t="shared" si="2"/>
        <v>0.28308848262045699</v>
      </c>
      <c r="L48" s="33">
        <v>0</v>
      </c>
      <c r="M48" s="38">
        <f t="shared" si="3"/>
        <v>0</v>
      </c>
      <c r="N48" s="33">
        <f t="shared" si="4"/>
        <v>16117688</v>
      </c>
      <c r="O48" s="38">
        <f t="shared" si="5"/>
        <v>0.69998800903148806</v>
      </c>
      <c r="P48" s="33">
        <v>5590489</v>
      </c>
      <c r="Q48" s="33">
        <v>23759328</v>
      </c>
      <c r="R48" s="33">
        <v>27699828</v>
      </c>
      <c r="S48" s="33">
        <v>13708867</v>
      </c>
      <c r="T48" s="38">
        <f t="shared" si="6"/>
        <v>0.49490801892343877</v>
      </c>
      <c r="U48" s="38">
        <f t="shared" si="7"/>
        <v>0.16596240507762383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25348826</v>
      </c>
      <c r="E49" s="33">
        <v>28696826</v>
      </c>
      <c r="F49" s="33">
        <v>9474352</v>
      </c>
      <c r="G49" s="38">
        <f t="shared" si="0"/>
        <v>0.37375900564389059</v>
      </c>
      <c r="H49" s="33">
        <v>9107567</v>
      </c>
      <c r="I49" s="38">
        <f t="shared" si="1"/>
        <v>0.35928949924544828</v>
      </c>
      <c r="J49" s="33">
        <v>111602230</v>
      </c>
      <c r="K49" s="38">
        <f t="shared" si="2"/>
        <v>3.889009537152297</v>
      </c>
      <c r="L49" s="33">
        <v>0</v>
      </c>
      <c r="M49" s="38">
        <f t="shared" si="3"/>
        <v>0</v>
      </c>
      <c r="N49" s="33">
        <f t="shared" si="4"/>
        <v>130184149</v>
      </c>
      <c r="O49" s="38">
        <f t="shared" si="5"/>
        <v>4.536534772173062</v>
      </c>
      <c r="P49" s="33">
        <v>6518544</v>
      </c>
      <c r="Q49" s="33">
        <v>25541713</v>
      </c>
      <c r="R49" s="33">
        <v>25556713</v>
      </c>
      <c r="S49" s="33">
        <v>17571204</v>
      </c>
      <c r="T49" s="38">
        <f t="shared" si="6"/>
        <v>0.68753771269411679</v>
      </c>
      <c r="U49" s="38">
        <f t="shared" si="7"/>
        <v>16.120729721238362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27952371</v>
      </c>
      <c r="E50" s="33">
        <v>27084476</v>
      </c>
      <c r="F50" s="33">
        <v>4521667</v>
      </c>
      <c r="G50" s="38">
        <f t="shared" si="0"/>
        <v>0.16176327224620768</v>
      </c>
      <c r="H50" s="33">
        <v>6156259</v>
      </c>
      <c r="I50" s="38">
        <f t="shared" si="1"/>
        <v>0.22024103071614212</v>
      </c>
      <c r="J50" s="33">
        <v>4850462</v>
      </c>
      <c r="K50" s="38">
        <f t="shared" si="2"/>
        <v>0.17908642574440059</v>
      </c>
      <c r="L50" s="33">
        <v>0</v>
      </c>
      <c r="M50" s="38">
        <f t="shared" si="3"/>
        <v>0</v>
      </c>
      <c r="N50" s="33">
        <f t="shared" si="4"/>
        <v>15528388</v>
      </c>
      <c r="O50" s="38">
        <f t="shared" si="5"/>
        <v>0.57333167531097884</v>
      </c>
      <c r="P50" s="33">
        <v>5848430</v>
      </c>
      <c r="Q50" s="33">
        <v>25963740</v>
      </c>
      <c r="R50" s="33">
        <v>26711561</v>
      </c>
      <c r="S50" s="33">
        <v>16233766</v>
      </c>
      <c r="T50" s="38">
        <f t="shared" si="6"/>
        <v>0.60774306675675005</v>
      </c>
      <c r="U50" s="38">
        <f t="shared" si="7"/>
        <v>-0.17063861583365103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600000</v>
      </c>
      <c r="E51" s="33">
        <v>478000</v>
      </c>
      <c r="F51" s="33">
        <v>27027</v>
      </c>
      <c r="G51" s="38">
        <f t="shared" si="0"/>
        <v>4.5045000000000002E-2</v>
      </c>
      <c r="H51" s="33">
        <v>228220</v>
      </c>
      <c r="I51" s="38">
        <f t="shared" si="1"/>
        <v>0.38036666666666669</v>
      </c>
      <c r="J51" s="33">
        <v>121250</v>
      </c>
      <c r="K51" s="38">
        <f t="shared" si="2"/>
        <v>0.2536610878661088</v>
      </c>
      <c r="L51" s="33">
        <v>0</v>
      </c>
      <c r="M51" s="38">
        <f t="shared" si="3"/>
        <v>0</v>
      </c>
      <c r="N51" s="33">
        <f t="shared" si="4"/>
        <v>376497</v>
      </c>
      <c r="O51" s="38">
        <f t="shared" si="5"/>
        <v>0.78765062761506277</v>
      </c>
      <c r="P51" s="33">
        <v>123224</v>
      </c>
      <c r="Q51" s="33">
        <v>35000</v>
      </c>
      <c r="R51" s="33">
        <v>610000</v>
      </c>
      <c r="S51" s="33">
        <v>226504</v>
      </c>
      <c r="T51" s="38">
        <f t="shared" si="6"/>
        <v>0.37131803278688524</v>
      </c>
      <c r="U51" s="38">
        <f t="shared" si="7"/>
        <v>-1.601960657014867E-2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78003149</v>
      </c>
      <c r="E53" s="34">
        <f>SUM(E48:E52)</f>
        <v>79284965</v>
      </c>
      <c r="F53" s="34">
        <f>SUM(F48:F52)</f>
        <v>18152985</v>
      </c>
      <c r="G53" s="39">
        <f t="shared" si="0"/>
        <v>0.23272118155127303</v>
      </c>
      <c r="H53" s="34">
        <f>SUM(H48:H52)</f>
        <v>20961495</v>
      </c>
      <c r="I53" s="39">
        <f t="shared" si="1"/>
        <v>0.2687262664229107</v>
      </c>
      <c r="J53" s="34">
        <f>SUM(J48:J52)</f>
        <v>123092242</v>
      </c>
      <c r="K53" s="39">
        <f t="shared" si="2"/>
        <v>1.5525294360664723</v>
      </c>
      <c r="L53" s="34">
        <f>SUM(L48:L52)</f>
        <v>0</v>
      </c>
      <c r="M53" s="39">
        <f t="shared" si="3"/>
        <v>0</v>
      </c>
      <c r="N53" s="34">
        <f t="shared" si="4"/>
        <v>162206722</v>
      </c>
      <c r="O53" s="39">
        <f t="shared" si="5"/>
        <v>2.045869882139697</v>
      </c>
      <c r="P53" s="34">
        <f>SUM(P48:P52)</f>
        <v>18080687</v>
      </c>
      <c r="Q53" s="34">
        <f>SUM(Q48:Q52)</f>
        <v>75299781</v>
      </c>
      <c r="R53" s="34">
        <f>SUM(R48:R52)</f>
        <v>80578102</v>
      </c>
      <c r="S53" s="34">
        <f>SUM(S48:S52)</f>
        <v>47740341</v>
      </c>
      <c r="T53" s="39">
        <f t="shared" si="6"/>
        <v>0.59247289046346607</v>
      </c>
      <c r="U53" s="39">
        <f t="shared" si="7"/>
        <v>5.8079405389850507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1661971353</v>
      </c>
      <c r="E54" s="34">
        <f>SUM(E8:E9,E11:E18,E20:E26,E28:E34,E36:E39,E41:E46,E48:E52)</f>
        <v>1765705209</v>
      </c>
      <c r="F54" s="34">
        <f>SUM(F8:F9,F11:F18,F20:F26,F28:F34,F36:F39,F41:F46,F48:F52)</f>
        <v>282228158</v>
      </c>
      <c r="G54" s="39">
        <f t="shared" si="0"/>
        <v>0.16981529644933657</v>
      </c>
      <c r="H54" s="34">
        <f>SUM(H8:H9,H11:H18,H20:H26,H28:H34,H36:H39,H41:H46,H48:H52)</f>
        <v>397362240</v>
      </c>
      <c r="I54" s="39">
        <f t="shared" si="1"/>
        <v>0.23909090808498432</v>
      </c>
      <c r="J54" s="34">
        <f>SUM(J8:J9,J11:J18,J20:J26,J28:J34,J36:J39,J41:J46,J48:J52)</f>
        <v>431509674</v>
      </c>
      <c r="K54" s="39">
        <f t="shared" si="2"/>
        <v>0.24438375771932153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1111100072</v>
      </c>
      <c r="O54" s="39">
        <f t="shared" si="5"/>
        <v>0.62926702959055492</v>
      </c>
      <c r="P54" s="34">
        <f>SUM(P8:P9,P11:P18,P20:P26,P28:P34,P36:P39,P41:P46,P48:P52)</f>
        <v>237964923</v>
      </c>
      <c r="Q54" s="34">
        <f>SUM(Q8:Q9,Q11:Q18,Q20:Q26,Q28:Q34,Q36:Q39,Q41:Q46,Q48:Q52)</f>
        <v>1198754480</v>
      </c>
      <c r="R54" s="34">
        <f>SUM(R8:R9,R11:R18,R20:R26,R28:R34,R36:R39,R41:R46,R48:R52)</f>
        <v>1297132872</v>
      </c>
      <c r="S54" s="34">
        <f>SUM(S8:S9,S11:S18,S20:S26,S28:S34,S36:S39,S41:S46,S48:S52)</f>
        <v>728786053</v>
      </c>
      <c r="T54" s="39">
        <f t="shared" si="6"/>
        <v>0.56184379313147192</v>
      </c>
      <c r="U54" s="39">
        <f t="shared" si="7"/>
        <v>0.81333311044334033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236687007</v>
      </c>
      <c r="E57" s="33">
        <v>300506584</v>
      </c>
      <c r="F57" s="33">
        <v>64716117</v>
      </c>
      <c r="G57" s="38">
        <f t="shared" ref="G57:G85" si="8">IF(($D57      =0),0,($F57      /$D57      ))</f>
        <v>0.27342488216938754</v>
      </c>
      <c r="H57" s="33">
        <v>77275656</v>
      </c>
      <c r="I57" s="38">
        <f t="shared" ref="I57:I85" si="9">IF(($D57      =0),0,($H57      /$D57      ))</f>
        <v>0.32648879623544352</v>
      </c>
      <c r="J57" s="33">
        <v>58622965</v>
      </c>
      <c r="K57" s="38">
        <f t="shared" ref="K57:K85" si="10">IF(($E57      =0),0,($J57      /$E57      ))</f>
        <v>0.19508046785424177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200614738</v>
      </c>
      <c r="O57" s="38">
        <f t="shared" ref="O57:O85" si="13">IF(($E57      =0),0,($N57      /$E57      ))</f>
        <v>0.66758849450034008</v>
      </c>
      <c r="P57" s="33">
        <v>40636683</v>
      </c>
      <c r="Q57" s="33">
        <v>229280086</v>
      </c>
      <c r="R57" s="33">
        <v>244118237</v>
      </c>
      <c r="S57" s="33">
        <v>185227514</v>
      </c>
      <c r="T57" s="38">
        <f t="shared" ref="T57:T85" si="14">IF(($R57      =0),0,($S57      /$R57      ))</f>
        <v>0.75876147671834937</v>
      </c>
      <c r="U57" s="38">
        <f t="shared" ref="U57:U85" si="15">IF(($P57      =0),0,(($J57      /$P57      )-1))</f>
        <v>0.44261196220173771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236687007</v>
      </c>
      <c r="E58" s="34">
        <f>E57</f>
        <v>300506584</v>
      </c>
      <c r="F58" s="34">
        <f>F57</f>
        <v>64716117</v>
      </c>
      <c r="G58" s="39">
        <f t="shared" si="8"/>
        <v>0.27342488216938754</v>
      </c>
      <c r="H58" s="34">
        <f>H57</f>
        <v>77275656</v>
      </c>
      <c r="I58" s="39">
        <f t="shared" si="9"/>
        <v>0.32648879623544352</v>
      </c>
      <c r="J58" s="34">
        <f>J57</f>
        <v>58622965</v>
      </c>
      <c r="K58" s="39">
        <f t="shared" si="10"/>
        <v>0.19508046785424177</v>
      </c>
      <c r="L58" s="34">
        <f>L57</f>
        <v>0</v>
      </c>
      <c r="M58" s="39">
        <f t="shared" si="11"/>
        <v>0</v>
      </c>
      <c r="N58" s="34">
        <f t="shared" si="12"/>
        <v>200614738</v>
      </c>
      <c r="O58" s="39">
        <f t="shared" si="13"/>
        <v>0.66758849450034008</v>
      </c>
      <c r="P58" s="34">
        <f>P57</f>
        <v>40636683</v>
      </c>
      <c r="Q58" s="34">
        <f>Q57</f>
        <v>229280086</v>
      </c>
      <c r="R58" s="34">
        <f>R57</f>
        <v>244118237</v>
      </c>
      <c r="S58" s="34">
        <f>S57</f>
        <v>185227514</v>
      </c>
      <c r="T58" s="39">
        <f t="shared" si="14"/>
        <v>0.75876147671834937</v>
      </c>
      <c r="U58" s="39">
        <f t="shared" si="15"/>
        <v>0.44261196220173771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320000</v>
      </c>
      <c r="E59" s="33">
        <v>140000</v>
      </c>
      <c r="F59" s="33">
        <v>28500</v>
      </c>
      <c r="G59" s="38">
        <f t="shared" si="8"/>
        <v>8.9062500000000003E-2</v>
      </c>
      <c r="H59" s="33">
        <v>1320</v>
      </c>
      <c r="I59" s="38">
        <f t="shared" si="9"/>
        <v>4.1250000000000002E-3</v>
      </c>
      <c r="J59" s="33">
        <v>700</v>
      </c>
      <c r="K59" s="38">
        <f t="shared" si="10"/>
        <v>5.0000000000000001E-3</v>
      </c>
      <c r="L59" s="33">
        <v>0</v>
      </c>
      <c r="M59" s="38">
        <f t="shared" si="11"/>
        <v>0</v>
      </c>
      <c r="N59" s="33">
        <f t="shared" si="12"/>
        <v>30520</v>
      </c>
      <c r="O59" s="38">
        <f t="shared" si="13"/>
        <v>0.218</v>
      </c>
      <c r="P59" s="33">
        <v>0</v>
      </c>
      <c r="Q59" s="33">
        <v>3079630</v>
      </c>
      <c r="R59" s="33">
        <v>175264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21365167</v>
      </c>
      <c r="E60" s="33">
        <v>21365167</v>
      </c>
      <c r="F60" s="33">
        <v>2139447</v>
      </c>
      <c r="G60" s="38">
        <f t="shared" si="8"/>
        <v>0.10013715315213778</v>
      </c>
      <c r="H60" s="33">
        <v>3902300</v>
      </c>
      <c r="I60" s="38">
        <f t="shared" si="9"/>
        <v>0.18264776493439064</v>
      </c>
      <c r="J60" s="33">
        <v>-1562259</v>
      </c>
      <c r="K60" s="38">
        <f t="shared" si="10"/>
        <v>-7.3121778079244595E-2</v>
      </c>
      <c r="L60" s="33">
        <v>0</v>
      </c>
      <c r="M60" s="38">
        <f t="shared" si="11"/>
        <v>0</v>
      </c>
      <c r="N60" s="33">
        <f t="shared" si="12"/>
        <v>4479488</v>
      </c>
      <c r="O60" s="38">
        <f t="shared" si="13"/>
        <v>0.20966314000728381</v>
      </c>
      <c r="P60" s="33">
        <v>10</v>
      </c>
      <c r="Q60" s="33">
        <v>20917354</v>
      </c>
      <c r="R60" s="33">
        <v>21249355</v>
      </c>
      <c r="S60" s="33">
        <v>968135</v>
      </c>
      <c r="T60" s="38">
        <f t="shared" si="14"/>
        <v>4.5560677018196549E-2</v>
      </c>
      <c r="U60" s="38">
        <f t="shared" si="15"/>
        <v>-156226.9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7529570</v>
      </c>
      <c r="E61" s="33">
        <v>7225825</v>
      </c>
      <c r="F61" s="33">
        <v>899321</v>
      </c>
      <c r="G61" s="38">
        <f t="shared" si="8"/>
        <v>0.11943856023650753</v>
      </c>
      <c r="H61" s="33">
        <v>1558504</v>
      </c>
      <c r="I61" s="38">
        <f t="shared" si="9"/>
        <v>0.20698446259215333</v>
      </c>
      <c r="J61" s="33">
        <v>544972</v>
      </c>
      <c r="K61" s="38">
        <f t="shared" si="10"/>
        <v>7.5420038542311774E-2</v>
      </c>
      <c r="L61" s="33">
        <v>0</v>
      </c>
      <c r="M61" s="38">
        <f t="shared" si="11"/>
        <v>0</v>
      </c>
      <c r="N61" s="33">
        <f t="shared" si="12"/>
        <v>3002797</v>
      </c>
      <c r="O61" s="38">
        <f t="shared" si="13"/>
        <v>0.41556458951054032</v>
      </c>
      <c r="P61" s="33">
        <v>958501</v>
      </c>
      <c r="Q61" s="33">
        <v>7183788</v>
      </c>
      <c r="R61" s="33">
        <v>7031123</v>
      </c>
      <c r="S61" s="33">
        <v>3323941</v>
      </c>
      <c r="T61" s="38">
        <f t="shared" si="14"/>
        <v>0.47274681441357236</v>
      </c>
      <c r="U61" s="38">
        <f t="shared" si="15"/>
        <v>-0.43143303971513858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29214737</v>
      </c>
      <c r="E63" s="34">
        <f>SUM(E59:E62)</f>
        <v>28730992</v>
      </c>
      <c r="F63" s="34">
        <f>SUM(F59:F62)</f>
        <v>3067268</v>
      </c>
      <c r="G63" s="39">
        <f t="shared" si="8"/>
        <v>0.10499043684699266</v>
      </c>
      <c r="H63" s="34">
        <f>SUM(H59:H62)</f>
        <v>5462124</v>
      </c>
      <c r="I63" s="39">
        <f t="shared" si="9"/>
        <v>0.18696468155780421</v>
      </c>
      <c r="J63" s="34">
        <f>SUM(J59:J62)</f>
        <v>-1016587</v>
      </c>
      <c r="K63" s="39">
        <f t="shared" si="10"/>
        <v>-3.5382941180729155E-2</v>
      </c>
      <c r="L63" s="34">
        <f>SUM(L59:L62)</f>
        <v>0</v>
      </c>
      <c r="M63" s="39">
        <f t="shared" si="11"/>
        <v>0</v>
      </c>
      <c r="N63" s="34">
        <f t="shared" si="12"/>
        <v>7512805</v>
      </c>
      <c r="O63" s="39">
        <f t="shared" si="13"/>
        <v>0.26148783863780267</v>
      </c>
      <c r="P63" s="34">
        <f>SUM(P59:P62)</f>
        <v>958511</v>
      </c>
      <c r="Q63" s="34">
        <f>SUM(Q59:Q62)</f>
        <v>31180772</v>
      </c>
      <c r="R63" s="34">
        <f>SUM(R59:R62)</f>
        <v>28455742</v>
      </c>
      <c r="S63" s="34">
        <f>SUM(S59:S62)</f>
        <v>4292076</v>
      </c>
      <c r="T63" s="39">
        <f t="shared" si="14"/>
        <v>0.15083338891672549</v>
      </c>
      <c r="U63" s="39">
        <f t="shared" si="15"/>
        <v>-2.0605898106542337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6363566</v>
      </c>
      <c r="E64" s="33">
        <v>8863566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6017886</v>
      </c>
      <c r="R64" s="33">
        <v>7517886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11570116</v>
      </c>
      <c r="E65" s="33">
        <v>11574419</v>
      </c>
      <c r="F65" s="33">
        <v>1916368</v>
      </c>
      <c r="G65" s="38">
        <f t="shared" si="8"/>
        <v>0.16563083723620403</v>
      </c>
      <c r="H65" s="33">
        <v>821692</v>
      </c>
      <c r="I65" s="38">
        <f t="shared" si="9"/>
        <v>7.1018475527816663E-2</v>
      </c>
      <c r="J65" s="33">
        <v>1211592</v>
      </c>
      <c r="K65" s="38">
        <f t="shared" si="10"/>
        <v>0.1046784292153239</v>
      </c>
      <c r="L65" s="33">
        <v>0</v>
      </c>
      <c r="M65" s="38">
        <f t="shared" si="11"/>
        <v>0</v>
      </c>
      <c r="N65" s="33">
        <f t="shared" si="12"/>
        <v>3949652</v>
      </c>
      <c r="O65" s="38">
        <f t="shared" si="13"/>
        <v>0.34123976330906974</v>
      </c>
      <c r="P65" s="33">
        <v>4087111</v>
      </c>
      <c r="Q65" s="33">
        <v>12758543</v>
      </c>
      <c r="R65" s="33">
        <v>9690181</v>
      </c>
      <c r="S65" s="33">
        <v>5267092</v>
      </c>
      <c r="T65" s="38">
        <f t="shared" si="14"/>
        <v>0.54354939293703597</v>
      </c>
      <c r="U65" s="38">
        <f t="shared" si="15"/>
        <v>-0.70355784318067216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8874004</v>
      </c>
      <c r="E66" s="33">
        <v>9762227</v>
      </c>
      <c r="F66" s="33">
        <v>177653</v>
      </c>
      <c r="G66" s="38">
        <f t="shared" si="8"/>
        <v>2.0019486130499829E-2</v>
      </c>
      <c r="H66" s="33">
        <v>477449</v>
      </c>
      <c r="I66" s="38">
        <f t="shared" si="9"/>
        <v>5.3803108495330855E-2</v>
      </c>
      <c r="J66" s="33">
        <v>6416843</v>
      </c>
      <c r="K66" s="38">
        <f t="shared" si="10"/>
        <v>0.65731343882907045</v>
      </c>
      <c r="L66" s="33">
        <v>0</v>
      </c>
      <c r="M66" s="38">
        <f t="shared" si="11"/>
        <v>0</v>
      </c>
      <c r="N66" s="33">
        <f t="shared" si="12"/>
        <v>7071945</v>
      </c>
      <c r="O66" s="38">
        <f t="shared" si="13"/>
        <v>0.72441923343925518</v>
      </c>
      <c r="P66" s="33">
        <v>304051</v>
      </c>
      <c r="Q66" s="33">
        <v>8651763</v>
      </c>
      <c r="R66" s="33">
        <v>10934762</v>
      </c>
      <c r="S66" s="33">
        <v>1312244</v>
      </c>
      <c r="T66" s="38">
        <f t="shared" si="14"/>
        <v>0.12000663571827169</v>
      </c>
      <c r="U66" s="38">
        <f t="shared" si="15"/>
        <v>20.104495627378302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198443294</v>
      </c>
      <c r="E67" s="33">
        <v>203613066</v>
      </c>
      <c r="F67" s="33">
        <v>37839084</v>
      </c>
      <c r="G67" s="38">
        <f t="shared" si="8"/>
        <v>0.190679580233132</v>
      </c>
      <c r="H67" s="33">
        <v>52643341</v>
      </c>
      <c r="I67" s="38">
        <f t="shared" si="9"/>
        <v>0.26528153176090696</v>
      </c>
      <c r="J67" s="33">
        <v>29247923</v>
      </c>
      <c r="K67" s="38">
        <f t="shared" si="10"/>
        <v>0.14364462740323355</v>
      </c>
      <c r="L67" s="33">
        <v>0</v>
      </c>
      <c r="M67" s="38">
        <f t="shared" si="11"/>
        <v>0</v>
      </c>
      <c r="N67" s="33">
        <f t="shared" si="12"/>
        <v>119730348</v>
      </c>
      <c r="O67" s="38">
        <f t="shared" si="13"/>
        <v>0.58802880557773241</v>
      </c>
      <c r="P67" s="33">
        <v>35773118</v>
      </c>
      <c r="Q67" s="33">
        <v>143536855</v>
      </c>
      <c r="R67" s="33">
        <v>183428365</v>
      </c>
      <c r="S67" s="33">
        <v>114010555</v>
      </c>
      <c r="T67" s="38">
        <f t="shared" si="14"/>
        <v>0.62155356942749829</v>
      </c>
      <c r="U67" s="38">
        <f t="shared" si="15"/>
        <v>-0.18240498354099299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44120517</v>
      </c>
      <c r="E68" s="33">
        <v>38200559</v>
      </c>
      <c r="F68" s="33">
        <v>3060233</v>
      </c>
      <c r="G68" s="38">
        <f t="shared" si="8"/>
        <v>6.9360769276570353E-2</v>
      </c>
      <c r="H68" s="33">
        <v>5307858</v>
      </c>
      <c r="I68" s="38">
        <f t="shared" si="9"/>
        <v>0.12030362200878109</v>
      </c>
      <c r="J68" s="33">
        <v>4745969</v>
      </c>
      <c r="K68" s="38">
        <f t="shared" si="10"/>
        <v>0.12423820813721601</v>
      </c>
      <c r="L68" s="33">
        <v>0</v>
      </c>
      <c r="M68" s="38">
        <f t="shared" si="11"/>
        <v>0</v>
      </c>
      <c r="N68" s="33">
        <f t="shared" si="12"/>
        <v>13114060</v>
      </c>
      <c r="O68" s="38">
        <f t="shared" si="13"/>
        <v>0.34329497639026696</v>
      </c>
      <c r="P68" s="33">
        <v>3975337</v>
      </c>
      <c r="Q68" s="33">
        <v>40844194</v>
      </c>
      <c r="R68" s="33">
        <v>40744194</v>
      </c>
      <c r="S68" s="33">
        <v>12090945</v>
      </c>
      <c r="T68" s="38">
        <f t="shared" si="14"/>
        <v>0.29675258762021406</v>
      </c>
      <c r="U68" s="38">
        <f t="shared" si="15"/>
        <v>0.19385325068038251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269371497</v>
      </c>
      <c r="E70" s="34">
        <f>SUM(E64:E69)</f>
        <v>272013837</v>
      </c>
      <c r="F70" s="34">
        <f>SUM(F64:F69)</f>
        <v>42993338</v>
      </c>
      <c r="G70" s="39">
        <f t="shared" si="8"/>
        <v>0.15960611452517562</v>
      </c>
      <c r="H70" s="34">
        <f>SUM(H64:H69)</f>
        <v>59250340</v>
      </c>
      <c r="I70" s="39">
        <f t="shared" si="9"/>
        <v>0.21995771883763932</v>
      </c>
      <c r="J70" s="34">
        <f>SUM(J64:J69)</f>
        <v>41622327</v>
      </c>
      <c r="K70" s="39">
        <f t="shared" si="10"/>
        <v>0.15301547692957987</v>
      </c>
      <c r="L70" s="34">
        <f>SUM(L64:L69)</f>
        <v>0</v>
      </c>
      <c r="M70" s="39">
        <f t="shared" si="11"/>
        <v>0</v>
      </c>
      <c r="N70" s="34">
        <f t="shared" si="12"/>
        <v>143866005</v>
      </c>
      <c r="O70" s="39">
        <f t="shared" si="13"/>
        <v>0.5288922305816377</v>
      </c>
      <c r="P70" s="34">
        <f>SUM(P64:P69)</f>
        <v>44139617</v>
      </c>
      <c r="Q70" s="34">
        <f>SUM(Q64:Q69)</f>
        <v>211809241</v>
      </c>
      <c r="R70" s="34">
        <f>SUM(R64:R69)</f>
        <v>252315388</v>
      </c>
      <c r="S70" s="34">
        <f>SUM(S64:S69)</f>
        <v>132680836</v>
      </c>
      <c r="T70" s="39">
        <f t="shared" si="14"/>
        <v>0.52585312791148509</v>
      </c>
      <c r="U70" s="39">
        <f t="shared" si="15"/>
        <v>-5.7030173143550411E-2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32606352</v>
      </c>
      <c r="E71" s="33">
        <v>38313119</v>
      </c>
      <c r="F71" s="33">
        <v>7127885</v>
      </c>
      <c r="G71" s="38">
        <f t="shared" si="8"/>
        <v>0.2186041848533071</v>
      </c>
      <c r="H71" s="33">
        <v>9088370</v>
      </c>
      <c r="I71" s="38">
        <f t="shared" si="9"/>
        <v>0.27873004621921521</v>
      </c>
      <c r="J71" s="33">
        <v>11545575</v>
      </c>
      <c r="K71" s="38">
        <f t="shared" si="10"/>
        <v>0.3013478229219605</v>
      </c>
      <c r="L71" s="33">
        <v>0</v>
      </c>
      <c r="M71" s="38">
        <f t="shared" si="11"/>
        <v>0</v>
      </c>
      <c r="N71" s="33">
        <f t="shared" si="12"/>
        <v>27761830</v>
      </c>
      <c r="O71" s="38">
        <f t="shared" si="13"/>
        <v>0.72460375778855279</v>
      </c>
      <c r="P71" s="33">
        <v>5875037</v>
      </c>
      <c r="Q71" s="33">
        <v>38606316</v>
      </c>
      <c r="R71" s="33">
        <v>40126000</v>
      </c>
      <c r="S71" s="33">
        <v>16969014</v>
      </c>
      <c r="T71" s="38">
        <f t="shared" si="14"/>
        <v>0.42289323630563724</v>
      </c>
      <c r="U71" s="38">
        <f t="shared" si="15"/>
        <v>0.96519187879157187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23194778</v>
      </c>
      <c r="E72" s="33">
        <v>39438212</v>
      </c>
      <c r="F72" s="33">
        <v>15889948</v>
      </c>
      <c r="G72" s="38">
        <f t="shared" si="8"/>
        <v>0.68506575057540964</v>
      </c>
      <c r="H72" s="33">
        <v>5664645</v>
      </c>
      <c r="I72" s="38">
        <f t="shared" si="9"/>
        <v>0.24422070347041044</v>
      </c>
      <c r="J72" s="33">
        <v>6037956</v>
      </c>
      <c r="K72" s="38">
        <f t="shared" si="10"/>
        <v>0.15309913137035724</v>
      </c>
      <c r="L72" s="33">
        <v>0</v>
      </c>
      <c r="M72" s="38">
        <f t="shared" si="11"/>
        <v>0</v>
      </c>
      <c r="N72" s="33">
        <f t="shared" si="12"/>
        <v>27592549</v>
      </c>
      <c r="O72" s="38">
        <f t="shared" si="13"/>
        <v>0.69963995832265413</v>
      </c>
      <c r="P72" s="33">
        <v>7279027</v>
      </c>
      <c r="Q72" s="33">
        <v>25988068</v>
      </c>
      <c r="R72" s="33">
        <v>25907185</v>
      </c>
      <c r="S72" s="33">
        <v>19486092</v>
      </c>
      <c r="T72" s="38">
        <f t="shared" si="14"/>
        <v>0.7521501081649743</v>
      </c>
      <c r="U72" s="38">
        <f t="shared" si="15"/>
        <v>-0.17049957363807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258016740</v>
      </c>
      <c r="E73" s="33">
        <v>22535305</v>
      </c>
      <c r="F73" s="33">
        <v>13177882</v>
      </c>
      <c r="G73" s="38">
        <f t="shared" si="8"/>
        <v>5.1073748160681359E-2</v>
      </c>
      <c r="H73" s="33">
        <v>14817514</v>
      </c>
      <c r="I73" s="38">
        <f t="shared" si="9"/>
        <v>5.7428498631522898E-2</v>
      </c>
      <c r="J73" s="33">
        <v>-13687823</v>
      </c>
      <c r="K73" s="38">
        <f t="shared" si="10"/>
        <v>-0.60739461924300564</v>
      </c>
      <c r="L73" s="33">
        <v>0</v>
      </c>
      <c r="M73" s="38">
        <f t="shared" si="11"/>
        <v>0</v>
      </c>
      <c r="N73" s="33">
        <f t="shared" si="12"/>
        <v>14307573</v>
      </c>
      <c r="O73" s="38">
        <f t="shared" si="13"/>
        <v>0.6348959111048198</v>
      </c>
      <c r="P73" s="33">
        <v>2513203</v>
      </c>
      <c r="Q73" s="33">
        <v>22875084</v>
      </c>
      <c r="R73" s="33">
        <v>22875084</v>
      </c>
      <c r="S73" s="33">
        <v>9177074</v>
      </c>
      <c r="T73" s="38">
        <f t="shared" si="14"/>
        <v>0.40118208964828284</v>
      </c>
      <c r="U73" s="38">
        <f t="shared" si="15"/>
        <v>-6.4463658526589374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90922222</v>
      </c>
      <c r="E74" s="33">
        <v>102716290</v>
      </c>
      <c r="F74" s="33">
        <v>22269061</v>
      </c>
      <c r="G74" s="38">
        <f t="shared" si="8"/>
        <v>0.24492429364517732</v>
      </c>
      <c r="H74" s="33">
        <v>24897653</v>
      </c>
      <c r="I74" s="38">
        <f t="shared" si="9"/>
        <v>0.27383462977840556</v>
      </c>
      <c r="J74" s="33">
        <v>26245850</v>
      </c>
      <c r="K74" s="38">
        <f t="shared" si="10"/>
        <v>0.25551789302358952</v>
      </c>
      <c r="L74" s="33">
        <v>0</v>
      </c>
      <c r="M74" s="38">
        <f t="shared" si="11"/>
        <v>0</v>
      </c>
      <c r="N74" s="33">
        <f t="shared" si="12"/>
        <v>73412564</v>
      </c>
      <c r="O74" s="38">
        <f t="shared" si="13"/>
        <v>0.71471198969511063</v>
      </c>
      <c r="P74" s="33">
        <v>26705239</v>
      </c>
      <c r="Q74" s="33">
        <v>89049400</v>
      </c>
      <c r="R74" s="33">
        <v>97959803</v>
      </c>
      <c r="S74" s="33">
        <v>76750729</v>
      </c>
      <c r="T74" s="38">
        <f t="shared" si="14"/>
        <v>0.78349207174293722</v>
      </c>
      <c r="U74" s="38">
        <f t="shared" si="15"/>
        <v>-1.7202205155325556E-2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12269223</v>
      </c>
      <c r="E75" s="33">
        <v>12516041</v>
      </c>
      <c r="F75" s="33">
        <v>2563954</v>
      </c>
      <c r="G75" s="38">
        <f t="shared" si="8"/>
        <v>0.20897443953867331</v>
      </c>
      <c r="H75" s="33">
        <v>3114979</v>
      </c>
      <c r="I75" s="38">
        <f t="shared" si="9"/>
        <v>0.25388559650435893</v>
      </c>
      <c r="J75" s="33">
        <v>2597137</v>
      </c>
      <c r="K75" s="38">
        <f t="shared" si="10"/>
        <v>0.20750467340271575</v>
      </c>
      <c r="L75" s="33">
        <v>0</v>
      </c>
      <c r="M75" s="38">
        <f t="shared" si="11"/>
        <v>0</v>
      </c>
      <c r="N75" s="33">
        <f t="shared" si="12"/>
        <v>8276070</v>
      </c>
      <c r="O75" s="38">
        <f t="shared" si="13"/>
        <v>0.66123704772140013</v>
      </c>
      <c r="P75" s="33">
        <v>2532783</v>
      </c>
      <c r="Q75" s="33">
        <v>11729191</v>
      </c>
      <c r="R75" s="33">
        <v>14017674</v>
      </c>
      <c r="S75" s="33">
        <v>8491305</v>
      </c>
      <c r="T75" s="38">
        <f t="shared" si="14"/>
        <v>0.60575706069352164</v>
      </c>
      <c r="U75" s="38">
        <f t="shared" si="15"/>
        <v>2.5408414380545086E-2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22593046</v>
      </c>
      <c r="E76" s="33">
        <v>21687299</v>
      </c>
      <c r="F76" s="33">
        <v>3842831</v>
      </c>
      <c r="G76" s="38">
        <f t="shared" si="8"/>
        <v>0.17008910617895437</v>
      </c>
      <c r="H76" s="33">
        <v>2914199</v>
      </c>
      <c r="I76" s="38">
        <f t="shared" si="9"/>
        <v>0.12898654745358373</v>
      </c>
      <c r="J76" s="33">
        <v>3334449</v>
      </c>
      <c r="K76" s="38">
        <f t="shared" si="10"/>
        <v>0.15375123476648705</v>
      </c>
      <c r="L76" s="33">
        <v>0</v>
      </c>
      <c r="M76" s="38">
        <f t="shared" si="11"/>
        <v>0</v>
      </c>
      <c r="N76" s="33">
        <f t="shared" si="12"/>
        <v>10091479</v>
      </c>
      <c r="O76" s="38">
        <f t="shared" si="13"/>
        <v>0.46531746530538448</v>
      </c>
      <c r="P76" s="33">
        <v>756313</v>
      </c>
      <c r="Q76" s="33">
        <v>19225094</v>
      </c>
      <c r="R76" s="33">
        <v>10940765</v>
      </c>
      <c r="S76" s="33">
        <v>785065</v>
      </c>
      <c r="T76" s="38">
        <f t="shared" si="14"/>
        <v>7.1755951252037681E-2</v>
      </c>
      <c r="U76" s="38">
        <f t="shared" si="15"/>
        <v>3.4088214799957157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439602361</v>
      </c>
      <c r="E78" s="34">
        <f>SUM(E71:E77)</f>
        <v>237206266</v>
      </c>
      <c r="F78" s="34">
        <f>SUM(F71:F77)</f>
        <v>64871561</v>
      </c>
      <c r="G78" s="39">
        <f t="shared" si="8"/>
        <v>0.14756872745731228</v>
      </c>
      <c r="H78" s="34">
        <f>SUM(H71:H77)</f>
        <v>60497360</v>
      </c>
      <c r="I78" s="39">
        <f t="shared" si="9"/>
        <v>0.13761836916066972</v>
      </c>
      <c r="J78" s="34">
        <f>SUM(J71:J77)</f>
        <v>36073144</v>
      </c>
      <c r="K78" s="39">
        <f t="shared" si="10"/>
        <v>0.15207500462909357</v>
      </c>
      <c r="L78" s="34">
        <f>SUM(L71:L77)</f>
        <v>0</v>
      </c>
      <c r="M78" s="39">
        <f t="shared" si="11"/>
        <v>0</v>
      </c>
      <c r="N78" s="34">
        <f t="shared" si="12"/>
        <v>161442065</v>
      </c>
      <c r="O78" s="39">
        <f t="shared" si="13"/>
        <v>0.68059780933442959</v>
      </c>
      <c r="P78" s="34">
        <f>SUM(P71:P77)</f>
        <v>45661602</v>
      </c>
      <c r="Q78" s="34">
        <f>SUM(Q71:Q77)</f>
        <v>207473153</v>
      </c>
      <c r="R78" s="34">
        <f>SUM(R71:R77)</f>
        <v>211826511</v>
      </c>
      <c r="S78" s="34">
        <f>SUM(S71:S77)</f>
        <v>131659279</v>
      </c>
      <c r="T78" s="39">
        <f t="shared" si="14"/>
        <v>0.62154297107787415</v>
      </c>
      <c r="U78" s="39">
        <f t="shared" si="15"/>
        <v>-0.20998952248762537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55007564</v>
      </c>
      <c r="E79" s="33">
        <v>45015924</v>
      </c>
      <c r="F79" s="33">
        <v>8646152</v>
      </c>
      <c r="G79" s="38">
        <f t="shared" si="8"/>
        <v>0.15718114694190058</v>
      </c>
      <c r="H79" s="33">
        <v>11762197</v>
      </c>
      <c r="I79" s="38">
        <f t="shared" si="9"/>
        <v>0.21382871999203601</v>
      </c>
      <c r="J79" s="33">
        <v>9831016</v>
      </c>
      <c r="K79" s="38">
        <f t="shared" si="10"/>
        <v>0.21838974137240857</v>
      </c>
      <c r="L79" s="33">
        <v>0</v>
      </c>
      <c r="M79" s="38">
        <f t="shared" si="11"/>
        <v>0</v>
      </c>
      <c r="N79" s="33">
        <f t="shared" si="12"/>
        <v>30239365</v>
      </c>
      <c r="O79" s="38">
        <f t="shared" si="13"/>
        <v>0.67174817959973454</v>
      </c>
      <c r="P79" s="33">
        <v>11836698</v>
      </c>
      <c r="Q79" s="33">
        <v>51236314</v>
      </c>
      <c r="R79" s="33">
        <v>52101555</v>
      </c>
      <c r="S79" s="33">
        <v>28301864</v>
      </c>
      <c r="T79" s="38">
        <f t="shared" si="14"/>
        <v>0.54320574501087349</v>
      </c>
      <c r="U79" s="38">
        <f t="shared" si="15"/>
        <v>-0.16944607355869012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15087735</v>
      </c>
      <c r="E80" s="33">
        <v>16851874</v>
      </c>
      <c r="F80" s="33">
        <v>18600</v>
      </c>
      <c r="G80" s="38">
        <f t="shared" si="8"/>
        <v>1.2327894147133418E-3</v>
      </c>
      <c r="H80" s="33">
        <v>51215</v>
      </c>
      <c r="I80" s="38">
        <f t="shared" si="9"/>
        <v>3.394479025513107E-3</v>
      </c>
      <c r="J80" s="33">
        <v>39744</v>
      </c>
      <c r="K80" s="38">
        <f t="shared" si="10"/>
        <v>2.3584320651815933E-3</v>
      </c>
      <c r="L80" s="33">
        <v>0</v>
      </c>
      <c r="M80" s="38">
        <f t="shared" si="11"/>
        <v>0</v>
      </c>
      <c r="N80" s="33">
        <f t="shared" si="12"/>
        <v>109559</v>
      </c>
      <c r="O80" s="38">
        <f t="shared" si="13"/>
        <v>6.5012947521444799E-3</v>
      </c>
      <c r="P80" s="33">
        <v>28520</v>
      </c>
      <c r="Q80" s="33">
        <v>14367776</v>
      </c>
      <c r="R80" s="33">
        <v>13867776</v>
      </c>
      <c r="S80" s="33">
        <v>122878</v>
      </c>
      <c r="T80" s="38">
        <f t="shared" si="14"/>
        <v>8.8606853759391549E-3</v>
      </c>
      <c r="U80" s="38">
        <f t="shared" si="15"/>
        <v>0.3935483870967742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65417830</v>
      </c>
      <c r="E81" s="33">
        <v>66291220</v>
      </c>
      <c r="F81" s="33">
        <v>11723703</v>
      </c>
      <c r="G81" s="38">
        <f t="shared" si="8"/>
        <v>0.17921265502081007</v>
      </c>
      <c r="H81" s="33">
        <v>14059296</v>
      </c>
      <c r="I81" s="38">
        <f t="shared" si="9"/>
        <v>0.21491535258812466</v>
      </c>
      <c r="J81" s="33">
        <v>14265920</v>
      </c>
      <c r="K81" s="38">
        <f t="shared" si="10"/>
        <v>0.21520074604148182</v>
      </c>
      <c r="L81" s="33">
        <v>0</v>
      </c>
      <c r="M81" s="38">
        <f t="shared" si="11"/>
        <v>0</v>
      </c>
      <c r="N81" s="33">
        <f t="shared" si="12"/>
        <v>40048919</v>
      </c>
      <c r="O81" s="38">
        <f t="shared" si="13"/>
        <v>0.60413609826459669</v>
      </c>
      <c r="P81" s="33">
        <v>12758589</v>
      </c>
      <c r="Q81" s="33">
        <v>61552830</v>
      </c>
      <c r="R81" s="33">
        <v>62676970</v>
      </c>
      <c r="S81" s="33">
        <v>34610723</v>
      </c>
      <c r="T81" s="38">
        <f t="shared" si="14"/>
        <v>0.5522079800602997</v>
      </c>
      <c r="U81" s="38">
        <f t="shared" si="15"/>
        <v>0.1181424528997681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135513129</v>
      </c>
      <c r="E84" s="34">
        <f>SUM(E79:E83)</f>
        <v>128159018</v>
      </c>
      <c r="F84" s="34">
        <f>SUM(F79:F83)</f>
        <v>20388455</v>
      </c>
      <c r="G84" s="39">
        <f t="shared" si="8"/>
        <v>0.15045372467194673</v>
      </c>
      <c r="H84" s="34">
        <f>SUM(H79:H83)</f>
        <v>25872708</v>
      </c>
      <c r="I84" s="39">
        <f t="shared" si="9"/>
        <v>0.19092399526838466</v>
      </c>
      <c r="J84" s="34">
        <f>SUM(J79:J83)</f>
        <v>24136680</v>
      </c>
      <c r="K84" s="39">
        <f t="shared" si="10"/>
        <v>0.18833384007358733</v>
      </c>
      <c r="L84" s="34">
        <f>SUM(L79:L83)</f>
        <v>0</v>
      </c>
      <c r="M84" s="39">
        <f t="shared" si="11"/>
        <v>0</v>
      </c>
      <c r="N84" s="34">
        <f t="shared" si="12"/>
        <v>70397843</v>
      </c>
      <c r="O84" s="39">
        <f t="shared" si="13"/>
        <v>0.5493007366832352</v>
      </c>
      <c r="P84" s="34">
        <f>SUM(P79:P83)</f>
        <v>24623807</v>
      </c>
      <c r="Q84" s="34">
        <f>SUM(Q79:Q83)</f>
        <v>127156920</v>
      </c>
      <c r="R84" s="34">
        <f>SUM(R79:R83)</f>
        <v>128646301</v>
      </c>
      <c r="S84" s="34">
        <f>SUM(S79:S83)</f>
        <v>63035465</v>
      </c>
      <c r="T84" s="39">
        <f t="shared" si="14"/>
        <v>0.48999049727826999</v>
      </c>
      <c r="U84" s="39">
        <f t="shared" si="15"/>
        <v>-1.9782765516315193E-2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1110388731</v>
      </c>
      <c r="E85" s="34">
        <f>SUM(E57,E59:E62,E64:E69,E71:E77,E79:E83)</f>
        <v>966616697</v>
      </c>
      <c r="F85" s="34">
        <f>SUM(F57,F59:F62,F64:F69,F71:F77,F79:F83)</f>
        <v>196036739</v>
      </c>
      <c r="G85" s="39">
        <f t="shared" si="8"/>
        <v>0.17654784628753586</v>
      </c>
      <c r="H85" s="34">
        <f>SUM(H57,H59:H62,H64:H69,H71:H77,H79:H83)</f>
        <v>228358188</v>
      </c>
      <c r="I85" s="39">
        <f t="shared" si="9"/>
        <v>0.20565607487239529</v>
      </c>
      <c r="J85" s="34">
        <f>SUM(J57,J59:J62,J64:J69,J71:J77,J79:J83)</f>
        <v>159438529</v>
      </c>
      <c r="K85" s="39">
        <f t="shared" si="10"/>
        <v>0.16494493576909525</v>
      </c>
      <c r="L85" s="34">
        <f>SUM(L57,L59:L62,L64:L69,L71:L77,L79:L83)</f>
        <v>0</v>
      </c>
      <c r="M85" s="39">
        <f t="shared" si="11"/>
        <v>0</v>
      </c>
      <c r="N85" s="34">
        <f t="shared" si="12"/>
        <v>583833456</v>
      </c>
      <c r="O85" s="39">
        <f t="shared" si="13"/>
        <v>0.60399686640215366</v>
      </c>
      <c r="P85" s="34">
        <f>SUM(P57,P59:P62,P64:P69,P71:P77,P79:P83)</f>
        <v>156020220</v>
      </c>
      <c r="Q85" s="34">
        <f>SUM(Q57,Q59:Q62,Q64:Q69,Q71:Q77,Q79:Q83)</f>
        <v>806900172</v>
      </c>
      <c r="R85" s="34">
        <f>SUM(R57,R59:R62,R64:R69,R71:R77,R79:R83)</f>
        <v>865362179</v>
      </c>
      <c r="S85" s="34">
        <f>SUM(S57,S59:S62,S64:S69,S71:S77,S79:S83)</f>
        <v>516895170</v>
      </c>
      <c r="T85" s="39">
        <f t="shared" si="14"/>
        <v>0.59731657165479146</v>
      </c>
      <c r="U85" s="39">
        <f t="shared" si="15"/>
        <v>2.1909397384518581E-2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1405566689</v>
      </c>
      <c r="E88" s="33">
        <v>1330508874</v>
      </c>
      <c r="F88" s="33">
        <v>200849174</v>
      </c>
      <c r="G88" s="38">
        <f t="shared" ref="G88:G99" si="16">IF(($D88      =0),0,($F88      /$D88      ))</f>
        <v>0.14289551365427955</v>
      </c>
      <c r="H88" s="33">
        <v>328525642</v>
      </c>
      <c r="I88" s="38">
        <f t="shared" ref="I88:I99" si="17">IF(($D88      =0),0,($H88      /$D88      ))</f>
        <v>0.23373180694381127</v>
      </c>
      <c r="J88" s="33">
        <v>328410501</v>
      </c>
      <c r="K88" s="38">
        <f t="shared" ref="K88:K99" si="18">IF(($E88      =0),0,($J88      /$E88      ))</f>
        <v>0.24683074830810936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857785317</v>
      </c>
      <c r="O88" s="38">
        <f t="shared" ref="O88:O99" si="21">IF(($E88      =0),0,($N88      /$E88      ))</f>
        <v>0.64470469439349265</v>
      </c>
      <c r="P88" s="33">
        <v>267661743</v>
      </c>
      <c r="Q88" s="33">
        <v>1343729464</v>
      </c>
      <c r="R88" s="33">
        <v>1337932016</v>
      </c>
      <c r="S88" s="33">
        <v>830554096</v>
      </c>
      <c r="T88" s="38">
        <f t="shared" ref="T88:T99" si="22">IF(($R88      =0),0,($S88      /$R88      ))</f>
        <v>0.62077451325449107</v>
      </c>
      <c r="U88" s="38">
        <f t="shared" ref="U88:U99" si="23">IF(($P88      =0),0,(($J88      /$P88      )-1))</f>
        <v>0.22696092956399827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2790531000</v>
      </c>
      <c r="E89" s="33">
        <v>2798511000</v>
      </c>
      <c r="F89" s="33">
        <v>646321266</v>
      </c>
      <c r="G89" s="38">
        <f t="shared" si="16"/>
        <v>0.23161228669382278</v>
      </c>
      <c r="H89" s="33">
        <v>760443923</v>
      </c>
      <c r="I89" s="38">
        <f t="shared" si="17"/>
        <v>0.27250868132265865</v>
      </c>
      <c r="J89" s="33">
        <v>628912835</v>
      </c>
      <c r="K89" s="38">
        <f t="shared" si="18"/>
        <v>0.22473123564638481</v>
      </c>
      <c r="L89" s="33">
        <v>0</v>
      </c>
      <c r="M89" s="38">
        <f t="shared" si="19"/>
        <v>0</v>
      </c>
      <c r="N89" s="33">
        <f t="shared" si="20"/>
        <v>2035678024</v>
      </c>
      <c r="O89" s="38">
        <f t="shared" si="21"/>
        <v>0.72741469445715956</v>
      </c>
      <c r="P89" s="33">
        <v>481523705</v>
      </c>
      <c r="Q89" s="33">
        <v>2422067969</v>
      </c>
      <c r="R89" s="33">
        <v>2443063000</v>
      </c>
      <c r="S89" s="33">
        <v>1684603476</v>
      </c>
      <c r="T89" s="38">
        <f t="shared" si="22"/>
        <v>0.6895456547784482</v>
      </c>
      <c r="U89" s="38">
        <f t="shared" si="23"/>
        <v>0.3060890429059977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1613714662</v>
      </c>
      <c r="E90" s="33">
        <v>1598170275</v>
      </c>
      <c r="F90" s="33">
        <v>237515941</v>
      </c>
      <c r="G90" s="38">
        <f t="shared" si="16"/>
        <v>0.14718583563318954</v>
      </c>
      <c r="H90" s="33">
        <v>449972757</v>
      </c>
      <c r="I90" s="38">
        <f t="shared" si="17"/>
        <v>0.27884282617988632</v>
      </c>
      <c r="J90" s="33">
        <v>433057764</v>
      </c>
      <c r="K90" s="38">
        <f t="shared" si="18"/>
        <v>0.27097097898407602</v>
      </c>
      <c r="L90" s="33">
        <v>0</v>
      </c>
      <c r="M90" s="38">
        <f t="shared" si="19"/>
        <v>0</v>
      </c>
      <c r="N90" s="33">
        <f t="shared" si="20"/>
        <v>1120546462</v>
      </c>
      <c r="O90" s="38">
        <f t="shared" si="21"/>
        <v>0.701143350948634</v>
      </c>
      <c r="P90" s="33">
        <v>377653401</v>
      </c>
      <c r="Q90" s="33">
        <v>1670419765</v>
      </c>
      <c r="R90" s="33">
        <v>1621376177</v>
      </c>
      <c r="S90" s="33">
        <v>1055756800</v>
      </c>
      <c r="T90" s="38">
        <f t="shared" si="22"/>
        <v>0.65114858289915534</v>
      </c>
      <c r="U90" s="38">
        <f t="shared" si="23"/>
        <v>0.14670690864505143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5809812351</v>
      </c>
      <c r="E91" s="34">
        <f>SUM(E88:E90)</f>
        <v>5727190149</v>
      </c>
      <c r="F91" s="34">
        <f>SUM(F88:F90)</f>
        <v>1084686381</v>
      </c>
      <c r="G91" s="39">
        <f t="shared" si="16"/>
        <v>0.18669903870704205</v>
      </c>
      <c r="H91" s="34">
        <f>SUM(H88:H90)</f>
        <v>1538942322</v>
      </c>
      <c r="I91" s="39">
        <f t="shared" si="17"/>
        <v>0.26488675176145976</v>
      </c>
      <c r="J91" s="34">
        <f>SUM(J88:J90)</f>
        <v>1390381100</v>
      </c>
      <c r="K91" s="39">
        <f t="shared" si="18"/>
        <v>0.24276845430787181</v>
      </c>
      <c r="L91" s="34">
        <f>SUM(L88:L90)</f>
        <v>0</v>
      </c>
      <c r="M91" s="39">
        <f t="shared" si="19"/>
        <v>0</v>
      </c>
      <c r="N91" s="34">
        <f t="shared" si="20"/>
        <v>4014009803</v>
      </c>
      <c r="O91" s="39">
        <f t="shared" si="21"/>
        <v>0.7008689599211001</v>
      </c>
      <c r="P91" s="34">
        <f>SUM(P88:P90)</f>
        <v>1126838849</v>
      </c>
      <c r="Q91" s="34">
        <f>SUM(Q88:Q90)</f>
        <v>5436217198</v>
      </c>
      <c r="R91" s="34">
        <f>SUM(R88:R90)</f>
        <v>5402371193</v>
      </c>
      <c r="S91" s="34">
        <f>SUM(S88:S90)</f>
        <v>3570914372</v>
      </c>
      <c r="T91" s="39">
        <f t="shared" si="22"/>
        <v>0.6609901919784652</v>
      </c>
      <c r="U91" s="39">
        <f t="shared" si="23"/>
        <v>0.23387749830765725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225289107</v>
      </c>
      <c r="E92" s="33">
        <v>210513206</v>
      </c>
      <c r="F92" s="33">
        <v>524353223</v>
      </c>
      <c r="G92" s="38">
        <f t="shared" si="16"/>
        <v>2.3274681585026658</v>
      </c>
      <c r="H92" s="33">
        <v>84525116</v>
      </c>
      <c r="I92" s="38">
        <f t="shared" si="17"/>
        <v>0.37518509938432132</v>
      </c>
      <c r="J92" s="33">
        <v>-518613197</v>
      </c>
      <c r="K92" s="38">
        <f t="shared" si="18"/>
        <v>-2.4635660957061289</v>
      </c>
      <c r="L92" s="33">
        <v>0</v>
      </c>
      <c r="M92" s="38">
        <f t="shared" si="19"/>
        <v>0</v>
      </c>
      <c r="N92" s="33">
        <f t="shared" si="20"/>
        <v>90265142</v>
      </c>
      <c r="O92" s="38">
        <f t="shared" si="21"/>
        <v>0.42878612565522373</v>
      </c>
      <c r="P92" s="33">
        <v>111125598</v>
      </c>
      <c r="Q92" s="33">
        <v>225778453</v>
      </c>
      <c r="R92" s="33">
        <v>221929269</v>
      </c>
      <c r="S92" s="33">
        <v>164707402</v>
      </c>
      <c r="T92" s="38">
        <f t="shared" si="22"/>
        <v>0.74216169296714085</v>
      </c>
      <c r="U92" s="38">
        <f t="shared" si="23"/>
        <v>-5.6669102919023215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68923540</v>
      </c>
      <c r="E93" s="33">
        <v>68955230</v>
      </c>
      <c r="F93" s="33">
        <v>10686314</v>
      </c>
      <c r="G93" s="38">
        <f t="shared" si="16"/>
        <v>0.15504592480304988</v>
      </c>
      <c r="H93" s="33">
        <v>13537150</v>
      </c>
      <c r="I93" s="38">
        <f t="shared" si="17"/>
        <v>0.19640822279296741</v>
      </c>
      <c r="J93" s="33">
        <v>13358750</v>
      </c>
      <c r="K93" s="38">
        <f t="shared" si="18"/>
        <v>0.19373077285073229</v>
      </c>
      <c r="L93" s="33">
        <v>0</v>
      </c>
      <c r="M93" s="38">
        <f t="shared" si="19"/>
        <v>0</v>
      </c>
      <c r="N93" s="33">
        <f t="shared" si="20"/>
        <v>37582214</v>
      </c>
      <c r="O93" s="38">
        <f t="shared" si="21"/>
        <v>0.54502340141567218</v>
      </c>
      <c r="P93" s="33">
        <v>11749628</v>
      </c>
      <c r="Q93" s="33">
        <v>69369226</v>
      </c>
      <c r="R93" s="33">
        <v>62810593</v>
      </c>
      <c r="S93" s="33">
        <v>33091085</v>
      </c>
      <c r="T93" s="38">
        <f t="shared" si="22"/>
        <v>0.52683923872522587</v>
      </c>
      <c r="U93" s="38">
        <f t="shared" si="23"/>
        <v>0.13695088899835817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36479525</v>
      </c>
      <c r="E94" s="33">
        <v>36984778</v>
      </c>
      <c r="F94" s="33">
        <v>5172614</v>
      </c>
      <c r="G94" s="38">
        <f t="shared" si="16"/>
        <v>0.14179499321879876</v>
      </c>
      <c r="H94" s="33">
        <v>7197981</v>
      </c>
      <c r="I94" s="38">
        <f t="shared" si="17"/>
        <v>0.19731564487202066</v>
      </c>
      <c r="J94" s="33">
        <v>9205934</v>
      </c>
      <c r="K94" s="38">
        <f t="shared" si="18"/>
        <v>0.24891143053501633</v>
      </c>
      <c r="L94" s="33">
        <v>0</v>
      </c>
      <c r="M94" s="38">
        <f t="shared" si="19"/>
        <v>0</v>
      </c>
      <c r="N94" s="33">
        <f t="shared" si="20"/>
        <v>21576529</v>
      </c>
      <c r="O94" s="38">
        <f t="shared" si="21"/>
        <v>0.58338944200232867</v>
      </c>
      <c r="P94" s="33">
        <v>7209590</v>
      </c>
      <c r="Q94" s="33">
        <v>31882076</v>
      </c>
      <c r="R94" s="33">
        <v>37943376</v>
      </c>
      <c r="S94" s="33">
        <v>19540117</v>
      </c>
      <c r="T94" s="38">
        <f t="shared" si="22"/>
        <v>0.51498098113357127</v>
      </c>
      <c r="U94" s="38">
        <f t="shared" si="23"/>
        <v>0.27690118300763289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330692172</v>
      </c>
      <c r="E96" s="34">
        <f>SUM(E92:E95)</f>
        <v>316453214</v>
      </c>
      <c r="F96" s="34">
        <f>SUM(F92:F95)</f>
        <v>540212151</v>
      </c>
      <c r="G96" s="39">
        <f t="shared" si="16"/>
        <v>1.633580098775365</v>
      </c>
      <c r="H96" s="34">
        <f>SUM(H92:H95)</f>
        <v>105260247</v>
      </c>
      <c r="I96" s="39">
        <f t="shared" si="17"/>
        <v>0.31830280820799106</v>
      </c>
      <c r="J96" s="34">
        <f>SUM(J92:J95)</f>
        <v>-496048513</v>
      </c>
      <c r="K96" s="39">
        <f t="shared" si="18"/>
        <v>-1.5675255963745718</v>
      </c>
      <c r="L96" s="34">
        <f>SUM(L92:L95)</f>
        <v>0</v>
      </c>
      <c r="M96" s="39">
        <f t="shared" si="19"/>
        <v>0</v>
      </c>
      <c r="N96" s="34">
        <f t="shared" si="20"/>
        <v>149423885</v>
      </c>
      <c r="O96" s="39">
        <f t="shared" si="21"/>
        <v>0.47218318029154227</v>
      </c>
      <c r="P96" s="34">
        <f>SUM(P92:P95)</f>
        <v>130084816</v>
      </c>
      <c r="Q96" s="34">
        <f>SUM(Q92:Q95)</f>
        <v>327029755</v>
      </c>
      <c r="R96" s="34">
        <f>SUM(R92:R95)</f>
        <v>322683238</v>
      </c>
      <c r="S96" s="34">
        <f>SUM(S92:S95)</f>
        <v>217338604</v>
      </c>
      <c r="T96" s="39">
        <f t="shared" si="22"/>
        <v>0.67353546266323261</v>
      </c>
      <c r="U96" s="39">
        <f t="shared" si="23"/>
        <v>-4.8132698976950543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144822744</v>
      </c>
      <c r="E97" s="33">
        <v>121669672</v>
      </c>
      <c r="F97" s="33">
        <v>24670398</v>
      </c>
      <c r="G97" s="38">
        <f t="shared" si="16"/>
        <v>0.17034891978016933</v>
      </c>
      <c r="H97" s="33">
        <v>23888225</v>
      </c>
      <c r="I97" s="38">
        <f t="shared" si="17"/>
        <v>0.16494802087163879</v>
      </c>
      <c r="J97" s="33">
        <v>22433389</v>
      </c>
      <c r="K97" s="38">
        <f t="shared" si="18"/>
        <v>0.18437946475272818</v>
      </c>
      <c r="L97" s="33">
        <v>0</v>
      </c>
      <c r="M97" s="38">
        <f t="shared" si="19"/>
        <v>0</v>
      </c>
      <c r="N97" s="33">
        <f t="shared" si="20"/>
        <v>70992012</v>
      </c>
      <c r="O97" s="38">
        <f t="shared" si="21"/>
        <v>0.5834815762468728</v>
      </c>
      <c r="P97" s="33">
        <v>28872410</v>
      </c>
      <c r="Q97" s="33">
        <v>135677080</v>
      </c>
      <c r="R97" s="33">
        <v>129013484</v>
      </c>
      <c r="S97" s="33">
        <v>84696558</v>
      </c>
      <c r="T97" s="38">
        <f t="shared" si="22"/>
        <v>0.6564938436977642</v>
      </c>
      <c r="U97" s="38">
        <f t="shared" si="23"/>
        <v>-0.22301640216386509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73429397</v>
      </c>
      <c r="E98" s="33">
        <v>80835457</v>
      </c>
      <c r="F98" s="33">
        <v>10826570</v>
      </c>
      <c r="G98" s="38">
        <f t="shared" si="16"/>
        <v>0.1474419025938617</v>
      </c>
      <c r="H98" s="33">
        <v>12103852</v>
      </c>
      <c r="I98" s="38">
        <f t="shared" si="17"/>
        <v>0.16483659807256759</v>
      </c>
      <c r="J98" s="33">
        <v>10128300</v>
      </c>
      <c r="K98" s="38">
        <f t="shared" si="18"/>
        <v>0.12529526492316362</v>
      </c>
      <c r="L98" s="33">
        <v>0</v>
      </c>
      <c r="M98" s="38">
        <f t="shared" si="19"/>
        <v>0</v>
      </c>
      <c r="N98" s="33">
        <f t="shared" si="20"/>
        <v>33058722</v>
      </c>
      <c r="O98" s="38">
        <f t="shared" si="21"/>
        <v>0.40896313606540258</v>
      </c>
      <c r="P98" s="33">
        <v>10554802</v>
      </c>
      <c r="Q98" s="33">
        <v>79575022</v>
      </c>
      <c r="R98" s="33">
        <v>69850319</v>
      </c>
      <c r="S98" s="33">
        <v>148887628</v>
      </c>
      <c r="T98" s="38">
        <f t="shared" si="22"/>
        <v>2.1315239519521736</v>
      </c>
      <c r="U98" s="38">
        <f t="shared" si="23"/>
        <v>-4.0408337361515612E-2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88070540</v>
      </c>
      <c r="E99" s="33">
        <v>88070540</v>
      </c>
      <c r="F99" s="33">
        <v>5343614</v>
      </c>
      <c r="G99" s="38">
        <f t="shared" si="16"/>
        <v>6.0674250436070901E-2</v>
      </c>
      <c r="H99" s="33">
        <v>27318908</v>
      </c>
      <c r="I99" s="38">
        <f t="shared" si="17"/>
        <v>0.31019348808352942</v>
      </c>
      <c r="J99" s="33">
        <v>22471372</v>
      </c>
      <c r="K99" s="38">
        <f t="shared" si="18"/>
        <v>0.25515197249840865</v>
      </c>
      <c r="L99" s="33">
        <v>0</v>
      </c>
      <c r="M99" s="38">
        <f t="shared" si="19"/>
        <v>0</v>
      </c>
      <c r="N99" s="33">
        <f t="shared" si="20"/>
        <v>55133894</v>
      </c>
      <c r="O99" s="38">
        <f t="shared" si="21"/>
        <v>0.62601971101800902</v>
      </c>
      <c r="P99" s="33">
        <v>5122710</v>
      </c>
      <c r="Q99" s="33">
        <v>69999440</v>
      </c>
      <c r="R99" s="33">
        <v>88813640</v>
      </c>
      <c r="S99" s="33">
        <v>15747819</v>
      </c>
      <c r="T99" s="38">
        <f t="shared" si="22"/>
        <v>0.1773130681278236</v>
      </c>
      <c r="U99" s="38">
        <f t="shared" si="23"/>
        <v>3.3866180205399097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306322681</v>
      </c>
      <c r="E101" s="34">
        <f>SUM(E97:E100)</f>
        <v>290575669</v>
      </c>
      <c r="F101" s="34">
        <f>SUM(F97:F100)</f>
        <v>40840582</v>
      </c>
      <c r="G101" s="39">
        <f>IF(($D101     =0),0,($F101     /$D101     ))</f>
        <v>0.13332536091246863</v>
      </c>
      <c r="H101" s="34">
        <f>SUM(H97:H100)</f>
        <v>63310985</v>
      </c>
      <c r="I101" s="39">
        <f>IF(($D101     =0),0,($H101     /$D101     ))</f>
        <v>0.20668069629489824</v>
      </c>
      <c r="J101" s="34">
        <f>SUM(J97:J100)</f>
        <v>55033061</v>
      </c>
      <c r="K101" s="39">
        <f>IF(($E101     =0),0,($J101     /$E101     ))</f>
        <v>0.18939321791598457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159184628</v>
      </c>
      <c r="O101" s="39">
        <f>IF(($E101     =0),0,($N101     /$E101     ))</f>
        <v>0.54782504174497826</v>
      </c>
      <c r="P101" s="34">
        <f>SUM(P97:P100)</f>
        <v>44549922</v>
      </c>
      <c r="Q101" s="34">
        <f>SUM(Q97:Q100)</f>
        <v>285251542</v>
      </c>
      <c r="R101" s="34">
        <f>SUM(R97:R100)</f>
        <v>287677443</v>
      </c>
      <c r="S101" s="34">
        <f>SUM(S97:S100)</f>
        <v>249332005</v>
      </c>
      <c r="T101" s="39">
        <f>IF(($R101     =0),0,($S101     /$R101     ))</f>
        <v>0.86670683109485225</v>
      </c>
      <c r="U101" s="39">
        <f>IF(($P101     =0),0,(($J101     /$P101     )-1))</f>
        <v>0.23531217405947413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6446827204</v>
      </c>
      <c r="E102" s="34">
        <f>SUM(E88:E90,E92:E95,E97:E100)</f>
        <v>6334219032</v>
      </c>
      <c r="F102" s="34">
        <f>SUM(F88:F90,F92:F95,F97:F100)</f>
        <v>1665739114</v>
      </c>
      <c r="G102" s="39">
        <f>IF(($D102     =0),0,($F102     /$D102     ))</f>
        <v>0.25838122556883097</v>
      </c>
      <c r="H102" s="34">
        <f>SUM(H88:H90,H92:H95,H97:H100)</f>
        <v>1707513554</v>
      </c>
      <c r="I102" s="39">
        <f>IF(($D102     =0),0,($H102     /$D102     ))</f>
        <v>0.2648610704100392</v>
      </c>
      <c r="J102" s="34">
        <f>SUM(J88:J90,J92:J95,J97:J100)</f>
        <v>949365648</v>
      </c>
      <c r="K102" s="39">
        <f>IF(($E102     =0),0,($J102     /$E102     ))</f>
        <v>0.14987887902263497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4322618316</v>
      </c>
      <c r="O102" s="39">
        <f>IF(($E102     =0),0,($N102     /$E102     ))</f>
        <v>0.68242324652217679</v>
      </c>
      <c r="P102" s="34">
        <f>SUM(P88:P90,P92:P95,P97:P100)</f>
        <v>1301473587</v>
      </c>
      <c r="Q102" s="34">
        <f>SUM(Q88:Q90,Q92:Q95,Q97:Q100)</f>
        <v>6048498495</v>
      </c>
      <c r="R102" s="34">
        <f>SUM(R88:R90,R92:R95,R97:R100)</f>
        <v>6012731874</v>
      </c>
      <c r="S102" s="34">
        <f>SUM(S88:S90,S92:S95,S97:S100)</f>
        <v>4037584981</v>
      </c>
      <c r="T102" s="39">
        <f>IF(($R102     =0),0,($S102     /$R102     ))</f>
        <v>0.67150590872996574</v>
      </c>
      <c r="U102" s="39">
        <f>IF(($P102     =0),0,(($J102     /$P102     )-1))</f>
        <v>-0.2705455896432265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1464490250</v>
      </c>
      <c r="E105" s="33">
        <v>1443482168</v>
      </c>
      <c r="F105" s="33">
        <v>259417746</v>
      </c>
      <c r="G105" s="38">
        <f t="shared" ref="G105:G136" si="24">IF(($D105     =0),0,($F105     /$D105     ))</f>
        <v>0.17713859549423425</v>
      </c>
      <c r="H105" s="33">
        <v>332264959</v>
      </c>
      <c r="I105" s="38">
        <f t="shared" ref="I105:I136" si="25">IF(($D105     =0),0,($H105     /$D105     ))</f>
        <v>0.22688096352980158</v>
      </c>
      <c r="J105" s="33">
        <v>316516534</v>
      </c>
      <c r="K105" s="38">
        <f t="shared" ref="K105:K136" si="26">IF(($E105     =0),0,($J105     /$E105     ))</f>
        <v>0.21927290895359366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908199239</v>
      </c>
      <c r="O105" s="38">
        <f t="shared" ref="O105:O136" si="29">IF(($E105     =0),0,($N105     /$E105     ))</f>
        <v>0.62917246858570131</v>
      </c>
      <c r="P105" s="33">
        <v>224539651</v>
      </c>
      <c r="Q105" s="33">
        <v>1336164330</v>
      </c>
      <c r="R105" s="33">
        <v>1397689021</v>
      </c>
      <c r="S105" s="33">
        <v>816683844</v>
      </c>
      <c r="T105" s="38">
        <f t="shared" ref="T105:T136" si="30">IF(($R105     =0),0,($S105     /$R105     ))</f>
        <v>0.5843101231600788</v>
      </c>
      <c r="U105" s="38">
        <f t="shared" ref="U105:U136" si="31">IF(($P105     =0),0,(($J105     /$P105     )-1))</f>
        <v>0.40962423603303799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1464490250</v>
      </c>
      <c r="E106" s="34">
        <f>E105</f>
        <v>1443482168</v>
      </c>
      <c r="F106" s="34">
        <f>F105</f>
        <v>259417746</v>
      </c>
      <c r="G106" s="39">
        <f t="shared" si="24"/>
        <v>0.17713859549423425</v>
      </c>
      <c r="H106" s="34">
        <f>H105</f>
        <v>332264959</v>
      </c>
      <c r="I106" s="39">
        <f t="shared" si="25"/>
        <v>0.22688096352980158</v>
      </c>
      <c r="J106" s="34">
        <f>J105</f>
        <v>316516534</v>
      </c>
      <c r="K106" s="39">
        <f t="shared" si="26"/>
        <v>0.21927290895359366</v>
      </c>
      <c r="L106" s="34">
        <f>L105</f>
        <v>0</v>
      </c>
      <c r="M106" s="39">
        <f t="shared" si="27"/>
        <v>0</v>
      </c>
      <c r="N106" s="34">
        <f t="shared" si="28"/>
        <v>908199239</v>
      </c>
      <c r="O106" s="39">
        <f t="shared" si="29"/>
        <v>0.62917246858570131</v>
      </c>
      <c r="P106" s="34">
        <f>P105</f>
        <v>224539651</v>
      </c>
      <c r="Q106" s="34">
        <f>Q105</f>
        <v>1336164330</v>
      </c>
      <c r="R106" s="34">
        <f>R105</f>
        <v>1397689021</v>
      </c>
      <c r="S106" s="34">
        <f>S105</f>
        <v>816683844</v>
      </c>
      <c r="T106" s="39">
        <f t="shared" si="30"/>
        <v>0.5843101231600788</v>
      </c>
      <c r="U106" s="39">
        <f t="shared" si="31"/>
        <v>0.40962423603303799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24922935</v>
      </c>
      <c r="E107" s="33">
        <v>30798861</v>
      </c>
      <c r="F107" s="33">
        <v>5056018</v>
      </c>
      <c r="G107" s="38">
        <f t="shared" si="24"/>
        <v>0.20286607496267997</v>
      </c>
      <c r="H107" s="33">
        <v>8720378</v>
      </c>
      <c r="I107" s="38">
        <f t="shared" si="25"/>
        <v>0.34989370232679257</v>
      </c>
      <c r="J107" s="33">
        <v>7605378</v>
      </c>
      <c r="K107" s="38">
        <f t="shared" si="26"/>
        <v>0.24693698900098934</v>
      </c>
      <c r="L107" s="33">
        <v>0</v>
      </c>
      <c r="M107" s="38">
        <f t="shared" si="27"/>
        <v>0</v>
      </c>
      <c r="N107" s="33">
        <f t="shared" si="28"/>
        <v>21381774</v>
      </c>
      <c r="O107" s="38">
        <f t="shared" si="29"/>
        <v>0.69423911488155354</v>
      </c>
      <c r="P107" s="33">
        <v>4940592</v>
      </c>
      <c r="Q107" s="33">
        <v>19732736</v>
      </c>
      <c r="R107" s="33">
        <v>26292535</v>
      </c>
      <c r="S107" s="33">
        <v>18324613</v>
      </c>
      <c r="T107" s="38">
        <f t="shared" si="30"/>
        <v>0.69695116883936825</v>
      </c>
      <c r="U107" s="38">
        <f t="shared" si="31"/>
        <v>0.53936572783180647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3469148</v>
      </c>
      <c r="E108" s="33">
        <v>3569148</v>
      </c>
      <c r="F108" s="33">
        <v>323463</v>
      </c>
      <c r="G108" s="38">
        <f t="shared" si="24"/>
        <v>9.3239896366485372E-2</v>
      </c>
      <c r="H108" s="33">
        <v>519522</v>
      </c>
      <c r="I108" s="38">
        <f t="shared" si="25"/>
        <v>0.14975492541684587</v>
      </c>
      <c r="J108" s="33">
        <v>554683</v>
      </c>
      <c r="K108" s="38">
        <f t="shared" si="26"/>
        <v>0.15541047891541623</v>
      </c>
      <c r="L108" s="33">
        <v>0</v>
      </c>
      <c r="M108" s="38">
        <f t="shared" si="27"/>
        <v>0</v>
      </c>
      <c r="N108" s="33">
        <f t="shared" si="28"/>
        <v>1397668</v>
      </c>
      <c r="O108" s="38">
        <f t="shared" si="29"/>
        <v>0.39159709824305411</v>
      </c>
      <c r="P108" s="33">
        <v>425316</v>
      </c>
      <c r="Q108" s="33">
        <v>2713192</v>
      </c>
      <c r="R108" s="33">
        <v>2666642</v>
      </c>
      <c r="S108" s="33">
        <v>1462228</v>
      </c>
      <c r="T108" s="38">
        <f t="shared" si="30"/>
        <v>0.54834057215029242</v>
      </c>
      <c r="U108" s="38">
        <f t="shared" si="31"/>
        <v>0.30416678422631649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12238920</v>
      </c>
      <c r="E109" s="33">
        <v>12111750</v>
      </c>
      <c r="F109" s="33">
        <v>3219620</v>
      </c>
      <c r="G109" s="38">
        <f t="shared" si="24"/>
        <v>0.26306406120801507</v>
      </c>
      <c r="H109" s="33">
        <v>3229295</v>
      </c>
      <c r="I109" s="38">
        <f t="shared" si="25"/>
        <v>0.26385457213544988</v>
      </c>
      <c r="J109" s="33">
        <v>3248433</v>
      </c>
      <c r="K109" s="38">
        <f t="shared" si="26"/>
        <v>0.26820509009845811</v>
      </c>
      <c r="L109" s="33">
        <v>0</v>
      </c>
      <c r="M109" s="38">
        <f t="shared" si="27"/>
        <v>0</v>
      </c>
      <c r="N109" s="33">
        <f t="shared" si="28"/>
        <v>9697348</v>
      </c>
      <c r="O109" s="38">
        <f t="shared" si="29"/>
        <v>0.80065622226350441</v>
      </c>
      <c r="P109" s="33">
        <v>2917282</v>
      </c>
      <c r="Q109" s="33">
        <v>10185084</v>
      </c>
      <c r="R109" s="33">
        <v>12135084</v>
      </c>
      <c r="S109" s="33">
        <v>8607317</v>
      </c>
      <c r="T109" s="38">
        <f t="shared" si="30"/>
        <v>0.70929191755079735</v>
      </c>
      <c r="U109" s="38">
        <f t="shared" si="31"/>
        <v>0.11351353760109584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175667920</v>
      </c>
      <c r="E110" s="33">
        <v>180306589</v>
      </c>
      <c r="F110" s="33">
        <v>37367393</v>
      </c>
      <c r="G110" s="38">
        <f t="shared" si="24"/>
        <v>0.21271608953985452</v>
      </c>
      <c r="H110" s="33">
        <v>41300968</v>
      </c>
      <c r="I110" s="38">
        <f t="shared" si="25"/>
        <v>0.23510819733050861</v>
      </c>
      <c r="J110" s="33">
        <v>34062906</v>
      </c>
      <c r="K110" s="38">
        <f t="shared" si="26"/>
        <v>0.18891659028611538</v>
      </c>
      <c r="L110" s="33">
        <v>0</v>
      </c>
      <c r="M110" s="38">
        <f t="shared" si="27"/>
        <v>0</v>
      </c>
      <c r="N110" s="33">
        <f t="shared" si="28"/>
        <v>112731267</v>
      </c>
      <c r="O110" s="38">
        <f t="shared" si="29"/>
        <v>0.62521989698335423</v>
      </c>
      <c r="P110" s="33">
        <v>46922801</v>
      </c>
      <c r="Q110" s="33">
        <v>178093520</v>
      </c>
      <c r="R110" s="33">
        <v>187622270</v>
      </c>
      <c r="S110" s="33">
        <v>137087493</v>
      </c>
      <c r="T110" s="38">
        <f t="shared" si="30"/>
        <v>0.73065682981023516</v>
      </c>
      <c r="U110" s="38">
        <f t="shared" si="31"/>
        <v>-0.27406494765732337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216298923</v>
      </c>
      <c r="E112" s="34">
        <f>SUM(E107:E111)</f>
        <v>226786348</v>
      </c>
      <c r="F112" s="34">
        <f>SUM(F107:F111)</f>
        <v>45966494</v>
      </c>
      <c r="G112" s="39">
        <f t="shared" si="24"/>
        <v>0.21251374423163447</v>
      </c>
      <c r="H112" s="34">
        <f>SUM(H107:H111)</f>
        <v>53770163</v>
      </c>
      <c r="I112" s="39">
        <f t="shared" si="25"/>
        <v>0.24859191277619075</v>
      </c>
      <c r="J112" s="34">
        <f>SUM(J107:J111)</f>
        <v>45471400</v>
      </c>
      <c r="K112" s="39">
        <f t="shared" si="26"/>
        <v>0.20050325075123129</v>
      </c>
      <c r="L112" s="34">
        <f>SUM(L107:L111)</f>
        <v>0</v>
      </c>
      <c r="M112" s="39">
        <f t="shared" si="27"/>
        <v>0</v>
      </c>
      <c r="N112" s="34">
        <f t="shared" si="28"/>
        <v>145208057</v>
      </c>
      <c r="O112" s="39">
        <f t="shared" si="29"/>
        <v>0.64028570626305958</v>
      </c>
      <c r="P112" s="34">
        <f>SUM(P107:P111)</f>
        <v>55205991</v>
      </c>
      <c r="Q112" s="34">
        <f>SUM(Q107:Q111)</f>
        <v>210724532</v>
      </c>
      <c r="R112" s="34">
        <f>SUM(R107:R111)</f>
        <v>228716531</v>
      </c>
      <c r="S112" s="34">
        <f>SUM(S107:S111)</f>
        <v>165481651</v>
      </c>
      <c r="T112" s="39">
        <f t="shared" si="30"/>
        <v>0.72352291404769509</v>
      </c>
      <c r="U112" s="39">
        <f t="shared" si="31"/>
        <v>-0.17633214844381651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6257000</v>
      </c>
      <c r="E113" s="33">
        <v>8809739</v>
      </c>
      <c r="F113" s="33">
        <v>1094336</v>
      </c>
      <c r="G113" s="38">
        <f t="shared" si="24"/>
        <v>0.17489787438069362</v>
      </c>
      <c r="H113" s="33">
        <v>1156754</v>
      </c>
      <c r="I113" s="38">
        <f t="shared" si="25"/>
        <v>0.18487358158862074</v>
      </c>
      <c r="J113" s="33">
        <v>1388309</v>
      </c>
      <c r="K113" s="38">
        <f t="shared" si="26"/>
        <v>0.15758798302651192</v>
      </c>
      <c r="L113" s="33">
        <v>0</v>
      </c>
      <c r="M113" s="38">
        <f t="shared" si="27"/>
        <v>0</v>
      </c>
      <c r="N113" s="33">
        <f t="shared" si="28"/>
        <v>3639399</v>
      </c>
      <c r="O113" s="38">
        <f t="shared" si="29"/>
        <v>0.41311087649702222</v>
      </c>
      <c r="P113" s="33">
        <v>1860034</v>
      </c>
      <c r="Q113" s="33">
        <v>5690000</v>
      </c>
      <c r="R113" s="33">
        <v>6290000</v>
      </c>
      <c r="S113" s="33">
        <v>5955589</v>
      </c>
      <c r="T113" s="38">
        <f t="shared" si="30"/>
        <v>0.94683449920508744</v>
      </c>
      <c r="U113" s="38">
        <f t="shared" si="31"/>
        <v>-0.25361095549866297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22559862</v>
      </c>
      <c r="E114" s="33">
        <v>25420830</v>
      </c>
      <c r="F114" s="33">
        <v>3360910</v>
      </c>
      <c r="G114" s="38">
        <f t="shared" si="24"/>
        <v>0.14897741839023659</v>
      </c>
      <c r="H114" s="33">
        <v>4955674</v>
      </c>
      <c r="I114" s="38">
        <f t="shared" si="25"/>
        <v>0.21966774442148626</v>
      </c>
      <c r="J114" s="33">
        <v>5457499</v>
      </c>
      <c r="K114" s="38">
        <f t="shared" si="26"/>
        <v>0.21468610584312156</v>
      </c>
      <c r="L114" s="33">
        <v>0</v>
      </c>
      <c r="M114" s="38">
        <f t="shared" si="27"/>
        <v>0</v>
      </c>
      <c r="N114" s="33">
        <f t="shared" si="28"/>
        <v>13774083</v>
      </c>
      <c r="O114" s="38">
        <f t="shared" si="29"/>
        <v>0.54184237886803854</v>
      </c>
      <c r="P114" s="33">
        <v>4233283</v>
      </c>
      <c r="Q114" s="33">
        <v>30974646</v>
      </c>
      <c r="R114" s="33">
        <v>22780828</v>
      </c>
      <c r="S114" s="33">
        <v>14666216</v>
      </c>
      <c r="T114" s="38">
        <f t="shared" si="30"/>
        <v>0.64379644146384851</v>
      </c>
      <c r="U114" s="38">
        <f t="shared" si="31"/>
        <v>0.28918832027057961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3183633</v>
      </c>
      <c r="E115" s="33">
        <v>3183633</v>
      </c>
      <c r="F115" s="33">
        <v>984130</v>
      </c>
      <c r="G115" s="38">
        <f t="shared" si="24"/>
        <v>0.30912168582245503</v>
      </c>
      <c r="H115" s="33">
        <v>1128892</v>
      </c>
      <c r="I115" s="38">
        <f t="shared" si="25"/>
        <v>0.35459237920953829</v>
      </c>
      <c r="J115" s="33">
        <v>1046660</v>
      </c>
      <c r="K115" s="38">
        <f t="shared" si="26"/>
        <v>0.32876276882417038</v>
      </c>
      <c r="L115" s="33">
        <v>0</v>
      </c>
      <c r="M115" s="38">
        <f t="shared" si="27"/>
        <v>0</v>
      </c>
      <c r="N115" s="33">
        <f t="shared" si="28"/>
        <v>3159682</v>
      </c>
      <c r="O115" s="38">
        <f t="shared" si="29"/>
        <v>0.9924768338561637</v>
      </c>
      <c r="P115" s="33">
        <v>1139610</v>
      </c>
      <c r="Q115" s="33">
        <v>3455323</v>
      </c>
      <c r="R115" s="33">
        <v>2962633</v>
      </c>
      <c r="S115" s="33">
        <v>2621014</v>
      </c>
      <c r="T115" s="38">
        <f t="shared" si="30"/>
        <v>0.88469074637324296</v>
      </c>
      <c r="U115" s="38">
        <f t="shared" si="31"/>
        <v>-8.1562990847746208E-2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303715</v>
      </c>
      <c r="F116" s="33">
        <v>85246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85246</v>
      </c>
      <c r="O116" s="38">
        <f t="shared" si="29"/>
        <v>0.28067760894259419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115538908</v>
      </c>
      <c r="E117" s="33">
        <v>19550193</v>
      </c>
      <c r="F117" s="33">
        <v>27718039</v>
      </c>
      <c r="G117" s="38">
        <f t="shared" si="24"/>
        <v>0.23990220679599983</v>
      </c>
      <c r="H117" s="33">
        <v>90920983</v>
      </c>
      <c r="I117" s="38">
        <f t="shared" si="25"/>
        <v>0.78692956834939098</v>
      </c>
      <c r="J117" s="33">
        <v>9713893</v>
      </c>
      <c r="K117" s="38">
        <f t="shared" si="26"/>
        <v>0.49686941709475707</v>
      </c>
      <c r="L117" s="33">
        <v>0</v>
      </c>
      <c r="M117" s="38">
        <f t="shared" si="27"/>
        <v>0</v>
      </c>
      <c r="N117" s="33">
        <f t="shared" si="28"/>
        <v>128352915</v>
      </c>
      <c r="O117" s="38">
        <f t="shared" si="29"/>
        <v>6.5653016826995003</v>
      </c>
      <c r="P117" s="33">
        <v>150516743</v>
      </c>
      <c r="Q117" s="33">
        <v>134249189</v>
      </c>
      <c r="R117" s="33">
        <v>146424371</v>
      </c>
      <c r="S117" s="33">
        <v>338364299</v>
      </c>
      <c r="T117" s="38">
        <f t="shared" si="30"/>
        <v>2.3108468671516436</v>
      </c>
      <c r="U117" s="38">
        <f t="shared" si="31"/>
        <v>-0.93546304014829762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2685000</v>
      </c>
      <c r="E118" s="33">
        <v>4025000</v>
      </c>
      <c r="F118" s="33">
        <v>1183394</v>
      </c>
      <c r="G118" s="38">
        <f t="shared" si="24"/>
        <v>0.44074264432029797</v>
      </c>
      <c r="H118" s="33">
        <v>947778</v>
      </c>
      <c r="I118" s="38">
        <f t="shared" si="25"/>
        <v>0.35298994413407819</v>
      </c>
      <c r="J118" s="33">
        <v>-324089</v>
      </c>
      <c r="K118" s="38">
        <f t="shared" si="26"/>
        <v>-8.0519006211180119E-2</v>
      </c>
      <c r="L118" s="33">
        <v>0</v>
      </c>
      <c r="M118" s="38">
        <f t="shared" si="27"/>
        <v>0</v>
      </c>
      <c r="N118" s="33">
        <f t="shared" si="28"/>
        <v>1807083</v>
      </c>
      <c r="O118" s="38">
        <f t="shared" si="29"/>
        <v>0.4489647204968944</v>
      </c>
      <c r="P118" s="33">
        <v>838600</v>
      </c>
      <c r="Q118" s="33">
        <v>2558000</v>
      </c>
      <c r="R118" s="33">
        <v>2058000</v>
      </c>
      <c r="S118" s="33">
        <v>1697434</v>
      </c>
      <c r="T118" s="38">
        <f t="shared" si="30"/>
        <v>0.8247978620019436</v>
      </c>
      <c r="U118" s="38">
        <f t="shared" si="31"/>
        <v>-1.3864643453374672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8310456</v>
      </c>
      <c r="E119" s="33">
        <v>7911662</v>
      </c>
      <c r="F119" s="33">
        <v>848816</v>
      </c>
      <c r="G119" s="38">
        <f t="shared" si="24"/>
        <v>0.10213831828241435</v>
      </c>
      <c r="H119" s="33">
        <v>2529663</v>
      </c>
      <c r="I119" s="38">
        <f t="shared" si="25"/>
        <v>0.30439521008233483</v>
      </c>
      <c r="J119" s="33">
        <v>1331206</v>
      </c>
      <c r="K119" s="38">
        <f t="shared" si="26"/>
        <v>0.16825870468177229</v>
      </c>
      <c r="L119" s="33">
        <v>0</v>
      </c>
      <c r="M119" s="38">
        <f t="shared" si="27"/>
        <v>0</v>
      </c>
      <c r="N119" s="33">
        <f t="shared" si="28"/>
        <v>4709685</v>
      </c>
      <c r="O119" s="38">
        <f t="shared" si="29"/>
        <v>0.59528389862964315</v>
      </c>
      <c r="P119" s="33">
        <v>990499</v>
      </c>
      <c r="Q119" s="33">
        <v>5787082</v>
      </c>
      <c r="R119" s="33">
        <v>5879094</v>
      </c>
      <c r="S119" s="33">
        <v>2787328</v>
      </c>
      <c r="T119" s="38">
        <f t="shared" si="30"/>
        <v>0.47410842554992316</v>
      </c>
      <c r="U119" s="38">
        <f t="shared" si="31"/>
        <v>0.34397510749632265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158534859</v>
      </c>
      <c r="E121" s="34">
        <f>SUM(E113:E120)</f>
        <v>69204772</v>
      </c>
      <c r="F121" s="34">
        <f>SUM(F113:F120)</f>
        <v>35274871</v>
      </c>
      <c r="G121" s="39">
        <f t="shared" si="24"/>
        <v>0.22250545540902142</v>
      </c>
      <c r="H121" s="34">
        <f>SUM(H113:H120)</f>
        <v>101639744</v>
      </c>
      <c r="I121" s="39">
        <f t="shared" si="25"/>
        <v>0.64111921277830763</v>
      </c>
      <c r="J121" s="34">
        <f>SUM(J113:J120)</f>
        <v>18613478</v>
      </c>
      <c r="K121" s="39">
        <f t="shared" si="26"/>
        <v>0.26896234843458483</v>
      </c>
      <c r="L121" s="34">
        <f>SUM(L113:L120)</f>
        <v>0</v>
      </c>
      <c r="M121" s="39">
        <f t="shared" si="27"/>
        <v>0</v>
      </c>
      <c r="N121" s="34">
        <f t="shared" si="28"/>
        <v>155528093</v>
      </c>
      <c r="O121" s="39">
        <f t="shared" si="29"/>
        <v>2.2473608178349318</v>
      </c>
      <c r="P121" s="34">
        <f>SUM(P113:P120)</f>
        <v>159578769</v>
      </c>
      <c r="Q121" s="34">
        <f>SUM(Q113:Q120)</f>
        <v>182714240</v>
      </c>
      <c r="R121" s="34">
        <f>SUM(R113:R120)</f>
        <v>186394926</v>
      </c>
      <c r="S121" s="34">
        <f>SUM(S113:S120)</f>
        <v>366091880</v>
      </c>
      <c r="T121" s="39">
        <f t="shared" si="30"/>
        <v>1.9640656956509643</v>
      </c>
      <c r="U121" s="39">
        <f t="shared" si="31"/>
        <v>-0.88335868163013587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11300815</v>
      </c>
      <c r="E122" s="33">
        <v>13941622</v>
      </c>
      <c r="F122" s="33">
        <v>2674412</v>
      </c>
      <c r="G122" s="38">
        <f t="shared" si="24"/>
        <v>0.23665655972600205</v>
      </c>
      <c r="H122" s="33">
        <v>3329960</v>
      </c>
      <c r="I122" s="38">
        <f t="shared" si="25"/>
        <v>0.2946654732424166</v>
      </c>
      <c r="J122" s="33">
        <v>3830713</v>
      </c>
      <c r="K122" s="38">
        <f t="shared" si="26"/>
        <v>0.27476810087090298</v>
      </c>
      <c r="L122" s="33">
        <v>0</v>
      </c>
      <c r="M122" s="38">
        <f t="shared" si="27"/>
        <v>0</v>
      </c>
      <c r="N122" s="33">
        <f t="shared" si="28"/>
        <v>9835085</v>
      </c>
      <c r="O122" s="38">
        <f t="shared" si="29"/>
        <v>0.70544768750723552</v>
      </c>
      <c r="P122" s="33">
        <v>2765638</v>
      </c>
      <c r="Q122" s="33">
        <v>11315302</v>
      </c>
      <c r="R122" s="33">
        <v>10984316</v>
      </c>
      <c r="S122" s="33">
        <v>8171154</v>
      </c>
      <c r="T122" s="38">
        <f t="shared" si="30"/>
        <v>0.74389283775157233</v>
      </c>
      <c r="U122" s="38">
        <f t="shared" si="31"/>
        <v>0.38511005417194877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26406866</v>
      </c>
      <c r="E123" s="33">
        <v>23406866</v>
      </c>
      <c r="F123" s="33">
        <v>710309</v>
      </c>
      <c r="G123" s="38">
        <f t="shared" si="24"/>
        <v>2.6898648253071759E-2</v>
      </c>
      <c r="H123" s="33">
        <v>3906989</v>
      </c>
      <c r="I123" s="38">
        <f t="shared" si="25"/>
        <v>0.14795352844976001</v>
      </c>
      <c r="J123" s="33">
        <v>1625755</v>
      </c>
      <c r="K123" s="38">
        <f t="shared" si="26"/>
        <v>6.945632960858579E-2</v>
      </c>
      <c r="L123" s="33">
        <v>0</v>
      </c>
      <c r="M123" s="38">
        <f t="shared" si="27"/>
        <v>0</v>
      </c>
      <c r="N123" s="33">
        <f t="shared" si="28"/>
        <v>6243053</v>
      </c>
      <c r="O123" s="38">
        <f t="shared" si="29"/>
        <v>0.26671887641856878</v>
      </c>
      <c r="P123" s="33">
        <v>793394</v>
      </c>
      <c r="Q123" s="33">
        <v>19146116</v>
      </c>
      <c r="R123" s="33">
        <v>19546116</v>
      </c>
      <c r="S123" s="33">
        <v>1914601</v>
      </c>
      <c r="T123" s="38">
        <f t="shared" si="30"/>
        <v>9.7953015320281528E-2</v>
      </c>
      <c r="U123" s="38">
        <f t="shared" si="31"/>
        <v>1.0491143114266053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39803844</v>
      </c>
      <c r="E124" s="33">
        <v>47904315</v>
      </c>
      <c r="F124" s="33">
        <v>6489396</v>
      </c>
      <c r="G124" s="38">
        <f t="shared" si="24"/>
        <v>0.16303440441581471</v>
      </c>
      <c r="H124" s="33">
        <v>5743254</v>
      </c>
      <c r="I124" s="38">
        <f t="shared" si="25"/>
        <v>0.14428892847635519</v>
      </c>
      <c r="J124" s="33">
        <v>6765815</v>
      </c>
      <c r="K124" s="38">
        <f t="shared" si="26"/>
        <v>0.14123602435396476</v>
      </c>
      <c r="L124" s="33">
        <v>0</v>
      </c>
      <c r="M124" s="38">
        <f t="shared" si="27"/>
        <v>0</v>
      </c>
      <c r="N124" s="33">
        <f t="shared" si="28"/>
        <v>18998465</v>
      </c>
      <c r="O124" s="38">
        <f t="shared" si="29"/>
        <v>0.39659193540289639</v>
      </c>
      <c r="P124" s="33">
        <v>6466359</v>
      </c>
      <c r="Q124" s="33">
        <v>37649772</v>
      </c>
      <c r="R124" s="33">
        <v>40864861</v>
      </c>
      <c r="S124" s="33">
        <v>17660823</v>
      </c>
      <c r="T124" s="38">
        <f t="shared" si="30"/>
        <v>0.43217626508016266</v>
      </c>
      <c r="U124" s="38">
        <f t="shared" si="31"/>
        <v>4.6309832163664355E-2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77511525</v>
      </c>
      <c r="E126" s="34">
        <f>SUM(E122:E125)</f>
        <v>85252803</v>
      </c>
      <c r="F126" s="34">
        <f>SUM(F122:F125)</f>
        <v>9874117</v>
      </c>
      <c r="G126" s="39">
        <f t="shared" si="24"/>
        <v>0.12738901731065155</v>
      </c>
      <c r="H126" s="34">
        <f>SUM(H122:H125)</f>
        <v>12980203</v>
      </c>
      <c r="I126" s="39">
        <f t="shared" si="25"/>
        <v>0.16746158716397336</v>
      </c>
      <c r="J126" s="34">
        <f>SUM(J122:J125)</f>
        <v>12222283</v>
      </c>
      <c r="K126" s="39">
        <f t="shared" si="26"/>
        <v>0.14336517474973814</v>
      </c>
      <c r="L126" s="34">
        <f>SUM(L122:L125)</f>
        <v>0</v>
      </c>
      <c r="M126" s="39">
        <f t="shared" si="27"/>
        <v>0</v>
      </c>
      <c r="N126" s="34">
        <f t="shared" si="28"/>
        <v>35076603</v>
      </c>
      <c r="O126" s="39">
        <f t="shared" si="29"/>
        <v>0.41144222554183935</v>
      </c>
      <c r="P126" s="34">
        <f>SUM(P122:P125)</f>
        <v>10025391</v>
      </c>
      <c r="Q126" s="34">
        <f>SUM(Q122:Q125)</f>
        <v>68111190</v>
      </c>
      <c r="R126" s="34">
        <f>SUM(R122:R125)</f>
        <v>71395293</v>
      </c>
      <c r="S126" s="34">
        <f>SUM(S122:S125)</f>
        <v>27746578</v>
      </c>
      <c r="T126" s="39">
        <f t="shared" si="30"/>
        <v>0.38863315540983912</v>
      </c>
      <c r="U126" s="39">
        <f t="shared" si="31"/>
        <v>0.21913279990775414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17263578</v>
      </c>
      <c r="E127" s="33">
        <v>16900683</v>
      </c>
      <c r="F127" s="33">
        <v>431976</v>
      </c>
      <c r="G127" s="38">
        <f t="shared" si="24"/>
        <v>2.5022391070958754E-2</v>
      </c>
      <c r="H127" s="33">
        <v>1190193</v>
      </c>
      <c r="I127" s="38">
        <f t="shared" si="25"/>
        <v>6.8942428968085293E-2</v>
      </c>
      <c r="J127" s="33">
        <v>2870670</v>
      </c>
      <c r="K127" s="38">
        <f t="shared" si="26"/>
        <v>0.16985526561263825</v>
      </c>
      <c r="L127" s="33">
        <v>0</v>
      </c>
      <c r="M127" s="38">
        <f t="shared" si="27"/>
        <v>0</v>
      </c>
      <c r="N127" s="33">
        <f t="shared" si="28"/>
        <v>4492839</v>
      </c>
      <c r="O127" s="38">
        <f t="shared" si="29"/>
        <v>0.26583771791944738</v>
      </c>
      <c r="P127" s="33">
        <v>1087800</v>
      </c>
      <c r="Q127" s="33">
        <v>17296530</v>
      </c>
      <c r="R127" s="33">
        <v>17066126</v>
      </c>
      <c r="S127" s="33">
        <v>3908231</v>
      </c>
      <c r="T127" s="38">
        <f t="shared" si="30"/>
        <v>0.22900516496831208</v>
      </c>
      <c r="U127" s="38">
        <f t="shared" si="31"/>
        <v>1.638968560397132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13499495</v>
      </c>
      <c r="E128" s="33">
        <v>12395241</v>
      </c>
      <c r="F128" s="33">
        <v>6285</v>
      </c>
      <c r="G128" s="38">
        <f t="shared" si="24"/>
        <v>4.6557297143337583E-4</v>
      </c>
      <c r="H128" s="33">
        <v>108796</v>
      </c>
      <c r="I128" s="38">
        <f t="shared" si="25"/>
        <v>8.0592644391512432E-3</v>
      </c>
      <c r="J128" s="33">
        <v>158592</v>
      </c>
      <c r="K128" s="38">
        <f t="shared" si="26"/>
        <v>1.2794587858356283E-2</v>
      </c>
      <c r="L128" s="33">
        <v>0</v>
      </c>
      <c r="M128" s="38">
        <f t="shared" si="27"/>
        <v>0</v>
      </c>
      <c r="N128" s="33">
        <f t="shared" si="28"/>
        <v>273673</v>
      </c>
      <c r="O128" s="38">
        <f t="shared" si="29"/>
        <v>2.2078876885088399E-2</v>
      </c>
      <c r="P128" s="33">
        <v>1846549</v>
      </c>
      <c r="Q128" s="33">
        <v>13284575</v>
      </c>
      <c r="R128" s="33">
        <v>9185033</v>
      </c>
      <c r="S128" s="33">
        <v>2071674</v>
      </c>
      <c r="T128" s="38">
        <f t="shared" si="30"/>
        <v>0.2255488902435081</v>
      </c>
      <c r="U128" s="38">
        <f t="shared" si="31"/>
        <v>-0.91411438310058379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15759705</v>
      </c>
      <c r="E129" s="33">
        <v>10597156</v>
      </c>
      <c r="F129" s="33">
        <v>1712840</v>
      </c>
      <c r="G129" s="38">
        <f t="shared" si="24"/>
        <v>0.108684775508171</v>
      </c>
      <c r="H129" s="33">
        <v>2214606</v>
      </c>
      <c r="I129" s="38">
        <f t="shared" si="25"/>
        <v>0.14052331563312892</v>
      </c>
      <c r="J129" s="33">
        <v>2400219</v>
      </c>
      <c r="K129" s="38">
        <f t="shared" si="26"/>
        <v>0.22649652416176566</v>
      </c>
      <c r="L129" s="33">
        <v>0</v>
      </c>
      <c r="M129" s="38">
        <f t="shared" si="27"/>
        <v>0</v>
      </c>
      <c r="N129" s="33">
        <f t="shared" si="28"/>
        <v>6327665</v>
      </c>
      <c r="O129" s="38">
        <f t="shared" si="29"/>
        <v>0.59710973397013312</v>
      </c>
      <c r="P129" s="33">
        <v>1725939</v>
      </c>
      <c r="Q129" s="33">
        <v>10825488</v>
      </c>
      <c r="R129" s="33">
        <v>11265714</v>
      </c>
      <c r="S129" s="33">
        <v>5548070</v>
      </c>
      <c r="T129" s="38">
        <f t="shared" si="30"/>
        <v>0.49247389024787952</v>
      </c>
      <c r="U129" s="38">
        <f t="shared" si="31"/>
        <v>0.3906742938191905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475000</v>
      </c>
      <c r="E130" s="33">
        <v>70000</v>
      </c>
      <c r="F130" s="33">
        <v>3991</v>
      </c>
      <c r="G130" s="38">
        <f t="shared" si="24"/>
        <v>8.4021052631578948E-3</v>
      </c>
      <c r="H130" s="33">
        <v>0</v>
      </c>
      <c r="I130" s="38">
        <f t="shared" si="25"/>
        <v>0</v>
      </c>
      <c r="J130" s="33">
        <v>-458024</v>
      </c>
      <c r="K130" s="38">
        <f t="shared" si="26"/>
        <v>-6.5431999999999997</v>
      </c>
      <c r="L130" s="33">
        <v>0</v>
      </c>
      <c r="M130" s="38">
        <f t="shared" si="27"/>
        <v>0</v>
      </c>
      <c r="N130" s="33">
        <f t="shared" si="28"/>
        <v>-454033</v>
      </c>
      <c r="O130" s="38">
        <f t="shared" si="29"/>
        <v>-6.486185714285714</v>
      </c>
      <c r="P130" s="33">
        <v>388961</v>
      </c>
      <c r="Q130" s="33">
        <v>1803731</v>
      </c>
      <c r="R130" s="33">
        <v>1803731</v>
      </c>
      <c r="S130" s="33">
        <v>484269</v>
      </c>
      <c r="T130" s="38">
        <f t="shared" si="30"/>
        <v>0.26848183016203636</v>
      </c>
      <c r="U130" s="38">
        <f t="shared" si="31"/>
        <v>-2.1775576471677107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46997778</v>
      </c>
      <c r="E132" s="34">
        <f>SUM(E127:E131)</f>
        <v>39963080</v>
      </c>
      <c r="F132" s="34">
        <f>SUM(F127:F131)</f>
        <v>2155092</v>
      </c>
      <c r="G132" s="39">
        <f t="shared" si="24"/>
        <v>4.5855189153836164E-2</v>
      </c>
      <c r="H132" s="34">
        <f>SUM(H127:H131)</f>
        <v>3513595</v>
      </c>
      <c r="I132" s="39">
        <f t="shared" si="25"/>
        <v>7.4760874865190438E-2</v>
      </c>
      <c r="J132" s="34">
        <f>SUM(J127:J131)</f>
        <v>4971457</v>
      </c>
      <c r="K132" s="39">
        <f t="shared" si="26"/>
        <v>0.12440124735130526</v>
      </c>
      <c r="L132" s="34">
        <f>SUM(L127:L131)</f>
        <v>0</v>
      </c>
      <c r="M132" s="39">
        <f t="shared" si="27"/>
        <v>0</v>
      </c>
      <c r="N132" s="34">
        <f t="shared" si="28"/>
        <v>10640144</v>
      </c>
      <c r="O132" s="39">
        <f t="shared" si="29"/>
        <v>0.26624934814834089</v>
      </c>
      <c r="P132" s="34">
        <f>SUM(P127:P131)</f>
        <v>5049249</v>
      </c>
      <c r="Q132" s="34">
        <f>SUM(Q127:Q131)</f>
        <v>43210324</v>
      </c>
      <c r="R132" s="34">
        <f>SUM(R127:R131)</f>
        <v>39320604</v>
      </c>
      <c r="S132" s="34">
        <f>SUM(S127:S131)</f>
        <v>12012244</v>
      </c>
      <c r="T132" s="39">
        <f t="shared" si="30"/>
        <v>0.30549490033266019</v>
      </c>
      <c r="U132" s="39">
        <f t="shared" si="31"/>
        <v>-1.5406647602445478E-2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38948325</v>
      </c>
      <c r="E133" s="33">
        <v>42341541</v>
      </c>
      <c r="F133" s="33">
        <v>8539772</v>
      </c>
      <c r="G133" s="38">
        <f t="shared" si="24"/>
        <v>0.21925903103663635</v>
      </c>
      <c r="H133" s="33">
        <v>10475602</v>
      </c>
      <c r="I133" s="38">
        <f t="shared" si="25"/>
        <v>0.26896155354562745</v>
      </c>
      <c r="J133" s="33">
        <v>10419708</v>
      </c>
      <c r="K133" s="38">
        <f t="shared" si="26"/>
        <v>0.24608712280925249</v>
      </c>
      <c r="L133" s="33">
        <v>0</v>
      </c>
      <c r="M133" s="38">
        <f t="shared" si="27"/>
        <v>0</v>
      </c>
      <c r="N133" s="33">
        <f t="shared" si="28"/>
        <v>29435082</v>
      </c>
      <c r="O133" s="38">
        <f t="shared" si="29"/>
        <v>0.69518211441572242</v>
      </c>
      <c r="P133" s="33">
        <v>11698658</v>
      </c>
      <c r="Q133" s="33">
        <v>51195695</v>
      </c>
      <c r="R133" s="33">
        <v>36651714</v>
      </c>
      <c r="S133" s="33">
        <v>25979059</v>
      </c>
      <c r="T133" s="38">
        <f t="shared" si="30"/>
        <v>0.70880884315532966</v>
      </c>
      <c r="U133" s="38">
        <f t="shared" si="31"/>
        <v>-0.109324505426178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2062274</v>
      </c>
      <c r="E134" s="33">
        <v>1862274</v>
      </c>
      <c r="F134" s="33">
        <v>122983</v>
      </c>
      <c r="G134" s="38">
        <f t="shared" si="24"/>
        <v>5.9634655724700017E-2</v>
      </c>
      <c r="H134" s="33">
        <v>545328</v>
      </c>
      <c r="I134" s="38">
        <f t="shared" si="25"/>
        <v>0.2644304297101161</v>
      </c>
      <c r="J134" s="33">
        <v>863106</v>
      </c>
      <c r="K134" s="38">
        <f t="shared" si="26"/>
        <v>0.46346885581820935</v>
      </c>
      <c r="L134" s="33">
        <v>0</v>
      </c>
      <c r="M134" s="38">
        <f t="shared" si="27"/>
        <v>0</v>
      </c>
      <c r="N134" s="33">
        <f t="shared" si="28"/>
        <v>1531417</v>
      </c>
      <c r="O134" s="38">
        <f t="shared" si="29"/>
        <v>0.82233709969639268</v>
      </c>
      <c r="P134" s="33">
        <v>470793</v>
      </c>
      <c r="Q134" s="33">
        <v>2977629</v>
      </c>
      <c r="R134" s="33">
        <v>1877629</v>
      </c>
      <c r="S134" s="33">
        <v>1148679</v>
      </c>
      <c r="T134" s="38">
        <f t="shared" si="30"/>
        <v>0.61177101546684676</v>
      </c>
      <c r="U134" s="38">
        <f t="shared" si="31"/>
        <v>0.83330253423479106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18522649</v>
      </c>
      <c r="E135" s="33">
        <v>20145951</v>
      </c>
      <c r="F135" s="33">
        <v>3068700</v>
      </c>
      <c r="G135" s="38">
        <f t="shared" si="24"/>
        <v>0.16567284733409351</v>
      </c>
      <c r="H135" s="33">
        <v>2757869</v>
      </c>
      <c r="I135" s="38">
        <f t="shared" si="25"/>
        <v>0.14889171629824655</v>
      </c>
      <c r="J135" s="33">
        <v>9044133</v>
      </c>
      <c r="K135" s="38">
        <f t="shared" si="26"/>
        <v>0.44893055681511385</v>
      </c>
      <c r="L135" s="33">
        <v>0</v>
      </c>
      <c r="M135" s="38">
        <f t="shared" si="27"/>
        <v>0</v>
      </c>
      <c r="N135" s="33">
        <f t="shared" si="28"/>
        <v>14870702</v>
      </c>
      <c r="O135" s="38">
        <f t="shared" si="29"/>
        <v>0.73814842496142274</v>
      </c>
      <c r="P135" s="33">
        <v>18200233</v>
      </c>
      <c r="Q135" s="33">
        <v>19835990</v>
      </c>
      <c r="R135" s="33">
        <v>21926673</v>
      </c>
      <c r="S135" s="33">
        <v>24859898</v>
      </c>
      <c r="T135" s="38">
        <f t="shared" si="30"/>
        <v>1.1337742848630068</v>
      </c>
      <c r="U135" s="38">
        <f t="shared" si="31"/>
        <v>-0.50307597710424923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59533248</v>
      </c>
      <c r="E137" s="34">
        <f>SUM(E133:E136)</f>
        <v>64349766</v>
      </c>
      <c r="F137" s="34">
        <f>SUM(F133:F136)</f>
        <v>11731455</v>
      </c>
      <c r="G137" s="39">
        <f t="shared" ref="G137:G170" si="32">IF(($D137     =0),0,($F137     /$D137     ))</f>
        <v>0.19705719734962218</v>
      </c>
      <c r="H137" s="34">
        <f>SUM(H133:H136)</f>
        <v>13778799</v>
      </c>
      <c r="I137" s="39">
        <f t="shared" ref="I137:I170" si="33">IF(($D137     =0),0,($H137     /$D137     ))</f>
        <v>0.23144712346284213</v>
      </c>
      <c r="J137" s="34">
        <f>SUM(J133:J136)</f>
        <v>20326947</v>
      </c>
      <c r="K137" s="39">
        <f t="shared" ref="K137:K170" si="34">IF(($E137     =0),0,($J137     /$E137     ))</f>
        <v>0.31588222092369378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45837201</v>
      </c>
      <c r="O137" s="39">
        <f t="shared" ref="O137:O170" si="37">IF(($E137     =0),0,($N137     /$E137     ))</f>
        <v>0.71231340608138338</v>
      </c>
      <c r="P137" s="34">
        <f>SUM(P133:P136)</f>
        <v>30369684</v>
      </c>
      <c r="Q137" s="34">
        <f>SUM(Q133:Q136)</f>
        <v>74009314</v>
      </c>
      <c r="R137" s="34">
        <f>SUM(R133:R136)</f>
        <v>60456016</v>
      </c>
      <c r="S137" s="34">
        <f>SUM(S133:S136)</f>
        <v>51987636</v>
      </c>
      <c r="T137" s="39">
        <f t="shared" ref="T137:T170" si="38">IF(($R137     =0),0,($S137     /$R137     ))</f>
        <v>0.85992494113406348</v>
      </c>
      <c r="U137" s="39">
        <f t="shared" ref="U137:U170" si="39">IF(($P137     =0),0,(($J137     /$P137     )-1))</f>
        <v>-0.33068296002026232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18100530</v>
      </c>
      <c r="E139" s="33">
        <v>10519494</v>
      </c>
      <c r="F139" s="33">
        <v>2323691</v>
      </c>
      <c r="G139" s="38">
        <f t="shared" si="32"/>
        <v>0.12837695912771616</v>
      </c>
      <c r="H139" s="33">
        <v>15187</v>
      </c>
      <c r="I139" s="38">
        <f t="shared" si="33"/>
        <v>8.3903620501720117E-4</v>
      </c>
      <c r="J139" s="33">
        <v>134544</v>
      </c>
      <c r="K139" s="38">
        <f t="shared" si="34"/>
        <v>1.2789968795077026E-2</v>
      </c>
      <c r="L139" s="33">
        <v>0</v>
      </c>
      <c r="M139" s="38">
        <f t="shared" si="35"/>
        <v>0</v>
      </c>
      <c r="N139" s="33">
        <f t="shared" si="36"/>
        <v>2473422</v>
      </c>
      <c r="O139" s="38">
        <f t="shared" si="37"/>
        <v>0.235127469058873</v>
      </c>
      <c r="P139" s="33">
        <v>4990766</v>
      </c>
      <c r="Q139" s="33">
        <v>14883851</v>
      </c>
      <c r="R139" s="33">
        <v>14169469</v>
      </c>
      <c r="S139" s="33">
        <v>15567880</v>
      </c>
      <c r="T139" s="38">
        <f t="shared" si="38"/>
        <v>1.0986918422983953</v>
      </c>
      <c r="U139" s="38">
        <f t="shared" si="39"/>
        <v>-0.97304141288130919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34195597</v>
      </c>
      <c r="E140" s="33">
        <v>28386909</v>
      </c>
      <c r="F140" s="33">
        <v>4068892</v>
      </c>
      <c r="G140" s="38">
        <f t="shared" si="32"/>
        <v>0.11898876922663465</v>
      </c>
      <c r="H140" s="33">
        <v>6935300</v>
      </c>
      <c r="I140" s="38">
        <f t="shared" si="33"/>
        <v>0.20281266035507436</v>
      </c>
      <c r="J140" s="33">
        <v>9407775</v>
      </c>
      <c r="K140" s="38">
        <f t="shared" si="34"/>
        <v>0.33141244789984003</v>
      </c>
      <c r="L140" s="33">
        <v>0</v>
      </c>
      <c r="M140" s="38">
        <f t="shared" si="35"/>
        <v>0</v>
      </c>
      <c r="N140" s="33">
        <f t="shared" si="36"/>
        <v>20411967</v>
      </c>
      <c r="O140" s="38">
        <f t="shared" si="37"/>
        <v>0.71906268484532787</v>
      </c>
      <c r="P140" s="33">
        <v>3673781</v>
      </c>
      <c r="Q140" s="33">
        <v>20707866</v>
      </c>
      <c r="R140" s="33">
        <v>19915866</v>
      </c>
      <c r="S140" s="33">
        <v>11964674</v>
      </c>
      <c r="T140" s="38">
        <f t="shared" si="38"/>
        <v>0.60076092096622868</v>
      </c>
      <c r="U140" s="38">
        <f t="shared" si="39"/>
        <v>1.5607881906950904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15932041</v>
      </c>
      <c r="E141" s="33">
        <v>15932041</v>
      </c>
      <c r="F141" s="33">
        <v>3767623</v>
      </c>
      <c r="G141" s="38">
        <f t="shared" si="32"/>
        <v>0.23648087523751665</v>
      </c>
      <c r="H141" s="33">
        <v>3724205</v>
      </c>
      <c r="I141" s="38">
        <f t="shared" si="33"/>
        <v>0.23375567512034395</v>
      </c>
      <c r="J141" s="33">
        <v>2373580</v>
      </c>
      <c r="K141" s="38">
        <f t="shared" si="34"/>
        <v>0.1489815397788645</v>
      </c>
      <c r="L141" s="33">
        <v>0</v>
      </c>
      <c r="M141" s="38">
        <f t="shared" si="35"/>
        <v>0</v>
      </c>
      <c r="N141" s="33">
        <f t="shared" si="36"/>
        <v>9865408</v>
      </c>
      <c r="O141" s="38">
        <f t="shared" si="37"/>
        <v>0.61921809013672513</v>
      </c>
      <c r="P141" s="33">
        <v>3615195</v>
      </c>
      <c r="Q141" s="33">
        <v>9507271</v>
      </c>
      <c r="R141" s="33">
        <v>15328936</v>
      </c>
      <c r="S141" s="33">
        <v>11843871</v>
      </c>
      <c r="T141" s="38">
        <f t="shared" si="38"/>
        <v>0.77264795156036925</v>
      </c>
      <c r="U141" s="38">
        <f t="shared" si="39"/>
        <v>-0.34344343804414423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9035841</v>
      </c>
      <c r="E142" s="33">
        <v>7944600</v>
      </c>
      <c r="F142" s="33">
        <v>898087</v>
      </c>
      <c r="G142" s="38">
        <f t="shared" si="32"/>
        <v>9.9391633827996748E-2</v>
      </c>
      <c r="H142" s="33">
        <v>2221398</v>
      </c>
      <c r="I142" s="38">
        <f t="shared" si="33"/>
        <v>0.24584297134046515</v>
      </c>
      <c r="J142" s="33">
        <v>1620159</v>
      </c>
      <c r="K142" s="38">
        <f t="shared" si="34"/>
        <v>0.2039321048259195</v>
      </c>
      <c r="L142" s="33">
        <v>0</v>
      </c>
      <c r="M142" s="38">
        <f t="shared" si="35"/>
        <v>0</v>
      </c>
      <c r="N142" s="33">
        <f t="shared" si="36"/>
        <v>4739644</v>
      </c>
      <c r="O142" s="38">
        <f t="shared" si="37"/>
        <v>0.59658686403343153</v>
      </c>
      <c r="P142" s="33">
        <v>2028103</v>
      </c>
      <c r="Q142" s="33">
        <v>8811024</v>
      </c>
      <c r="R142" s="33">
        <v>6547644</v>
      </c>
      <c r="S142" s="33">
        <v>5034933</v>
      </c>
      <c r="T142" s="38">
        <f t="shared" si="38"/>
        <v>0.76896865498490752</v>
      </c>
      <c r="U142" s="38">
        <f t="shared" si="39"/>
        <v>-0.20114560256555014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77264009</v>
      </c>
      <c r="E144" s="34">
        <f>SUM(E138:E143)</f>
        <v>62783044</v>
      </c>
      <c r="F144" s="34">
        <f>SUM(F138:F143)</f>
        <v>11058293</v>
      </c>
      <c r="G144" s="39">
        <f t="shared" si="32"/>
        <v>0.14312346903976986</v>
      </c>
      <c r="H144" s="34">
        <f>SUM(H138:H143)</f>
        <v>12896090</v>
      </c>
      <c r="I144" s="39">
        <f t="shared" si="33"/>
        <v>0.16690940797545206</v>
      </c>
      <c r="J144" s="34">
        <f>SUM(J138:J143)</f>
        <v>13536058</v>
      </c>
      <c r="K144" s="39">
        <f t="shared" si="34"/>
        <v>0.21560053698575049</v>
      </c>
      <c r="L144" s="34">
        <f>SUM(L138:L143)</f>
        <v>0</v>
      </c>
      <c r="M144" s="39">
        <f t="shared" si="35"/>
        <v>0</v>
      </c>
      <c r="N144" s="34">
        <f t="shared" si="36"/>
        <v>37490441</v>
      </c>
      <c r="O144" s="39">
        <f t="shared" si="37"/>
        <v>0.59714277313473363</v>
      </c>
      <c r="P144" s="34">
        <f>SUM(P138:P143)</f>
        <v>14307845</v>
      </c>
      <c r="Q144" s="34">
        <f>SUM(Q138:Q143)</f>
        <v>53910012</v>
      </c>
      <c r="R144" s="34">
        <f>SUM(R138:R143)</f>
        <v>55961915</v>
      </c>
      <c r="S144" s="34">
        <f>SUM(S138:S143)</f>
        <v>44411358</v>
      </c>
      <c r="T144" s="39">
        <f t="shared" si="38"/>
        <v>0.79359968292721939</v>
      </c>
      <c r="U144" s="39">
        <f t="shared" si="39"/>
        <v>-5.3941526484246882E-2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1975702</v>
      </c>
      <c r="E145" s="33">
        <v>8010421</v>
      </c>
      <c r="F145" s="33">
        <v>2935406</v>
      </c>
      <c r="G145" s="38">
        <f t="shared" si="32"/>
        <v>1.4857534182786676</v>
      </c>
      <c r="H145" s="33">
        <v>4019970</v>
      </c>
      <c r="I145" s="38">
        <f t="shared" si="33"/>
        <v>2.0347046265074389</v>
      </c>
      <c r="J145" s="33">
        <v>1533235</v>
      </c>
      <c r="K145" s="38">
        <f t="shared" si="34"/>
        <v>0.19140504600195171</v>
      </c>
      <c r="L145" s="33">
        <v>0</v>
      </c>
      <c r="M145" s="38">
        <f t="shared" si="35"/>
        <v>0</v>
      </c>
      <c r="N145" s="33">
        <f t="shared" si="36"/>
        <v>8488611</v>
      </c>
      <c r="O145" s="38">
        <f t="shared" si="37"/>
        <v>1.0596959885129633</v>
      </c>
      <c r="P145" s="33">
        <v>2025400</v>
      </c>
      <c r="Q145" s="33">
        <v>7928620</v>
      </c>
      <c r="R145" s="33">
        <v>7834577</v>
      </c>
      <c r="S145" s="33">
        <v>8613742</v>
      </c>
      <c r="T145" s="38">
        <f t="shared" si="38"/>
        <v>1.09945208273529</v>
      </c>
      <c r="U145" s="38">
        <f t="shared" si="39"/>
        <v>-0.24299644514663765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0</v>
      </c>
      <c r="E146" s="33">
        <v>5341682</v>
      </c>
      <c r="F146" s="33">
        <v>4016000</v>
      </c>
      <c r="G146" s="38">
        <f t="shared" si="32"/>
        <v>0</v>
      </c>
      <c r="H146" s="33">
        <v>1645614</v>
      </c>
      <c r="I146" s="38">
        <f t="shared" si="33"/>
        <v>0</v>
      </c>
      <c r="J146" s="33">
        <v>581140</v>
      </c>
      <c r="K146" s="38">
        <f t="shared" si="34"/>
        <v>0.10879344745718671</v>
      </c>
      <c r="L146" s="33">
        <v>0</v>
      </c>
      <c r="M146" s="38">
        <f t="shared" si="35"/>
        <v>0</v>
      </c>
      <c r="N146" s="33">
        <f t="shared" si="36"/>
        <v>6242754</v>
      </c>
      <c r="O146" s="38">
        <f t="shared" si="37"/>
        <v>1.1686869416786698</v>
      </c>
      <c r="P146" s="33">
        <v>3254641</v>
      </c>
      <c r="Q146" s="33">
        <v>6582119</v>
      </c>
      <c r="R146" s="33">
        <v>10348015</v>
      </c>
      <c r="S146" s="33">
        <v>8501167</v>
      </c>
      <c r="T146" s="38">
        <f t="shared" si="38"/>
        <v>0.82152635070590829</v>
      </c>
      <c r="U146" s="38">
        <f t="shared" si="39"/>
        <v>-0.82144267217183087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10150700</v>
      </c>
      <c r="E147" s="33">
        <v>17288842</v>
      </c>
      <c r="F147" s="33">
        <v>4652623</v>
      </c>
      <c r="G147" s="38">
        <f t="shared" si="32"/>
        <v>0.45835489178086242</v>
      </c>
      <c r="H147" s="33">
        <v>5256191</v>
      </c>
      <c r="I147" s="38">
        <f t="shared" si="33"/>
        <v>0.51781561862728676</v>
      </c>
      <c r="J147" s="33">
        <v>2197969</v>
      </c>
      <c r="K147" s="38">
        <f t="shared" si="34"/>
        <v>0.12713222782647907</v>
      </c>
      <c r="L147" s="33">
        <v>0</v>
      </c>
      <c r="M147" s="38">
        <f t="shared" si="35"/>
        <v>0</v>
      </c>
      <c r="N147" s="33">
        <f t="shared" si="36"/>
        <v>12106783</v>
      </c>
      <c r="O147" s="38">
        <f t="shared" si="37"/>
        <v>0.70026569737869082</v>
      </c>
      <c r="P147" s="33">
        <v>5972269</v>
      </c>
      <c r="Q147" s="33">
        <v>23058777</v>
      </c>
      <c r="R147" s="33">
        <v>21568777</v>
      </c>
      <c r="S147" s="33">
        <v>11774968</v>
      </c>
      <c r="T147" s="38">
        <f t="shared" si="38"/>
        <v>0.54592654928928053</v>
      </c>
      <c r="U147" s="38">
        <f t="shared" si="39"/>
        <v>-0.6319708640049535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10295680</v>
      </c>
      <c r="E148" s="33">
        <v>10295680</v>
      </c>
      <c r="F148" s="33">
        <v>2374245</v>
      </c>
      <c r="G148" s="38">
        <f t="shared" si="32"/>
        <v>0.23060594346366631</v>
      </c>
      <c r="H148" s="33">
        <v>2300668</v>
      </c>
      <c r="I148" s="38">
        <f t="shared" si="33"/>
        <v>0.22345954808230248</v>
      </c>
      <c r="J148" s="33">
        <v>2521185</v>
      </c>
      <c r="K148" s="38">
        <f t="shared" si="34"/>
        <v>0.24487794880959782</v>
      </c>
      <c r="L148" s="33">
        <v>0</v>
      </c>
      <c r="M148" s="38">
        <f t="shared" si="35"/>
        <v>0</v>
      </c>
      <c r="N148" s="33">
        <f t="shared" si="36"/>
        <v>7196098</v>
      </c>
      <c r="O148" s="38">
        <f t="shared" si="37"/>
        <v>0.69894344035556666</v>
      </c>
      <c r="P148" s="33">
        <v>2051169</v>
      </c>
      <c r="Q148" s="33">
        <v>3084151</v>
      </c>
      <c r="R148" s="33">
        <v>9077976</v>
      </c>
      <c r="S148" s="33">
        <v>6133227</v>
      </c>
      <c r="T148" s="38">
        <f t="shared" si="38"/>
        <v>0.67561612852909059</v>
      </c>
      <c r="U148" s="38">
        <f t="shared" si="39"/>
        <v>0.22914542877744348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22422082</v>
      </c>
      <c r="E150" s="34">
        <f>SUM(E145:E149)</f>
        <v>40936625</v>
      </c>
      <c r="F150" s="34">
        <f>SUM(F145:F149)</f>
        <v>13978274</v>
      </c>
      <c r="G150" s="39">
        <f t="shared" si="32"/>
        <v>0.62341552403563594</v>
      </c>
      <c r="H150" s="34">
        <f>SUM(H145:H149)</f>
        <v>13222443</v>
      </c>
      <c r="I150" s="39">
        <f t="shared" si="33"/>
        <v>0.58970629935257568</v>
      </c>
      <c r="J150" s="34">
        <f>SUM(J145:J149)</f>
        <v>6833529</v>
      </c>
      <c r="K150" s="39">
        <f t="shared" si="34"/>
        <v>0.16692946719471866</v>
      </c>
      <c r="L150" s="34">
        <f>SUM(L145:L149)</f>
        <v>0</v>
      </c>
      <c r="M150" s="39">
        <f t="shared" si="35"/>
        <v>0</v>
      </c>
      <c r="N150" s="34">
        <f t="shared" si="36"/>
        <v>34034246</v>
      </c>
      <c r="O150" s="39">
        <f t="shared" si="37"/>
        <v>0.8313886647958888</v>
      </c>
      <c r="P150" s="34">
        <f>SUM(P145:P149)</f>
        <v>13303479</v>
      </c>
      <c r="Q150" s="34">
        <f>SUM(Q145:Q149)</f>
        <v>40653667</v>
      </c>
      <c r="R150" s="34">
        <f>SUM(R145:R149)</f>
        <v>48829345</v>
      </c>
      <c r="S150" s="34">
        <f>SUM(S145:S149)</f>
        <v>35023104</v>
      </c>
      <c r="T150" s="39">
        <f t="shared" si="38"/>
        <v>0.71725524886725389</v>
      </c>
      <c r="U150" s="39">
        <f t="shared" si="39"/>
        <v>-0.48633519096771605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5059734</v>
      </c>
      <c r="E151" s="33">
        <v>5252514</v>
      </c>
      <c r="F151" s="33">
        <v>1166774</v>
      </c>
      <c r="G151" s="38">
        <f t="shared" si="32"/>
        <v>0.23059986947930464</v>
      </c>
      <c r="H151" s="33">
        <v>1987805</v>
      </c>
      <c r="I151" s="38">
        <f t="shared" si="33"/>
        <v>0.39286749066255261</v>
      </c>
      <c r="J151" s="33">
        <v>2091154</v>
      </c>
      <c r="K151" s="38">
        <f t="shared" si="34"/>
        <v>0.39812440290497086</v>
      </c>
      <c r="L151" s="33">
        <v>0</v>
      </c>
      <c r="M151" s="38">
        <f t="shared" si="35"/>
        <v>0</v>
      </c>
      <c r="N151" s="33">
        <f t="shared" si="36"/>
        <v>5245733</v>
      </c>
      <c r="O151" s="38">
        <f t="shared" si="37"/>
        <v>0.99870899915735589</v>
      </c>
      <c r="P151" s="33">
        <v>1491163</v>
      </c>
      <c r="Q151" s="33">
        <v>6865074</v>
      </c>
      <c r="R151" s="33">
        <v>6515896</v>
      </c>
      <c r="S151" s="33">
        <v>4249053</v>
      </c>
      <c r="T151" s="38">
        <f t="shared" si="38"/>
        <v>0.65210571193892597</v>
      </c>
      <c r="U151" s="38">
        <f t="shared" si="39"/>
        <v>0.40236446317404595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129447700</v>
      </c>
      <c r="E152" s="33">
        <v>136090719</v>
      </c>
      <c r="F152" s="33">
        <v>30083549</v>
      </c>
      <c r="G152" s="38">
        <f t="shared" si="32"/>
        <v>0.23239925467968917</v>
      </c>
      <c r="H152" s="33">
        <v>33599855</v>
      </c>
      <c r="I152" s="38">
        <f t="shared" si="33"/>
        <v>0.25956316720961436</v>
      </c>
      <c r="J152" s="33">
        <v>33283539</v>
      </c>
      <c r="K152" s="38">
        <f t="shared" si="34"/>
        <v>0.2445687644577732</v>
      </c>
      <c r="L152" s="33">
        <v>0</v>
      </c>
      <c r="M152" s="38">
        <f t="shared" si="35"/>
        <v>0</v>
      </c>
      <c r="N152" s="33">
        <f t="shared" si="36"/>
        <v>96966943</v>
      </c>
      <c r="O152" s="38">
        <f t="shared" si="37"/>
        <v>0.71251694246688491</v>
      </c>
      <c r="P152" s="33">
        <v>31782046</v>
      </c>
      <c r="Q152" s="33">
        <v>118317200</v>
      </c>
      <c r="R152" s="33">
        <v>127148720</v>
      </c>
      <c r="S152" s="33">
        <v>85308098</v>
      </c>
      <c r="T152" s="38">
        <f t="shared" si="38"/>
        <v>0.67093163029875569</v>
      </c>
      <c r="U152" s="38">
        <f t="shared" si="39"/>
        <v>4.7243434233277481E-2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30944600</v>
      </c>
      <c r="E153" s="33">
        <v>31498600</v>
      </c>
      <c r="F153" s="33">
        <v>6739687</v>
      </c>
      <c r="G153" s="38">
        <f t="shared" si="32"/>
        <v>0.2177984850345456</v>
      </c>
      <c r="H153" s="33">
        <v>8735415</v>
      </c>
      <c r="I153" s="38">
        <f t="shared" si="33"/>
        <v>0.28229206388190509</v>
      </c>
      <c r="J153" s="33">
        <v>8094074</v>
      </c>
      <c r="K153" s="38">
        <f t="shared" si="34"/>
        <v>0.25696615087654689</v>
      </c>
      <c r="L153" s="33">
        <v>0</v>
      </c>
      <c r="M153" s="38">
        <f t="shared" si="35"/>
        <v>0</v>
      </c>
      <c r="N153" s="33">
        <f t="shared" si="36"/>
        <v>23569176</v>
      </c>
      <c r="O153" s="38">
        <f t="shared" si="37"/>
        <v>0.74826106557116823</v>
      </c>
      <c r="P153" s="33">
        <v>7490693</v>
      </c>
      <c r="Q153" s="33">
        <v>30847920</v>
      </c>
      <c r="R153" s="33">
        <v>32135400</v>
      </c>
      <c r="S153" s="33">
        <v>20886559</v>
      </c>
      <c r="T153" s="38">
        <f t="shared" si="38"/>
        <v>0.64995484730235187</v>
      </c>
      <c r="U153" s="38">
        <f t="shared" si="39"/>
        <v>8.0550758120777388E-2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3385636</v>
      </c>
      <c r="E154" s="33">
        <v>3775135</v>
      </c>
      <c r="F154" s="33">
        <v>1134111</v>
      </c>
      <c r="G154" s="38">
        <f t="shared" si="32"/>
        <v>0.33497723913616229</v>
      </c>
      <c r="H154" s="33">
        <v>1194458</v>
      </c>
      <c r="I154" s="38">
        <f t="shared" si="33"/>
        <v>0.3528016597177015</v>
      </c>
      <c r="J154" s="33">
        <v>1313047</v>
      </c>
      <c r="K154" s="38">
        <f t="shared" si="34"/>
        <v>0.34781458146529859</v>
      </c>
      <c r="L154" s="33">
        <v>0</v>
      </c>
      <c r="M154" s="38">
        <f t="shared" si="35"/>
        <v>0</v>
      </c>
      <c r="N154" s="33">
        <f t="shared" si="36"/>
        <v>3641616</v>
      </c>
      <c r="O154" s="38">
        <f t="shared" si="37"/>
        <v>0.96463199329295513</v>
      </c>
      <c r="P154" s="33">
        <v>1469933</v>
      </c>
      <c r="Q154" s="33">
        <v>3381742</v>
      </c>
      <c r="R154" s="33">
        <v>4031742</v>
      </c>
      <c r="S154" s="33">
        <v>3866034</v>
      </c>
      <c r="T154" s="38">
        <f t="shared" si="38"/>
        <v>0.95889915574954943</v>
      </c>
      <c r="U154" s="38">
        <f t="shared" si="39"/>
        <v>-0.10673003463423159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982183</v>
      </c>
      <c r="E155" s="33">
        <v>982183</v>
      </c>
      <c r="F155" s="33">
        <v>54971</v>
      </c>
      <c r="G155" s="38">
        <f t="shared" si="32"/>
        <v>5.596818515490494E-2</v>
      </c>
      <c r="H155" s="33">
        <v>307888</v>
      </c>
      <c r="I155" s="38">
        <f t="shared" si="33"/>
        <v>0.31347315113375002</v>
      </c>
      <c r="J155" s="33">
        <v>1312672</v>
      </c>
      <c r="K155" s="38">
        <f t="shared" si="34"/>
        <v>1.3364841378846914</v>
      </c>
      <c r="L155" s="33">
        <v>0</v>
      </c>
      <c r="M155" s="38">
        <f t="shared" si="35"/>
        <v>0</v>
      </c>
      <c r="N155" s="33">
        <f t="shared" si="36"/>
        <v>1675531</v>
      </c>
      <c r="O155" s="38">
        <f t="shared" si="37"/>
        <v>1.7059254741733465</v>
      </c>
      <c r="P155" s="33">
        <v>44128</v>
      </c>
      <c r="Q155" s="33">
        <v>0</v>
      </c>
      <c r="R155" s="33">
        <v>571625</v>
      </c>
      <c r="S155" s="33">
        <v>44128</v>
      </c>
      <c r="T155" s="38">
        <f t="shared" si="38"/>
        <v>7.7197463371965883E-2</v>
      </c>
      <c r="U155" s="38">
        <f t="shared" si="39"/>
        <v>28.746918056562727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22522514</v>
      </c>
      <c r="E156" s="33">
        <v>32072257</v>
      </c>
      <c r="F156" s="33">
        <v>4782716</v>
      </c>
      <c r="G156" s="38">
        <f t="shared" si="32"/>
        <v>0.2123526707542506</v>
      </c>
      <c r="H156" s="33">
        <v>7353362</v>
      </c>
      <c r="I156" s="38">
        <f t="shared" si="33"/>
        <v>0.32648939634358759</v>
      </c>
      <c r="J156" s="33">
        <v>6731113</v>
      </c>
      <c r="K156" s="38">
        <f t="shared" si="34"/>
        <v>0.20987338059806643</v>
      </c>
      <c r="L156" s="33">
        <v>0</v>
      </c>
      <c r="M156" s="38">
        <f t="shared" si="35"/>
        <v>0</v>
      </c>
      <c r="N156" s="33">
        <f t="shared" si="36"/>
        <v>18867191</v>
      </c>
      <c r="O156" s="38">
        <f t="shared" si="37"/>
        <v>0.58827138358239017</v>
      </c>
      <c r="P156" s="33">
        <v>4875761</v>
      </c>
      <c r="Q156" s="33">
        <v>23981042</v>
      </c>
      <c r="R156" s="33">
        <v>23077300</v>
      </c>
      <c r="S156" s="33">
        <v>13453342</v>
      </c>
      <c r="T156" s="38">
        <f t="shared" si="38"/>
        <v>0.58296863151235201</v>
      </c>
      <c r="U156" s="38">
        <f t="shared" si="39"/>
        <v>0.38052562461531636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192342367</v>
      </c>
      <c r="E157" s="34">
        <f>SUM(E151:E156)</f>
        <v>209671408</v>
      </c>
      <c r="F157" s="34">
        <f>SUM(F151:F156)</f>
        <v>43961808</v>
      </c>
      <c r="G157" s="39">
        <f t="shared" si="32"/>
        <v>0.22856019027778732</v>
      </c>
      <c r="H157" s="34">
        <f>SUM(H151:H156)</f>
        <v>53178783</v>
      </c>
      <c r="I157" s="39">
        <f t="shared" si="33"/>
        <v>0.27647981996602966</v>
      </c>
      <c r="J157" s="34">
        <f>SUM(J151:J156)</f>
        <v>52825599</v>
      </c>
      <c r="K157" s="39">
        <f t="shared" si="34"/>
        <v>0.25194469529197799</v>
      </c>
      <c r="L157" s="34">
        <f>SUM(L151:L156)</f>
        <v>0</v>
      </c>
      <c r="M157" s="39">
        <f t="shared" si="35"/>
        <v>0</v>
      </c>
      <c r="N157" s="34">
        <f t="shared" si="36"/>
        <v>149966190</v>
      </c>
      <c r="O157" s="39">
        <f t="shared" si="37"/>
        <v>0.7152438734040456</v>
      </c>
      <c r="P157" s="34">
        <f>SUM(P151:P156)</f>
        <v>47153724</v>
      </c>
      <c r="Q157" s="34">
        <f>SUM(Q151:Q156)</f>
        <v>183392978</v>
      </c>
      <c r="R157" s="34">
        <f>SUM(R151:R156)</f>
        <v>193480683</v>
      </c>
      <c r="S157" s="34">
        <f>SUM(S151:S156)</f>
        <v>127807214</v>
      </c>
      <c r="T157" s="39">
        <f t="shared" si="38"/>
        <v>0.66056834211196158</v>
      </c>
      <c r="U157" s="39">
        <f t="shared" si="39"/>
        <v>0.12028477326626419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8125121</v>
      </c>
      <c r="E158" s="33">
        <v>8285121</v>
      </c>
      <c r="F158" s="33">
        <v>2321339</v>
      </c>
      <c r="G158" s="38">
        <f t="shared" si="32"/>
        <v>0.28569900682094457</v>
      </c>
      <c r="H158" s="33">
        <v>2595622</v>
      </c>
      <c r="I158" s="38">
        <f t="shared" si="33"/>
        <v>0.3194564117875906</v>
      </c>
      <c r="J158" s="33">
        <v>2549663</v>
      </c>
      <c r="K158" s="38">
        <f t="shared" si="34"/>
        <v>0.30773998351985443</v>
      </c>
      <c r="L158" s="33">
        <v>0</v>
      </c>
      <c r="M158" s="38">
        <f t="shared" si="35"/>
        <v>0</v>
      </c>
      <c r="N158" s="33">
        <f t="shared" si="36"/>
        <v>7466624</v>
      </c>
      <c r="O158" s="38">
        <f t="shared" si="37"/>
        <v>0.90120880552016081</v>
      </c>
      <c r="P158" s="33">
        <v>2643014</v>
      </c>
      <c r="Q158" s="33">
        <v>11837184</v>
      </c>
      <c r="R158" s="33">
        <v>11122184</v>
      </c>
      <c r="S158" s="33">
        <v>7250801</v>
      </c>
      <c r="T158" s="38">
        <f t="shared" si="38"/>
        <v>0.65192241020288821</v>
      </c>
      <c r="U158" s="38">
        <f t="shared" si="39"/>
        <v>-3.5319903715984813E-2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103123326</v>
      </c>
      <c r="E159" s="33">
        <v>118138668</v>
      </c>
      <c r="F159" s="33">
        <v>17932918</v>
      </c>
      <c r="G159" s="38">
        <f t="shared" si="32"/>
        <v>0.17389778525956387</v>
      </c>
      <c r="H159" s="33">
        <v>29755621</v>
      </c>
      <c r="I159" s="38">
        <f t="shared" si="33"/>
        <v>0.28854403900820652</v>
      </c>
      <c r="J159" s="33">
        <v>28991710</v>
      </c>
      <c r="K159" s="38">
        <f t="shared" si="34"/>
        <v>0.24540407040986784</v>
      </c>
      <c r="L159" s="33">
        <v>0</v>
      </c>
      <c r="M159" s="38">
        <f t="shared" si="35"/>
        <v>0</v>
      </c>
      <c r="N159" s="33">
        <f t="shared" si="36"/>
        <v>76680249</v>
      </c>
      <c r="O159" s="38">
        <f t="shared" si="37"/>
        <v>0.6490698625449205</v>
      </c>
      <c r="P159" s="33">
        <v>24168989</v>
      </c>
      <c r="Q159" s="33">
        <v>91948284</v>
      </c>
      <c r="R159" s="33">
        <v>99254659</v>
      </c>
      <c r="S159" s="33">
        <v>62582216</v>
      </c>
      <c r="T159" s="38">
        <f t="shared" si="38"/>
        <v>0.63052169671954639</v>
      </c>
      <c r="U159" s="38">
        <f t="shared" si="39"/>
        <v>0.19954169369682773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5552000</v>
      </c>
      <c r="E160" s="33">
        <v>4555639</v>
      </c>
      <c r="F160" s="33">
        <v>738655</v>
      </c>
      <c r="G160" s="38">
        <f t="shared" si="32"/>
        <v>0.13304304755043228</v>
      </c>
      <c r="H160" s="33">
        <v>1092854</v>
      </c>
      <c r="I160" s="38">
        <f t="shared" si="33"/>
        <v>0.19683969740634005</v>
      </c>
      <c r="J160" s="33">
        <v>1243761</v>
      </c>
      <c r="K160" s="38">
        <f t="shared" si="34"/>
        <v>0.27301570646840101</v>
      </c>
      <c r="L160" s="33">
        <v>0</v>
      </c>
      <c r="M160" s="38">
        <f t="shared" si="35"/>
        <v>0</v>
      </c>
      <c r="N160" s="33">
        <f t="shared" si="36"/>
        <v>3075270</v>
      </c>
      <c r="O160" s="38">
        <f t="shared" si="37"/>
        <v>0.67504690340915952</v>
      </c>
      <c r="P160" s="33">
        <v>944535</v>
      </c>
      <c r="Q160" s="33">
        <v>3310000</v>
      </c>
      <c r="R160" s="33">
        <v>3662167</v>
      </c>
      <c r="S160" s="33">
        <v>2682714</v>
      </c>
      <c r="T160" s="38">
        <f t="shared" si="38"/>
        <v>0.73254824261154661</v>
      </c>
      <c r="U160" s="38">
        <f t="shared" si="39"/>
        <v>0.31679715415521925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2831318</v>
      </c>
      <c r="E161" s="33">
        <v>2294701</v>
      </c>
      <c r="F161" s="33">
        <v>657122</v>
      </c>
      <c r="G161" s="38">
        <f t="shared" si="32"/>
        <v>0.23209049636953533</v>
      </c>
      <c r="H161" s="33">
        <v>598198</v>
      </c>
      <c r="I161" s="38">
        <f t="shared" si="33"/>
        <v>0.21127898738326109</v>
      </c>
      <c r="J161" s="33">
        <v>491995</v>
      </c>
      <c r="K161" s="38">
        <f t="shared" si="34"/>
        <v>0.21440483967192239</v>
      </c>
      <c r="L161" s="33">
        <v>0</v>
      </c>
      <c r="M161" s="38">
        <f t="shared" si="35"/>
        <v>0</v>
      </c>
      <c r="N161" s="33">
        <f t="shared" si="36"/>
        <v>1747315</v>
      </c>
      <c r="O161" s="38">
        <f t="shared" si="37"/>
        <v>0.76145650348346039</v>
      </c>
      <c r="P161" s="33">
        <v>312135</v>
      </c>
      <c r="Q161" s="33">
        <v>3650000</v>
      </c>
      <c r="R161" s="33">
        <v>3151000</v>
      </c>
      <c r="S161" s="33">
        <v>1647885</v>
      </c>
      <c r="T161" s="38">
        <f t="shared" si="38"/>
        <v>0.5229720723579816</v>
      </c>
      <c r="U161" s="38">
        <f t="shared" si="39"/>
        <v>0.57622503083601639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119631765</v>
      </c>
      <c r="E163" s="34">
        <f>SUM(E158:E162)</f>
        <v>133274129</v>
      </c>
      <c r="F163" s="34">
        <f>SUM(F158:F162)</f>
        <v>21650034</v>
      </c>
      <c r="G163" s="39">
        <f t="shared" si="32"/>
        <v>0.18097228608137647</v>
      </c>
      <c r="H163" s="34">
        <f>SUM(H158:H162)</f>
        <v>34042295</v>
      </c>
      <c r="I163" s="39">
        <f t="shared" si="33"/>
        <v>0.28455899651735472</v>
      </c>
      <c r="J163" s="34">
        <f>SUM(J158:J162)</f>
        <v>33277129</v>
      </c>
      <c r="K163" s="39">
        <f t="shared" si="34"/>
        <v>0.24968933768083376</v>
      </c>
      <c r="L163" s="34">
        <f>SUM(L158:L162)</f>
        <v>0</v>
      </c>
      <c r="M163" s="39">
        <f t="shared" si="35"/>
        <v>0</v>
      </c>
      <c r="N163" s="34">
        <f t="shared" si="36"/>
        <v>88969458</v>
      </c>
      <c r="O163" s="39">
        <f t="shared" si="37"/>
        <v>0.66756735660227051</v>
      </c>
      <c r="P163" s="34">
        <f>SUM(P158:P162)</f>
        <v>28068673</v>
      </c>
      <c r="Q163" s="34">
        <f>SUM(Q158:Q162)</f>
        <v>110745468</v>
      </c>
      <c r="R163" s="34">
        <f>SUM(R158:R162)</f>
        <v>117190010</v>
      </c>
      <c r="S163" s="34">
        <f>SUM(S158:S162)</f>
        <v>74163616</v>
      </c>
      <c r="T163" s="39">
        <f t="shared" si="38"/>
        <v>0.63284930174508902</v>
      </c>
      <c r="U163" s="39">
        <f t="shared" si="39"/>
        <v>0.1855611770460257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22666033</v>
      </c>
      <c r="E164" s="33">
        <v>26346514</v>
      </c>
      <c r="F164" s="33">
        <v>6421242</v>
      </c>
      <c r="G164" s="38">
        <f t="shared" si="32"/>
        <v>0.28329800808107886</v>
      </c>
      <c r="H164" s="33">
        <v>6669612</v>
      </c>
      <c r="I164" s="38">
        <f t="shared" si="33"/>
        <v>0.29425581441622362</v>
      </c>
      <c r="J164" s="33">
        <v>5428206</v>
      </c>
      <c r="K164" s="38">
        <f t="shared" si="34"/>
        <v>0.20603127988773012</v>
      </c>
      <c r="L164" s="33">
        <v>0</v>
      </c>
      <c r="M164" s="38">
        <f t="shared" si="35"/>
        <v>0</v>
      </c>
      <c r="N164" s="33">
        <f t="shared" si="36"/>
        <v>18519060</v>
      </c>
      <c r="O164" s="38">
        <f t="shared" si="37"/>
        <v>0.70290361753361374</v>
      </c>
      <c r="P164" s="33">
        <v>6374368</v>
      </c>
      <c r="Q164" s="33">
        <v>29024090</v>
      </c>
      <c r="R164" s="33">
        <v>24325490</v>
      </c>
      <c r="S164" s="33">
        <v>17984269</v>
      </c>
      <c r="T164" s="38">
        <f t="shared" si="38"/>
        <v>0.73931785135674555</v>
      </c>
      <c r="U164" s="38">
        <f t="shared" si="39"/>
        <v>-0.14843228379660545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11758035</v>
      </c>
      <c r="E165" s="33">
        <v>12539609</v>
      </c>
      <c r="F165" s="33">
        <v>2605715</v>
      </c>
      <c r="G165" s="38">
        <f t="shared" si="32"/>
        <v>0.22161143422349058</v>
      </c>
      <c r="H165" s="33">
        <v>3784494</v>
      </c>
      <c r="I165" s="38">
        <f t="shared" si="33"/>
        <v>0.3218644952153995</v>
      </c>
      <c r="J165" s="33">
        <v>2923562</v>
      </c>
      <c r="K165" s="38">
        <f t="shared" si="34"/>
        <v>0.23314618502060153</v>
      </c>
      <c r="L165" s="33">
        <v>0</v>
      </c>
      <c r="M165" s="38">
        <f t="shared" si="35"/>
        <v>0</v>
      </c>
      <c r="N165" s="33">
        <f t="shared" si="36"/>
        <v>9313771</v>
      </c>
      <c r="O165" s="38">
        <f t="shared" si="37"/>
        <v>0.74274811917979255</v>
      </c>
      <c r="P165" s="33">
        <v>2959703</v>
      </c>
      <c r="Q165" s="33">
        <v>12966913</v>
      </c>
      <c r="R165" s="33">
        <v>12691912</v>
      </c>
      <c r="S165" s="33">
        <v>8181288</v>
      </c>
      <c r="T165" s="38">
        <f t="shared" si="38"/>
        <v>0.64460642336631391</v>
      </c>
      <c r="U165" s="38">
        <f t="shared" si="39"/>
        <v>-1.2211022524895254E-2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11626480</v>
      </c>
      <c r="E166" s="33">
        <v>13451245</v>
      </c>
      <c r="F166" s="33">
        <v>1917969</v>
      </c>
      <c r="G166" s="38">
        <f t="shared" si="32"/>
        <v>0.16496557857580282</v>
      </c>
      <c r="H166" s="33">
        <v>3122975</v>
      </c>
      <c r="I166" s="38">
        <f t="shared" si="33"/>
        <v>0.268608813673614</v>
      </c>
      <c r="J166" s="33">
        <v>2129076</v>
      </c>
      <c r="K166" s="38">
        <f t="shared" si="34"/>
        <v>0.15828096209681705</v>
      </c>
      <c r="L166" s="33">
        <v>0</v>
      </c>
      <c r="M166" s="38">
        <f t="shared" si="35"/>
        <v>0</v>
      </c>
      <c r="N166" s="33">
        <f t="shared" si="36"/>
        <v>7170020</v>
      </c>
      <c r="O166" s="38">
        <f t="shared" si="37"/>
        <v>0.53303764818795585</v>
      </c>
      <c r="P166" s="33">
        <v>700215</v>
      </c>
      <c r="Q166" s="33">
        <v>8968295</v>
      </c>
      <c r="R166" s="33">
        <v>8429777</v>
      </c>
      <c r="S166" s="33">
        <v>3986073</v>
      </c>
      <c r="T166" s="38">
        <f t="shared" si="38"/>
        <v>0.47285628077705971</v>
      </c>
      <c r="U166" s="38">
        <f t="shared" si="39"/>
        <v>2.0406032432895609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10189406</v>
      </c>
      <c r="E167" s="33">
        <v>9549406</v>
      </c>
      <c r="F167" s="33">
        <v>1736453</v>
      </c>
      <c r="G167" s="38">
        <f t="shared" si="32"/>
        <v>0.17041749047981797</v>
      </c>
      <c r="H167" s="33">
        <v>2334934</v>
      </c>
      <c r="I167" s="38">
        <f t="shared" si="33"/>
        <v>0.22915310274220108</v>
      </c>
      <c r="J167" s="33">
        <v>2194474</v>
      </c>
      <c r="K167" s="38">
        <f t="shared" si="34"/>
        <v>0.22980214685604528</v>
      </c>
      <c r="L167" s="33">
        <v>0</v>
      </c>
      <c r="M167" s="38">
        <f t="shared" si="35"/>
        <v>0</v>
      </c>
      <c r="N167" s="33">
        <f t="shared" si="36"/>
        <v>6265861</v>
      </c>
      <c r="O167" s="38">
        <f t="shared" si="37"/>
        <v>0.65615191143826124</v>
      </c>
      <c r="P167" s="33">
        <v>1833908</v>
      </c>
      <c r="Q167" s="33">
        <v>6710500</v>
      </c>
      <c r="R167" s="33">
        <v>7630500</v>
      </c>
      <c r="S167" s="33">
        <v>5496250</v>
      </c>
      <c r="T167" s="38">
        <f t="shared" si="38"/>
        <v>0.72030011139505934</v>
      </c>
      <c r="U167" s="38">
        <f t="shared" si="39"/>
        <v>0.19661073510775906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56239954</v>
      </c>
      <c r="E169" s="34">
        <f>SUM(E164:E168)</f>
        <v>61886774</v>
      </c>
      <c r="F169" s="34">
        <f>SUM(F164:F168)</f>
        <v>12681379</v>
      </c>
      <c r="G169" s="39">
        <f t="shared" si="32"/>
        <v>0.225487008755377</v>
      </c>
      <c r="H169" s="34">
        <f>SUM(H164:H168)</f>
        <v>15912015</v>
      </c>
      <c r="I169" s="39">
        <f t="shared" si="33"/>
        <v>0.28293079684951378</v>
      </c>
      <c r="J169" s="34">
        <f>SUM(J164:J168)</f>
        <v>12675318</v>
      </c>
      <c r="K169" s="39">
        <f t="shared" si="34"/>
        <v>0.20481465070388061</v>
      </c>
      <c r="L169" s="34">
        <f>SUM(L164:L168)</f>
        <v>0</v>
      </c>
      <c r="M169" s="39">
        <f t="shared" si="35"/>
        <v>0</v>
      </c>
      <c r="N169" s="34">
        <f t="shared" si="36"/>
        <v>41268712</v>
      </c>
      <c r="O169" s="39">
        <f t="shared" si="37"/>
        <v>0.66684219151575097</v>
      </c>
      <c r="P169" s="34">
        <f>SUM(P164:P168)</f>
        <v>11868194</v>
      </c>
      <c r="Q169" s="34">
        <f>SUM(Q164:Q168)</f>
        <v>57669798</v>
      </c>
      <c r="R169" s="34">
        <f>SUM(R164:R168)</f>
        <v>53077679</v>
      </c>
      <c r="S169" s="34">
        <f>SUM(S164:S168)</f>
        <v>35647880</v>
      </c>
      <c r="T169" s="39">
        <f t="shared" si="38"/>
        <v>0.67161715944662914</v>
      </c>
      <c r="U169" s="39">
        <f t="shared" si="39"/>
        <v>6.8007314339485925E-2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2491266760</v>
      </c>
      <c r="E170" s="34">
        <f>SUM(E105,E107:E111,E113:E120,E122:E125,E127:E131,E133:E136,E138:E143,E145:E149,E151:E156,E158:E162,E164:E168)</f>
        <v>2437590917</v>
      </c>
      <c r="F170" s="34">
        <f>SUM(F105,F107:F111,F113:F120,F122:F125,F127:F131,F133:F136,F138:F143,F145:F149,F151:F156,F158:F162,F164:F168)</f>
        <v>467749563</v>
      </c>
      <c r="G170" s="39">
        <f t="shared" si="32"/>
        <v>0.18775571147587583</v>
      </c>
      <c r="H170" s="34">
        <f>SUM(H105,H107:H111,H113:H120,H122:H125,H127:H131,H133:H136,H138:H143,H145:H149,H151:H156,H158:H162,H164:H168)</f>
        <v>647199089</v>
      </c>
      <c r="I170" s="39">
        <f t="shared" si="33"/>
        <v>0.25978714900848271</v>
      </c>
      <c r="J170" s="34">
        <f>SUM(J105,J107:J111,J113:J120,J122:J125,J127:J131,J133:J136,J138:J143,J145:J149,J151:J156,J158:J162,J164:J168)</f>
        <v>537269732</v>
      </c>
      <c r="K170" s="39">
        <f t="shared" si="34"/>
        <v>0.22041013045012098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1652218384</v>
      </c>
      <c r="O170" s="39">
        <f t="shared" si="37"/>
        <v>0.67780790143139513</v>
      </c>
      <c r="P170" s="34">
        <f>SUM(P105,P107:P111,P113:P120,P122:P125,P127:P131,P133:P136,P138:P143,P145:P149,P151:P156,P158:P162,P164:P168)</f>
        <v>599470650</v>
      </c>
      <c r="Q170" s="34">
        <f>SUM(Q105,Q107:Q111,Q113:Q120,Q122:Q125,Q127:Q131,Q133:Q136,Q138:Q143,Q145:Q149,Q151:Q156,Q158:Q162,Q164:Q168)</f>
        <v>2361305853</v>
      </c>
      <c r="R170" s="34">
        <f>SUM(R105,R107:R111,R113:R120,R122:R125,R127:R131,R133:R136,R138:R143,R145:R149,R151:R156,R158:R162,R164:R168)</f>
        <v>2452512023</v>
      </c>
      <c r="S170" s="34">
        <f>SUM(S105,S107:S111,S113:S120,S122:S125,S127:S131,S133:S136,S138:S143,S145:S149,S151:S156,S158:S162,S164:S168)</f>
        <v>1757057005</v>
      </c>
      <c r="T170" s="39">
        <f t="shared" si="38"/>
        <v>0.71643155610332354</v>
      </c>
      <c r="U170" s="39">
        <f t="shared" si="39"/>
        <v>-0.10375973869613131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18470875</v>
      </c>
      <c r="E173" s="33">
        <v>15317794</v>
      </c>
      <c r="F173" s="33">
        <v>2179593</v>
      </c>
      <c r="G173" s="38">
        <f t="shared" ref="G173:G205" si="40">IF(($D173     =0),0,($F173     /$D173     ))</f>
        <v>0.1180016106437838</v>
      </c>
      <c r="H173" s="33">
        <v>2386815</v>
      </c>
      <c r="I173" s="38">
        <f t="shared" ref="I173:I205" si="41">IF(($D173     =0),0,($H173     /$D173     ))</f>
        <v>0.12922046194346504</v>
      </c>
      <c r="J173" s="33">
        <v>2073732</v>
      </c>
      <c r="K173" s="38">
        <f t="shared" ref="K173:K205" si="42">IF(($E173     =0),0,($J173     /$E173     ))</f>
        <v>0.13538059070385722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6640140</v>
      </c>
      <c r="O173" s="38">
        <f t="shared" ref="O173:O205" si="45">IF(($E173     =0),0,($N173     /$E173     ))</f>
        <v>0.43349192448991025</v>
      </c>
      <c r="P173" s="33">
        <v>2094318</v>
      </c>
      <c r="Q173" s="33">
        <v>14444667</v>
      </c>
      <c r="R173" s="33">
        <v>12169735</v>
      </c>
      <c r="S173" s="33">
        <v>5657579</v>
      </c>
      <c r="T173" s="38">
        <f t="shared" ref="T173:T205" si="46">IF(($R173     =0),0,($S173     /$R173     ))</f>
        <v>0.46488925190236269</v>
      </c>
      <c r="U173" s="38">
        <f t="shared" ref="U173:U205" si="47">IF(($P173     =0),0,(($J173     /$P173     )-1))</f>
        <v>-9.8294528338103149E-3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7872031</v>
      </c>
      <c r="E174" s="33">
        <v>6402031</v>
      </c>
      <c r="F174" s="33">
        <v>928970</v>
      </c>
      <c r="G174" s="38">
        <f t="shared" si="40"/>
        <v>0.11800893568635591</v>
      </c>
      <c r="H174" s="33">
        <v>1781316</v>
      </c>
      <c r="I174" s="38">
        <f t="shared" si="41"/>
        <v>0.2262841698667091</v>
      </c>
      <c r="J174" s="33">
        <v>1926447</v>
      </c>
      <c r="K174" s="38">
        <f t="shared" si="42"/>
        <v>0.30091185125470338</v>
      </c>
      <c r="L174" s="33">
        <v>0</v>
      </c>
      <c r="M174" s="38">
        <f t="shared" si="43"/>
        <v>0</v>
      </c>
      <c r="N174" s="33">
        <f t="shared" si="44"/>
        <v>4636733</v>
      </c>
      <c r="O174" s="38">
        <f t="shared" si="45"/>
        <v>0.72425969196337847</v>
      </c>
      <c r="P174" s="33">
        <v>1668590</v>
      </c>
      <c r="Q174" s="33">
        <v>7923465</v>
      </c>
      <c r="R174" s="33">
        <v>8256465</v>
      </c>
      <c r="S174" s="33">
        <v>3613701</v>
      </c>
      <c r="T174" s="38">
        <f t="shared" si="46"/>
        <v>0.4376813805908461</v>
      </c>
      <c r="U174" s="38">
        <f t="shared" si="47"/>
        <v>0.1545358656110849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86351102</v>
      </c>
      <c r="E175" s="33">
        <v>88206252</v>
      </c>
      <c r="F175" s="33">
        <v>20810739</v>
      </c>
      <c r="G175" s="38">
        <f t="shared" si="40"/>
        <v>0.24100142925796128</v>
      </c>
      <c r="H175" s="33">
        <v>18543197</v>
      </c>
      <c r="I175" s="38">
        <f t="shared" si="41"/>
        <v>0.21474186860985284</v>
      </c>
      <c r="J175" s="33">
        <v>19474584</v>
      </c>
      <c r="K175" s="38">
        <f t="shared" si="42"/>
        <v>0.22078462193360171</v>
      </c>
      <c r="L175" s="33">
        <v>0</v>
      </c>
      <c r="M175" s="38">
        <f t="shared" si="43"/>
        <v>0</v>
      </c>
      <c r="N175" s="33">
        <f t="shared" si="44"/>
        <v>58828520</v>
      </c>
      <c r="O175" s="38">
        <f t="shared" si="45"/>
        <v>0.66694274687014254</v>
      </c>
      <c r="P175" s="33">
        <v>14913674</v>
      </c>
      <c r="Q175" s="33">
        <v>85904020</v>
      </c>
      <c r="R175" s="33">
        <v>85352919</v>
      </c>
      <c r="S175" s="33">
        <v>52289081</v>
      </c>
      <c r="T175" s="38">
        <f t="shared" si="46"/>
        <v>0.61262205924087965</v>
      </c>
      <c r="U175" s="38">
        <f t="shared" si="47"/>
        <v>0.30582068509744809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6962938</v>
      </c>
      <c r="E176" s="33">
        <v>6352294</v>
      </c>
      <c r="F176" s="33">
        <v>1678807</v>
      </c>
      <c r="G176" s="38">
        <f t="shared" si="40"/>
        <v>0.24110612502940568</v>
      </c>
      <c r="H176" s="33">
        <v>1526817</v>
      </c>
      <c r="I176" s="38">
        <f t="shared" si="41"/>
        <v>0.21927769570833461</v>
      </c>
      <c r="J176" s="33">
        <v>929069</v>
      </c>
      <c r="K176" s="38">
        <f t="shared" si="42"/>
        <v>0.14625724187199143</v>
      </c>
      <c r="L176" s="33">
        <v>0</v>
      </c>
      <c r="M176" s="38">
        <f t="shared" si="43"/>
        <v>0</v>
      </c>
      <c r="N176" s="33">
        <f t="shared" si="44"/>
        <v>4134693</v>
      </c>
      <c r="O176" s="38">
        <f t="shared" si="45"/>
        <v>0.6508976127364382</v>
      </c>
      <c r="P176" s="33">
        <v>1567910</v>
      </c>
      <c r="Q176" s="33">
        <v>8588517</v>
      </c>
      <c r="R176" s="33">
        <v>8568517</v>
      </c>
      <c r="S176" s="33">
        <v>4824632</v>
      </c>
      <c r="T176" s="38">
        <f t="shared" si="46"/>
        <v>0.56306499712844127</v>
      </c>
      <c r="U176" s="38">
        <f t="shared" si="47"/>
        <v>-0.40744749379747558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6800000</v>
      </c>
      <c r="E177" s="33">
        <v>6500000</v>
      </c>
      <c r="F177" s="33">
        <v>1000973</v>
      </c>
      <c r="G177" s="38">
        <f t="shared" si="40"/>
        <v>0.14720191176470587</v>
      </c>
      <c r="H177" s="33">
        <v>2123955</v>
      </c>
      <c r="I177" s="38">
        <f t="shared" si="41"/>
        <v>0.31234632352941177</v>
      </c>
      <c r="J177" s="33">
        <v>1651212</v>
      </c>
      <c r="K177" s="38">
        <f t="shared" si="42"/>
        <v>0.25403261538461541</v>
      </c>
      <c r="L177" s="33">
        <v>0</v>
      </c>
      <c r="M177" s="38">
        <f t="shared" si="43"/>
        <v>0</v>
      </c>
      <c r="N177" s="33">
        <f t="shared" si="44"/>
        <v>4776140</v>
      </c>
      <c r="O177" s="38">
        <f t="shared" si="45"/>
        <v>0.73479076923076925</v>
      </c>
      <c r="P177" s="33">
        <v>520920</v>
      </c>
      <c r="Q177" s="33">
        <v>9200000</v>
      </c>
      <c r="R177" s="33">
        <v>8200000</v>
      </c>
      <c r="S177" s="33">
        <v>4086225</v>
      </c>
      <c r="T177" s="38">
        <f t="shared" si="46"/>
        <v>0.4983201219512195</v>
      </c>
      <c r="U177" s="38">
        <f t="shared" si="47"/>
        <v>2.169799585348998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126456946</v>
      </c>
      <c r="E179" s="34">
        <f>SUM(E173:E178)</f>
        <v>122778371</v>
      </c>
      <c r="F179" s="34">
        <f>SUM(F173:F178)</f>
        <v>26599082</v>
      </c>
      <c r="G179" s="39">
        <f t="shared" si="40"/>
        <v>0.21034101203108291</v>
      </c>
      <c r="H179" s="34">
        <f>SUM(H173:H178)</f>
        <v>26362100</v>
      </c>
      <c r="I179" s="39">
        <f t="shared" si="41"/>
        <v>0.20846699872065549</v>
      </c>
      <c r="J179" s="34">
        <f>SUM(J173:J178)</f>
        <v>26055044</v>
      </c>
      <c r="K179" s="39">
        <f t="shared" si="42"/>
        <v>0.21221200271503846</v>
      </c>
      <c r="L179" s="34">
        <f>SUM(L173:L178)</f>
        <v>0</v>
      </c>
      <c r="M179" s="39">
        <f t="shared" si="43"/>
        <v>0</v>
      </c>
      <c r="N179" s="34">
        <f t="shared" si="44"/>
        <v>79016226</v>
      </c>
      <c r="O179" s="39">
        <f t="shared" si="45"/>
        <v>0.64356796198248956</v>
      </c>
      <c r="P179" s="34">
        <f>SUM(P173:P178)</f>
        <v>20765412</v>
      </c>
      <c r="Q179" s="34">
        <f>SUM(Q173:Q178)</f>
        <v>126060669</v>
      </c>
      <c r="R179" s="34">
        <f>SUM(R173:R178)</f>
        <v>122547636</v>
      </c>
      <c r="S179" s="34">
        <f>SUM(S173:S178)</f>
        <v>70471218</v>
      </c>
      <c r="T179" s="39">
        <f t="shared" si="46"/>
        <v>0.57505163135093029</v>
      </c>
      <c r="U179" s="39">
        <f t="shared" si="47"/>
        <v>0.25473282206006798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18949032</v>
      </c>
      <c r="E180" s="33">
        <v>7714100</v>
      </c>
      <c r="F180" s="33">
        <v>2010420</v>
      </c>
      <c r="G180" s="38">
        <f t="shared" si="40"/>
        <v>0.10609618475497851</v>
      </c>
      <c r="H180" s="33">
        <v>601623</v>
      </c>
      <c r="I180" s="38">
        <f t="shared" si="41"/>
        <v>3.1749537390617102E-2</v>
      </c>
      <c r="J180" s="33">
        <v>3112290</v>
      </c>
      <c r="K180" s="38">
        <f t="shared" si="42"/>
        <v>0.40345471279864142</v>
      </c>
      <c r="L180" s="33">
        <v>0</v>
      </c>
      <c r="M180" s="38">
        <f t="shared" si="43"/>
        <v>0</v>
      </c>
      <c r="N180" s="33">
        <f t="shared" si="44"/>
        <v>5724333</v>
      </c>
      <c r="O180" s="38">
        <f t="shared" si="45"/>
        <v>0.74206103109889687</v>
      </c>
      <c r="P180" s="33">
        <v>1544819</v>
      </c>
      <c r="Q180" s="33">
        <v>13448466</v>
      </c>
      <c r="R180" s="33">
        <v>13050270</v>
      </c>
      <c r="S180" s="33">
        <v>4212369</v>
      </c>
      <c r="T180" s="38">
        <f t="shared" si="46"/>
        <v>0.32278021834031018</v>
      </c>
      <c r="U180" s="38">
        <f t="shared" si="47"/>
        <v>1.0146632064986254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61616999</v>
      </c>
      <c r="E181" s="33">
        <v>111468016</v>
      </c>
      <c r="F181" s="33">
        <v>13059993</v>
      </c>
      <c r="G181" s="38">
        <f t="shared" si="40"/>
        <v>0.21195438291306593</v>
      </c>
      <c r="H181" s="33">
        <v>36860225</v>
      </c>
      <c r="I181" s="38">
        <f t="shared" si="41"/>
        <v>0.59821519382987154</v>
      </c>
      <c r="J181" s="33">
        <v>36788347</v>
      </c>
      <c r="K181" s="38">
        <f t="shared" si="42"/>
        <v>0.33003500304517847</v>
      </c>
      <c r="L181" s="33">
        <v>0</v>
      </c>
      <c r="M181" s="38">
        <f t="shared" si="43"/>
        <v>0</v>
      </c>
      <c r="N181" s="33">
        <f t="shared" si="44"/>
        <v>86708565</v>
      </c>
      <c r="O181" s="38">
        <f t="shared" si="45"/>
        <v>0.77787842747645208</v>
      </c>
      <c r="P181" s="33">
        <v>13342631</v>
      </c>
      <c r="Q181" s="33">
        <v>61882472</v>
      </c>
      <c r="R181" s="33">
        <v>61788235</v>
      </c>
      <c r="S181" s="33">
        <v>40072245</v>
      </c>
      <c r="T181" s="38">
        <f t="shared" si="46"/>
        <v>0.64854166816708714</v>
      </c>
      <c r="U181" s="38">
        <f t="shared" si="47"/>
        <v>1.7572033581682653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24734796</v>
      </c>
      <c r="E182" s="33">
        <v>30943512</v>
      </c>
      <c r="F182" s="33">
        <v>6305568</v>
      </c>
      <c r="G182" s="38">
        <f t="shared" si="40"/>
        <v>0.25492702668742445</v>
      </c>
      <c r="H182" s="33">
        <v>7103725</v>
      </c>
      <c r="I182" s="38">
        <f t="shared" si="41"/>
        <v>0.28719561705703983</v>
      </c>
      <c r="J182" s="33">
        <v>8069605</v>
      </c>
      <c r="K182" s="38">
        <f t="shared" si="42"/>
        <v>0.26078503952621795</v>
      </c>
      <c r="L182" s="33">
        <v>0</v>
      </c>
      <c r="M182" s="38">
        <f t="shared" si="43"/>
        <v>0</v>
      </c>
      <c r="N182" s="33">
        <f t="shared" si="44"/>
        <v>21478898</v>
      </c>
      <c r="O182" s="38">
        <f t="shared" si="45"/>
        <v>0.69413252122124991</v>
      </c>
      <c r="P182" s="33">
        <v>10603973</v>
      </c>
      <c r="Q182" s="33">
        <v>23394516</v>
      </c>
      <c r="R182" s="33">
        <v>28783060</v>
      </c>
      <c r="S182" s="33">
        <v>24086378</v>
      </c>
      <c r="T182" s="38">
        <f t="shared" si="46"/>
        <v>0.83682478513403369</v>
      </c>
      <c r="U182" s="38">
        <f t="shared" si="47"/>
        <v>-0.23900174019681109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20687208</v>
      </c>
      <c r="E183" s="33">
        <v>20796452</v>
      </c>
      <c r="F183" s="33">
        <v>585829</v>
      </c>
      <c r="G183" s="38">
        <f t="shared" si="40"/>
        <v>2.8318417835794953E-2</v>
      </c>
      <c r="H183" s="33">
        <v>12159826</v>
      </c>
      <c r="I183" s="38">
        <f t="shared" si="41"/>
        <v>0.58779444766060263</v>
      </c>
      <c r="J183" s="33">
        <v>2276718</v>
      </c>
      <c r="K183" s="38">
        <f t="shared" si="42"/>
        <v>0.10947627027918032</v>
      </c>
      <c r="L183" s="33">
        <v>0</v>
      </c>
      <c r="M183" s="38">
        <f t="shared" si="43"/>
        <v>0</v>
      </c>
      <c r="N183" s="33">
        <f t="shared" si="44"/>
        <v>15022373</v>
      </c>
      <c r="O183" s="38">
        <f t="shared" si="45"/>
        <v>0.72235268785271645</v>
      </c>
      <c r="P183" s="33">
        <v>4817713</v>
      </c>
      <c r="Q183" s="33">
        <v>20700612</v>
      </c>
      <c r="R183" s="33">
        <v>17574260</v>
      </c>
      <c r="S183" s="33">
        <v>11941350</v>
      </c>
      <c r="T183" s="38">
        <f t="shared" si="46"/>
        <v>0.67947953427342034</v>
      </c>
      <c r="U183" s="38">
        <f t="shared" si="47"/>
        <v>-0.52742764045928014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125988035</v>
      </c>
      <c r="E185" s="34">
        <f>SUM(E180:E184)</f>
        <v>170922080</v>
      </c>
      <c r="F185" s="34">
        <f>SUM(F180:F184)</f>
        <v>21961810</v>
      </c>
      <c r="G185" s="39">
        <f t="shared" si="40"/>
        <v>0.17431663252784282</v>
      </c>
      <c r="H185" s="34">
        <f>SUM(H180:H184)</f>
        <v>56725399</v>
      </c>
      <c r="I185" s="39">
        <f t="shared" si="41"/>
        <v>0.45024433471003816</v>
      </c>
      <c r="J185" s="34">
        <f>SUM(J180:J184)</f>
        <v>50246960</v>
      </c>
      <c r="K185" s="39">
        <f t="shared" si="42"/>
        <v>0.29397582804983419</v>
      </c>
      <c r="L185" s="34">
        <f>SUM(L180:L184)</f>
        <v>0</v>
      </c>
      <c r="M185" s="39">
        <f t="shared" si="43"/>
        <v>0</v>
      </c>
      <c r="N185" s="34">
        <f t="shared" si="44"/>
        <v>128934169</v>
      </c>
      <c r="O185" s="39">
        <f t="shared" si="45"/>
        <v>0.75434472246066742</v>
      </c>
      <c r="P185" s="34">
        <f>SUM(P180:P184)</f>
        <v>30309136</v>
      </c>
      <c r="Q185" s="34">
        <f>SUM(Q180:Q184)</f>
        <v>119426066</v>
      </c>
      <c r="R185" s="34">
        <f>SUM(R180:R184)</f>
        <v>121195825</v>
      </c>
      <c r="S185" s="34">
        <f>SUM(S180:S184)</f>
        <v>80312342</v>
      </c>
      <c r="T185" s="39">
        <f t="shared" si="46"/>
        <v>0.66266591279031273</v>
      </c>
      <c r="U185" s="39">
        <f t="shared" si="47"/>
        <v>0.65781565004030473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26263665</v>
      </c>
      <c r="E186" s="33">
        <v>33118900</v>
      </c>
      <c r="F186" s="33">
        <v>3417984</v>
      </c>
      <c r="G186" s="38">
        <f t="shared" si="40"/>
        <v>0.13014116651274679</v>
      </c>
      <c r="H186" s="33">
        <v>8764663</v>
      </c>
      <c r="I186" s="38">
        <f t="shared" si="41"/>
        <v>0.33371819964959193</v>
      </c>
      <c r="J186" s="33">
        <v>6241984</v>
      </c>
      <c r="K186" s="38">
        <f t="shared" si="42"/>
        <v>0.18847196011944842</v>
      </c>
      <c r="L186" s="33">
        <v>0</v>
      </c>
      <c r="M186" s="38">
        <f t="shared" si="43"/>
        <v>0</v>
      </c>
      <c r="N186" s="33">
        <f t="shared" si="44"/>
        <v>18424631</v>
      </c>
      <c r="O186" s="38">
        <f t="shared" si="45"/>
        <v>0.55631772190501494</v>
      </c>
      <c r="P186" s="33">
        <v>4052818</v>
      </c>
      <c r="Q186" s="33">
        <v>24461040</v>
      </c>
      <c r="R186" s="33">
        <v>25622318</v>
      </c>
      <c r="S186" s="33">
        <v>12693941</v>
      </c>
      <c r="T186" s="38">
        <f t="shared" si="46"/>
        <v>0.495425160206036</v>
      </c>
      <c r="U186" s="38">
        <f t="shared" si="47"/>
        <v>0.54015897086915809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7712914</v>
      </c>
      <c r="E187" s="33">
        <v>7469038</v>
      </c>
      <c r="F187" s="33">
        <v>1607722</v>
      </c>
      <c r="G187" s="38">
        <f t="shared" si="40"/>
        <v>0.20844547210042794</v>
      </c>
      <c r="H187" s="33">
        <v>1896108</v>
      </c>
      <c r="I187" s="38">
        <f t="shared" si="41"/>
        <v>0.24583549097007953</v>
      </c>
      <c r="J187" s="33">
        <v>1669790</v>
      </c>
      <c r="K187" s="38">
        <f t="shared" si="42"/>
        <v>0.2235615885205029</v>
      </c>
      <c r="L187" s="33">
        <v>0</v>
      </c>
      <c r="M187" s="38">
        <f t="shared" si="43"/>
        <v>0</v>
      </c>
      <c r="N187" s="33">
        <f t="shared" si="44"/>
        <v>5173620</v>
      </c>
      <c r="O187" s="38">
        <f t="shared" si="45"/>
        <v>0.69267554938132592</v>
      </c>
      <c r="P187" s="33">
        <v>1588861</v>
      </c>
      <c r="Q187" s="33">
        <v>7221585</v>
      </c>
      <c r="R187" s="33">
        <v>7221585</v>
      </c>
      <c r="S187" s="33">
        <v>4566464</v>
      </c>
      <c r="T187" s="38">
        <f t="shared" si="46"/>
        <v>0.63233542220994421</v>
      </c>
      <c r="U187" s="38">
        <f t="shared" si="47"/>
        <v>5.0935229702283591E-2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127887962</v>
      </c>
      <c r="E188" s="33">
        <v>145957217</v>
      </c>
      <c r="F188" s="33">
        <v>28904910</v>
      </c>
      <c r="G188" s="38">
        <f t="shared" si="40"/>
        <v>0.22601744173544652</v>
      </c>
      <c r="H188" s="33">
        <v>34934771</v>
      </c>
      <c r="I188" s="38">
        <f t="shared" si="41"/>
        <v>0.27316700065953042</v>
      </c>
      <c r="J188" s="33">
        <v>37237731</v>
      </c>
      <c r="K188" s="38">
        <f t="shared" si="42"/>
        <v>0.25512771321201611</v>
      </c>
      <c r="L188" s="33">
        <v>0</v>
      </c>
      <c r="M188" s="38">
        <f t="shared" si="43"/>
        <v>0</v>
      </c>
      <c r="N188" s="33">
        <f t="shared" si="44"/>
        <v>101077412</v>
      </c>
      <c r="O188" s="38">
        <f t="shared" si="45"/>
        <v>0.69251397140574422</v>
      </c>
      <c r="P188" s="33">
        <v>30971554</v>
      </c>
      <c r="Q188" s="33">
        <v>113681635</v>
      </c>
      <c r="R188" s="33">
        <v>131197835</v>
      </c>
      <c r="S188" s="33">
        <v>97155895</v>
      </c>
      <c r="T188" s="38">
        <f t="shared" si="46"/>
        <v>0.74052971224715713</v>
      </c>
      <c r="U188" s="38">
        <f t="shared" si="47"/>
        <v>0.20232039373936495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21093506</v>
      </c>
      <c r="E189" s="33">
        <v>21435972</v>
      </c>
      <c r="F189" s="33">
        <v>4207170</v>
      </c>
      <c r="G189" s="38">
        <f t="shared" si="40"/>
        <v>0.19945332938014193</v>
      </c>
      <c r="H189" s="33">
        <v>4636403</v>
      </c>
      <c r="I189" s="38">
        <f t="shared" si="41"/>
        <v>0.21980238846970249</v>
      </c>
      <c r="J189" s="33">
        <v>3440886</v>
      </c>
      <c r="K189" s="38">
        <f t="shared" si="42"/>
        <v>0.16051924307421189</v>
      </c>
      <c r="L189" s="33">
        <v>0</v>
      </c>
      <c r="M189" s="38">
        <f t="shared" si="43"/>
        <v>0</v>
      </c>
      <c r="N189" s="33">
        <f t="shared" si="44"/>
        <v>12284459</v>
      </c>
      <c r="O189" s="38">
        <f t="shared" si="45"/>
        <v>0.57307683551741906</v>
      </c>
      <c r="P189" s="33">
        <v>8680075</v>
      </c>
      <c r="Q189" s="33">
        <v>18143063</v>
      </c>
      <c r="R189" s="33">
        <v>20624455</v>
      </c>
      <c r="S189" s="33">
        <v>21736169</v>
      </c>
      <c r="T189" s="38">
        <f t="shared" si="46"/>
        <v>1.0539027091867397</v>
      </c>
      <c r="U189" s="38">
        <f t="shared" si="47"/>
        <v>-0.60358798743098419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182958047</v>
      </c>
      <c r="E191" s="34">
        <f>SUM(E186:E190)</f>
        <v>207981127</v>
      </c>
      <c r="F191" s="34">
        <f>SUM(F186:F190)</f>
        <v>38137786</v>
      </c>
      <c r="G191" s="39">
        <f t="shared" si="40"/>
        <v>0.20845098985998686</v>
      </c>
      <c r="H191" s="34">
        <f>SUM(H186:H190)</f>
        <v>50231945</v>
      </c>
      <c r="I191" s="39">
        <f t="shared" si="41"/>
        <v>0.27455444471376544</v>
      </c>
      <c r="J191" s="34">
        <f>SUM(J186:J190)</f>
        <v>48590391</v>
      </c>
      <c r="K191" s="39">
        <f t="shared" si="42"/>
        <v>0.23362884748672411</v>
      </c>
      <c r="L191" s="34">
        <f>SUM(L186:L190)</f>
        <v>0</v>
      </c>
      <c r="M191" s="39">
        <f t="shared" si="43"/>
        <v>0</v>
      </c>
      <c r="N191" s="34">
        <f t="shared" si="44"/>
        <v>136960122</v>
      </c>
      <c r="O191" s="39">
        <f t="shared" si="45"/>
        <v>0.65852187636236825</v>
      </c>
      <c r="P191" s="34">
        <f>SUM(P186:P190)</f>
        <v>45293308</v>
      </c>
      <c r="Q191" s="34">
        <f>SUM(Q186:Q190)</f>
        <v>163507323</v>
      </c>
      <c r="R191" s="34">
        <f>SUM(R186:R190)</f>
        <v>184666193</v>
      </c>
      <c r="S191" s="34">
        <f>SUM(S186:S190)</f>
        <v>136152469</v>
      </c>
      <c r="T191" s="39">
        <f t="shared" si="46"/>
        <v>0.73728962940173892</v>
      </c>
      <c r="U191" s="39">
        <f t="shared" si="47"/>
        <v>7.2794042775590651E-2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7979227</v>
      </c>
      <c r="E192" s="33">
        <v>9479227</v>
      </c>
      <c r="F192" s="33">
        <v>2590841</v>
      </c>
      <c r="G192" s="38">
        <f t="shared" si="40"/>
        <v>0.32469824457933083</v>
      </c>
      <c r="H192" s="33">
        <v>2683290</v>
      </c>
      <c r="I192" s="38">
        <f t="shared" si="41"/>
        <v>0.33628445462198281</v>
      </c>
      <c r="J192" s="33">
        <v>2330652</v>
      </c>
      <c r="K192" s="38">
        <f t="shared" si="42"/>
        <v>0.24586941530147974</v>
      </c>
      <c r="L192" s="33">
        <v>0</v>
      </c>
      <c r="M192" s="38">
        <f t="shared" si="43"/>
        <v>0</v>
      </c>
      <c r="N192" s="33">
        <f t="shared" si="44"/>
        <v>7604783</v>
      </c>
      <c r="O192" s="38">
        <f t="shared" si="45"/>
        <v>0.80225771573990157</v>
      </c>
      <c r="P192" s="33">
        <v>2417013</v>
      </c>
      <c r="Q192" s="33">
        <v>7517280</v>
      </c>
      <c r="R192" s="33">
        <v>7517280</v>
      </c>
      <c r="S192" s="33">
        <v>6920422</v>
      </c>
      <c r="T192" s="38">
        <f t="shared" si="46"/>
        <v>0.92060186663261179</v>
      </c>
      <c r="U192" s="38">
        <f t="shared" si="47"/>
        <v>-3.5730465661541699E-2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20972169</v>
      </c>
      <c r="E193" s="33">
        <v>22213072</v>
      </c>
      <c r="F193" s="33">
        <v>5448270</v>
      </c>
      <c r="G193" s="38">
        <f t="shared" si="40"/>
        <v>0.259785718873427</v>
      </c>
      <c r="H193" s="33">
        <v>8142070</v>
      </c>
      <c r="I193" s="38">
        <f t="shared" si="41"/>
        <v>0.38823213755334512</v>
      </c>
      <c r="J193" s="33">
        <v>6301396</v>
      </c>
      <c r="K193" s="38">
        <f t="shared" si="42"/>
        <v>0.2836796279235938</v>
      </c>
      <c r="L193" s="33">
        <v>0</v>
      </c>
      <c r="M193" s="38">
        <f t="shared" si="43"/>
        <v>0</v>
      </c>
      <c r="N193" s="33">
        <f t="shared" si="44"/>
        <v>19891736</v>
      </c>
      <c r="O193" s="38">
        <f t="shared" si="45"/>
        <v>0.89549684978286659</v>
      </c>
      <c r="P193" s="33">
        <v>5828016</v>
      </c>
      <c r="Q193" s="33">
        <v>19341262</v>
      </c>
      <c r="R193" s="33">
        <v>19641262</v>
      </c>
      <c r="S193" s="33">
        <v>16701433</v>
      </c>
      <c r="T193" s="38">
        <f t="shared" si="46"/>
        <v>0.85032382338772328</v>
      </c>
      <c r="U193" s="38">
        <f t="shared" si="47"/>
        <v>8.1224897117646799E-2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16784388</v>
      </c>
      <c r="E194" s="33">
        <v>16701912</v>
      </c>
      <c r="F194" s="33">
        <v>3645659</v>
      </c>
      <c r="G194" s="38">
        <f t="shared" si="40"/>
        <v>0.21720535774077673</v>
      </c>
      <c r="H194" s="33">
        <v>2940281</v>
      </c>
      <c r="I194" s="38">
        <f t="shared" si="41"/>
        <v>0.17517951801400206</v>
      </c>
      <c r="J194" s="33">
        <v>3148808</v>
      </c>
      <c r="K194" s="38">
        <f t="shared" si="42"/>
        <v>0.18852979227767455</v>
      </c>
      <c r="L194" s="33">
        <v>0</v>
      </c>
      <c r="M194" s="38">
        <f t="shared" si="43"/>
        <v>0</v>
      </c>
      <c r="N194" s="33">
        <f t="shared" si="44"/>
        <v>9734748</v>
      </c>
      <c r="O194" s="38">
        <f t="shared" si="45"/>
        <v>0.58285231056180875</v>
      </c>
      <c r="P194" s="33">
        <v>4187910</v>
      </c>
      <c r="Q194" s="33">
        <v>17435508</v>
      </c>
      <c r="R194" s="33">
        <v>18601535</v>
      </c>
      <c r="S194" s="33">
        <v>11410451</v>
      </c>
      <c r="T194" s="38">
        <f t="shared" si="46"/>
        <v>0.61341448434228685</v>
      </c>
      <c r="U194" s="38">
        <f t="shared" si="47"/>
        <v>-0.24811946770584847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49659107</v>
      </c>
      <c r="E195" s="33">
        <v>51597675</v>
      </c>
      <c r="F195" s="33">
        <v>10391223</v>
      </c>
      <c r="G195" s="38">
        <f t="shared" si="40"/>
        <v>0.20925110473694181</v>
      </c>
      <c r="H195" s="33">
        <v>11092966</v>
      </c>
      <c r="I195" s="38">
        <f t="shared" si="41"/>
        <v>0.22338230931136155</v>
      </c>
      <c r="J195" s="33">
        <v>11235336</v>
      </c>
      <c r="K195" s="38">
        <f t="shared" si="42"/>
        <v>0.21774888112691124</v>
      </c>
      <c r="L195" s="33">
        <v>0</v>
      </c>
      <c r="M195" s="38">
        <f t="shared" si="43"/>
        <v>0</v>
      </c>
      <c r="N195" s="33">
        <f t="shared" si="44"/>
        <v>32719525</v>
      </c>
      <c r="O195" s="38">
        <f t="shared" si="45"/>
        <v>0.63412789432857197</v>
      </c>
      <c r="P195" s="33">
        <v>18787817</v>
      </c>
      <c r="Q195" s="33">
        <v>45919722</v>
      </c>
      <c r="R195" s="33">
        <v>43008760</v>
      </c>
      <c r="S195" s="33">
        <v>34099975</v>
      </c>
      <c r="T195" s="38">
        <f t="shared" si="46"/>
        <v>0.79286115200717244</v>
      </c>
      <c r="U195" s="38">
        <f t="shared" si="47"/>
        <v>-0.40198821395801332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35172751</v>
      </c>
      <c r="E196" s="33">
        <v>33959751</v>
      </c>
      <c r="F196" s="33">
        <v>5449328</v>
      </c>
      <c r="G196" s="38">
        <f t="shared" si="40"/>
        <v>0.15493038915267104</v>
      </c>
      <c r="H196" s="33">
        <v>5676698</v>
      </c>
      <c r="I196" s="38">
        <f t="shared" si="41"/>
        <v>0.16139476835349045</v>
      </c>
      <c r="J196" s="33">
        <v>6150954</v>
      </c>
      <c r="K196" s="38">
        <f t="shared" si="42"/>
        <v>0.18112482626860249</v>
      </c>
      <c r="L196" s="33">
        <v>0</v>
      </c>
      <c r="M196" s="38">
        <f t="shared" si="43"/>
        <v>0</v>
      </c>
      <c r="N196" s="33">
        <f t="shared" si="44"/>
        <v>17276980</v>
      </c>
      <c r="O196" s="38">
        <f t="shared" si="45"/>
        <v>0.50874872433546403</v>
      </c>
      <c r="P196" s="33">
        <v>1184527</v>
      </c>
      <c r="Q196" s="33">
        <v>34923984</v>
      </c>
      <c r="R196" s="33">
        <v>34699484</v>
      </c>
      <c r="S196" s="33">
        <v>5638573</v>
      </c>
      <c r="T196" s="38">
        <f t="shared" si="46"/>
        <v>0.16249731552204061</v>
      </c>
      <c r="U196" s="38">
        <f t="shared" si="47"/>
        <v>4.1927511994239053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130567642</v>
      </c>
      <c r="E198" s="34">
        <f>SUM(E192:E197)</f>
        <v>133951637</v>
      </c>
      <c r="F198" s="34">
        <f>SUM(F192:F197)</f>
        <v>27525321</v>
      </c>
      <c r="G198" s="39">
        <f t="shared" si="40"/>
        <v>0.21081272954289854</v>
      </c>
      <c r="H198" s="34">
        <f>SUM(H192:H197)</f>
        <v>30535305</v>
      </c>
      <c r="I198" s="39">
        <f t="shared" si="41"/>
        <v>0.23386579195479382</v>
      </c>
      <c r="J198" s="34">
        <f>SUM(J192:J197)</f>
        <v>29167146</v>
      </c>
      <c r="K198" s="39">
        <f t="shared" si="42"/>
        <v>0.21774385631435023</v>
      </c>
      <c r="L198" s="34">
        <f>SUM(L192:L197)</f>
        <v>0</v>
      </c>
      <c r="M198" s="39">
        <f t="shared" si="43"/>
        <v>0</v>
      </c>
      <c r="N198" s="34">
        <f t="shared" si="44"/>
        <v>87227772</v>
      </c>
      <c r="O198" s="39">
        <f t="shared" si="45"/>
        <v>0.65118854799811066</v>
      </c>
      <c r="P198" s="34">
        <f>SUM(P192:P197)</f>
        <v>32405283</v>
      </c>
      <c r="Q198" s="34">
        <f>SUM(Q192:Q197)</f>
        <v>125137756</v>
      </c>
      <c r="R198" s="34">
        <f>SUM(R192:R197)</f>
        <v>123468321</v>
      </c>
      <c r="S198" s="34">
        <f>SUM(S192:S197)</f>
        <v>74770854</v>
      </c>
      <c r="T198" s="39">
        <f t="shared" si="46"/>
        <v>0.6055873554804394</v>
      </c>
      <c r="U198" s="39">
        <f t="shared" si="47"/>
        <v>-9.9926206476888324E-2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7105505</v>
      </c>
      <c r="E199" s="33">
        <v>7105505</v>
      </c>
      <c r="F199" s="33">
        <v>1142187</v>
      </c>
      <c r="G199" s="38">
        <f t="shared" si="40"/>
        <v>0.16074677310057484</v>
      </c>
      <c r="H199" s="33">
        <v>1457715</v>
      </c>
      <c r="I199" s="38">
        <f t="shared" si="41"/>
        <v>0.20515290609182599</v>
      </c>
      <c r="J199" s="33">
        <v>1341836</v>
      </c>
      <c r="K199" s="38">
        <f t="shared" si="42"/>
        <v>0.18884456488314341</v>
      </c>
      <c r="L199" s="33">
        <v>0</v>
      </c>
      <c r="M199" s="38">
        <f t="shared" si="43"/>
        <v>0</v>
      </c>
      <c r="N199" s="33">
        <f t="shared" si="44"/>
        <v>3941738</v>
      </c>
      <c r="O199" s="38">
        <f t="shared" si="45"/>
        <v>0.55474424407554423</v>
      </c>
      <c r="P199" s="33">
        <v>1278447</v>
      </c>
      <c r="Q199" s="33">
        <v>6516513</v>
      </c>
      <c r="R199" s="33">
        <v>6661461</v>
      </c>
      <c r="S199" s="33">
        <v>3413032</v>
      </c>
      <c r="T199" s="38">
        <f t="shared" si="46"/>
        <v>0.51235487230203702</v>
      </c>
      <c r="U199" s="38">
        <f t="shared" si="47"/>
        <v>4.9582814148728893E-2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25052667</v>
      </c>
      <c r="E200" s="33">
        <v>33249107</v>
      </c>
      <c r="F200" s="33">
        <v>6980801</v>
      </c>
      <c r="G200" s="38">
        <f t="shared" si="40"/>
        <v>0.27864502410062769</v>
      </c>
      <c r="H200" s="33">
        <v>8328764</v>
      </c>
      <c r="I200" s="38">
        <f t="shared" si="41"/>
        <v>0.33245019382567131</v>
      </c>
      <c r="J200" s="33">
        <v>7945131</v>
      </c>
      <c r="K200" s="38">
        <f t="shared" si="42"/>
        <v>0.23895772599246048</v>
      </c>
      <c r="L200" s="33">
        <v>0</v>
      </c>
      <c r="M200" s="38">
        <f t="shared" si="43"/>
        <v>0</v>
      </c>
      <c r="N200" s="33">
        <f t="shared" si="44"/>
        <v>23254696</v>
      </c>
      <c r="O200" s="38">
        <f t="shared" si="45"/>
        <v>0.69940813748772257</v>
      </c>
      <c r="P200" s="33">
        <v>6859506</v>
      </c>
      <c r="Q200" s="33">
        <v>25165314</v>
      </c>
      <c r="R200" s="33">
        <v>33504907</v>
      </c>
      <c r="S200" s="33">
        <v>21374005</v>
      </c>
      <c r="T200" s="38">
        <f t="shared" si="46"/>
        <v>0.63793655657662329</v>
      </c>
      <c r="U200" s="38">
        <f t="shared" si="47"/>
        <v>0.15826577015895893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22746494</v>
      </c>
      <c r="E201" s="33">
        <v>31234389</v>
      </c>
      <c r="F201" s="33">
        <v>8933301</v>
      </c>
      <c r="G201" s="38">
        <f t="shared" si="40"/>
        <v>0.39273309548275881</v>
      </c>
      <c r="H201" s="33">
        <v>8962287</v>
      </c>
      <c r="I201" s="38">
        <f t="shared" si="41"/>
        <v>0.39400740175606841</v>
      </c>
      <c r="J201" s="33">
        <v>7094082</v>
      </c>
      <c r="K201" s="38">
        <f t="shared" si="42"/>
        <v>0.22712408429055553</v>
      </c>
      <c r="L201" s="33">
        <v>0</v>
      </c>
      <c r="M201" s="38">
        <f t="shared" si="43"/>
        <v>0</v>
      </c>
      <c r="N201" s="33">
        <f t="shared" si="44"/>
        <v>24989670</v>
      </c>
      <c r="O201" s="38">
        <f t="shared" si="45"/>
        <v>0.80006911612709952</v>
      </c>
      <c r="P201" s="33">
        <v>5399789</v>
      </c>
      <c r="Q201" s="33">
        <v>1351856</v>
      </c>
      <c r="R201" s="33">
        <v>26631856</v>
      </c>
      <c r="S201" s="33">
        <v>8711434</v>
      </c>
      <c r="T201" s="38">
        <f t="shared" si="46"/>
        <v>0.32710577888375486</v>
      </c>
      <c r="U201" s="38">
        <f t="shared" si="47"/>
        <v>0.31377022324390813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31810856</v>
      </c>
      <c r="E202" s="33">
        <v>34805856</v>
      </c>
      <c r="F202" s="33">
        <v>5916011</v>
      </c>
      <c r="G202" s="38">
        <f t="shared" si="40"/>
        <v>0.1859745930760241</v>
      </c>
      <c r="H202" s="33">
        <v>10379045</v>
      </c>
      <c r="I202" s="38">
        <f t="shared" si="41"/>
        <v>0.32627367839457072</v>
      </c>
      <c r="J202" s="33">
        <v>10032577</v>
      </c>
      <c r="K202" s="38">
        <f t="shared" si="42"/>
        <v>0.28824393803157722</v>
      </c>
      <c r="L202" s="33">
        <v>0</v>
      </c>
      <c r="M202" s="38">
        <f t="shared" si="43"/>
        <v>0</v>
      </c>
      <c r="N202" s="33">
        <f t="shared" si="44"/>
        <v>26327633</v>
      </c>
      <c r="O202" s="38">
        <f t="shared" si="45"/>
        <v>0.75641389196116882</v>
      </c>
      <c r="P202" s="33">
        <v>3709459</v>
      </c>
      <c r="Q202" s="33">
        <v>16127618</v>
      </c>
      <c r="R202" s="33">
        <v>24277618</v>
      </c>
      <c r="S202" s="33">
        <v>11475454</v>
      </c>
      <c r="T202" s="38">
        <f t="shared" si="46"/>
        <v>0.47267627326535905</v>
      </c>
      <c r="U202" s="38">
        <f t="shared" si="47"/>
        <v>1.7045930417346571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86715522</v>
      </c>
      <c r="E204" s="34">
        <f>SUM(E199:E203)</f>
        <v>106394857</v>
      </c>
      <c r="F204" s="34">
        <f>SUM(F199:F203)</f>
        <v>22972300</v>
      </c>
      <c r="G204" s="39">
        <f t="shared" si="40"/>
        <v>0.26491566296516095</v>
      </c>
      <c r="H204" s="34">
        <f>SUM(H199:H203)</f>
        <v>29127811</v>
      </c>
      <c r="I204" s="39">
        <f t="shared" si="41"/>
        <v>0.33590077448879335</v>
      </c>
      <c r="J204" s="34">
        <f>SUM(J199:J203)</f>
        <v>26413626</v>
      </c>
      <c r="K204" s="39">
        <f t="shared" si="42"/>
        <v>0.24826036469037221</v>
      </c>
      <c r="L204" s="34">
        <f>SUM(L199:L203)</f>
        <v>0</v>
      </c>
      <c r="M204" s="39">
        <f t="shared" si="43"/>
        <v>0</v>
      </c>
      <c r="N204" s="34">
        <f t="shared" si="44"/>
        <v>78513737</v>
      </c>
      <c r="O204" s="39">
        <f t="shared" si="45"/>
        <v>0.73794673176730718</v>
      </c>
      <c r="P204" s="34">
        <f>SUM(P199:P203)</f>
        <v>17247201</v>
      </c>
      <c r="Q204" s="34">
        <f>SUM(Q199:Q203)</f>
        <v>49161301</v>
      </c>
      <c r="R204" s="34">
        <f>SUM(R199:R203)</f>
        <v>91075842</v>
      </c>
      <c r="S204" s="34">
        <f>SUM(S199:S203)</f>
        <v>44973925</v>
      </c>
      <c r="T204" s="39">
        <f t="shared" si="46"/>
        <v>0.49380740284564156</v>
      </c>
      <c r="U204" s="39">
        <f t="shared" si="47"/>
        <v>0.53147319382431957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652686192</v>
      </c>
      <c r="E205" s="34">
        <f>SUM(E173:E178,E180:E184,E186:E190,E192:E197,E199:E203)</f>
        <v>742028072</v>
      </c>
      <c r="F205" s="34">
        <f>SUM(F173:F178,F180:F184,F186:F190,F192:F197,F199:F203)</f>
        <v>137196299</v>
      </c>
      <c r="G205" s="39">
        <f t="shared" si="40"/>
        <v>0.21020254554427589</v>
      </c>
      <c r="H205" s="34">
        <f>SUM(H173:H178,H180:H184,H186:H190,H192:H197,H199:H203)</f>
        <v>192982560</v>
      </c>
      <c r="I205" s="39">
        <f t="shared" si="41"/>
        <v>0.29567434146055904</v>
      </c>
      <c r="J205" s="34">
        <f>SUM(J173:J178,J180:J184,J186:J190,J192:J197,J199:J203)</f>
        <v>180473167</v>
      </c>
      <c r="K205" s="39">
        <f t="shared" si="42"/>
        <v>0.24321609088665314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510652026</v>
      </c>
      <c r="O205" s="39">
        <f t="shared" si="45"/>
        <v>0.68818424163338121</v>
      </c>
      <c r="P205" s="34">
        <f>SUM(P173:P178,P180:P184,P186:P190,P192:P197,P199:P203)</f>
        <v>146020340</v>
      </c>
      <c r="Q205" s="34">
        <f>SUM(Q173:Q178,Q180:Q184,Q186:Q190,Q192:Q197,Q199:Q203)</f>
        <v>583293115</v>
      </c>
      <c r="R205" s="34">
        <f>SUM(R173:R178,R180:R184,R186:R190,R192:R197,R199:R203)</f>
        <v>642953817</v>
      </c>
      <c r="S205" s="34">
        <f>SUM(S173:S178,S180:S184,S186:S190,S192:S197,S199:S203)</f>
        <v>406680808</v>
      </c>
      <c r="T205" s="39">
        <f t="shared" si="46"/>
        <v>0.63251947067918257</v>
      </c>
      <c r="U205" s="39">
        <f t="shared" si="47"/>
        <v>0.23594539637423106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11990186</v>
      </c>
      <c r="E208" s="33">
        <v>14003470</v>
      </c>
      <c r="F208" s="33">
        <v>1145107</v>
      </c>
      <c r="G208" s="38">
        <f t="shared" ref="G208:G231" si="48">IF(($D208     =0),0,($F208     /$D208     ))</f>
        <v>9.5503689434008776E-2</v>
      </c>
      <c r="H208" s="33">
        <v>1867071</v>
      </c>
      <c r="I208" s="38">
        <f t="shared" ref="I208:I231" si="49">IF(($D208     =0),0,($H208     /$D208     ))</f>
        <v>0.15571660022621833</v>
      </c>
      <c r="J208" s="33">
        <v>1924566</v>
      </c>
      <c r="K208" s="38">
        <f t="shared" ref="K208:K231" si="50">IF(($E208     =0),0,($J208     /$E208     ))</f>
        <v>0.13743493576949142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4936744</v>
      </c>
      <c r="O208" s="38">
        <f t="shared" ref="O208:O231" si="53">IF(($E208     =0),0,($N208     /$E208     ))</f>
        <v>0.35253719256727084</v>
      </c>
      <c r="P208" s="33">
        <v>2864816</v>
      </c>
      <c r="Q208" s="33">
        <v>10337931</v>
      </c>
      <c r="R208" s="33">
        <v>12929835</v>
      </c>
      <c r="S208" s="33">
        <v>9507366</v>
      </c>
      <c r="T208" s="38">
        <f t="shared" ref="T208:T231" si="54">IF(($R208     =0),0,($S208     /$R208     ))</f>
        <v>0.73530451084642612</v>
      </c>
      <c r="U208" s="38">
        <f t="shared" ref="U208:U231" si="55">IF(($P208     =0),0,(($J208     /$P208     )-1))</f>
        <v>-0.32820606977900146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41496446</v>
      </c>
      <c r="E209" s="33">
        <v>41661637</v>
      </c>
      <c r="F209" s="33">
        <v>6157078</v>
      </c>
      <c r="G209" s="38">
        <f t="shared" si="48"/>
        <v>0.14837603201006661</v>
      </c>
      <c r="H209" s="33">
        <v>13922346</v>
      </c>
      <c r="I209" s="38">
        <f t="shared" si="49"/>
        <v>0.33550694919752888</v>
      </c>
      <c r="J209" s="33">
        <v>7024074</v>
      </c>
      <c r="K209" s="38">
        <f t="shared" si="50"/>
        <v>0.16859812781720507</v>
      </c>
      <c r="L209" s="33">
        <v>0</v>
      </c>
      <c r="M209" s="38">
        <f t="shared" si="51"/>
        <v>0</v>
      </c>
      <c r="N209" s="33">
        <f t="shared" si="52"/>
        <v>27103498</v>
      </c>
      <c r="O209" s="38">
        <f t="shared" si="53"/>
        <v>0.65056248269841144</v>
      </c>
      <c r="P209" s="33">
        <v>10070008</v>
      </c>
      <c r="Q209" s="33">
        <v>33973923</v>
      </c>
      <c r="R209" s="33">
        <v>38563703</v>
      </c>
      <c r="S209" s="33">
        <v>31011740</v>
      </c>
      <c r="T209" s="38">
        <f t="shared" si="54"/>
        <v>0.8041691431966479</v>
      </c>
      <c r="U209" s="38">
        <f t="shared" si="55"/>
        <v>-0.302475827228737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11657279</v>
      </c>
      <c r="E210" s="33">
        <v>18688632</v>
      </c>
      <c r="F210" s="33">
        <v>4150359</v>
      </c>
      <c r="G210" s="38">
        <f t="shared" si="48"/>
        <v>0.35603154046497471</v>
      </c>
      <c r="H210" s="33">
        <v>4374809</v>
      </c>
      <c r="I210" s="38">
        <f t="shared" si="49"/>
        <v>0.37528560481395357</v>
      </c>
      <c r="J210" s="33">
        <v>3191707</v>
      </c>
      <c r="K210" s="38">
        <f t="shared" si="50"/>
        <v>0.17078334037504725</v>
      </c>
      <c r="L210" s="33">
        <v>0</v>
      </c>
      <c r="M210" s="38">
        <f t="shared" si="51"/>
        <v>0</v>
      </c>
      <c r="N210" s="33">
        <f t="shared" si="52"/>
        <v>11716875</v>
      </c>
      <c r="O210" s="38">
        <f t="shared" si="53"/>
        <v>0.62695198878120129</v>
      </c>
      <c r="P210" s="33">
        <v>3663216</v>
      </c>
      <c r="Q210" s="33">
        <v>18964632</v>
      </c>
      <c r="R210" s="33">
        <v>17725122</v>
      </c>
      <c r="S210" s="33">
        <v>12487761</v>
      </c>
      <c r="T210" s="38">
        <f t="shared" si="54"/>
        <v>0.70452327493147859</v>
      </c>
      <c r="U210" s="38">
        <f t="shared" si="55"/>
        <v>-0.12871449567811455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29513075</v>
      </c>
      <c r="E211" s="33">
        <v>29513075</v>
      </c>
      <c r="F211" s="33">
        <v>3964381</v>
      </c>
      <c r="G211" s="38">
        <f t="shared" si="48"/>
        <v>0.13432626047946547</v>
      </c>
      <c r="H211" s="33">
        <v>6522023</v>
      </c>
      <c r="I211" s="38">
        <f t="shared" si="49"/>
        <v>0.22098757923394971</v>
      </c>
      <c r="J211" s="33">
        <v>7660610</v>
      </c>
      <c r="K211" s="38">
        <f t="shared" si="50"/>
        <v>0.25956664969678694</v>
      </c>
      <c r="L211" s="33">
        <v>0</v>
      </c>
      <c r="M211" s="38">
        <f t="shared" si="51"/>
        <v>0</v>
      </c>
      <c r="N211" s="33">
        <f t="shared" si="52"/>
        <v>18147014</v>
      </c>
      <c r="O211" s="38">
        <f t="shared" si="53"/>
        <v>0.61488048941020212</v>
      </c>
      <c r="P211" s="33">
        <v>1473002</v>
      </c>
      <c r="Q211" s="33">
        <v>35054390</v>
      </c>
      <c r="R211" s="33">
        <v>36554390</v>
      </c>
      <c r="S211" s="33">
        <v>4320762</v>
      </c>
      <c r="T211" s="38">
        <f t="shared" si="54"/>
        <v>0.11820090555470902</v>
      </c>
      <c r="U211" s="38">
        <f t="shared" si="55"/>
        <v>4.2006786141498793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54885245</v>
      </c>
      <c r="E212" s="33">
        <v>95315483</v>
      </c>
      <c r="F212" s="33">
        <v>16631892</v>
      </c>
      <c r="G212" s="38">
        <f t="shared" si="48"/>
        <v>0.30303029530067688</v>
      </c>
      <c r="H212" s="33">
        <v>2665853</v>
      </c>
      <c r="I212" s="38">
        <f t="shared" si="49"/>
        <v>4.8571396556579098E-2</v>
      </c>
      <c r="J212" s="33">
        <v>16394278</v>
      </c>
      <c r="K212" s="38">
        <f t="shared" si="50"/>
        <v>0.1720001565747718</v>
      </c>
      <c r="L212" s="33">
        <v>0</v>
      </c>
      <c r="M212" s="38">
        <f t="shared" si="51"/>
        <v>0</v>
      </c>
      <c r="N212" s="33">
        <f t="shared" si="52"/>
        <v>35692023</v>
      </c>
      <c r="O212" s="38">
        <f t="shared" si="53"/>
        <v>0.37446196437991086</v>
      </c>
      <c r="P212" s="33">
        <v>270084</v>
      </c>
      <c r="Q212" s="33">
        <v>52689381</v>
      </c>
      <c r="R212" s="33">
        <v>50883280</v>
      </c>
      <c r="S212" s="33">
        <v>12415990</v>
      </c>
      <c r="T212" s="38">
        <f t="shared" si="54"/>
        <v>0.24400923053702514</v>
      </c>
      <c r="U212" s="38">
        <f t="shared" si="55"/>
        <v>59.700663497282328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7603284</v>
      </c>
      <c r="E213" s="33">
        <v>6363280</v>
      </c>
      <c r="F213" s="33">
        <v>246691</v>
      </c>
      <c r="G213" s="38">
        <f t="shared" si="48"/>
        <v>3.2445322310727838E-2</v>
      </c>
      <c r="H213" s="33">
        <v>311527</v>
      </c>
      <c r="I213" s="38">
        <f t="shared" si="49"/>
        <v>4.0972690221751547E-2</v>
      </c>
      <c r="J213" s="33">
        <v>399652</v>
      </c>
      <c r="K213" s="38">
        <f t="shared" si="50"/>
        <v>6.2805974277416673E-2</v>
      </c>
      <c r="L213" s="33">
        <v>0</v>
      </c>
      <c r="M213" s="38">
        <f t="shared" si="51"/>
        <v>0</v>
      </c>
      <c r="N213" s="33">
        <f t="shared" si="52"/>
        <v>957870</v>
      </c>
      <c r="O213" s="38">
        <f t="shared" si="53"/>
        <v>0.15053085829949334</v>
      </c>
      <c r="P213" s="33">
        <v>61029</v>
      </c>
      <c r="Q213" s="33">
        <v>7139832</v>
      </c>
      <c r="R213" s="33">
        <v>8361840</v>
      </c>
      <c r="S213" s="33">
        <v>229248</v>
      </c>
      <c r="T213" s="38">
        <f t="shared" si="54"/>
        <v>2.7415975431244799E-2</v>
      </c>
      <c r="U213" s="38">
        <f t="shared" si="55"/>
        <v>5.548558881843058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109873808</v>
      </c>
      <c r="E214" s="33">
        <v>99517623</v>
      </c>
      <c r="F214" s="33">
        <v>8513925</v>
      </c>
      <c r="G214" s="38">
        <f t="shared" si="48"/>
        <v>7.7488212659381023E-2</v>
      </c>
      <c r="H214" s="33">
        <v>21299136</v>
      </c>
      <c r="I214" s="38">
        <f t="shared" si="49"/>
        <v>0.19385089483746662</v>
      </c>
      <c r="J214" s="33">
        <v>23675502</v>
      </c>
      <c r="K214" s="38">
        <f t="shared" si="50"/>
        <v>0.23790260746079114</v>
      </c>
      <c r="L214" s="33">
        <v>0</v>
      </c>
      <c r="M214" s="38">
        <f t="shared" si="51"/>
        <v>0</v>
      </c>
      <c r="N214" s="33">
        <f t="shared" si="52"/>
        <v>53488563</v>
      </c>
      <c r="O214" s="38">
        <f t="shared" si="53"/>
        <v>0.53747830170742728</v>
      </c>
      <c r="P214" s="33">
        <v>16792085</v>
      </c>
      <c r="Q214" s="33">
        <v>98628840</v>
      </c>
      <c r="R214" s="33">
        <v>103038356</v>
      </c>
      <c r="S214" s="33">
        <v>45737117</v>
      </c>
      <c r="T214" s="38">
        <f t="shared" si="54"/>
        <v>0.44388438223917315</v>
      </c>
      <c r="U214" s="38">
        <f t="shared" si="55"/>
        <v>0.40992032853573579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267019323</v>
      </c>
      <c r="E216" s="34">
        <f>SUM(E208:E215)</f>
        <v>305063200</v>
      </c>
      <c r="F216" s="34">
        <f>SUM(F208:F215)</f>
        <v>40809433</v>
      </c>
      <c r="G216" s="39">
        <f t="shared" si="48"/>
        <v>0.15283325768899503</v>
      </c>
      <c r="H216" s="34">
        <f>SUM(H208:H215)</f>
        <v>50962765</v>
      </c>
      <c r="I216" s="39">
        <f t="shared" si="49"/>
        <v>0.1908579664850697</v>
      </c>
      <c r="J216" s="34">
        <f>SUM(J208:J215)</f>
        <v>60270389</v>
      </c>
      <c r="K216" s="39">
        <f t="shared" si="50"/>
        <v>0.19756689433533772</v>
      </c>
      <c r="L216" s="34">
        <f>SUM(L208:L215)</f>
        <v>0</v>
      </c>
      <c r="M216" s="39">
        <f t="shared" si="51"/>
        <v>0</v>
      </c>
      <c r="N216" s="34">
        <f t="shared" si="52"/>
        <v>152042587</v>
      </c>
      <c r="O216" s="39">
        <f t="shared" si="53"/>
        <v>0.49839701084889948</v>
      </c>
      <c r="P216" s="34">
        <f>SUM(P208:P215)</f>
        <v>35194240</v>
      </c>
      <c r="Q216" s="34">
        <f>SUM(Q208:Q215)</f>
        <v>256788929</v>
      </c>
      <c r="R216" s="34">
        <f>SUM(R208:R215)</f>
        <v>268056526</v>
      </c>
      <c r="S216" s="34">
        <f>SUM(S208:S215)</f>
        <v>115709984</v>
      </c>
      <c r="T216" s="39">
        <f t="shared" si="54"/>
        <v>0.43166262626264135</v>
      </c>
      <c r="U216" s="39">
        <f t="shared" si="55"/>
        <v>0.71250718867632878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12111144</v>
      </c>
      <c r="E217" s="33">
        <v>21468011</v>
      </c>
      <c r="F217" s="33">
        <v>6861881</v>
      </c>
      <c r="G217" s="38">
        <f t="shared" si="48"/>
        <v>0.56657579168408867</v>
      </c>
      <c r="H217" s="33">
        <v>6760304</v>
      </c>
      <c r="I217" s="38">
        <f t="shared" si="49"/>
        <v>0.55818872271686304</v>
      </c>
      <c r="J217" s="33">
        <v>7797943</v>
      </c>
      <c r="K217" s="38">
        <f t="shared" si="50"/>
        <v>0.36323546694661185</v>
      </c>
      <c r="L217" s="33">
        <v>0</v>
      </c>
      <c r="M217" s="38">
        <f t="shared" si="51"/>
        <v>0</v>
      </c>
      <c r="N217" s="33">
        <f t="shared" si="52"/>
        <v>21420128</v>
      </c>
      <c r="O217" s="38">
        <f t="shared" si="53"/>
        <v>0.99776956514508963</v>
      </c>
      <c r="P217" s="33">
        <v>463199</v>
      </c>
      <c r="Q217" s="33">
        <v>23416644</v>
      </c>
      <c r="R217" s="33">
        <v>24023149</v>
      </c>
      <c r="S217" s="33">
        <v>13798430</v>
      </c>
      <c r="T217" s="38">
        <f t="shared" si="54"/>
        <v>0.57438056934167958</v>
      </c>
      <c r="U217" s="38">
        <f t="shared" si="55"/>
        <v>15.834973736989934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162133302</v>
      </c>
      <c r="E218" s="33">
        <v>198140911</v>
      </c>
      <c r="F218" s="33">
        <v>23640102</v>
      </c>
      <c r="G218" s="38">
        <f t="shared" si="48"/>
        <v>0.1458065783425542</v>
      </c>
      <c r="H218" s="33">
        <v>35123377</v>
      </c>
      <c r="I218" s="38">
        <f t="shared" si="49"/>
        <v>0.21663271250714428</v>
      </c>
      <c r="J218" s="33">
        <v>69593247</v>
      </c>
      <c r="K218" s="38">
        <f t="shared" si="50"/>
        <v>0.35123108422571048</v>
      </c>
      <c r="L218" s="33">
        <v>0</v>
      </c>
      <c r="M218" s="38">
        <f t="shared" si="51"/>
        <v>0</v>
      </c>
      <c r="N218" s="33">
        <f t="shared" si="52"/>
        <v>128356726</v>
      </c>
      <c r="O218" s="38">
        <f t="shared" si="53"/>
        <v>0.64780526824165052</v>
      </c>
      <c r="P218" s="33">
        <v>27515833</v>
      </c>
      <c r="Q218" s="33">
        <v>153738401</v>
      </c>
      <c r="R218" s="33">
        <v>195405469</v>
      </c>
      <c r="S218" s="33">
        <v>89399839</v>
      </c>
      <c r="T218" s="38">
        <f t="shared" si="54"/>
        <v>0.45750940061969297</v>
      </c>
      <c r="U218" s="38">
        <f t="shared" si="55"/>
        <v>1.5292073476387213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133228077</v>
      </c>
      <c r="E219" s="33">
        <v>132406365</v>
      </c>
      <c r="F219" s="33">
        <v>24441314</v>
      </c>
      <c r="G219" s="38">
        <f t="shared" si="48"/>
        <v>0.18345467825074141</v>
      </c>
      <c r="H219" s="33">
        <v>28160077</v>
      </c>
      <c r="I219" s="38">
        <f t="shared" si="49"/>
        <v>0.21136743570951638</v>
      </c>
      <c r="J219" s="33">
        <v>20824505</v>
      </c>
      <c r="K219" s="38">
        <f t="shared" si="50"/>
        <v>0.15727722001884123</v>
      </c>
      <c r="L219" s="33">
        <v>0</v>
      </c>
      <c r="M219" s="38">
        <f t="shared" si="51"/>
        <v>0</v>
      </c>
      <c r="N219" s="33">
        <f t="shared" si="52"/>
        <v>73425896</v>
      </c>
      <c r="O219" s="38">
        <f t="shared" si="53"/>
        <v>0.55454959434918405</v>
      </c>
      <c r="P219" s="33">
        <v>27333008</v>
      </c>
      <c r="Q219" s="33">
        <v>129922851</v>
      </c>
      <c r="R219" s="33">
        <v>125746654</v>
      </c>
      <c r="S219" s="33">
        <v>84047993</v>
      </c>
      <c r="T219" s="38">
        <f t="shared" si="54"/>
        <v>0.66839148658380998</v>
      </c>
      <c r="U219" s="38">
        <f t="shared" si="55"/>
        <v>-0.23811879760910326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9069072</v>
      </c>
      <c r="E220" s="33">
        <v>8203312</v>
      </c>
      <c r="F220" s="33">
        <v>1768032</v>
      </c>
      <c r="G220" s="38">
        <f t="shared" si="48"/>
        <v>0.19495180984338861</v>
      </c>
      <c r="H220" s="33">
        <v>2098924</v>
      </c>
      <c r="I220" s="38">
        <f t="shared" si="49"/>
        <v>0.2314375715618974</v>
      </c>
      <c r="J220" s="33">
        <v>1838849</v>
      </c>
      <c r="K220" s="38">
        <f t="shared" si="50"/>
        <v>0.22415933954480824</v>
      </c>
      <c r="L220" s="33">
        <v>0</v>
      </c>
      <c r="M220" s="38">
        <f t="shared" si="51"/>
        <v>0</v>
      </c>
      <c r="N220" s="33">
        <f t="shared" si="52"/>
        <v>5705805</v>
      </c>
      <c r="O220" s="38">
        <f t="shared" si="53"/>
        <v>0.69554894413378399</v>
      </c>
      <c r="P220" s="33">
        <v>1613531</v>
      </c>
      <c r="Q220" s="33">
        <v>10577316</v>
      </c>
      <c r="R220" s="33">
        <v>10627312</v>
      </c>
      <c r="S220" s="33">
        <v>5906604</v>
      </c>
      <c r="T220" s="38">
        <f t="shared" si="54"/>
        <v>0.55579472965506238</v>
      </c>
      <c r="U220" s="38">
        <f t="shared" si="55"/>
        <v>0.13964280822618225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23737872</v>
      </c>
      <c r="E221" s="33">
        <v>24054015</v>
      </c>
      <c r="F221" s="33">
        <v>2629216</v>
      </c>
      <c r="G221" s="38">
        <f t="shared" si="48"/>
        <v>0.11076039166442553</v>
      </c>
      <c r="H221" s="33">
        <v>900258</v>
      </c>
      <c r="I221" s="38">
        <f t="shared" si="49"/>
        <v>3.7924966483937568E-2</v>
      </c>
      <c r="J221" s="33">
        <v>4311745</v>
      </c>
      <c r="K221" s="38">
        <f t="shared" si="50"/>
        <v>0.1792526112584531</v>
      </c>
      <c r="L221" s="33">
        <v>0</v>
      </c>
      <c r="M221" s="38">
        <f t="shared" si="51"/>
        <v>0</v>
      </c>
      <c r="N221" s="33">
        <f t="shared" si="52"/>
        <v>7841219</v>
      </c>
      <c r="O221" s="38">
        <f t="shared" si="53"/>
        <v>0.32598379106357089</v>
      </c>
      <c r="P221" s="33">
        <v>2393238</v>
      </c>
      <c r="Q221" s="33">
        <v>55912451</v>
      </c>
      <c r="R221" s="33">
        <v>55912451</v>
      </c>
      <c r="S221" s="33">
        <v>6452961</v>
      </c>
      <c r="T221" s="38">
        <f t="shared" si="54"/>
        <v>0.11541187847408084</v>
      </c>
      <c r="U221" s="38">
        <f t="shared" si="55"/>
        <v>0.80163652758313209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37243641</v>
      </c>
      <c r="E222" s="33">
        <v>37990241</v>
      </c>
      <c r="F222" s="33">
        <v>0</v>
      </c>
      <c r="G222" s="38">
        <f t="shared" si="48"/>
        <v>0</v>
      </c>
      <c r="H222" s="33">
        <v>5938376</v>
      </c>
      <c r="I222" s="38">
        <f t="shared" si="49"/>
        <v>0.15944670930535498</v>
      </c>
      <c r="J222" s="33">
        <v>4027040</v>
      </c>
      <c r="K222" s="38">
        <f t="shared" si="50"/>
        <v>0.10600195981910196</v>
      </c>
      <c r="L222" s="33">
        <v>0</v>
      </c>
      <c r="M222" s="38">
        <f t="shared" si="51"/>
        <v>0</v>
      </c>
      <c r="N222" s="33">
        <f t="shared" si="52"/>
        <v>9965416</v>
      </c>
      <c r="O222" s="38">
        <f t="shared" si="53"/>
        <v>0.26231515614760115</v>
      </c>
      <c r="P222" s="33">
        <v>1572597</v>
      </c>
      <c r="Q222" s="33">
        <v>43753403</v>
      </c>
      <c r="R222" s="33">
        <v>49047145</v>
      </c>
      <c r="S222" s="33">
        <v>3253105</v>
      </c>
      <c r="T222" s="38">
        <f t="shared" si="54"/>
        <v>6.6326082792382723E-2</v>
      </c>
      <c r="U222" s="38">
        <f t="shared" si="55"/>
        <v>1.5607577783755153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377523108</v>
      </c>
      <c r="E224" s="34">
        <f>SUM(E217:E223)</f>
        <v>422262855</v>
      </c>
      <c r="F224" s="34">
        <f>SUM(F217:F223)</f>
        <v>59340545</v>
      </c>
      <c r="G224" s="39">
        <f t="shared" si="48"/>
        <v>0.15718387495368893</v>
      </c>
      <c r="H224" s="34">
        <f>SUM(H217:H223)</f>
        <v>78981316</v>
      </c>
      <c r="I224" s="39">
        <f t="shared" si="49"/>
        <v>0.20920922276365664</v>
      </c>
      <c r="J224" s="34">
        <f>SUM(J217:J223)</f>
        <v>108393329</v>
      </c>
      <c r="K224" s="39">
        <f t="shared" si="50"/>
        <v>0.25669633906112815</v>
      </c>
      <c r="L224" s="34">
        <f>SUM(L217:L223)</f>
        <v>0</v>
      </c>
      <c r="M224" s="39">
        <f t="shared" si="51"/>
        <v>0</v>
      </c>
      <c r="N224" s="34">
        <f t="shared" si="52"/>
        <v>246715190</v>
      </c>
      <c r="O224" s="39">
        <f t="shared" si="53"/>
        <v>0.58426922254385838</v>
      </c>
      <c r="P224" s="34">
        <f>SUM(P217:P223)</f>
        <v>60891406</v>
      </c>
      <c r="Q224" s="34">
        <f>SUM(Q217:Q223)</f>
        <v>417321066</v>
      </c>
      <c r="R224" s="34">
        <f>SUM(R217:R223)</f>
        <v>460762180</v>
      </c>
      <c r="S224" s="34">
        <f>SUM(S217:S223)</f>
        <v>202858932</v>
      </c>
      <c r="T224" s="39">
        <f t="shared" si="54"/>
        <v>0.44026819215066654</v>
      </c>
      <c r="U224" s="39">
        <f t="shared" si="55"/>
        <v>0.78010882192472275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25265764</v>
      </c>
      <c r="E225" s="33">
        <v>25085817</v>
      </c>
      <c r="F225" s="33">
        <v>4502332</v>
      </c>
      <c r="G225" s="38">
        <f t="shared" si="48"/>
        <v>0.17819892562916365</v>
      </c>
      <c r="H225" s="33">
        <v>6413412</v>
      </c>
      <c r="I225" s="38">
        <f t="shared" si="49"/>
        <v>0.2538380394909095</v>
      </c>
      <c r="J225" s="33">
        <v>7023342</v>
      </c>
      <c r="K225" s="38">
        <f t="shared" si="50"/>
        <v>0.27997262357450825</v>
      </c>
      <c r="L225" s="33">
        <v>0</v>
      </c>
      <c r="M225" s="38">
        <f t="shared" si="51"/>
        <v>0</v>
      </c>
      <c r="N225" s="33">
        <f t="shared" si="52"/>
        <v>17939086</v>
      </c>
      <c r="O225" s="38">
        <f t="shared" si="53"/>
        <v>0.71510870066539989</v>
      </c>
      <c r="P225" s="33">
        <v>5012869</v>
      </c>
      <c r="Q225" s="33">
        <v>18951684</v>
      </c>
      <c r="R225" s="33">
        <v>22051684</v>
      </c>
      <c r="S225" s="33">
        <v>15309653</v>
      </c>
      <c r="T225" s="38">
        <f t="shared" si="54"/>
        <v>0.69426230667916333</v>
      </c>
      <c r="U225" s="38">
        <f t="shared" si="55"/>
        <v>0.40106234573454835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93358942</v>
      </c>
      <c r="E226" s="33">
        <v>88292066</v>
      </c>
      <c r="F226" s="33">
        <v>28587906</v>
      </c>
      <c r="G226" s="38">
        <f t="shared" si="48"/>
        <v>0.30621497403001846</v>
      </c>
      <c r="H226" s="33">
        <v>34413834</v>
      </c>
      <c r="I226" s="38">
        <f t="shared" si="49"/>
        <v>0.3686185089801039</v>
      </c>
      <c r="J226" s="33">
        <v>22263039</v>
      </c>
      <c r="K226" s="38">
        <f t="shared" si="50"/>
        <v>0.25215220357398815</v>
      </c>
      <c r="L226" s="33">
        <v>0</v>
      </c>
      <c r="M226" s="38">
        <f t="shared" si="51"/>
        <v>0</v>
      </c>
      <c r="N226" s="33">
        <f t="shared" si="52"/>
        <v>85264779</v>
      </c>
      <c r="O226" s="38">
        <f t="shared" si="53"/>
        <v>0.96571280821540639</v>
      </c>
      <c r="P226" s="33">
        <v>23937102</v>
      </c>
      <c r="Q226" s="33">
        <v>58551771</v>
      </c>
      <c r="R226" s="33">
        <v>73137413</v>
      </c>
      <c r="S226" s="33">
        <v>62886105</v>
      </c>
      <c r="T226" s="38">
        <f t="shared" si="54"/>
        <v>0.85983496572404061</v>
      </c>
      <c r="U226" s="38">
        <f t="shared" si="55"/>
        <v>-6.9935909534913576E-2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13344640</v>
      </c>
      <c r="E227" s="33">
        <v>24439657</v>
      </c>
      <c r="F227" s="33">
        <v>4585547</v>
      </c>
      <c r="G227" s="38">
        <f t="shared" si="48"/>
        <v>0.34362463131264687</v>
      </c>
      <c r="H227" s="33">
        <v>6810812</v>
      </c>
      <c r="I227" s="38">
        <f t="shared" si="49"/>
        <v>0.51037809937173273</v>
      </c>
      <c r="J227" s="33">
        <v>3756171</v>
      </c>
      <c r="K227" s="38">
        <f t="shared" si="50"/>
        <v>0.15369164141706243</v>
      </c>
      <c r="L227" s="33">
        <v>0</v>
      </c>
      <c r="M227" s="38">
        <f t="shared" si="51"/>
        <v>0</v>
      </c>
      <c r="N227" s="33">
        <f t="shared" si="52"/>
        <v>15152530</v>
      </c>
      <c r="O227" s="38">
        <f t="shared" si="53"/>
        <v>0.61999765381322658</v>
      </c>
      <c r="P227" s="33">
        <v>162277</v>
      </c>
      <c r="Q227" s="33">
        <v>11477800</v>
      </c>
      <c r="R227" s="33">
        <v>11657800</v>
      </c>
      <c r="S227" s="33">
        <v>1978420</v>
      </c>
      <c r="T227" s="38">
        <f t="shared" si="54"/>
        <v>0.16970783509753126</v>
      </c>
      <c r="U227" s="38">
        <f t="shared" si="55"/>
        <v>22.146662804956957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309954742</v>
      </c>
      <c r="E228" s="33">
        <v>362969960</v>
      </c>
      <c r="F228" s="33">
        <v>60703487</v>
      </c>
      <c r="G228" s="38">
        <f t="shared" si="48"/>
        <v>0.19584629229515063</v>
      </c>
      <c r="H228" s="33">
        <v>81898044</v>
      </c>
      <c r="I228" s="38">
        <f t="shared" si="49"/>
        <v>0.26422581397383493</v>
      </c>
      <c r="J228" s="33">
        <v>91229785</v>
      </c>
      <c r="K228" s="38">
        <f t="shared" si="50"/>
        <v>0.25134252156845155</v>
      </c>
      <c r="L228" s="33">
        <v>0</v>
      </c>
      <c r="M228" s="38">
        <f t="shared" si="51"/>
        <v>0</v>
      </c>
      <c r="N228" s="33">
        <f t="shared" si="52"/>
        <v>233831316</v>
      </c>
      <c r="O228" s="38">
        <f t="shared" si="53"/>
        <v>0.64421671699773719</v>
      </c>
      <c r="P228" s="33">
        <v>68790614</v>
      </c>
      <c r="Q228" s="33">
        <v>328328153</v>
      </c>
      <c r="R228" s="33">
        <v>364477153</v>
      </c>
      <c r="S228" s="33">
        <v>186438176</v>
      </c>
      <c r="T228" s="38">
        <f t="shared" si="54"/>
        <v>0.51152225719893063</v>
      </c>
      <c r="U228" s="38">
        <f t="shared" si="55"/>
        <v>0.32619524227534868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441924088</v>
      </c>
      <c r="E230" s="34">
        <f>SUM(E225:E229)</f>
        <v>500787500</v>
      </c>
      <c r="F230" s="34">
        <f>SUM(F225:F229)</f>
        <v>98379272</v>
      </c>
      <c r="G230" s="39">
        <f t="shared" si="48"/>
        <v>0.22261577196489005</v>
      </c>
      <c r="H230" s="34">
        <f>SUM(H225:H229)</f>
        <v>129536102</v>
      </c>
      <c r="I230" s="39">
        <f t="shared" si="49"/>
        <v>0.29311844617078214</v>
      </c>
      <c r="J230" s="34">
        <f>SUM(J225:J229)</f>
        <v>124272337</v>
      </c>
      <c r="K230" s="39">
        <f t="shared" si="50"/>
        <v>0.24815383171504879</v>
      </c>
      <c r="L230" s="34">
        <f>SUM(L225:L229)</f>
        <v>0</v>
      </c>
      <c r="M230" s="39">
        <f t="shared" si="51"/>
        <v>0</v>
      </c>
      <c r="N230" s="34">
        <f t="shared" si="52"/>
        <v>352187711</v>
      </c>
      <c r="O230" s="39">
        <f t="shared" si="53"/>
        <v>0.70326777525397499</v>
      </c>
      <c r="P230" s="34">
        <f>SUM(P225:P229)</f>
        <v>97902862</v>
      </c>
      <c r="Q230" s="34">
        <f>SUM(Q225:Q229)</f>
        <v>417309408</v>
      </c>
      <c r="R230" s="34">
        <f>SUM(R225:R229)</f>
        <v>471324050</v>
      </c>
      <c r="S230" s="34">
        <f>SUM(S225:S229)</f>
        <v>266612354</v>
      </c>
      <c r="T230" s="39">
        <f t="shared" si="54"/>
        <v>0.56566677214964944</v>
      </c>
      <c r="U230" s="39">
        <f t="shared" si="55"/>
        <v>0.26934324963860612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1086466519</v>
      </c>
      <c r="E231" s="34">
        <f>SUM(E208:E215,E217:E223,E225:E229)</f>
        <v>1228113555</v>
      </c>
      <c r="F231" s="34">
        <f>SUM(F208:F215,F217:F223,F225:F229)</f>
        <v>198529250</v>
      </c>
      <c r="G231" s="39">
        <f t="shared" si="48"/>
        <v>0.18272928482207559</v>
      </c>
      <c r="H231" s="34">
        <f>SUM(H208:H215,H217:H223,H225:H229)</f>
        <v>259480183</v>
      </c>
      <c r="I231" s="39">
        <f t="shared" si="49"/>
        <v>0.23882943327036846</v>
      </c>
      <c r="J231" s="34">
        <f>SUM(J208:J215,J217:J223,J225:J229)</f>
        <v>292936055</v>
      </c>
      <c r="K231" s="39">
        <f t="shared" si="50"/>
        <v>0.23852521927420628</v>
      </c>
      <c r="L231" s="34">
        <f>SUM(L208:L215,L217:L223,L225:L229)</f>
        <v>0</v>
      </c>
      <c r="M231" s="39">
        <f t="shared" si="51"/>
        <v>0</v>
      </c>
      <c r="N231" s="34">
        <f t="shared" si="52"/>
        <v>750945488</v>
      </c>
      <c r="O231" s="39">
        <f t="shared" si="53"/>
        <v>0.61146258417447397</v>
      </c>
      <c r="P231" s="34">
        <f>SUM(P208:P215,P217:P223,P225:P229)</f>
        <v>193988508</v>
      </c>
      <c r="Q231" s="34">
        <f>SUM(Q208:Q215,Q217:Q223,Q225:Q229)</f>
        <v>1091419403</v>
      </c>
      <c r="R231" s="34">
        <f>SUM(R208:R215,R217:R223,R225:R229)</f>
        <v>1200142756</v>
      </c>
      <c r="S231" s="34">
        <f>SUM(S208:S215,S217:S223,S225:S229)</f>
        <v>585181270</v>
      </c>
      <c r="T231" s="39">
        <f t="shared" si="54"/>
        <v>0.48759305263848129</v>
      </c>
      <c r="U231" s="39">
        <f t="shared" si="55"/>
        <v>0.51006911708398728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1329955</v>
      </c>
      <c r="E234" s="33">
        <v>1329955</v>
      </c>
      <c r="F234" s="33">
        <v>864590</v>
      </c>
      <c r="G234" s="38">
        <f t="shared" ref="G234:G260" si="56">IF(($D234     =0),0,($F234     /$D234     ))</f>
        <v>0.65008966468790297</v>
      </c>
      <c r="H234" s="33">
        <v>-864591</v>
      </c>
      <c r="I234" s="38">
        <f t="shared" ref="I234:I260" si="57">IF(($D234     =0),0,($H234     /$D234     ))</f>
        <v>-0.65009041659304267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-1</v>
      </c>
      <c r="O234" s="38">
        <f t="shared" ref="O234:O260" si="61">IF(($E234     =0),0,($N234     /$E234     ))</f>
        <v>-7.5190513964758206E-7</v>
      </c>
      <c r="P234" s="33">
        <v>-2160783</v>
      </c>
      <c r="Q234" s="33">
        <v>0</v>
      </c>
      <c r="R234" s="33">
        <v>101319</v>
      </c>
      <c r="S234" s="33">
        <v>533515</v>
      </c>
      <c r="T234" s="38">
        <f t="shared" ref="T234:T260" si="62">IF(($R234     =0),0,($S234     /$R234     ))</f>
        <v>5.2656954766628177</v>
      </c>
      <c r="U234" s="38">
        <f t="shared" ref="U234:U260" si="63">IF(($P234     =0),0,(($J234     /$P234     )-1))</f>
        <v>-1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84086116</v>
      </c>
      <c r="E235" s="33">
        <v>77160346</v>
      </c>
      <c r="F235" s="33">
        <v>14207460</v>
      </c>
      <c r="G235" s="38">
        <f t="shared" si="56"/>
        <v>0.16896320909863408</v>
      </c>
      <c r="H235" s="33">
        <v>17204827</v>
      </c>
      <c r="I235" s="38">
        <f t="shared" si="57"/>
        <v>0.20460960522900118</v>
      </c>
      <c r="J235" s="33">
        <v>16006694</v>
      </c>
      <c r="K235" s="38">
        <f t="shared" si="58"/>
        <v>0.20744715167555106</v>
      </c>
      <c r="L235" s="33">
        <v>0</v>
      </c>
      <c r="M235" s="38">
        <f t="shared" si="59"/>
        <v>0</v>
      </c>
      <c r="N235" s="33">
        <f t="shared" si="60"/>
        <v>47418981</v>
      </c>
      <c r="O235" s="38">
        <f t="shared" si="61"/>
        <v>0.61455117114171576</v>
      </c>
      <c r="P235" s="33">
        <v>24613093</v>
      </c>
      <c r="Q235" s="33">
        <v>79968318</v>
      </c>
      <c r="R235" s="33">
        <v>80118318</v>
      </c>
      <c r="S235" s="33">
        <v>59350861</v>
      </c>
      <c r="T235" s="38">
        <f t="shared" si="62"/>
        <v>0.74079015238437729</v>
      </c>
      <c r="U235" s="38">
        <f t="shared" si="63"/>
        <v>-0.34966751232768678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305855489</v>
      </c>
      <c r="E236" s="33">
        <v>309615660</v>
      </c>
      <c r="F236" s="33">
        <v>46779679</v>
      </c>
      <c r="G236" s="38">
        <f t="shared" si="56"/>
        <v>0.15294699844343809</v>
      </c>
      <c r="H236" s="33">
        <v>67958772</v>
      </c>
      <c r="I236" s="38">
        <f t="shared" si="57"/>
        <v>0.22219242238284631</v>
      </c>
      <c r="J236" s="33">
        <v>52125828</v>
      </c>
      <c r="K236" s="38">
        <f t="shared" si="58"/>
        <v>0.16835656180956737</v>
      </c>
      <c r="L236" s="33">
        <v>0</v>
      </c>
      <c r="M236" s="38">
        <f t="shared" si="59"/>
        <v>0</v>
      </c>
      <c r="N236" s="33">
        <f t="shared" si="60"/>
        <v>166864279</v>
      </c>
      <c r="O236" s="38">
        <f t="shared" si="61"/>
        <v>0.53894004909183213</v>
      </c>
      <c r="P236" s="33">
        <v>38889701</v>
      </c>
      <c r="Q236" s="33">
        <v>278772589</v>
      </c>
      <c r="R236" s="33">
        <v>299901974</v>
      </c>
      <c r="S236" s="33">
        <v>134010832</v>
      </c>
      <c r="T236" s="38">
        <f t="shared" si="62"/>
        <v>0.44684878266256428</v>
      </c>
      <c r="U236" s="38">
        <f t="shared" si="63"/>
        <v>0.34035044393887204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6006046</v>
      </c>
      <c r="E237" s="33">
        <v>6006046</v>
      </c>
      <c r="F237" s="33">
        <v>1448040</v>
      </c>
      <c r="G237" s="38">
        <f t="shared" si="56"/>
        <v>0.24109705453471386</v>
      </c>
      <c r="H237" s="33">
        <v>-523500</v>
      </c>
      <c r="I237" s="38">
        <f t="shared" si="57"/>
        <v>-8.7162169587112717E-2</v>
      </c>
      <c r="J237" s="33">
        <v>60000</v>
      </c>
      <c r="K237" s="38">
        <f t="shared" si="58"/>
        <v>9.9899334770329768E-3</v>
      </c>
      <c r="L237" s="33">
        <v>0</v>
      </c>
      <c r="M237" s="38">
        <f t="shared" si="59"/>
        <v>0</v>
      </c>
      <c r="N237" s="33">
        <f t="shared" si="60"/>
        <v>984540</v>
      </c>
      <c r="O237" s="38">
        <f t="shared" si="61"/>
        <v>0.16392481842463411</v>
      </c>
      <c r="P237" s="33">
        <v>39039</v>
      </c>
      <c r="Q237" s="33">
        <v>5497597</v>
      </c>
      <c r="R237" s="33">
        <v>5497597</v>
      </c>
      <c r="S237" s="33">
        <v>2684386</v>
      </c>
      <c r="T237" s="38">
        <f t="shared" si="62"/>
        <v>0.48828351732584252</v>
      </c>
      <c r="U237" s="38">
        <f t="shared" si="63"/>
        <v>0.53692461384769086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50390857</v>
      </c>
      <c r="E238" s="33">
        <v>50890857</v>
      </c>
      <c r="F238" s="33">
        <v>10609623</v>
      </c>
      <c r="G238" s="38">
        <f t="shared" si="56"/>
        <v>0.2105465878462833</v>
      </c>
      <c r="H238" s="33">
        <v>11018044</v>
      </c>
      <c r="I238" s="38">
        <f t="shared" si="57"/>
        <v>0.21865164944505708</v>
      </c>
      <c r="J238" s="33">
        <v>21478163</v>
      </c>
      <c r="K238" s="38">
        <f t="shared" si="58"/>
        <v>0.422043649215811</v>
      </c>
      <c r="L238" s="33">
        <v>0</v>
      </c>
      <c r="M238" s="38">
        <f t="shared" si="59"/>
        <v>0</v>
      </c>
      <c r="N238" s="33">
        <f t="shared" si="60"/>
        <v>43105830</v>
      </c>
      <c r="O238" s="38">
        <f t="shared" si="61"/>
        <v>0.84702503634395465</v>
      </c>
      <c r="P238" s="33">
        <v>12952625</v>
      </c>
      <c r="Q238" s="33">
        <v>43862837</v>
      </c>
      <c r="R238" s="33">
        <v>51982911</v>
      </c>
      <c r="S238" s="33">
        <v>34265672</v>
      </c>
      <c r="T238" s="38">
        <f t="shared" si="62"/>
        <v>0.65917185745907925</v>
      </c>
      <c r="U238" s="38">
        <f t="shared" si="63"/>
        <v>0.65820928190231709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50000</v>
      </c>
      <c r="S239" s="33">
        <v>17950</v>
      </c>
      <c r="T239" s="38">
        <f t="shared" si="62"/>
        <v>0.35899999999999999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447668463</v>
      </c>
      <c r="E240" s="34">
        <f>SUM(E234:E239)</f>
        <v>445002864</v>
      </c>
      <c r="F240" s="34">
        <f>SUM(F234:F239)</f>
        <v>73909392</v>
      </c>
      <c r="G240" s="39">
        <f t="shared" si="56"/>
        <v>0.16509850058390196</v>
      </c>
      <c r="H240" s="34">
        <f>SUM(H234:H239)</f>
        <v>94793552</v>
      </c>
      <c r="I240" s="39">
        <f t="shared" si="57"/>
        <v>0.21174945263008174</v>
      </c>
      <c r="J240" s="34">
        <f>SUM(J234:J239)</f>
        <v>89670685</v>
      </c>
      <c r="K240" s="39">
        <f t="shared" si="58"/>
        <v>0.20150586042070956</v>
      </c>
      <c r="L240" s="34">
        <f>SUM(L234:L239)</f>
        <v>0</v>
      </c>
      <c r="M240" s="39">
        <f t="shared" si="59"/>
        <v>0</v>
      </c>
      <c r="N240" s="34">
        <f t="shared" si="60"/>
        <v>258373629</v>
      </c>
      <c r="O240" s="39">
        <f t="shared" si="61"/>
        <v>0.58061115984188361</v>
      </c>
      <c r="P240" s="34">
        <f>SUM(P234:P239)</f>
        <v>74333675</v>
      </c>
      <c r="Q240" s="34">
        <f>SUM(Q234:Q239)</f>
        <v>408101341</v>
      </c>
      <c r="R240" s="34">
        <f>SUM(R234:R239)</f>
        <v>437652119</v>
      </c>
      <c r="S240" s="34">
        <f>SUM(S234:S239)</f>
        <v>230863216</v>
      </c>
      <c r="T240" s="39">
        <f t="shared" si="62"/>
        <v>0.52750393743666535</v>
      </c>
      <c r="U240" s="39">
        <f t="shared" si="63"/>
        <v>0.20632654042733667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9276083</v>
      </c>
      <c r="E242" s="33">
        <v>8000439</v>
      </c>
      <c r="F242" s="33">
        <v>655088</v>
      </c>
      <c r="G242" s="38">
        <f t="shared" si="56"/>
        <v>7.0621187844050123E-2</v>
      </c>
      <c r="H242" s="33">
        <v>526175</v>
      </c>
      <c r="I242" s="38">
        <f t="shared" si="57"/>
        <v>5.6723834834164377E-2</v>
      </c>
      <c r="J242" s="33">
        <v>4052899</v>
      </c>
      <c r="K242" s="38">
        <f t="shared" si="58"/>
        <v>0.50658457617138264</v>
      </c>
      <c r="L242" s="33">
        <v>0</v>
      </c>
      <c r="M242" s="38">
        <f t="shared" si="59"/>
        <v>0</v>
      </c>
      <c r="N242" s="33">
        <f t="shared" si="60"/>
        <v>5234162</v>
      </c>
      <c r="O242" s="38">
        <f t="shared" si="61"/>
        <v>0.65423434889010468</v>
      </c>
      <c r="P242" s="33">
        <v>2455014</v>
      </c>
      <c r="Q242" s="33">
        <v>8574867</v>
      </c>
      <c r="R242" s="33">
        <v>8574867</v>
      </c>
      <c r="S242" s="33">
        <v>4969720</v>
      </c>
      <c r="T242" s="38">
        <f t="shared" si="62"/>
        <v>0.57956817289411022</v>
      </c>
      <c r="U242" s="38">
        <f t="shared" si="63"/>
        <v>0.65086594210868043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30191904</v>
      </c>
      <c r="E243" s="33">
        <v>35048374</v>
      </c>
      <c r="F243" s="33">
        <v>8319169</v>
      </c>
      <c r="G243" s="38">
        <f t="shared" si="56"/>
        <v>0.27554303961750803</v>
      </c>
      <c r="H243" s="33">
        <v>7891304</v>
      </c>
      <c r="I243" s="38">
        <f t="shared" si="57"/>
        <v>0.26137152529366814</v>
      </c>
      <c r="J243" s="33">
        <v>7653749</v>
      </c>
      <c r="K243" s="38">
        <f t="shared" si="58"/>
        <v>0.21837672127100674</v>
      </c>
      <c r="L243" s="33">
        <v>0</v>
      </c>
      <c r="M243" s="38">
        <f t="shared" si="59"/>
        <v>0</v>
      </c>
      <c r="N243" s="33">
        <f t="shared" si="60"/>
        <v>23864222</v>
      </c>
      <c r="O243" s="38">
        <f t="shared" si="61"/>
        <v>0.68089384118076346</v>
      </c>
      <c r="P243" s="33">
        <v>12241802</v>
      </c>
      <c r="Q243" s="33">
        <v>40043856</v>
      </c>
      <c r="R243" s="33">
        <v>38123853</v>
      </c>
      <c r="S243" s="33">
        <v>33632833</v>
      </c>
      <c r="T243" s="38">
        <f t="shared" si="62"/>
        <v>0.88219921003262713</v>
      </c>
      <c r="U243" s="38">
        <f t="shared" si="63"/>
        <v>-0.37478575458090235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250000</v>
      </c>
      <c r="E244" s="33">
        <v>250000</v>
      </c>
      <c r="F244" s="33">
        <v>0</v>
      </c>
      <c r="G244" s="38">
        <f t="shared" si="56"/>
        <v>0</v>
      </c>
      <c r="H244" s="33">
        <v>29980</v>
      </c>
      <c r="I244" s="38">
        <f t="shared" si="57"/>
        <v>0.11992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29980</v>
      </c>
      <c r="O244" s="38">
        <f t="shared" si="61"/>
        <v>0.11992</v>
      </c>
      <c r="P244" s="33">
        <v>0</v>
      </c>
      <c r="Q244" s="33">
        <v>480000</v>
      </c>
      <c r="R244" s="33">
        <v>480000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8693279</v>
      </c>
      <c r="E245" s="33">
        <v>10406149</v>
      </c>
      <c r="F245" s="33">
        <v>3191486</v>
      </c>
      <c r="G245" s="38">
        <f t="shared" si="56"/>
        <v>0.36712108285032607</v>
      </c>
      <c r="H245" s="33">
        <v>2725644</v>
      </c>
      <c r="I245" s="38">
        <f t="shared" si="57"/>
        <v>0.31353462830308332</v>
      </c>
      <c r="J245" s="33">
        <v>5084754</v>
      </c>
      <c r="K245" s="38">
        <f t="shared" si="58"/>
        <v>0.48862975150557619</v>
      </c>
      <c r="L245" s="33">
        <v>0</v>
      </c>
      <c r="M245" s="38">
        <f t="shared" si="59"/>
        <v>0</v>
      </c>
      <c r="N245" s="33">
        <f t="shared" si="60"/>
        <v>11001884</v>
      </c>
      <c r="O245" s="38">
        <f t="shared" si="61"/>
        <v>1.0572483634435754</v>
      </c>
      <c r="P245" s="33">
        <v>2676271</v>
      </c>
      <c r="Q245" s="33">
        <v>8938366</v>
      </c>
      <c r="R245" s="33">
        <v>8978366</v>
      </c>
      <c r="S245" s="33">
        <v>8523372</v>
      </c>
      <c r="T245" s="38">
        <f t="shared" si="62"/>
        <v>0.94932329557516371</v>
      </c>
      <c r="U245" s="38">
        <f t="shared" si="63"/>
        <v>0.89993987903317718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23010540</v>
      </c>
      <c r="E246" s="33">
        <v>23010540</v>
      </c>
      <c r="F246" s="33">
        <v>1483690</v>
      </c>
      <c r="G246" s="38">
        <f t="shared" si="56"/>
        <v>6.4478712798569704E-2</v>
      </c>
      <c r="H246" s="33">
        <v>5961721</v>
      </c>
      <c r="I246" s="38">
        <f t="shared" si="57"/>
        <v>0.25908653165027851</v>
      </c>
      <c r="J246" s="33">
        <v>1551418</v>
      </c>
      <c r="K246" s="38">
        <f t="shared" si="58"/>
        <v>6.7422059630065173E-2</v>
      </c>
      <c r="L246" s="33">
        <v>0</v>
      </c>
      <c r="M246" s="38">
        <f t="shared" si="59"/>
        <v>0</v>
      </c>
      <c r="N246" s="33">
        <f t="shared" si="60"/>
        <v>8996829</v>
      </c>
      <c r="O246" s="38">
        <f t="shared" si="61"/>
        <v>0.39098730407891341</v>
      </c>
      <c r="P246" s="33">
        <v>4614486</v>
      </c>
      <c r="Q246" s="33">
        <v>22162219</v>
      </c>
      <c r="R246" s="33">
        <v>22162219</v>
      </c>
      <c r="S246" s="33">
        <v>16816924</v>
      </c>
      <c r="T246" s="38">
        <f t="shared" si="62"/>
        <v>0.75881047831898063</v>
      </c>
      <c r="U246" s="38">
        <f t="shared" si="63"/>
        <v>-0.66379397402007512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71421806</v>
      </c>
      <c r="E247" s="34">
        <f>SUM(E241:E246)</f>
        <v>76715502</v>
      </c>
      <c r="F247" s="34">
        <f>SUM(F241:F246)</f>
        <v>13649433</v>
      </c>
      <c r="G247" s="39">
        <f t="shared" si="56"/>
        <v>0.19111016319021673</v>
      </c>
      <c r="H247" s="34">
        <f>SUM(H241:H246)</f>
        <v>17134824</v>
      </c>
      <c r="I247" s="39">
        <f t="shared" si="57"/>
        <v>0.23991025934012367</v>
      </c>
      <c r="J247" s="34">
        <f>SUM(J241:J246)</f>
        <v>18342820</v>
      </c>
      <c r="K247" s="39">
        <f t="shared" si="58"/>
        <v>0.23910187018003221</v>
      </c>
      <c r="L247" s="34">
        <f>SUM(L241:L246)</f>
        <v>0</v>
      </c>
      <c r="M247" s="39">
        <f t="shared" si="59"/>
        <v>0</v>
      </c>
      <c r="N247" s="34">
        <f t="shared" si="60"/>
        <v>49127077</v>
      </c>
      <c r="O247" s="39">
        <f t="shared" si="61"/>
        <v>0.64038004991481379</v>
      </c>
      <c r="P247" s="34">
        <f>SUM(P241:P246)</f>
        <v>21987573</v>
      </c>
      <c r="Q247" s="34">
        <f>SUM(Q241:Q246)</f>
        <v>80199308</v>
      </c>
      <c r="R247" s="34">
        <f>SUM(R241:R246)</f>
        <v>78319305</v>
      </c>
      <c r="S247" s="34">
        <f>SUM(S241:S246)</f>
        <v>63942849</v>
      </c>
      <c r="T247" s="39">
        <f t="shared" si="62"/>
        <v>0.81643790123009896</v>
      </c>
      <c r="U247" s="39">
        <f t="shared" si="63"/>
        <v>-0.16576422509205546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22612607</v>
      </c>
      <c r="E248" s="33">
        <v>17793019</v>
      </c>
      <c r="F248" s="33">
        <v>1929294</v>
      </c>
      <c r="G248" s="38">
        <f t="shared" si="56"/>
        <v>8.5319397272503789E-2</v>
      </c>
      <c r="H248" s="33">
        <v>240627</v>
      </c>
      <c r="I248" s="38">
        <f t="shared" si="57"/>
        <v>1.0641276346420384E-2</v>
      </c>
      <c r="J248" s="33">
        <v>338390</v>
      </c>
      <c r="K248" s="38">
        <f t="shared" si="58"/>
        <v>1.9018132898076488E-2</v>
      </c>
      <c r="L248" s="33">
        <v>0</v>
      </c>
      <c r="M248" s="38">
        <f t="shared" si="59"/>
        <v>0</v>
      </c>
      <c r="N248" s="33">
        <f t="shared" si="60"/>
        <v>2508311</v>
      </c>
      <c r="O248" s="38">
        <f t="shared" si="61"/>
        <v>0.14097163612313346</v>
      </c>
      <c r="P248" s="33">
        <v>1419652</v>
      </c>
      <c r="Q248" s="33">
        <v>24792792</v>
      </c>
      <c r="R248" s="33">
        <v>24789167</v>
      </c>
      <c r="S248" s="33">
        <v>5451484</v>
      </c>
      <c r="T248" s="38">
        <f t="shared" si="62"/>
        <v>0.21991396483794715</v>
      </c>
      <c r="U248" s="38">
        <f t="shared" si="63"/>
        <v>-0.76163876781070294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15181514</v>
      </c>
      <c r="E249" s="33">
        <v>15181514</v>
      </c>
      <c r="F249" s="33">
        <v>2145435</v>
      </c>
      <c r="G249" s="38">
        <f t="shared" si="56"/>
        <v>0.14131890929982346</v>
      </c>
      <c r="H249" s="33">
        <v>2648391</v>
      </c>
      <c r="I249" s="38">
        <f t="shared" si="57"/>
        <v>0.17444841140350034</v>
      </c>
      <c r="J249" s="33">
        <v>2427538</v>
      </c>
      <c r="K249" s="38">
        <f t="shared" si="58"/>
        <v>0.15990091633812017</v>
      </c>
      <c r="L249" s="33">
        <v>0</v>
      </c>
      <c r="M249" s="38">
        <f t="shared" si="59"/>
        <v>0</v>
      </c>
      <c r="N249" s="33">
        <f t="shared" si="60"/>
        <v>7221364</v>
      </c>
      <c r="O249" s="38">
        <f t="shared" si="61"/>
        <v>0.47566823704144395</v>
      </c>
      <c r="P249" s="33">
        <v>0</v>
      </c>
      <c r="Q249" s="33">
        <v>7776862</v>
      </c>
      <c r="R249" s="33">
        <v>16112029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19076314</v>
      </c>
      <c r="E250" s="33">
        <v>19076314</v>
      </c>
      <c r="F250" s="33">
        <v>2598158</v>
      </c>
      <c r="G250" s="38">
        <f t="shared" si="56"/>
        <v>0.1361981145833519</v>
      </c>
      <c r="H250" s="33">
        <v>4560830</v>
      </c>
      <c r="I250" s="38">
        <f t="shared" si="57"/>
        <v>0.2390833994449871</v>
      </c>
      <c r="J250" s="33">
        <v>4769611</v>
      </c>
      <c r="K250" s="38">
        <f t="shared" si="58"/>
        <v>0.25002791419767989</v>
      </c>
      <c r="L250" s="33">
        <v>0</v>
      </c>
      <c r="M250" s="38">
        <f t="shared" si="59"/>
        <v>0</v>
      </c>
      <c r="N250" s="33">
        <f t="shared" si="60"/>
        <v>11928599</v>
      </c>
      <c r="O250" s="38">
        <f t="shared" si="61"/>
        <v>0.62530942822601887</v>
      </c>
      <c r="P250" s="33">
        <v>2337531</v>
      </c>
      <c r="Q250" s="33">
        <v>17937902</v>
      </c>
      <c r="R250" s="33">
        <v>20218928</v>
      </c>
      <c r="S250" s="33">
        <v>10941679</v>
      </c>
      <c r="T250" s="38">
        <f t="shared" si="62"/>
        <v>0.54116019405183102</v>
      </c>
      <c r="U250" s="38">
        <f t="shared" si="63"/>
        <v>1.0404482336277039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8889190</v>
      </c>
      <c r="E251" s="33">
        <v>15774323</v>
      </c>
      <c r="F251" s="33">
        <v>1867839</v>
      </c>
      <c r="G251" s="38">
        <f t="shared" si="56"/>
        <v>0.2101247695234324</v>
      </c>
      <c r="H251" s="33">
        <v>2241408</v>
      </c>
      <c r="I251" s="38">
        <f t="shared" si="57"/>
        <v>0.25214985842354593</v>
      </c>
      <c r="J251" s="33">
        <v>1896178</v>
      </c>
      <c r="K251" s="38">
        <f t="shared" si="58"/>
        <v>0.12020661679109779</v>
      </c>
      <c r="L251" s="33">
        <v>0</v>
      </c>
      <c r="M251" s="38">
        <f t="shared" si="59"/>
        <v>0</v>
      </c>
      <c r="N251" s="33">
        <f t="shared" si="60"/>
        <v>6005425</v>
      </c>
      <c r="O251" s="38">
        <f t="shared" si="61"/>
        <v>0.38070889001068381</v>
      </c>
      <c r="P251" s="33">
        <v>2199746</v>
      </c>
      <c r="Q251" s="33">
        <v>7669419</v>
      </c>
      <c r="R251" s="33">
        <v>7669419</v>
      </c>
      <c r="S251" s="33">
        <v>6021098</v>
      </c>
      <c r="T251" s="38">
        <f t="shared" si="62"/>
        <v>0.78507876541886679</v>
      </c>
      <c r="U251" s="38">
        <f t="shared" si="63"/>
        <v>-0.13800138743291268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65759625</v>
      </c>
      <c r="E254" s="34">
        <f>SUM(E248:E253)</f>
        <v>67825170</v>
      </c>
      <c r="F254" s="34">
        <f>SUM(F248:F253)</f>
        <v>8540726</v>
      </c>
      <c r="G254" s="39">
        <f t="shared" si="56"/>
        <v>0.12987796083082895</v>
      </c>
      <c r="H254" s="34">
        <f>SUM(H248:H253)</f>
        <v>9691256</v>
      </c>
      <c r="I254" s="39">
        <f t="shared" si="57"/>
        <v>0.14737395476327611</v>
      </c>
      <c r="J254" s="34">
        <f>SUM(J248:J253)</f>
        <v>9431717</v>
      </c>
      <c r="K254" s="39">
        <f t="shared" si="58"/>
        <v>0.13905924599967828</v>
      </c>
      <c r="L254" s="34">
        <f>SUM(L248:L253)</f>
        <v>0</v>
      </c>
      <c r="M254" s="39">
        <f t="shared" si="59"/>
        <v>0</v>
      </c>
      <c r="N254" s="34">
        <f t="shared" si="60"/>
        <v>27663699</v>
      </c>
      <c r="O254" s="39">
        <f t="shared" si="61"/>
        <v>0.40786774290429351</v>
      </c>
      <c r="P254" s="34">
        <f>SUM(P248:P253)</f>
        <v>5956929</v>
      </c>
      <c r="Q254" s="34">
        <f>SUM(Q248:Q253)</f>
        <v>58176975</v>
      </c>
      <c r="R254" s="34">
        <f>SUM(R248:R253)</f>
        <v>68789543</v>
      </c>
      <c r="S254" s="34">
        <f>SUM(S248:S253)</f>
        <v>22414261</v>
      </c>
      <c r="T254" s="39">
        <f t="shared" si="62"/>
        <v>0.32583820189065654</v>
      </c>
      <c r="U254" s="39">
        <f t="shared" si="63"/>
        <v>0.58331868652454988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189612715</v>
      </c>
      <c r="E255" s="33">
        <v>232063024</v>
      </c>
      <c r="F255" s="33">
        <v>39306420</v>
      </c>
      <c r="G255" s="38">
        <f t="shared" si="56"/>
        <v>0.20729843987519508</v>
      </c>
      <c r="H255" s="33">
        <v>59047035</v>
      </c>
      <c r="I255" s="38">
        <f t="shared" si="57"/>
        <v>0.31140862573483008</v>
      </c>
      <c r="J255" s="33">
        <v>42743215</v>
      </c>
      <c r="K255" s="38">
        <f t="shared" si="58"/>
        <v>0.18418796007760374</v>
      </c>
      <c r="L255" s="33">
        <v>0</v>
      </c>
      <c r="M255" s="38">
        <f t="shared" si="59"/>
        <v>0</v>
      </c>
      <c r="N255" s="33">
        <f t="shared" si="60"/>
        <v>141096670</v>
      </c>
      <c r="O255" s="38">
        <f t="shared" si="61"/>
        <v>0.60801013262672987</v>
      </c>
      <c r="P255" s="33">
        <v>62095909</v>
      </c>
      <c r="Q255" s="33">
        <v>167789354</v>
      </c>
      <c r="R255" s="33">
        <v>176689641</v>
      </c>
      <c r="S255" s="33">
        <v>137076723</v>
      </c>
      <c r="T255" s="38">
        <f t="shared" si="62"/>
        <v>0.77580509091645045</v>
      </c>
      <c r="U255" s="38">
        <f t="shared" si="63"/>
        <v>-0.31165811583497394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10361278</v>
      </c>
      <c r="E256" s="33">
        <v>9400105</v>
      </c>
      <c r="F256" s="33">
        <v>1828599</v>
      </c>
      <c r="G256" s="38">
        <f t="shared" si="56"/>
        <v>0.1764839240873568</v>
      </c>
      <c r="H256" s="33">
        <v>2448521</v>
      </c>
      <c r="I256" s="38">
        <f t="shared" si="57"/>
        <v>0.2363145743218163</v>
      </c>
      <c r="J256" s="33">
        <v>1993661</v>
      </c>
      <c r="K256" s="38">
        <f t="shared" si="58"/>
        <v>0.21208922666289365</v>
      </c>
      <c r="L256" s="33">
        <v>0</v>
      </c>
      <c r="M256" s="38">
        <f t="shared" si="59"/>
        <v>0</v>
      </c>
      <c r="N256" s="33">
        <f t="shared" si="60"/>
        <v>6270781</v>
      </c>
      <c r="O256" s="38">
        <f t="shared" si="61"/>
        <v>0.66709691008770644</v>
      </c>
      <c r="P256" s="33">
        <v>1885659</v>
      </c>
      <c r="Q256" s="33">
        <v>10176278</v>
      </c>
      <c r="R256" s="33">
        <v>10176278</v>
      </c>
      <c r="S256" s="33">
        <v>5618103</v>
      </c>
      <c r="T256" s="38">
        <f t="shared" si="62"/>
        <v>0.55207837285891759</v>
      </c>
      <c r="U256" s="38">
        <f t="shared" si="63"/>
        <v>5.7275467091345789E-2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53723262</v>
      </c>
      <c r="E257" s="33">
        <v>53723262</v>
      </c>
      <c r="F257" s="33">
        <v>10857947</v>
      </c>
      <c r="G257" s="38">
        <f t="shared" si="56"/>
        <v>0.20210885556428052</v>
      </c>
      <c r="H257" s="33">
        <v>15457814</v>
      </c>
      <c r="I257" s="38">
        <f t="shared" si="57"/>
        <v>0.28773036901593951</v>
      </c>
      <c r="J257" s="33">
        <v>15991726</v>
      </c>
      <c r="K257" s="38">
        <f t="shared" si="58"/>
        <v>0.29766855929187619</v>
      </c>
      <c r="L257" s="33">
        <v>0</v>
      </c>
      <c r="M257" s="38">
        <f t="shared" si="59"/>
        <v>0</v>
      </c>
      <c r="N257" s="33">
        <f t="shared" si="60"/>
        <v>42307487</v>
      </c>
      <c r="O257" s="38">
        <f t="shared" si="61"/>
        <v>0.78750778387209619</v>
      </c>
      <c r="P257" s="33">
        <v>25744415</v>
      </c>
      <c r="Q257" s="33">
        <v>47584347</v>
      </c>
      <c r="R257" s="33">
        <v>67973582</v>
      </c>
      <c r="S257" s="33">
        <v>34380965</v>
      </c>
      <c r="T257" s="38">
        <f t="shared" si="62"/>
        <v>0.50579892935464255</v>
      </c>
      <c r="U257" s="38">
        <f t="shared" si="63"/>
        <v>-0.37882736896526881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253697255</v>
      </c>
      <c r="E259" s="34">
        <f>SUM(E255:E258)</f>
        <v>295186391</v>
      </c>
      <c r="F259" s="34">
        <f>SUM(F255:F258)</f>
        <v>51992966</v>
      </c>
      <c r="G259" s="39">
        <f t="shared" si="56"/>
        <v>0.20494098763504556</v>
      </c>
      <c r="H259" s="34">
        <f>SUM(H255:H258)</f>
        <v>76953370</v>
      </c>
      <c r="I259" s="39">
        <f t="shared" si="57"/>
        <v>0.30332756261000932</v>
      </c>
      <c r="J259" s="34">
        <f>SUM(J255:J258)</f>
        <v>60728602</v>
      </c>
      <c r="K259" s="39">
        <f t="shared" si="58"/>
        <v>0.20572968081038667</v>
      </c>
      <c r="L259" s="34">
        <f>SUM(L255:L258)</f>
        <v>0</v>
      </c>
      <c r="M259" s="39">
        <f t="shared" si="59"/>
        <v>0</v>
      </c>
      <c r="N259" s="34">
        <f t="shared" si="60"/>
        <v>189674938</v>
      </c>
      <c r="O259" s="39">
        <f t="shared" si="61"/>
        <v>0.64255990039866029</v>
      </c>
      <c r="P259" s="34">
        <f>SUM(P255:P258)</f>
        <v>89725983</v>
      </c>
      <c r="Q259" s="34">
        <f>SUM(Q255:Q258)</f>
        <v>225549979</v>
      </c>
      <c r="R259" s="34">
        <f>SUM(R255:R258)</f>
        <v>254839501</v>
      </c>
      <c r="S259" s="34">
        <f>SUM(S255:S258)</f>
        <v>177075791</v>
      </c>
      <c r="T259" s="39">
        <f t="shared" si="62"/>
        <v>0.6948522120987829</v>
      </c>
      <c r="U259" s="39">
        <f t="shared" si="63"/>
        <v>-0.32317707792624573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838547149</v>
      </c>
      <c r="E260" s="34">
        <f>SUM(E234:E239,E241:E246,E248:E253,E255:E258)</f>
        <v>884729927</v>
      </c>
      <c r="F260" s="34">
        <f>SUM(F234:F239,F241:F246,F248:F253,F255:F258)</f>
        <v>148092517</v>
      </c>
      <c r="G260" s="39">
        <f t="shared" si="56"/>
        <v>0.17660607060271574</v>
      </c>
      <c r="H260" s="34">
        <f>SUM(H234:H239,H241:H246,H248:H253,H255:H258)</f>
        <v>198573002</v>
      </c>
      <c r="I260" s="39">
        <f t="shared" si="57"/>
        <v>0.2368060069571592</v>
      </c>
      <c r="J260" s="34">
        <f>SUM(J234:J239,J241:J246,J248:J253,J255:J258)</f>
        <v>178173824</v>
      </c>
      <c r="K260" s="39">
        <f t="shared" si="58"/>
        <v>0.2013878117632614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524839343</v>
      </c>
      <c r="O260" s="39">
        <f t="shared" si="61"/>
        <v>0.59321983690509883</v>
      </c>
      <c r="P260" s="34">
        <f>SUM(P234:P239,P241:P246,P248:P253,P255:P258)</f>
        <v>192004160</v>
      </c>
      <c r="Q260" s="34">
        <f>SUM(Q234:Q239,Q241:Q246,Q248:Q253,Q255:Q258)</f>
        <v>772027603</v>
      </c>
      <c r="R260" s="34">
        <f>SUM(R234:R239,R241:R246,R248:R253,R255:R258)</f>
        <v>839600468</v>
      </c>
      <c r="S260" s="34">
        <f>SUM(S234:S239,S241:S246,S248:S253,S255:S258)</f>
        <v>494296117</v>
      </c>
      <c r="T260" s="39">
        <f t="shared" si="62"/>
        <v>0.5887277768882806</v>
      </c>
      <c r="U260" s="39">
        <f t="shared" si="63"/>
        <v>-7.2031439318814727E-2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4573688</v>
      </c>
      <c r="E263" s="33">
        <v>4321129</v>
      </c>
      <c r="F263" s="33">
        <v>317452</v>
      </c>
      <c r="G263" s="38">
        <f t="shared" ref="G263:G299" si="64">IF(($D263     =0),0,($F263     /$D263     ))</f>
        <v>6.9408319937870708E-2</v>
      </c>
      <c r="H263" s="33">
        <v>429763</v>
      </c>
      <c r="I263" s="38">
        <f t="shared" ref="I263:I299" si="65">IF(($D263     =0),0,($H263     /$D263     ))</f>
        <v>9.3964214437014512E-2</v>
      </c>
      <c r="J263" s="33">
        <v>278889</v>
      </c>
      <c r="K263" s="38">
        <f t="shared" ref="K263:K299" si="66">IF(($E263     =0),0,($J263     /$E263     ))</f>
        <v>6.4540771636301536E-2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1026104</v>
      </c>
      <c r="O263" s="38">
        <f t="shared" ref="O263:O299" si="69">IF(($E263     =0),0,($N263     /$E263     ))</f>
        <v>0.23746201513539633</v>
      </c>
      <c r="P263" s="33">
        <v>222572</v>
      </c>
      <c r="Q263" s="33">
        <v>3190216</v>
      </c>
      <c r="R263" s="33">
        <v>2164857</v>
      </c>
      <c r="S263" s="33">
        <v>830764</v>
      </c>
      <c r="T263" s="38">
        <f t="shared" ref="T263:T299" si="70">IF(($R263     =0),0,($S263     /$R263     ))</f>
        <v>0.38375005831793968</v>
      </c>
      <c r="U263" s="38">
        <f t="shared" ref="U263:U299" si="71">IF(($P263     =0),0,(($J263     /$P263     )-1))</f>
        <v>0.25302823356037596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20173563</v>
      </c>
      <c r="E264" s="33">
        <v>18139769</v>
      </c>
      <c r="F264" s="33">
        <v>3945831</v>
      </c>
      <c r="G264" s="38">
        <f t="shared" si="64"/>
        <v>0.19559415458736765</v>
      </c>
      <c r="H264" s="33">
        <v>4743940</v>
      </c>
      <c r="I264" s="38">
        <f t="shared" si="65"/>
        <v>0.23515627854137616</v>
      </c>
      <c r="J264" s="33">
        <v>4445514</v>
      </c>
      <c r="K264" s="38">
        <f t="shared" si="66"/>
        <v>0.245070044717769</v>
      </c>
      <c r="L264" s="33">
        <v>0</v>
      </c>
      <c r="M264" s="38">
        <f t="shared" si="67"/>
        <v>0</v>
      </c>
      <c r="N264" s="33">
        <f t="shared" si="68"/>
        <v>13135285</v>
      </c>
      <c r="O264" s="38">
        <f t="shared" si="69"/>
        <v>0.72411534016778278</v>
      </c>
      <c r="P264" s="33">
        <v>3600181</v>
      </c>
      <c r="Q264" s="33">
        <v>21119880</v>
      </c>
      <c r="R264" s="33">
        <v>18661392</v>
      </c>
      <c r="S264" s="33">
        <v>11184813</v>
      </c>
      <c r="T264" s="38">
        <f t="shared" si="70"/>
        <v>0.59935577153086972</v>
      </c>
      <c r="U264" s="38">
        <f t="shared" si="71"/>
        <v>0.2348029168533472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18903473</v>
      </c>
      <c r="E265" s="33">
        <v>21899996</v>
      </c>
      <c r="F265" s="33">
        <v>4448698</v>
      </c>
      <c r="G265" s="38">
        <f t="shared" si="64"/>
        <v>0.23533760172006488</v>
      </c>
      <c r="H265" s="33">
        <v>6331598</v>
      </c>
      <c r="I265" s="38">
        <f t="shared" si="65"/>
        <v>0.33494363707663666</v>
      </c>
      <c r="J265" s="33">
        <v>4754757</v>
      </c>
      <c r="K265" s="38">
        <f t="shared" si="66"/>
        <v>0.21711223143602401</v>
      </c>
      <c r="L265" s="33">
        <v>0</v>
      </c>
      <c r="M265" s="38">
        <f t="shared" si="67"/>
        <v>0</v>
      </c>
      <c r="N265" s="33">
        <f t="shared" si="68"/>
        <v>15535053</v>
      </c>
      <c r="O265" s="38">
        <f t="shared" si="69"/>
        <v>0.70936328024900097</v>
      </c>
      <c r="P265" s="33">
        <v>6985874</v>
      </c>
      <c r="Q265" s="33">
        <v>0</v>
      </c>
      <c r="R265" s="33">
        <v>25910474</v>
      </c>
      <c r="S265" s="33">
        <v>18025588</v>
      </c>
      <c r="T265" s="38">
        <f t="shared" si="70"/>
        <v>0.69568731162540676</v>
      </c>
      <c r="U265" s="38">
        <f t="shared" si="71"/>
        <v>-0.31937549975851265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43650724</v>
      </c>
      <c r="E267" s="34">
        <f>SUM(E263:E266)</f>
        <v>44360894</v>
      </c>
      <c r="F267" s="34">
        <f>SUM(F263:F266)</f>
        <v>8711981</v>
      </c>
      <c r="G267" s="39">
        <f t="shared" si="64"/>
        <v>0.19958388319057435</v>
      </c>
      <c r="H267" s="34">
        <f>SUM(H263:H266)</f>
        <v>11505301</v>
      </c>
      <c r="I267" s="39">
        <f t="shared" si="65"/>
        <v>0.26357640711755431</v>
      </c>
      <c r="J267" s="34">
        <f>SUM(J263:J266)</f>
        <v>9479160</v>
      </c>
      <c r="K267" s="39">
        <f t="shared" si="66"/>
        <v>0.21368279908876497</v>
      </c>
      <c r="L267" s="34">
        <f>SUM(L263:L266)</f>
        <v>0</v>
      </c>
      <c r="M267" s="39">
        <f t="shared" si="67"/>
        <v>0</v>
      </c>
      <c r="N267" s="34">
        <f t="shared" si="68"/>
        <v>29696442</v>
      </c>
      <c r="O267" s="39">
        <f t="shared" si="69"/>
        <v>0.66942839339531801</v>
      </c>
      <c r="P267" s="34">
        <f>SUM(P263:P266)</f>
        <v>10808627</v>
      </c>
      <c r="Q267" s="34">
        <f>SUM(Q263:Q266)</f>
        <v>24310096</v>
      </c>
      <c r="R267" s="34">
        <f>SUM(R263:R266)</f>
        <v>46736723</v>
      </c>
      <c r="S267" s="34">
        <f>SUM(S263:S266)</f>
        <v>30041165</v>
      </c>
      <c r="T267" s="39">
        <f t="shared" si="70"/>
        <v>0.64277431261066376</v>
      </c>
      <c r="U267" s="39">
        <f t="shared" si="71"/>
        <v>-0.1230005439173727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4437162</v>
      </c>
      <c r="E268" s="33">
        <v>5737162</v>
      </c>
      <c r="F268" s="33">
        <v>209580</v>
      </c>
      <c r="G268" s="38">
        <f t="shared" si="64"/>
        <v>4.7232893457574907E-2</v>
      </c>
      <c r="H268" s="33">
        <v>416676</v>
      </c>
      <c r="I268" s="38">
        <f t="shared" si="65"/>
        <v>9.3905969626531555E-2</v>
      </c>
      <c r="J268" s="33">
        <v>693740</v>
      </c>
      <c r="K268" s="38">
        <f t="shared" si="66"/>
        <v>0.12092041326356132</v>
      </c>
      <c r="L268" s="33">
        <v>0</v>
      </c>
      <c r="M268" s="38">
        <f t="shared" si="67"/>
        <v>0</v>
      </c>
      <c r="N268" s="33">
        <f t="shared" si="68"/>
        <v>1319996</v>
      </c>
      <c r="O268" s="38">
        <f t="shared" si="69"/>
        <v>0.23007821637248521</v>
      </c>
      <c r="P268" s="33">
        <v>191287</v>
      </c>
      <c r="Q268" s="33">
        <v>6329044</v>
      </c>
      <c r="R268" s="33">
        <v>6240423</v>
      </c>
      <c r="S268" s="33">
        <v>752470</v>
      </c>
      <c r="T268" s="38">
        <f t="shared" si="70"/>
        <v>0.12057996709517929</v>
      </c>
      <c r="U268" s="38">
        <f t="shared" si="71"/>
        <v>2.6266970573013326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11401902</v>
      </c>
      <c r="E269" s="33">
        <v>17022423</v>
      </c>
      <c r="F269" s="33">
        <v>2678613</v>
      </c>
      <c r="G269" s="38">
        <f t="shared" si="64"/>
        <v>0.2349268569401842</v>
      </c>
      <c r="H269" s="33">
        <v>2292088</v>
      </c>
      <c r="I269" s="38">
        <f t="shared" si="65"/>
        <v>0.20102681114080792</v>
      </c>
      <c r="J269" s="33">
        <v>2060973</v>
      </c>
      <c r="K269" s="38">
        <f t="shared" si="66"/>
        <v>0.12107400926413354</v>
      </c>
      <c r="L269" s="33">
        <v>0</v>
      </c>
      <c r="M269" s="38">
        <f t="shared" si="67"/>
        <v>0</v>
      </c>
      <c r="N269" s="33">
        <f t="shared" si="68"/>
        <v>7031674</v>
      </c>
      <c r="O269" s="38">
        <f t="shared" si="69"/>
        <v>0.41308302584185574</v>
      </c>
      <c r="P269" s="33">
        <v>2035229</v>
      </c>
      <c r="Q269" s="33">
        <v>12154736</v>
      </c>
      <c r="R269" s="33">
        <v>12631059</v>
      </c>
      <c r="S269" s="33">
        <v>5734743</v>
      </c>
      <c r="T269" s="38">
        <f t="shared" si="70"/>
        <v>0.45401917606433473</v>
      </c>
      <c r="U269" s="38">
        <f t="shared" si="71"/>
        <v>1.2649190828157408E-2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5854453</v>
      </c>
      <c r="E270" s="33">
        <v>6344768</v>
      </c>
      <c r="F270" s="33">
        <v>1270646</v>
      </c>
      <c r="G270" s="38">
        <f t="shared" si="64"/>
        <v>0.21703923492083718</v>
      </c>
      <c r="H270" s="33">
        <v>1294580</v>
      </c>
      <c r="I270" s="38">
        <f t="shared" si="65"/>
        <v>0.22112740507097758</v>
      </c>
      <c r="J270" s="33">
        <v>1378583</v>
      </c>
      <c r="K270" s="38">
        <f t="shared" si="66"/>
        <v>0.21727870900874546</v>
      </c>
      <c r="L270" s="33">
        <v>0</v>
      </c>
      <c r="M270" s="38">
        <f t="shared" si="67"/>
        <v>0</v>
      </c>
      <c r="N270" s="33">
        <f t="shared" si="68"/>
        <v>3943809</v>
      </c>
      <c r="O270" s="38">
        <f t="shared" si="69"/>
        <v>0.62158442987986318</v>
      </c>
      <c r="P270" s="33">
        <v>1122099</v>
      </c>
      <c r="Q270" s="33">
        <v>5866551</v>
      </c>
      <c r="R270" s="33">
        <v>5716551</v>
      </c>
      <c r="S270" s="33">
        <v>3747536</v>
      </c>
      <c r="T270" s="38">
        <f t="shared" si="70"/>
        <v>0.65555892005511718</v>
      </c>
      <c r="U270" s="38">
        <f t="shared" si="71"/>
        <v>0.22857519701915785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12303308</v>
      </c>
      <c r="E271" s="33">
        <v>12854788</v>
      </c>
      <c r="F271" s="33">
        <v>2278955</v>
      </c>
      <c r="G271" s="38">
        <f t="shared" si="64"/>
        <v>0.18523107769065036</v>
      </c>
      <c r="H271" s="33">
        <v>2471202</v>
      </c>
      <c r="I271" s="38">
        <f t="shared" si="65"/>
        <v>0.20085671268247532</v>
      </c>
      <c r="J271" s="33">
        <v>1947751</v>
      </c>
      <c r="K271" s="38">
        <f t="shared" si="66"/>
        <v>0.15151949608192683</v>
      </c>
      <c r="L271" s="33">
        <v>0</v>
      </c>
      <c r="M271" s="38">
        <f t="shared" si="67"/>
        <v>0</v>
      </c>
      <c r="N271" s="33">
        <f t="shared" si="68"/>
        <v>6697908</v>
      </c>
      <c r="O271" s="38">
        <f t="shared" si="69"/>
        <v>0.52104383207253202</v>
      </c>
      <c r="P271" s="33">
        <v>1655125</v>
      </c>
      <c r="Q271" s="33">
        <v>10179369</v>
      </c>
      <c r="R271" s="33">
        <v>12407089</v>
      </c>
      <c r="S271" s="33">
        <v>6239873</v>
      </c>
      <c r="T271" s="38">
        <f t="shared" si="70"/>
        <v>0.50292804379818667</v>
      </c>
      <c r="U271" s="38">
        <f t="shared" si="71"/>
        <v>0.17679993958160267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2691402</v>
      </c>
      <c r="E272" s="33">
        <v>3314492</v>
      </c>
      <c r="F272" s="33">
        <v>450607</v>
      </c>
      <c r="G272" s="38">
        <f t="shared" si="64"/>
        <v>0.16742463593324222</v>
      </c>
      <c r="H272" s="33">
        <v>726036</v>
      </c>
      <c r="I272" s="38">
        <f t="shared" si="65"/>
        <v>0.26976126197424244</v>
      </c>
      <c r="J272" s="33">
        <v>503668</v>
      </c>
      <c r="K272" s="38">
        <f t="shared" si="66"/>
        <v>0.15195933494484223</v>
      </c>
      <c r="L272" s="33">
        <v>0</v>
      </c>
      <c r="M272" s="38">
        <f t="shared" si="67"/>
        <v>0</v>
      </c>
      <c r="N272" s="33">
        <f t="shared" si="68"/>
        <v>1680311</v>
      </c>
      <c r="O272" s="38">
        <f t="shared" si="69"/>
        <v>0.50695883411394571</v>
      </c>
      <c r="P272" s="33">
        <v>767428</v>
      </c>
      <c r="Q272" s="33">
        <v>2813401</v>
      </c>
      <c r="R272" s="33">
        <v>2853402</v>
      </c>
      <c r="S272" s="33">
        <v>1836252</v>
      </c>
      <c r="T272" s="38">
        <f t="shared" si="70"/>
        <v>0.64353077484350263</v>
      </c>
      <c r="U272" s="38">
        <f t="shared" si="71"/>
        <v>-0.34369348003982136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5250876</v>
      </c>
      <c r="E273" s="33">
        <v>4803739</v>
      </c>
      <c r="F273" s="33">
        <v>463778</v>
      </c>
      <c r="G273" s="38">
        <f t="shared" si="64"/>
        <v>8.8323929188196412E-2</v>
      </c>
      <c r="H273" s="33">
        <v>504148</v>
      </c>
      <c r="I273" s="38">
        <f t="shared" si="65"/>
        <v>9.6012170159798099E-2</v>
      </c>
      <c r="J273" s="33">
        <v>483082</v>
      </c>
      <c r="K273" s="38">
        <f t="shared" si="66"/>
        <v>0.10056374836351434</v>
      </c>
      <c r="L273" s="33">
        <v>0</v>
      </c>
      <c r="M273" s="38">
        <f t="shared" si="67"/>
        <v>0</v>
      </c>
      <c r="N273" s="33">
        <f t="shared" si="68"/>
        <v>1451008</v>
      </c>
      <c r="O273" s="38">
        <f t="shared" si="69"/>
        <v>0.30205804270381886</v>
      </c>
      <c r="P273" s="33">
        <v>482219</v>
      </c>
      <c r="Q273" s="33">
        <v>6598569</v>
      </c>
      <c r="R273" s="33">
        <v>5808569</v>
      </c>
      <c r="S273" s="33">
        <v>1307188</v>
      </c>
      <c r="T273" s="38">
        <f t="shared" si="70"/>
        <v>0.22504475715102978</v>
      </c>
      <c r="U273" s="38">
        <f t="shared" si="71"/>
        <v>1.7896432948514285E-3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41939103</v>
      </c>
      <c r="E275" s="34">
        <f>SUM(E268:E274)</f>
        <v>50077372</v>
      </c>
      <c r="F275" s="34">
        <f>SUM(F268:F274)</f>
        <v>7352179</v>
      </c>
      <c r="G275" s="39">
        <f t="shared" si="64"/>
        <v>0.17530606222073944</v>
      </c>
      <c r="H275" s="34">
        <f>SUM(H268:H274)</f>
        <v>7704730</v>
      </c>
      <c r="I275" s="39">
        <f t="shared" si="65"/>
        <v>0.18371232212572597</v>
      </c>
      <c r="J275" s="34">
        <f>SUM(J268:J274)</f>
        <v>7067797</v>
      </c>
      <c r="K275" s="39">
        <f t="shared" si="66"/>
        <v>0.1411375381279992</v>
      </c>
      <c r="L275" s="34">
        <f>SUM(L268:L274)</f>
        <v>0</v>
      </c>
      <c r="M275" s="39">
        <f t="shared" si="67"/>
        <v>0</v>
      </c>
      <c r="N275" s="34">
        <f t="shared" si="68"/>
        <v>22124706</v>
      </c>
      <c r="O275" s="39">
        <f t="shared" si="69"/>
        <v>0.44181044484522869</v>
      </c>
      <c r="P275" s="34">
        <f>SUM(P268:P274)</f>
        <v>6253387</v>
      </c>
      <c r="Q275" s="34">
        <f>SUM(Q268:Q274)</f>
        <v>43941670</v>
      </c>
      <c r="R275" s="34">
        <f>SUM(R268:R274)</f>
        <v>45657093</v>
      </c>
      <c r="S275" s="34">
        <f>SUM(S268:S274)</f>
        <v>19618062</v>
      </c>
      <c r="T275" s="39">
        <f t="shared" si="70"/>
        <v>0.42968267822044648</v>
      </c>
      <c r="U275" s="39">
        <f t="shared" si="71"/>
        <v>0.13023502303631607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9226402</v>
      </c>
      <c r="E276" s="33">
        <v>9559804</v>
      </c>
      <c r="F276" s="33">
        <v>664838</v>
      </c>
      <c r="G276" s="38">
        <f t="shared" si="64"/>
        <v>7.2058208606128368E-2</v>
      </c>
      <c r="H276" s="33">
        <v>882603</v>
      </c>
      <c r="I276" s="38">
        <f t="shared" si="65"/>
        <v>9.5660583616452008E-2</v>
      </c>
      <c r="J276" s="33">
        <v>1003978</v>
      </c>
      <c r="K276" s="38">
        <f t="shared" si="66"/>
        <v>0.1050207723924047</v>
      </c>
      <c r="L276" s="33">
        <v>0</v>
      </c>
      <c r="M276" s="38">
        <f t="shared" si="67"/>
        <v>0</v>
      </c>
      <c r="N276" s="33">
        <f t="shared" si="68"/>
        <v>2551419</v>
      </c>
      <c r="O276" s="38">
        <f t="shared" si="69"/>
        <v>0.26689030444557232</v>
      </c>
      <c r="P276" s="33">
        <v>1113784</v>
      </c>
      <c r="Q276" s="33">
        <v>8623371</v>
      </c>
      <c r="R276" s="33">
        <v>8834497</v>
      </c>
      <c r="S276" s="33">
        <v>3199291</v>
      </c>
      <c r="T276" s="38">
        <f t="shared" si="70"/>
        <v>0.36213618047524382</v>
      </c>
      <c r="U276" s="38">
        <f t="shared" si="71"/>
        <v>-9.8588236139143692E-2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6910380</v>
      </c>
      <c r="E277" s="33">
        <v>8233650</v>
      </c>
      <c r="F277" s="33">
        <v>663455</v>
      </c>
      <c r="G277" s="38">
        <f t="shared" si="64"/>
        <v>9.6008468419971113E-2</v>
      </c>
      <c r="H277" s="33">
        <v>848616</v>
      </c>
      <c r="I277" s="38">
        <f t="shared" si="65"/>
        <v>0.12280308752919521</v>
      </c>
      <c r="J277" s="33">
        <v>585956</v>
      </c>
      <c r="K277" s="38">
        <f t="shared" si="66"/>
        <v>7.1166007785125676E-2</v>
      </c>
      <c r="L277" s="33">
        <v>0</v>
      </c>
      <c r="M277" s="38">
        <f t="shared" si="67"/>
        <v>0</v>
      </c>
      <c r="N277" s="33">
        <f t="shared" si="68"/>
        <v>2098027</v>
      </c>
      <c r="O277" s="38">
        <f t="shared" si="69"/>
        <v>0.25481129268307495</v>
      </c>
      <c r="P277" s="33">
        <v>940035</v>
      </c>
      <c r="Q277" s="33">
        <v>12342589</v>
      </c>
      <c r="R277" s="33">
        <v>13562589</v>
      </c>
      <c r="S277" s="33">
        <v>2195916</v>
      </c>
      <c r="T277" s="38">
        <f t="shared" si="70"/>
        <v>0.16190979465646271</v>
      </c>
      <c r="U277" s="38">
        <f t="shared" si="71"/>
        <v>-0.37666576244501537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12801629</v>
      </c>
      <c r="E278" s="33">
        <v>12838329</v>
      </c>
      <c r="F278" s="33">
        <v>4158181</v>
      </c>
      <c r="G278" s="38">
        <f t="shared" si="64"/>
        <v>0.32481655264341747</v>
      </c>
      <c r="H278" s="33">
        <v>5646948</v>
      </c>
      <c r="I278" s="38">
        <f t="shared" si="65"/>
        <v>0.4411116741470949</v>
      </c>
      <c r="J278" s="33">
        <v>2386103</v>
      </c>
      <c r="K278" s="38">
        <f t="shared" si="66"/>
        <v>0.18585775454110889</v>
      </c>
      <c r="L278" s="33">
        <v>0</v>
      </c>
      <c r="M278" s="38">
        <f t="shared" si="67"/>
        <v>0</v>
      </c>
      <c r="N278" s="33">
        <f t="shared" si="68"/>
        <v>12191232</v>
      </c>
      <c r="O278" s="38">
        <f t="shared" si="69"/>
        <v>0.94959647785938495</v>
      </c>
      <c r="P278" s="33">
        <v>2575021</v>
      </c>
      <c r="Q278" s="33">
        <v>18406000</v>
      </c>
      <c r="R278" s="33">
        <v>17359333</v>
      </c>
      <c r="S278" s="33">
        <v>9522934</v>
      </c>
      <c r="T278" s="38">
        <f t="shared" si="70"/>
        <v>0.54857718323624527</v>
      </c>
      <c r="U278" s="38">
        <f t="shared" si="71"/>
        <v>-7.3365615270710394E-2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8399626</v>
      </c>
      <c r="E279" s="33">
        <v>8985326</v>
      </c>
      <c r="F279" s="33">
        <v>359057</v>
      </c>
      <c r="G279" s="38">
        <f t="shared" si="64"/>
        <v>4.2746784202058519E-2</v>
      </c>
      <c r="H279" s="33">
        <v>571923</v>
      </c>
      <c r="I279" s="38">
        <f t="shared" si="65"/>
        <v>6.8089103014824709E-2</v>
      </c>
      <c r="J279" s="33">
        <v>529408</v>
      </c>
      <c r="K279" s="38">
        <f t="shared" si="66"/>
        <v>5.8919175553563664E-2</v>
      </c>
      <c r="L279" s="33">
        <v>0</v>
      </c>
      <c r="M279" s="38">
        <f t="shared" si="67"/>
        <v>0</v>
      </c>
      <c r="N279" s="33">
        <f t="shared" si="68"/>
        <v>1460388</v>
      </c>
      <c r="O279" s="38">
        <f t="shared" si="69"/>
        <v>0.16253033000694689</v>
      </c>
      <c r="P279" s="33">
        <v>599982</v>
      </c>
      <c r="Q279" s="33">
        <v>6202947</v>
      </c>
      <c r="R279" s="33">
        <v>6202947</v>
      </c>
      <c r="S279" s="33">
        <v>1633908</v>
      </c>
      <c r="T279" s="38">
        <f t="shared" si="70"/>
        <v>0.26340834445304789</v>
      </c>
      <c r="U279" s="38">
        <f t="shared" si="71"/>
        <v>-0.11762686213919749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5079486</v>
      </c>
      <c r="E280" s="33">
        <v>5079486</v>
      </c>
      <c r="F280" s="33">
        <v>195495</v>
      </c>
      <c r="G280" s="38">
        <f t="shared" si="64"/>
        <v>3.8487161890002258E-2</v>
      </c>
      <c r="H280" s="33">
        <v>162753</v>
      </c>
      <c r="I280" s="38">
        <f t="shared" si="65"/>
        <v>3.2041234093370861E-2</v>
      </c>
      <c r="J280" s="33">
        <v>162753</v>
      </c>
      <c r="K280" s="38">
        <f t="shared" si="66"/>
        <v>3.2041234093370861E-2</v>
      </c>
      <c r="L280" s="33">
        <v>0</v>
      </c>
      <c r="M280" s="38">
        <f t="shared" si="67"/>
        <v>0</v>
      </c>
      <c r="N280" s="33">
        <f t="shared" si="68"/>
        <v>521001</v>
      </c>
      <c r="O280" s="38">
        <f t="shared" si="69"/>
        <v>0.10256963007674398</v>
      </c>
      <c r="P280" s="33">
        <v>154541</v>
      </c>
      <c r="Q280" s="33">
        <v>2902446</v>
      </c>
      <c r="R280" s="33">
        <v>2952129</v>
      </c>
      <c r="S280" s="33">
        <v>484891</v>
      </c>
      <c r="T280" s="38">
        <f t="shared" si="70"/>
        <v>0.16425129118680112</v>
      </c>
      <c r="U280" s="38">
        <f t="shared" si="71"/>
        <v>5.313800221300502E-2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3141507</v>
      </c>
      <c r="E281" s="33">
        <v>3241085</v>
      </c>
      <c r="F281" s="33">
        <v>838246</v>
      </c>
      <c r="G281" s="38">
        <f t="shared" si="64"/>
        <v>0.26682926378963984</v>
      </c>
      <c r="H281" s="33">
        <v>978152</v>
      </c>
      <c r="I281" s="38">
        <f t="shared" si="65"/>
        <v>0.31136394093662689</v>
      </c>
      <c r="J281" s="33">
        <v>1634483</v>
      </c>
      <c r="K281" s="38">
        <f t="shared" si="66"/>
        <v>0.50430118309146477</v>
      </c>
      <c r="L281" s="33">
        <v>0</v>
      </c>
      <c r="M281" s="38">
        <f t="shared" si="67"/>
        <v>0</v>
      </c>
      <c r="N281" s="33">
        <f t="shared" si="68"/>
        <v>3450881</v>
      </c>
      <c r="O281" s="38">
        <f t="shared" si="69"/>
        <v>1.064730175234528</v>
      </c>
      <c r="P281" s="33">
        <v>718152</v>
      </c>
      <c r="Q281" s="33">
        <v>2693427</v>
      </c>
      <c r="R281" s="33">
        <v>3037439</v>
      </c>
      <c r="S281" s="33">
        <v>1630585</v>
      </c>
      <c r="T281" s="38">
        <f t="shared" si="70"/>
        <v>0.53682888775708748</v>
      </c>
      <c r="U281" s="38">
        <f t="shared" si="71"/>
        <v>1.275956900489033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5473858</v>
      </c>
      <c r="E282" s="33">
        <v>5473858</v>
      </c>
      <c r="F282" s="33">
        <v>837197</v>
      </c>
      <c r="G282" s="38">
        <f t="shared" si="64"/>
        <v>0.15294459593215606</v>
      </c>
      <c r="H282" s="33">
        <v>1076961</v>
      </c>
      <c r="I282" s="38">
        <f t="shared" si="65"/>
        <v>0.19674624369137819</v>
      </c>
      <c r="J282" s="33">
        <v>646399</v>
      </c>
      <c r="K282" s="38">
        <f t="shared" si="66"/>
        <v>0.11808837569407171</v>
      </c>
      <c r="L282" s="33">
        <v>0</v>
      </c>
      <c r="M282" s="38">
        <f t="shared" si="67"/>
        <v>0</v>
      </c>
      <c r="N282" s="33">
        <f t="shared" si="68"/>
        <v>2560557</v>
      </c>
      <c r="O282" s="38">
        <f t="shared" si="69"/>
        <v>0.46777921531760597</v>
      </c>
      <c r="P282" s="33">
        <v>804179</v>
      </c>
      <c r="Q282" s="33">
        <v>6271300</v>
      </c>
      <c r="R282" s="33">
        <v>6270400</v>
      </c>
      <c r="S282" s="33">
        <v>4073180</v>
      </c>
      <c r="T282" s="38">
        <f t="shared" si="70"/>
        <v>0.64958854299566215</v>
      </c>
      <c r="U282" s="38">
        <f t="shared" si="71"/>
        <v>-0.1962000997290404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3182961</v>
      </c>
      <c r="E283" s="33">
        <v>5784760</v>
      </c>
      <c r="F283" s="33">
        <v>527391</v>
      </c>
      <c r="G283" s="38">
        <f t="shared" si="64"/>
        <v>0.16569194533015014</v>
      </c>
      <c r="H283" s="33">
        <v>588237</v>
      </c>
      <c r="I283" s="38">
        <f t="shared" si="65"/>
        <v>0.18480810792215174</v>
      </c>
      <c r="J283" s="33">
        <v>301561</v>
      </c>
      <c r="K283" s="38">
        <f t="shared" si="66"/>
        <v>5.213025259474896E-2</v>
      </c>
      <c r="L283" s="33">
        <v>0</v>
      </c>
      <c r="M283" s="38">
        <f t="shared" si="67"/>
        <v>0</v>
      </c>
      <c r="N283" s="33">
        <f t="shared" si="68"/>
        <v>1417189</v>
      </c>
      <c r="O283" s="38">
        <f t="shared" si="69"/>
        <v>0.24498665458895444</v>
      </c>
      <c r="P283" s="33">
        <v>453385</v>
      </c>
      <c r="Q283" s="33">
        <v>3368057</v>
      </c>
      <c r="R283" s="33">
        <v>3478734</v>
      </c>
      <c r="S283" s="33">
        <v>1354689</v>
      </c>
      <c r="T283" s="38">
        <f t="shared" si="70"/>
        <v>0.38942011662863557</v>
      </c>
      <c r="U283" s="38">
        <f t="shared" si="71"/>
        <v>-0.33486771728222153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54215849</v>
      </c>
      <c r="E285" s="34">
        <f>SUM(E276:E284)</f>
        <v>59196298</v>
      </c>
      <c r="F285" s="34">
        <f>SUM(F276:F284)</f>
        <v>8243860</v>
      </c>
      <c r="G285" s="39">
        <f t="shared" si="64"/>
        <v>0.15205627417178325</v>
      </c>
      <c r="H285" s="34">
        <f>SUM(H276:H284)</f>
        <v>10756193</v>
      </c>
      <c r="I285" s="39">
        <f t="shared" si="65"/>
        <v>0.19839573110807507</v>
      </c>
      <c r="J285" s="34">
        <f>SUM(J276:J284)</f>
        <v>7250641</v>
      </c>
      <c r="K285" s="39">
        <f t="shared" si="66"/>
        <v>0.12248470335087508</v>
      </c>
      <c r="L285" s="34">
        <f>SUM(L276:L284)</f>
        <v>0</v>
      </c>
      <c r="M285" s="39">
        <f t="shared" si="67"/>
        <v>0</v>
      </c>
      <c r="N285" s="34">
        <f t="shared" si="68"/>
        <v>26250694</v>
      </c>
      <c r="O285" s="39">
        <f t="shared" si="69"/>
        <v>0.44345161584259879</v>
      </c>
      <c r="P285" s="34">
        <f>SUM(P276:P284)</f>
        <v>7359079</v>
      </c>
      <c r="Q285" s="34">
        <f>SUM(Q276:Q284)</f>
        <v>60810137</v>
      </c>
      <c r="R285" s="34">
        <f>SUM(R276:R284)</f>
        <v>61698068</v>
      </c>
      <c r="S285" s="34">
        <f>SUM(S276:S284)</f>
        <v>24095394</v>
      </c>
      <c r="T285" s="39">
        <f t="shared" si="70"/>
        <v>0.39053725312760201</v>
      </c>
      <c r="U285" s="39">
        <f t="shared" si="71"/>
        <v>-1.473526782359591E-2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15334745</v>
      </c>
      <c r="E286" s="33">
        <v>27477345</v>
      </c>
      <c r="F286" s="33">
        <v>4089961</v>
      </c>
      <c r="G286" s="38">
        <f t="shared" si="64"/>
        <v>0.26671203205530969</v>
      </c>
      <c r="H286" s="33">
        <v>8067974</v>
      </c>
      <c r="I286" s="38">
        <f t="shared" si="65"/>
        <v>0.52612377969115232</v>
      </c>
      <c r="J286" s="33">
        <v>5334714</v>
      </c>
      <c r="K286" s="38">
        <f t="shared" si="66"/>
        <v>0.19414954392427652</v>
      </c>
      <c r="L286" s="33">
        <v>0</v>
      </c>
      <c r="M286" s="38">
        <f t="shared" si="67"/>
        <v>0</v>
      </c>
      <c r="N286" s="33">
        <f t="shared" si="68"/>
        <v>17492649</v>
      </c>
      <c r="O286" s="38">
        <f t="shared" si="69"/>
        <v>0.63662078705202418</v>
      </c>
      <c r="P286" s="33">
        <v>2733768</v>
      </c>
      <c r="Q286" s="33">
        <v>4235389</v>
      </c>
      <c r="R286" s="33">
        <v>12709389</v>
      </c>
      <c r="S286" s="33">
        <v>8226424</v>
      </c>
      <c r="T286" s="38">
        <f t="shared" si="70"/>
        <v>0.64727139912076026</v>
      </c>
      <c r="U286" s="38">
        <f t="shared" si="71"/>
        <v>0.95141431167531398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3455117</v>
      </c>
      <c r="E287" s="33">
        <v>4380481</v>
      </c>
      <c r="F287" s="33">
        <v>888674</v>
      </c>
      <c r="G287" s="38">
        <f t="shared" si="64"/>
        <v>0.25720518292144667</v>
      </c>
      <c r="H287" s="33">
        <v>886593</v>
      </c>
      <c r="I287" s="38">
        <f t="shared" si="65"/>
        <v>0.25660288783274199</v>
      </c>
      <c r="J287" s="33">
        <v>961183</v>
      </c>
      <c r="K287" s="38">
        <f t="shared" si="66"/>
        <v>0.21942407694497476</v>
      </c>
      <c r="L287" s="33">
        <v>0</v>
      </c>
      <c r="M287" s="38">
        <f t="shared" si="67"/>
        <v>0</v>
      </c>
      <c r="N287" s="33">
        <f t="shared" si="68"/>
        <v>2736450</v>
      </c>
      <c r="O287" s="38">
        <f t="shared" si="69"/>
        <v>0.62469167198761966</v>
      </c>
      <c r="P287" s="33">
        <v>875215</v>
      </c>
      <c r="Q287" s="33">
        <v>4368423</v>
      </c>
      <c r="R287" s="33">
        <v>4356862</v>
      </c>
      <c r="S287" s="33">
        <v>1971125</v>
      </c>
      <c r="T287" s="38">
        <f t="shared" si="70"/>
        <v>0.45241850671423606</v>
      </c>
      <c r="U287" s="38">
        <f t="shared" si="71"/>
        <v>9.8225007569568534E-2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2089809</v>
      </c>
      <c r="E288" s="33">
        <v>2089809</v>
      </c>
      <c r="F288" s="33">
        <v>2162108</v>
      </c>
      <c r="G288" s="38">
        <f t="shared" si="64"/>
        <v>1.0345959846091197</v>
      </c>
      <c r="H288" s="33">
        <v>1188301</v>
      </c>
      <c r="I288" s="38">
        <f t="shared" si="65"/>
        <v>0.56861703629374738</v>
      </c>
      <c r="J288" s="33">
        <v>2035767</v>
      </c>
      <c r="K288" s="38">
        <f t="shared" si="66"/>
        <v>0.974140220469909</v>
      </c>
      <c r="L288" s="33">
        <v>0</v>
      </c>
      <c r="M288" s="38">
        <f t="shared" si="67"/>
        <v>0</v>
      </c>
      <c r="N288" s="33">
        <f t="shared" si="68"/>
        <v>5386176</v>
      </c>
      <c r="O288" s="38">
        <f t="shared" si="69"/>
        <v>2.577353241372776</v>
      </c>
      <c r="P288" s="33">
        <v>975647</v>
      </c>
      <c r="Q288" s="33">
        <v>10774009</v>
      </c>
      <c r="R288" s="33">
        <v>10774009</v>
      </c>
      <c r="S288" s="33">
        <v>2605153</v>
      </c>
      <c r="T288" s="38">
        <f t="shared" si="70"/>
        <v>0.24179977945071329</v>
      </c>
      <c r="U288" s="38">
        <f t="shared" si="71"/>
        <v>1.0865815197504833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10940584</v>
      </c>
      <c r="E289" s="33">
        <v>9448584</v>
      </c>
      <c r="F289" s="33">
        <v>986408</v>
      </c>
      <c r="G289" s="38">
        <f t="shared" si="64"/>
        <v>9.0160452129429289E-2</v>
      </c>
      <c r="H289" s="33">
        <v>996096</v>
      </c>
      <c r="I289" s="38">
        <f t="shared" si="65"/>
        <v>9.1045962445880396E-2</v>
      </c>
      <c r="J289" s="33">
        <v>1148392</v>
      </c>
      <c r="K289" s="38">
        <f t="shared" si="66"/>
        <v>0.12154117484694003</v>
      </c>
      <c r="L289" s="33">
        <v>0</v>
      </c>
      <c r="M289" s="38">
        <f t="shared" si="67"/>
        <v>0</v>
      </c>
      <c r="N289" s="33">
        <f t="shared" si="68"/>
        <v>3130896</v>
      </c>
      <c r="O289" s="38">
        <f t="shared" si="69"/>
        <v>0.33136139764434541</v>
      </c>
      <c r="P289" s="33">
        <v>877182</v>
      </c>
      <c r="Q289" s="33">
        <v>7079962</v>
      </c>
      <c r="R289" s="33">
        <v>7096962</v>
      </c>
      <c r="S289" s="33">
        <v>2345583</v>
      </c>
      <c r="T289" s="38">
        <f t="shared" si="70"/>
        <v>0.33050522181181186</v>
      </c>
      <c r="U289" s="38">
        <f t="shared" si="71"/>
        <v>0.30918327097455256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47272592</v>
      </c>
      <c r="E290" s="33">
        <v>47272592</v>
      </c>
      <c r="F290" s="33">
        <v>4691570</v>
      </c>
      <c r="G290" s="38">
        <f t="shared" si="64"/>
        <v>9.924503399348189E-2</v>
      </c>
      <c r="H290" s="33">
        <v>6722138</v>
      </c>
      <c r="I290" s="38">
        <f t="shared" si="65"/>
        <v>0.14219947998620427</v>
      </c>
      <c r="J290" s="33">
        <v>5256026</v>
      </c>
      <c r="K290" s="38">
        <f t="shared" si="66"/>
        <v>0.11118548354615292</v>
      </c>
      <c r="L290" s="33">
        <v>0</v>
      </c>
      <c r="M290" s="38">
        <f t="shared" si="67"/>
        <v>0</v>
      </c>
      <c r="N290" s="33">
        <f t="shared" si="68"/>
        <v>16669734</v>
      </c>
      <c r="O290" s="38">
        <f t="shared" si="69"/>
        <v>0.35262999752583907</v>
      </c>
      <c r="P290" s="33">
        <v>5971523</v>
      </c>
      <c r="Q290" s="33">
        <v>47063057</v>
      </c>
      <c r="R290" s="33">
        <v>45997857</v>
      </c>
      <c r="S290" s="33">
        <v>16670614</v>
      </c>
      <c r="T290" s="38">
        <f t="shared" si="70"/>
        <v>0.36242153629026674</v>
      </c>
      <c r="U290" s="38">
        <f t="shared" si="71"/>
        <v>-0.11981817703791808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79092847</v>
      </c>
      <c r="E292" s="34">
        <f>SUM(E286:E291)</f>
        <v>90668811</v>
      </c>
      <c r="F292" s="34">
        <f>SUM(F286:F291)</f>
        <v>12818721</v>
      </c>
      <c r="G292" s="39">
        <f t="shared" si="64"/>
        <v>0.16207181162665696</v>
      </c>
      <c r="H292" s="34">
        <f>SUM(H286:H291)</f>
        <v>17861102</v>
      </c>
      <c r="I292" s="39">
        <f t="shared" si="65"/>
        <v>0.22582449206816388</v>
      </c>
      <c r="J292" s="34">
        <f>SUM(J286:J291)</f>
        <v>14736082</v>
      </c>
      <c r="K292" s="39">
        <f t="shared" si="66"/>
        <v>0.16252647230589579</v>
      </c>
      <c r="L292" s="34">
        <f>SUM(L286:L291)</f>
        <v>0</v>
      </c>
      <c r="M292" s="39">
        <f t="shared" si="67"/>
        <v>0</v>
      </c>
      <c r="N292" s="34">
        <f t="shared" si="68"/>
        <v>45415905</v>
      </c>
      <c r="O292" s="39">
        <f t="shared" si="69"/>
        <v>0.50089887028517444</v>
      </c>
      <c r="P292" s="34">
        <f>SUM(P286:P291)</f>
        <v>11433335</v>
      </c>
      <c r="Q292" s="34">
        <f>SUM(Q286:Q291)</f>
        <v>73520840</v>
      </c>
      <c r="R292" s="34">
        <f>SUM(R286:R291)</f>
        <v>80935079</v>
      </c>
      <c r="S292" s="34">
        <f>SUM(S286:S291)</f>
        <v>31818899</v>
      </c>
      <c r="T292" s="39">
        <f t="shared" si="70"/>
        <v>0.39314101367591175</v>
      </c>
      <c r="U292" s="39">
        <f t="shared" si="71"/>
        <v>0.2888699578906766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70591822</v>
      </c>
      <c r="E293" s="33">
        <v>70591822</v>
      </c>
      <c r="F293" s="33">
        <v>14732196</v>
      </c>
      <c r="G293" s="38">
        <f t="shared" si="64"/>
        <v>0.20869550583352275</v>
      </c>
      <c r="H293" s="33">
        <v>18225529</v>
      </c>
      <c r="I293" s="38">
        <f t="shared" si="65"/>
        <v>0.25818187551526861</v>
      </c>
      <c r="J293" s="33">
        <v>20605525</v>
      </c>
      <c r="K293" s="38">
        <f t="shared" si="66"/>
        <v>0.29189677240516615</v>
      </c>
      <c r="L293" s="33">
        <v>0</v>
      </c>
      <c r="M293" s="38">
        <f t="shared" si="67"/>
        <v>0</v>
      </c>
      <c r="N293" s="33">
        <f t="shared" si="68"/>
        <v>53563250</v>
      </c>
      <c r="O293" s="38">
        <f t="shared" si="69"/>
        <v>0.75877415375395751</v>
      </c>
      <c r="P293" s="33">
        <v>15800382</v>
      </c>
      <c r="Q293" s="33">
        <v>66904274</v>
      </c>
      <c r="R293" s="33">
        <v>66904274</v>
      </c>
      <c r="S293" s="33">
        <v>40477919</v>
      </c>
      <c r="T293" s="38">
        <f t="shared" si="70"/>
        <v>0.60501245406235182</v>
      </c>
      <c r="U293" s="38">
        <f t="shared" si="71"/>
        <v>0.30411562201470832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10740330</v>
      </c>
      <c r="E294" s="33">
        <v>14822739</v>
      </c>
      <c r="F294" s="33">
        <v>3205438</v>
      </c>
      <c r="G294" s="38">
        <f t="shared" si="64"/>
        <v>0.29844874412611155</v>
      </c>
      <c r="H294" s="33">
        <v>0</v>
      </c>
      <c r="I294" s="38">
        <f t="shared" si="65"/>
        <v>0</v>
      </c>
      <c r="J294" s="33">
        <v>1740421</v>
      </c>
      <c r="K294" s="38">
        <f t="shared" si="66"/>
        <v>0.1174156139428752</v>
      </c>
      <c r="L294" s="33">
        <v>0</v>
      </c>
      <c r="M294" s="38">
        <f t="shared" si="67"/>
        <v>0</v>
      </c>
      <c r="N294" s="33">
        <f t="shared" si="68"/>
        <v>4945859</v>
      </c>
      <c r="O294" s="38">
        <f t="shared" si="69"/>
        <v>0.33366700985560094</v>
      </c>
      <c r="P294" s="33">
        <v>2028565</v>
      </c>
      <c r="Q294" s="33">
        <v>12102175</v>
      </c>
      <c r="R294" s="33">
        <v>21160221</v>
      </c>
      <c r="S294" s="33">
        <v>6498007</v>
      </c>
      <c r="T294" s="38">
        <f t="shared" si="70"/>
        <v>0.30708597041590446</v>
      </c>
      <c r="U294" s="38">
        <f t="shared" si="71"/>
        <v>-0.14204326703852233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5296503</v>
      </c>
      <c r="E295" s="33">
        <v>9413191</v>
      </c>
      <c r="F295" s="33">
        <v>187264</v>
      </c>
      <c r="G295" s="38">
        <f t="shared" si="64"/>
        <v>3.535615858237029E-2</v>
      </c>
      <c r="H295" s="33">
        <v>4032658</v>
      </c>
      <c r="I295" s="38">
        <f t="shared" si="65"/>
        <v>0.76138123588337436</v>
      </c>
      <c r="J295" s="33">
        <v>192089</v>
      </c>
      <c r="K295" s="38">
        <f t="shared" si="66"/>
        <v>2.0406363793106928E-2</v>
      </c>
      <c r="L295" s="33">
        <v>0</v>
      </c>
      <c r="M295" s="38">
        <f t="shared" si="67"/>
        <v>0</v>
      </c>
      <c r="N295" s="33">
        <f t="shared" si="68"/>
        <v>4412011</v>
      </c>
      <c r="O295" s="38">
        <f t="shared" si="69"/>
        <v>0.46870513941552872</v>
      </c>
      <c r="P295" s="33">
        <v>186258</v>
      </c>
      <c r="Q295" s="33">
        <v>4474682</v>
      </c>
      <c r="R295" s="33">
        <v>4540682</v>
      </c>
      <c r="S295" s="33">
        <v>616822</v>
      </c>
      <c r="T295" s="38">
        <f t="shared" si="70"/>
        <v>0.13584347020998166</v>
      </c>
      <c r="U295" s="38">
        <f t="shared" si="71"/>
        <v>3.1306037861460911E-2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10469548</v>
      </c>
      <c r="E296" s="33">
        <v>14762595</v>
      </c>
      <c r="F296" s="33">
        <v>3883869</v>
      </c>
      <c r="G296" s="38">
        <f t="shared" si="64"/>
        <v>0.37096816405063521</v>
      </c>
      <c r="H296" s="33">
        <v>3279118</v>
      </c>
      <c r="I296" s="38">
        <f t="shared" si="65"/>
        <v>0.31320530743065506</v>
      </c>
      <c r="J296" s="33">
        <v>4295864</v>
      </c>
      <c r="K296" s="38">
        <f t="shared" si="66"/>
        <v>0.29099653550070298</v>
      </c>
      <c r="L296" s="33">
        <v>0</v>
      </c>
      <c r="M296" s="38">
        <f t="shared" si="67"/>
        <v>0</v>
      </c>
      <c r="N296" s="33">
        <f t="shared" si="68"/>
        <v>11458851</v>
      </c>
      <c r="O296" s="38">
        <f t="shared" si="69"/>
        <v>0.77620845115645321</v>
      </c>
      <c r="P296" s="33">
        <v>2237202</v>
      </c>
      <c r="Q296" s="33">
        <v>10893986</v>
      </c>
      <c r="R296" s="33">
        <v>11404424</v>
      </c>
      <c r="S296" s="33">
        <v>6955294</v>
      </c>
      <c r="T296" s="38">
        <f t="shared" si="70"/>
        <v>0.60987683376205581</v>
      </c>
      <c r="U296" s="38">
        <f t="shared" si="71"/>
        <v>0.92019495780890592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97098203</v>
      </c>
      <c r="E298" s="34">
        <f>SUM(E293:E297)</f>
        <v>109590347</v>
      </c>
      <c r="F298" s="34">
        <f>SUM(F293:F297)</f>
        <v>22008767</v>
      </c>
      <c r="G298" s="39">
        <f t="shared" si="64"/>
        <v>0.22666502901191693</v>
      </c>
      <c r="H298" s="34">
        <f>SUM(H293:H297)</f>
        <v>25537305</v>
      </c>
      <c r="I298" s="39">
        <f t="shared" si="65"/>
        <v>0.26300491884489358</v>
      </c>
      <c r="J298" s="34">
        <f>SUM(J293:J297)</f>
        <v>26833899</v>
      </c>
      <c r="K298" s="39">
        <f t="shared" si="66"/>
        <v>0.24485641057419044</v>
      </c>
      <c r="L298" s="34">
        <f>SUM(L293:L297)</f>
        <v>0</v>
      </c>
      <c r="M298" s="39">
        <f t="shared" si="67"/>
        <v>0</v>
      </c>
      <c r="N298" s="34">
        <f t="shared" si="68"/>
        <v>74379971</v>
      </c>
      <c r="O298" s="39">
        <f t="shared" si="69"/>
        <v>0.67870914762228096</v>
      </c>
      <c r="P298" s="34">
        <f>SUM(P293:P297)</f>
        <v>20252407</v>
      </c>
      <c r="Q298" s="34">
        <f>SUM(Q293:Q297)</f>
        <v>94375117</v>
      </c>
      <c r="R298" s="34">
        <f>SUM(R293:R297)</f>
        <v>104009601</v>
      </c>
      <c r="S298" s="34">
        <f>SUM(S293:S297)</f>
        <v>54548042</v>
      </c>
      <c r="T298" s="39">
        <f t="shared" si="70"/>
        <v>0.52445198785062164</v>
      </c>
      <c r="U298" s="39">
        <f t="shared" si="71"/>
        <v>0.32497332292403569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315996726</v>
      </c>
      <c r="E299" s="34">
        <f>SUM(E263:E266,E268:E274,E276:E284,E286:E291,E293:E297)</f>
        <v>353893722</v>
      </c>
      <c r="F299" s="34">
        <f>SUM(F263:F266,F268:F274,F276:F284,F286:F291,F293:F297)</f>
        <v>59135508</v>
      </c>
      <c r="G299" s="39">
        <f t="shared" si="64"/>
        <v>0.18713962245292376</v>
      </c>
      <c r="H299" s="34">
        <f>SUM(H263:H266,H268:H274,H276:H284,H286:H291,H293:H297)</f>
        <v>73364631</v>
      </c>
      <c r="I299" s="39">
        <f t="shared" si="65"/>
        <v>0.23216895924421699</v>
      </c>
      <c r="J299" s="34">
        <f>SUM(J263:J266,J268:J274,J276:J284,J286:J291,J293:J297)</f>
        <v>65367579</v>
      </c>
      <c r="K299" s="39">
        <f t="shared" si="66"/>
        <v>0.18470963155430037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197867718</v>
      </c>
      <c r="O299" s="39">
        <f t="shared" si="69"/>
        <v>0.5591162139914988</v>
      </c>
      <c r="P299" s="34">
        <f>SUM(P263:P266,P268:P274,P276:P284,P286:P291,P293:P297)</f>
        <v>56106835</v>
      </c>
      <c r="Q299" s="34">
        <f>SUM(Q263:Q266,Q268:Q274,Q276:Q284,Q286:Q291,Q293:Q297)</f>
        <v>296957860</v>
      </c>
      <c r="R299" s="34">
        <f>SUM(R263:R266,R268:R274,R276:R284,R286:R291,R293:R297)</f>
        <v>339036564</v>
      </c>
      <c r="S299" s="34">
        <f>SUM(S263:S266,S268:S274,S276:S284,S286:S291,S293:S297)</f>
        <v>160121562</v>
      </c>
      <c r="T299" s="39">
        <f t="shared" si="70"/>
        <v>0.47228405134497531</v>
      </c>
      <c r="U299" s="39">
        <f t="shared" si="71"/>
        <v>0.16505554091582608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2509821110</v>
      </c>
      <c r="E302" s="33">
        <v>2621116149</v>
      </c>
      <c r="F302" s="33">
        <v>486441782</v>
      </c>
      <c r="G302" s="38">
        <f t="shared" ref="G302:G339" si="72">IF(($D302     =0),0,($F302     /$D302     ))</f>
        <v>0.19381532016837646</v>
      </c>
      <c r="H302" s="33">
        <v>701199064</v>
      </c>
      <c r="I302" s="38">
        <f t="shared" ref="I302:I339" si="73">IF(($D302     =0),0,($H302     /$D302     ))</f>
        <v>0.27938208870990011</v>
      </c>
      <c r="J302" s="33">
        <v>485541061</v>
      </c>
      <c r="K302" s="38">
        <f t="shared" ref="K302:K339" si="74">IF(($E302     =0),0,($J302     /$E302     ))</f>
        <v>0.18524210046366779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1673181907</v>
      </c>
      <c r="O302" s="38">
        <f t="shared" ref="O302:O339" si="77">IF(($E302     =0),0,($N302     /$E302     ))</f>
        <v>0.63834710554064811</v>
      </c>
      <c r="P302" s="33">
        <v>537865836</v>
      </c>
      <c r="Q302" s="33">
        <v>2489084333</v>
      </c>
      <c r="R302" s="33">
        <v>2384976458</v>
      </c>
      <c r="S302" s="33">
        <v>1679816211</v>
      </c>
      <c r="T302" s="38">
        <f t="shared" ref="T302:T339" si="78">IF(($R302     =0),0,($S302     /$R302     ))</f>
        <v>0.70433240771217709</v>
      </c>
      <c r="U302" s="38">
        <f t="shared" ref="U302:U339" si="79">IF(($P302     =0),0,(($J302     /$P302     )-1))</f>
        <v>-9.7282205891954021E-2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2509821110</v>
      </c>
      <c r="E303" s="34">
        <f>E302</f>
        <v>2621116149</v>
      </c>
      <c r="F303" s="34">
        <f>F302</f>
        <v>486441782</v>
      </c>
      <c r="G303" s="39">
        <f t="shared" si="72"/>
        <v>0.19381532016837646</v>
      </c>
      <c r="H303" s="34">
        <f>H302</f>
        <v>701199064</v>
      </c>
      <c r="I303" s="39">
        <f t="shared" si="73"/>
        <v>0.27938208870990011</v>
      </c>
      <c r="J303" s="34">
        <f>J302</f>
        <v>485541061</v>
      </c>
      <c r="K303" s="39">
        <f t="shared" si="74"/>
        <v>0.18524210046366779</v>
      </c>
      <c r="L303" s="34">
        <f>L302</f>
        <v>0</v>
      </c>
      <c r="M303" s="39">
        <f t="shared" si="75"/>
        <v>0</v>
      </c>
      <c r="N303" s="34">
        <f t="shared" si="76"/>
        <v>1673181907</v>
      </c>
      <c r="O303" s="39">
        <f t="shared" si="77"/>
        <v>0.63834710554064811</v>
      </c>
      <c r="P303" s="34">
        <f>P302</f>
        <v>537865836</v>
      </c>
      <c r="Q303" s="34">
        <f>Q302</f>
        <v>2489084333</v>
      </c>
      <c r="R303" s="34">
        <f>R302</f>
        <v>2384976458</v>
      </c>
      <c r="S303" s="34">
        <f>S302</f>
        <v>1679816211</v>
      </c>
      <c r="T303" s="39">
        <f t="shared" si="78"/>
        <v>0.70433240771217709</v>
      </c>
      <c r="U303" s="39">
        <f t="shared" si="79"/>
        <v>-9.7282205891954021E-2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22558013</v>
      </c>
      <c r="E304" s="33">
        <v>25048682</v>
      </c>
      <c r="F304" s="33">
        <v>3400393</v>
      </c>
      <c r="G304" s="38">
        <f t="shared" si="72"/>
        <v>0.15073991667617179</v>
      </c>
      <c r="H304" s="33">
        <v>4871496</v>
      </c>
      <c r="I304" s="38">
        <f t="shared" si="73"/>
        <v>0.21595412681072576</v>
      </c>
      <c r="J304" s="33">
        <v>4865399</v>
      </c>
      <c r="K304" s="38">
        <f t="shared" si="74"/>
        <v>0.19423772476332288</v>
      </c>
      <c r="L304" s="33">
        <v>0</v>
      </c>
      <c r="M304" s="38">
        <f t="shared" si="75"/>
        <v>0</v>
      </c>
      <c r="N304" s="33">
        <f t="shared" si="76"/>
        <v>13137288</v>
      </c>
      <c r="O304" s="38">
        <f t="shared" si="77"/>
        <v>0.52447022961128253</v>
      </c>
      <c r="P304" s="33">
        <v>3955611</v>
      </c>
      <c r="Q304" s="33">
        <v>22292020</v>
      </c>
      <c r="R304" s="33">
        <v>24276949</v>
      </c>
      <c r="S304" s="33">
        <v>13046034</v>
      </c>
      <c r="T304" s="38">
        <f t="shared" si="78"/>
        <v>0.53738358967595146</v>
      </c>
      <c r="U304" s="38">
        <f t="shared" si="79"/>
        <v>0.22999936040222368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15591754</v>
      </c>
      <c r="E305" s="33">
        <v>17913074</v>
      </c>
      <c r="F305" s="33">
        <v>3572864</v>
      </c>
      <c r="G305" s="38">
        <f t="shared" si="72"/>
        <v>0.22915087038956616</v>
      </c>
      <c r="H305" s="33">
        <v>5076591</v>
      </c>
      <c r="I305" s="38">
        <f t="shared" si="73"/>
        <v>0.32559460596928352</v>
      </c>
      <c r="J305" s="33">
        <v>4758949</v>
      </c>
      <c r="K305" s="38">
        <f t="shared" si="74"/>
        <v>0.26566903034063277</v>
      </c>
      <c r="L305" s="33">
        <v>0</v>
      </c>
      <c r="M305" s="38">
        <f t="shared" si="75"/>
        <v>0</v>
      </c>
      <c r="N305" s="33">
        <f t="shared" si="76"/>
        <v>13408404</v>
      </c>
      <c r="O305" s="38">
        <f t="shared" si="77"/>
        <v>0.74852613236566767</v>
      </c>
      <c r="P305" s="33">
        <v>4030587</v>
      </c>
      <c r="Q305" s="33">
        <v>16185346</v>
      </c>
      <c r="R305" s="33">
        <v>17488542</v>
      </c>
      <c r="S305" s="33">
        <v>12551667</v>
      </c>
      <c r="T305" s="38">
        <f t="shared" si="78"/>
        <v>0.71770802849088278</v>
      </c>
      <c r="U305" s="38">
        <f t="shared" si="79"/>
        <v>0.18070866600820179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39748710</v>
      </c>
      <c r="E306" s="33">
        <v>45147021</v>
      </c>
      <c r="F306" s="33">
        <v>8146944</v>
      </c>
      <c r="G306" s="38">
        <f t="shared" si="72"/>
        <v>0.2049612176093262</v>
      </c>
      <c r="H306" s="33">
        <v>10345515</v>
      </c>
      <c r="I306" s="38">
        <f t="shared" si="73"/>
        <v>0.26027297489654383</v>
      </c>
      <c r="J306" s="33">
        <v>10182341</v>
      </c>
      <c r="K306" s="38">
        <f t="shared" si="74"/>
        <v>0.22553738374011434</v>
      </c>
      <c r="L306" s="33">
        <v>0</v>
      </c>
      <c r="M306" s="38">
        <f t="shared" si="75"/>
        <v>0</v>
      </c>
      <c r="N306" s="33">
        <f t="shared" si="76"/>
        <v>28674800</v>
      </c>
      <c r="O306" s="38">
        <f t="shared" si="77"/>
        <v>0.63514268195015566</v>
      </c>
      <c r="P306" s="33">
        <v>8704131</v>
      </c>
      <c r="Q306" s="33">
        <v>29370300</v>
      </c>
      <c r="R306" s="33">
        <v>35043930</v>
      </c>
      <c r="S306" s="33">
        <v>22623306</v>
      </c>
      <c r="T306" s="38">
        <f t="shared" si="78"/>
        <v>0.64556988899361456</v>
      </c>
      <c r="U306" s="38">
        <f t="shared" si="79"/>
        <v>0.16982855611892789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82945901</v>
      </c>
      <c r="E307" s="33">
        <v>83231638</v>
      </c>
      <c r="F307" s="33">
        <v>18441300</v>
      </c>
      <c r="G307" s="38">
        <f t="shared" si="72"/>
        <v>0.22232925048339641</v>
      </c>
      <c r="H307" s="33">
        <v>22071389</v>
      </c>
      <c r="I307" s="38">
        <f t="shared" si="73"/>
        <v>0.26609378804625922</v>
      </c>
      <c r="J307" s="33">
        <v>19984261</v>
      </c>
      <c r="K307" s="38">
        <f t="shared" si="74"/>
        <v>0.24010414164863605</v>
      </c>
      <c r="L307" s="33">
        <v>0</v>
      </c>
      <c r="M307" s="38">
        <f t="shared" si="75"/>
        <v>0</v>
      </c>
      <c r="N307" s="33">
        <f t="shared" si="76"/>
        <v>60496950</v>
      </c>
      <c r="O307" s="38">
        <f t="shared" si="77"/>
        <v>0.72685040753373131</v>
      </c>
      <c r="P307" s="33">
        <v>17033821</v>
      </c>
      <c r="Q307" s="33">
        <v>86420002</v>
      </c>
      <c r="R307" s="33">
        <v>77635987</v>
      </c>
      <c r="S307" s="33">
        <v>50369034</v>
      </c>
      <c r="T307" s="38">
        <f t="shared" si="78"/>
        <v>0.64878461582513269</v>
      </c>
      <c r="U307" s="38">
        <f t="shared" si="79"/>
        <v>0.17321069653133025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52963252</v>
      </c>
      <c r="E308" s="33">
        <v>53398140</v>
      </c>
      <c r="F308" s="33">
        <v>8879573</v>
      </c>
      <c r="G308" s="38">
        <f t="shared" si="72"/>
        <v>0.16765535847383389</v>
      </c>
      <c r="H308" s="33">
        <v>12219601</v>
      </c>
      <c r="I308" s="38">
        <f t="shared" si="73"/>
        <v>0.23071848005103615</v>
      </c>
      <c r="J308" s="33">
        <v>11098884</v>
      </c>
      <c r="K308" s="38">
        <f t="shared" si="74"/>
        <v>0.20785150943459829</v>
      </c>
      <c r="L308" s="33">
        <v>0</v>
      </c>
      <c r="M308" s="38">
        <f t="shared" si="75"/>
        <v>0</v>
      </c>
      <c r="N308" s="33">
        <f t="shared" si="76"/>
        <v>32198058</v>
      </c>
      <c r="O308" s="38">
        <f t="shared" si="77"/>
        <v>0.60298089034561875</v>
      </c>
      <c r="P308" s="33">
        <v>8944032</v>
      </c>
      <c r="Q308" s="33">
        <v>43344050</v>
      </c>
      <c r="R308" s="33">
        <v>47529350</v>
      </c>
      <c r="S308" s="33">
        <v>25968495</v>
      </c>
      <c r="T308" s="38">
        <f t="shared" si="78"/>
        <v>0.5463675602548741</v>
      </c>
      <c r="U308" s="38">
        <f t="shared" si="79"/>
        <v>0.24092623997767459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4168</v>
      </c>
      <c r="E309" s="33">
        <v>4168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4168</v>
      </c>
      <c r="R309" s="33">
        <v>4168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213811798</v>
      </c>
      <c r="E310" s="34">
        <f>SUM(E304:E309)</f>
        <v>224742723</v>
      </c>
      <c r="F310" s="34">
        <f>SUM(F304:F309)</f>
        <v>42441074</v>
      </c>
      <c r="G310" s="39">
        <f t="shared" si="72"/>
        <v>0.19849734391177049</v>
      </c>
      <c r="H310" s="34">
        <f>SUM(H304:H309)</f>
        <v>54584592</v>
      </c>
      <c r="I310" s="39">
        <f t="shared" si="73"/>
        <v>0.25529270372629298</v>
      </c>
      <c r="J310" s="34">
        <f>SUM(J304:J309)</f>
        <v>50889834</v>
      </c>
      <c r="K310" s="39">
        <f t="shared" si="74"/>
        <v>0.22643595895205026</v>
      </c>
      <c r="L310" s="34">
        <f>SUM(L304:L309)</f>
        <v>0</v>
      </c>
      <c r="M310" s="39">
        <f t="shared" si="75"/>
        <v>0</v>
      </c>
      <c r="N310" s="34">
        <f t="shared" si="76"/>
        <v>147915500</v>
      </c>
      <c r="O310" s="39">
        <f t="shared" si="77"/>
        <v>0.6581547915124264</v>
      </c>
      <c r="P310" s="34">
        <f>SUM(P304:P309)</f>
        <v>42668182</v>
      </c>
      <c r="Q310" s="34">
        <f>SUM(Q304:Q309)</f>
        <v>197615886</v>
      </c>
      <c r="R310" s="34">
        <f>SUM(R304:R309)</f>
        <v>201978926</v>
      </c>
      <c r="S310" s="34">
        <f>SUM(S304:S309)</f>
        <v>124558536</v>
      </c>
      <c r="T310" s="39">
        <f t="shared" si="78"/>
        <v>0.61669075317293254</v>
      </c>
      <c r="U310" s="39">
        <f t="shared" si="79"/>
        <v>0.19268812531079949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51829000</v>
      </c>
      <c r="E311" s="33">
        <v>47853042</v>
      </c>
      <c r="F311" s="33">
        <v>3496844</v>
      </c>
      <c r="G311" s="38">
        <f t="shared" si="72"/>
        <v>6.7468868780026628E-2</v>
      </c>
      <c r="H311" s="33">
        <v>11025370</v>
      </c>
      <c r="I311" s="38">
        <f t="shared" si="73"/>
        <v>0.21272588705165063</v>
      </c>
      <c r="J311" s="33">
        <v>11377400</v>
      </c>
      <c r="K311" s="38">
        <f t="shared" si="74"/>
        <v>0.23775708971646986</v>
      </c>
      <c r="L311" s="33">
        <v>0</v>
      </c>
      <c r="M311" s="38">
        <f t="shared" si="75"/>
        <v>0</v>
      </c>
      <c r="N311" s="33">
        <f t="shared" si="76"/>
        <v>25899614</v>
      </c>
      <c r="O311" s="38">
        <f t="shared" si="77"/>
        <v>0.54123234213615934</v>
      </c>
      <c r="P311" s="33">
        <v>8122467</v>
      </c>
      <c r="Q311" s="33">
        <v>46053357</v>
      </c>
      <c r="R311" s="33">
        <v>44797342</v>
      </c>
      <c r="S311" s="33">
        <v>23848680</v>
      </c>
      <c r="T311" s="38">
        <f t="shared" si="78"/>
        <v>0.53236819273786373</v>
      </c>
      <c r="U311" s="38">
        <f t="shared" si="79"/>
        <v>0.40073206822508478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88564365</v>
      </c>
      <c r="E312" s="33">
        <v>91365491</v>
      </c>
      <c r="F312" s="33">
        <v>13530226</v>
      </c>
      <c r="G312" s="38">
        <f t="shared" si="72"/>
        <v>0.15277279975981312</v>
      </c>
      <c r="H312" s="33">
        <v>27147201</v>
      </c>
      <c r="I312" s="38">
        <f t="shared" si="73"/>
        <v>0.30652510182848375</v>
      </c>
      <c r="J312" s="33">
        <v>16832177</v>
      </c>
      <c r="K312" s="38">
        <f t="shared" si="74"/>
        <v>0.18422904332665382</v>
      </c>
      <c r="L312" s="33">
        <v>0</v>
      </c>
      <c r="M312" s="38">
        <f t="shared" si="75"/>
        <v>0</v>
      </c>
      <c r="N312" s="33">
        <f t="shared" si="76"/>
        <v>57509604</v>
      </c>
      <c r="O312" s="38">
        <f t="shared" si="77"/>
        <v>0.62944557480679442</v>
      </c>
      <c r="P312" s="33">
        <v>21138492</v>
      </c>
      <c r="Q312" s="33">
        <v>98464325</v>
      </c>
      <c r="R312" s="33">
        <v>94841492</v>
      </c>
      <c r="S312" s="33">
        <v>62062640</v>
      </c>
      <c r="T312" s="38">
        <f t="shared" si="78"/>
        <v>0.6543827884951452</v>
      </c>
      <c r="U312" s="38">
        <f t="shared" si="79"/>
        <v>-0.20371912055032115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147785359</v>
      </c>
      <c r="E313" s="33">
        <v>139261411</v>
      </c>
      <c r="F313" s="33">
        <v>18604653</v>
      </c>
      <c r="G313" s="38">
        <f t="shared" si="72"/>
        <v>0.12588968978990672</v>
      </c>
      <c r="H313" s="33">
        <v>27063089</v>
      </c>
      <c r="I313" s="38">
        <f t="shared" si="73"/>
        <v>0.18312429041093306</v>
      </c>
      <c r="J313" s="33">
        <v>23133340</v>
      </c>
      <c r="K313" s="38">
        <f t="shared" si="74"/>
        <v>0.16611450245897624</v>
      </c>
      <c r="L313" s="33">
        <v>0</v>
      </c>
      <c r="M313" s="38">
        <f t="shared" si="75"/>
        <v>0</v>
      </c>
      <c r="N313" s="33">
        <f t="shared" si="76"/>
        <v>68801082</v>
      </c>
      <c r="O313" s="38">
        <f t="shared" si="77"/>
        <v>0.49404268925581979</v>
      </c>
      <c r="P313" s="33">
        <v>27733965</v>
      </c>
      <c r="Q313" s="33">
        <v>105012783</v>
      </c>
      <c r="R313" s="33">
        <v>119061915</v>
      </c>
      <c r="S313" s="33">
        <v>63132143</v>
      </c>
      <c r="T313" s="38">
        <f t="shared" si="78"/>
        <v>0.53024632603969124</v>
      </c>
      <c r="U313" s="38">
        <f t="shared" si="79"/>
        <v>-0.16588414242247729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43218300</v>
      </c>
      <c r="E314" s="33">
        <v>52260876</v>
      </c>
      <c r="F314" s="33">
        <v>7999752</v>
      </c>
      <c r="G314" s="38">
        <f t="shared" si="72"/>
        <v>0.1851010335899376</v>
      </c>
      <c r="H314" s="33">
        <v>10798948</v>
      </c>
      <c r="I314" s="38">
        <f t="shared" si="73"/>
        <v>0.24986980052431493</v>
      </c>
      <c r="J314" s="33">
        <v>12743893</v>
      </c>
      <c r="K314" s="38">
        <f t="shared" si="74"/>
        <v>0.24385149992510649</v>
      </c>
      <c r="L314" s="33">
        <v>0</v>
      </c>
      <c r="M314" s="38">
        <f t="shared" si="75"/>
        <v>0</v>
      </c>
      <c r="N314" s="33">
        <f t="shared" si="76"/>
        <v>31542593</v>
      </c>
      <c r="O314" s="38">
        <f t="shared" si="77"/>
        <v>0.60356035746511405</v>
      </c>
      <c r="P314" s="33">
        <v>14488161</v>
      </c>
      <c r="Q314" s="33">
        <v>42138500</v>
      </c>
      <c r="R314" s="33">
        <v>41450777</v>
      </c>
      <c r="S314" s="33">
        <v>20202061</v>
      </c>
      <c r="T314" s="38">
        <f t="shared" si="78"/>
        <v>0.48737472400095178</v>
      </c>
      <c r="U314" s="38">
        <f t="shared" si="79"/>
        <v>-0.12039264334514233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46055599</v>
      </c>
      <c r="E315" s="33">
        <v>46427949</v>
      </c>
      <c r="F315" s="33">
        <v>8018904</v>
      </c>
      <c r="G315" s="38">
        <f t="shared" si="72"/>
        <v>0.17411355348998936</v>
      </c>
      <c r="H315" s="33">
        <v>9146431</v>
      </c>
      <c r="I315" s="38">
        <f t="shared" si="73"/>
        <v>0.19859541941903741</v>
      </c>
      <c r="J315" s="33">
        <v>7860873</v>
      </c>
      <c r="K315" s="38">
        <f t="shared" si="74"/>
        <v>0.16931338061045945</v>
      </c>
      <c r="L315" s="33">
        <v>0</v>
      </c>
      <c r="M315" s="38">
        <f t="shared" si="75"/>
        <v>0</v>
      </c>
      <c r="N315" s="33">
        <f t="shared" si="76"/>
        <v>25026208</v>
      </c>
      <c r="O315" s="38">
        <f t="shared" si="77"/>
        <v>0.53903324482414672</v>
      </c>
      <c r="P315" s="33">
        <v>8033491</v>
      </c>
      <c r="Q315" s="33">
        <v>37980666</v>
      </c>
      <c r="R315" s="33">
        <v>43317396</v>
      </c>
      <c r="S315" s="33">
        <v>22979203</v>
      </c>
      <c r="T315" s="38">
        <f t="shared" si="78"/>
        <v>0.53048440400249364</v>
      </c>
      <c r="U315" s="38">
        <f t="shared" si="79"/>
        <v>-2.1487296120702659E-2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377452623</v>
      </c>
      <c r="E317" s="34">
        <f>SUM(E311:E316)</f>
        <v>377168769</v>
      </c>
      <c r="F317" s="34">
        <f>SUM(F311:F316)</f>
        <v>51650379</v>
      </c>
      <c r="G317" s="39">
        <f t="shared" si="72"/>
        <v>0.13683936963924609</v>
      </c>
      <c r="H317" s="34">
        <f>SUM(H311:H316)</f>
        <v>85181039</v>
      </c>
      <c r="I317" s="39">
        <f t="shared" si="73"/>
        <v>0.22567345889128979</v>
      </c>
      <c r="J317" s="34">
        <f>SUM(J311:J316)</f>
        <v>71947683</v>
      </c>
      <c r="K317" s="39">
        <f t="shared" si="74"/>
        <v>0.19075726548292232</v>
      </c>
      <c r="L317" s="34">
        <f>SUM(L311:L316)</f>
        <v>0</v>
      </c>
      <c r="M317" s="39">
        <f t="shared" si="75"/>
        <v>0</v>
      </c>
      <c r="N317" s="34">
        <f t="shared" si="76"/>
        <v>208779101</v>
      </c>
      <c r="O317" s="39">
        <f t="shared" si="77"/>
        <v>0.55354291807761002</v>
      </c>
      <c r="P317" s="34">
        <f>SUM(P311:P316)</f>
        <v>79516576</v>
      </c>
      <c r="Q317" s="34">
        <f>SUM(Q311:Q316)</f>
        <v>329649631</v>
      </c>
      <c r="R317" s="34">
        <f>SUM(R311:R316)</f>
        <v>343468922</v>
      </c>
      <c r="S317" s="34">
        <f>SUM(S311:S316)</f>
        <v>192224727</v>
      </c>
      <c r="T317" s="39">
        <f t="shared" si="78"/>
        <v>0.55965682682638751</v>
      </c>
      <c r="U317" s="39">
        <f t="shared" si="79"/>
        <v>-9.5186354603598589E-2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53749686</v>
      </c>
      <c r="E318" s="33">
        <v>66782713</v>
      </c>
      <c r="F318" s="33">
        <v>8989261</v>
      </c>
      <c r="G318" s="38">
        <f t="shared" si="72"/>
        <v>0.16724304212679494</v>
      </c>
      <c r="H318" s="33">
        <v>12945348</v>
      </c>
      <c r="I318" s="38">
        <f t="shared" si="73"/>
        <v>0.24084509070434384</v>
      </c>
      <c r="J318" s="33">
        <v>12151576</v>
      </c>
      <c r="K318" s="38">
        <f t="shared" si="74"/>
        <v>0.1819569085191253</v>
      </c>
      <c r="L318" s="33">
        <v>0</v>
      </c>
      <c r="M318" s="38">
        <f t="shared" si="75"/>
        <v>0</v>
      </c>
      <c r="N318" s="33">
        <f t="shared" si="76"/>
        <v>34086185</v>
      </c>
      <c r="O318" s="38">
        <f t="shared" si="77"/>
        <v>0.51040431675784126</v>
      </c>
      <c r="P318" s="33">
        <v>9977851</v>
      </c>
      <c r="Q318" s="33">
        <v>54152315</v>
      </c>
      <c r="R318" s="33">
        <v>53193061</v>
      </c>
      <c r="S318" s="33">
        <v>28449405</v>
      </c>
      <c r="T318" s="38">
        <f t="shared" si="78"/>
        <v>0.53483301139597883</v>
      </c>
      <c r="U318" s="38">
        <f t="shared" si="79"/>
        <v>0.21785502709952276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86489256</v>
      </c>
      <c r="E319" s="33">
        <v>93225967</v>
      </c>
      <c r="F319" s="33">
        <v>14428590</v>
      </c>
      <c r="G319" s="38">
        <f t="shared" si="72"/>
        <v>0.16682522971408148</v>
      </c>
      <c r="H319" s="33">
        <v>22406367</v>
      </c>
      <c r="I319" s="38">
        <f t="shared" si="73"/>
        <v>0.25906532251820968</v>
      </c>
      <c r="J319" s="33">
        <v>26702612</v>
      </c>
      <c r="K319" s="38">
        <f t="shared" si="74"/>
        <v>0.28642890880391725</v>
      </c>
      <c r="L319" s="33">
        <v>0</v>
      </c>
      <c r="M319" s="38">
        <f t="shared" si="75"/>
        <v>0</v>
      </c>
      <c r="N319" s="33">
        <f t="shared" si="76"/>
        <v>63537569</v>
      </c>
      <c r="O319" s="38">
        <f t="shared" si="77"/>
        <v>0.68154368406819532</v>
      </c>
      <c r="P319" s="33">
        <v>17868403</v>
      </c>
      <c r="Q319" s="33">
        <v>73358239</v>
      </c>
      <c r="R319" s="33">
        <v>72267832</v>
      </c>
      <c r="S319" s="33">
        <v>50726676</v>
      </c>
      <c r="T319" s="38">
        <f t="shared" si="78"/>
        <v>0.70192607964218434</v>
      </c>
      <c r="U319" s="38">
        <f t="shared" si="79"/>
        <v>0.49440394869088178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28475160</v>
      </c>
      <c r="E320" s="33">
        <v>28316160</v>
      </c>
      <c r="F320" s="33">
        <v>3196250</v>
      </c>
      <c r="G320" s="38">
        <f t="shared" si="72"/>
        <v>0.11224695488980571</v>
      </c>
      <c r="H320" s="33">
        <v>5106487</v>
      </c>
      <c r="I320" s="38">
        <f t="shared" si="73"/>
        <v>0.17933128382772914</v>
      </c>
      <c r="J320" s="33">
        <v>4870533</v>
      </c>
      <c r="K320" s="38">
        <f t="shared" si="74"/>
        <v>0.17200542022647139</v>
      </c>
      <c r="L320" s="33">
        <v>0</v>
      </c>
      <c r="M320" s="38">
        <f t="shared" si="75"/>
        <v>0</v>
      </c>
      <c r="N320" s="33">
        <f t="shared" si="76"/>
        <v>13173270</v>
      </c>
      <c r="O320" s="38">
        <f t="shared" si="77"/>
        <v>0.46522091978573366</v>
      </c>
      <c r="P320" s="33">
        <v>5374928</v>
      </c>
      <c r="Q320" s="33">
        <v>23432500</v>
      </c>
      <c r="R320" s="33">
        <v>24316700</v>
      </c>
      <c r="S320" s="33">
        <v>12043444</v>
      </c>
      <c r="T320" s="38">
        <f t="shared" si="78"/>
        <v>0.4952746055180185</v>
      </c>
      <c r="U320" s="38">
        <f t="shared" si="79"/>
        <v>-9.3842187281392375E-2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18697848</v>
      </c>
      <c r="E321" s="33">
        <v>20373567</v>
      </c>
      <c r="F321" s="33">
        <v>2649590</v>
      </c>
      <c r="G321" s="38">
        <f t="shared" si="72"/>
        <v>0.14170561232501194</v>
      </c>
      <c r="H321" s="33">
        <v>3121762</v>
      </c>
      <c r="I321" s="38">
        <f t="shared" si="73"/>
        <v>0.16695835798857708</v>
      </c>
      <c r="J321" s="33">
        <v>5117079</v>
      </c>
      <c r="K321" s="38">
        <f t="shared" si="74"/>
        <v>0.25116264618758216</v>
      </c>
      <c r="L321" s="33">
        <v>0</v>
      </c>
      <c r="M321" s="38">
        <f t="shared" si="75"/>
        <v>0</v>
      </c>
      <c r="N321" s="33">
        <f t="shared" si="76"/>
        <v>10888431</v>
      </c>
      <c r="O321" s="38">
        <f t="shared" si="77"/>
        <v>0.53443910926348837</v>
      </c>
      <c r="P321" s="33">
        <v>3088763</v>
      </c>
      <c r="Q321" s="33">
        <v>16439807</v>
      </c>
      <c r="R321" s="33">
        <v>17894416</v>
      </c>
      <c r="S321" s="33">
        <v>7683015</v>
      </c>
      <c r="T321" s="38">
        <f t="shared" si="78"/>
        <v>0.42935265392287741</v>
      </c>
      <c r="U321" s="38">
        <f t="shared" si="79"/>
        <v>0.65667582783140044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8030206</v>
      </c>
      <c r="E322" s="33">
        <v>9038709</v>
      </c>
      <c r="F322" s="33">
        <v>2042854</v>
      </c>
      <c r="G322" s="38">
        <f t="shared" si="72"/>
        <v>0.25439621349688912</v>
      </c>
      <c r="H322" s="33">
        <v>2259142</v>
      </c>
      <c r="I322" s="38">
        <f t="shared" si="73"/>
        <v>0.28133051630306871</v>
      </c>
      <c r="J322" s="33">
        <v>2487143</v>
      </c>
      <c r="K322" s="38">
        <f t="shared" si="74"/>
        <v>0.27516573439857395</v>
      </c>
      <c r="L322" s="33">
        <v>0</v>
      </c>
      <c r="M322" s="38">
        <f t="shared" si="75"/>
        <v>0</v>
      </c>
      <c r="N322" s="33">
        <f t="shared" si="76"/>
        <v>6789139</v>
      </c>
      <c r="O322" s="38">
        <f t="shared" si="77"/>
        <v>0.75111821832078007</v>
      </c>
      <c r="P322" s="33">
        <v>1948314</v>
      </c>
      <c r="Q322" s="33">
        <v>11943479</v>
      </c>
      <c r="R322" s="33">
        <v>8974095</v>
      </c>
      <c r="S322" s="33">
        <v>5610427</v>
      </c>
      <c r="T322" s="38">
        <f t="shared" si="78"/>
        <v>0.62518025494492757</v>
      </c>
      <c r="U322" s="38">
        <f t="shared" si="79"/>
        <v>0.27656168358899036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195442156</v>
      </c>
      <c r="E323" s="34">
        <f>SUM(E318:E322)</f>
        <v>217737116</v>
      </c>
      <c r="F323" s="34">
        <f>SUM(F318:F322)</f>
        <v>31306545</v>
      </c>
      <c r="G323" s="39">
        <f t="shared" si="72"/>
        <v>0.16018317460640374</v>
      </c>
      <c r="H323" s="34">
        <f>SUM(H318:H322)</f>
        <v>45839106</v>
      </c>
      <c r="I323" s="39">
        <f t="shared" si="73"/>
        <v>0.23454052563767255</v>
      </c>
      <c r="J323" s="34">
        <f>SUM(J318:J322)</f>
        <v>51328943</v>
      </c>
      <c r="K323" s="39">
        <f t="shared" si="74"/>
        <v>0.23573814121796305</v>
      </c>
      <c r="L323" s="34">
        <f>SUM(L318:L322)</f>
        <v>0</v>
      </c>
      <c r="M323" s="39">
        <f t="shared" si="75"/>
        <v>0</v>
      </c>
      <c r="N323" s="34">
        <f t="shared" si="76"/>
        <v>128474594</v>
      </c>
      <c r="O323" s="39">
        <f t="shared" si="77"/>
        <v>0.59004452874263291</v>
      </c>
      <c r="P323" s="34">
        <f>SUM(P318:P322)</f>
        <v>38258259</v>
      </c>
      <c r="Q323" s="34">
        <f>SUM(Q318:Q322)</f>
        <v>179326340</v>
      </c>
      <c r="R323" s="34">
        <f>SUM(R318:R322)</f>
        <v>176646104</v>
      </c>
      <c r="S323" s="34">
        <f>SUM(S318:S322)</f>
        <v>104512967</v>
      </c>
      <c r="T323" s="39">
        <f t="shared" si="78"/>
        <v>0.59165169586757482</v>
      </c>
      <c r="U323" s="39">
        <f t="shared" si="79"/>
        <v>0.34164346056625305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13566017</v>
      </c>
      <c r="E324" s="33">
        <v>15425226</v>
      </c>
      <c r="F324" s="33">
        <v>1790275</v>
      </c>
      <c r="G324" s="38">
        <f t="shared" si="72"/>
        <v>0.13196762174188637</v>
      </c>
      <c r="H324" s="33">
        <v>2463397</v>
      </c>
      <c r="I324" s="38">
        <f t="shared" si="73"/>
        <v>0.18158587004571791</v>
      </c>
      <c r="J324" s="33">
        <v>11091227</v>
      </c>
      <c r="K324" s="38">
        <f t="shared" si="74"/>
        <v>0.71903173412175614</v>
      </c>
      <c r="L324" s="33">
        <v>0</v>
      </c>
      <c r="M324" s="38">
        <f t="shared" si="75"/>
        <v>0</v>
      </c>
      <c r="N324" s="33">
        <f t="shared" si="76"/>
        <v>15344899</v>
      </c>
      <c r="O324" s="38">
        <f t="shared" si="77"/>
        <v>0.9947924912088808</v>
      </c>
      <c r="P324" s="33">
        <v>1992742</v>
      </c>
      <c r="Q324" s="33">
        <v>8798588</v>
      </c>
      <c r="R324" s="33">
        <v>10391388</v>
      </c>
      <c r="S324" s="33">
        <v>6249746</v>
      </c>
      <c r="T324" s="38">
        <f t="shared" si="78"/>
        <v>0.60143514995301883</v>
      </c>
      <c r="U324" s="38">
        <f t="shared" si="79"/>
        <v>4.5658118311351892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35245021</v>
      </c>
      <c r="E325" s="33">
        <v>34686560</v>
      </c>
      <c r="F325" s="33">
        <v>4135118</v>
      </c>
      <c r="G325" s="38">
        <f t="shared" si="72"/>
        <v>0.11732488398857813</v>
      </c>
      <c r="H325" s="33">
        <v>6576715</v>
      </c>
      <c r="I325" s="38">
        <f t="shared" si="73"/>
        <v>0.18659983207273448</v>
      </c>
      <c r="J325" s="33">
        <v>5578899</v>
      </c>
      <c r="K325" s="38">
        <f t="shared" si="74"/>
        <v>0.1608374828752116</v>
      </c>
      <c r="L325" s="33">
        <v>0</v>
      </c>
      <c r="M325" s="38">
        <f t="shared" si="75"/>
        <v>0</v>
      </c>
      <c r="N325" s="33">
        <f t="shared" si="76"/>
        <v>16290732</v>
      </c>
      <c r="O325" s="38">
        <f t="shared" si="77"/>
        <v>0.46965545156394867</v>
      </c>
      <c r="P325" s="33">
        <v>4237213</v>
      </c>
      <c r="Q325" s="33">
        <v>38782011</v>
      </c>
      <c r="R325" s="33">
        <v>39562811</v>
      </c>
      <c r="S325" s="33">
        <v>13451416</v>
      </c>
      <c r="T325" s="38">
        <f t="shared" si="78"/>
        <v>0.34000152314758425</v>
      </c>
      <c r="U325" s="38">
        <f t="shared" si="79"/>
        <v>0.31664351072273211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95068567</v>
      </c>
      <c r="E326" s="33">
        <v>104805960</v>
      </c>
      <c r="F326" s="33">
        <v>14148436</v>
      </c>
      <c r="G326" s="38">
        <f t="shared" si="72"/>
        <v>0.14882349073379847</v>
      </c>
      <c r="H326" s="33">
        <v>20086308</v>
      </c>
      <c r="I326" s="38">
        <f t="shared" si="73"/>
        <v>0.21128232636555888</v>
      </c>
      <c r="J326" s="33">
        <v>24172722</v>
      </c>
      <c r="K326" s="38">
        <f t="shared" si="74"/>
        <v>0.23064262757576001</v>
      </c>
      <c r="L326" s="33">
        <v>0</v>
      </c>
      <c r="M326" s="38">
        <f t="shared" si="75"/>
        <v>0</v>
      </c>
      <c r="N326" s="33">
        <f t="shared" si="76"/>
        <v>58407466</v>
      </c>
      <c r="O326" s="38">
        <f t="shared" si="77"/>
        <v>0.55729145556226001</v>
      </c>
      <c r="P326" s="33">
        <v>20382621</v>
      </c>
      <c r="Q326" s="33">
        <v>86399323</v>
      </c>
      <c r="R326" s="33">
        <v>90213665</v>
      </c>
      <c r="S326" s="33">
        <v>53544241</v>
      </c>
      <c r="T326" s="38">
        <f t="shared" si="78"/>
        <v>0.59352694516955939</v>
      </c>
      <c r="U326" s="38">
        <f t="shared" si="79"/>
        <v>0.18594767571844661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87562808</v>
      </c>
      <c r="E327" s="33">
        <v>98879497</v>
      </c>
      <c r="F327" s="33">
        <v>16592227</v>
      </c>
      <c r="G327" s="38">
        <f t="shared" si="72"/>
        <v>0.18948943482945407</v>
      </c>
      <c r="H327" s="33">
        <v>25057709</v>
      </c>
      <c r="I327" s="38">
        <f t="shared" si="73"/>
        <v>0.28616840382734188</v>
      </c>
      <c r="J327" s="33">
        <v>25086948</v>
      </c>
      <c r="K327" s="38">
        <f t="shared" si="74"/>
        <v>0.25371233431739648</v>
      </c>
      <c r="L327" s="33">
        <v>0</v>
      </c>
      <c r="M327" s="38">
        <f t="shared" si="75"/>
        <v>0</v>
      </c>
      <c r="N327" s="33">
        <f t="shared" si="76"/>
        <v>66736884</v>
      </c>
      <c r="O327" s="38">
        <f t="shared" si="77"/>
        <v>0.67493146733948295</v>
      </c>
      <c r="P327" s="33">
        <v>21506796</v>
      </c>
      <c r="Q327" s="33">
        <v>95008922</v>
      </c>
      <c r="R327" s="33">
        <v>90884944</v>
      </c>
      <c r="S327" s="33">
        <v>58910848</v>
      </c>
      <c r="T327" s="38">
        <f t="shared" si="78"/>
        <v>0.64819149803294152</v>
      </c>
      <c r="U327" s="38">
        <f t="shared" si="79"/>
        <v>0.16646607890826703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24020400</v>
      </c>
      <c r="E328" s="33">
        <v>28062300</v>
      </c>
      <c r="F328" s="33">
        <v>5720345</v>
      </c>
      <c r="G328" s="38">
        <f t="shared" si="72"/>
        <v>0.2381452848412183</v>
      </c>
      <c r="H328" s="33">
        <v>8282255</v>
      </c>
      <c r="I328" s="38">
        <f t="shared" si="73"/>
        <v>0.34480087758738404</v>
      </c>
      <c r="J328" s="33">
        <v>7552861</v>
      </c>
      <c r="K328" s="38">
        <f t="shared" si="74"/>
        <v>0.26914618545165581</v>
      </c>
      <c r="L328" s="33">
        <v>0</v>
      </c>
      <c r="M328" s="38">
        <f t="shared" si="75"/>
        <v>0</v>
      </c>
      <c r="N328" s="33">
        <f t="shared" si="76"/>
        <v>21555461</v>
      </c>
      <c r="O328" s="38">
        <f t="shared" si="77"/>
        <v>0.76812880626320723</v>
      </c>
      <c r="P328" s="33">
        <v>6897274</v>
      </c>
      <c r="Q328" s="33">
        <v>28833562</v>
      </c>
      <c r="R328" s="33">
        <v>26795588</v>
      </c>
      <c r="S328" s="33">
        <v>20038420</v>
      </c>
      <c r="T328" s="38">
        <f t="shared" si="78"/>
        <v>0.74782535094956681</v>
      </c>
      <c r="U328" s="38">
        <f t="shared" si="79"/>
        <v>9.5050160396701555E-2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40455086</v>
      </c>
      <c r="E329" s="33">
        <v>37947220</v>
      </c>
      <c r="F329" s="33">
        <v>9438417</v>
      </c>
      <c r="G329" s="38">
        <f t="shared" si="72"/>
        <v>0.23330606688118274</v>
      </c>
      <c r="H329" s="33">
        <v>18757317</v>
      </c>
      <c r="I329" s="38">
        <f t="shared" si="73"/>
        <v>0.46365782042831399</v>
      </c>
      <c r="J329" s="33">
        <v>16042038</v>
      </c>
      <c r="K329" s="38">
        <f t="shared" si="74"/>
        <v>0.42274606677379795</v>
      </c>
      <c r="L329" s="33">
        <v>0</v>
      </c>
      <c r="M329" s="38">
        <f t="shared" si="75"/>
        <v>0</v>
      </c>
      <c r="N329" s="33">
        <f t="shared" si="76"/>
        <v>44237772</v>
      </c>
      <c r="O329" s="38">
        <f t="shared" si="77"/>
        <v>1.1657710894236786</v>
      </c>
      <c r="P329" s="33">
        <v>21035083</v>
      </c>
      <c r="Q329" s="33">
        <v>43946548</v>
      </c>
      <c r="R329" s="33">
        <v>45568709</v>
      </c>
      <c r="S329" s="33">
        <v>44566860</v>
      </c>
      <c r="T329" s="38">
        <f t="shared" si="78"/>
        <v>0.97801454063576831</v>
      </c>
      <c r="U329" s="38">
        <f t="shared" si="79"/>
        <v>-0.23736749695734505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42433201</v>
      </c>
      <c r="E330" s="33">
        <v>48923909</v>
      </c>
      <c r="F330" s="33">
        <v>8806475</v>
      </c>
      <c r="G330" s="38">
        <f t="shared" si="72"/>
        <v>0.20753737150303603</v>
      </c>
      <c r="H330" s="33">
        <v>13321958</v>
      </c>
      <c r="I330" s="38">
        <f t="shared" si="73"/>
        <v>0.31395128545687612</v>
      </c>
      <c r="J330" s="33">
        <v>11832710</v>
      </c>
      <c r="K330" s="38">
        <f t="shared" si="74"/>
        <v>0.24185945567023273</v>
      </c>
      <c r="L330" s="33">
        <v>0</v>
      </c>
      <c r="M330" s="38">
        <f t="shared" si="75"/>
        <v>0</v>
      </c>
      <c r="N330" s="33">
        <f t="shared" si="76"/>
        <v>33961143</v>
      </c>
      <c r="O330" s="38">
        <f t="shared" si="77"/>
        <v>0.69416250038401472</v>
      </c>
      <c r="P330" s="33">
        <v>10644790</v>
      </c>
      <c r="Q330" s="33">
        <v>58226157</v>
      </c>
      <c r="R330" s="33">
        <v>39632441</v>
      </c>
      <c r="S330" s="33">
        <v>33283886</v>
      </c>
      <c r="T330" s="38">
        <f t="shared" si="78"/>
        <v>0.83981418151862008</v>
      </c>
      <c r="U330" s="38">
        <f t="shared" si="79"/>
        <v>0.11159637719485316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3209449</v>
      </c>
      <c r="E331" s="33">
        <v>2922015</v>
      </c>
      <c r="F331" s="33">
        <v>727386</v>
      </c>
      <c r="G331" s="38">
        <f t="shared" si="72"/>
        <v>0.22663890281478222</v>
      </c>
      <c r="H331" s="33">
        <v>670337</v>
      </c>
      <c r="I331" s="38">
        <f t="shared" si="73"/>
        <v>0.20886357751751158</v>
      </c>
      <c r="J331" s="33">
        <v>354287</v>
      </c>
      <c r="K331" s="38">
        <f t="shared" si="74"/>
        <v>0.12124749530717673</v>
      </c>
      <c r="L331" s="33">
        <v>0</v>
      </c>
      <c r="M331" s="38">
        <f t="shared" si="75"/>
        <v>0</v>
      </c>
      <c r="N331" s="33">
        <f t="shared" si="76"/>
        <v>1752010</v>
      </c>
      <c r="O331" s="38">
        <f t="shared" si="77"/>
        <v>0.59958966671971226</v>
      </c>
      <c r="P331" s="33">
        <v>1467837</v>
      </c>
      <c r="Q331" s="33">
        <v>4605707</v>
      </c>
      <c r="R331" s="33">
        <v>6612192</v>
      </c>
      <c r="S331" s="33">
        <v>4501186</v>
      </c>
      <c r="T331" s="38">
        <f t="shared" si="78"/>
        <v>0.68074036567601182</v>
      </c>
      <c r="U331" s="38">
        <f t="shared" si="79"/>
        <v>-0.75863328148833964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341560549</v>
      </c>
      <c r="E332" s="34">
        <f>SUM(E324:E331)</f>
        <v>371652687</v>
      </c>
      <c r="F332" s="34">
        <f>SUM(F324:F331)</f>
        <v>61358679</v>
      </c>
      <c r="G332" s="39">
        <f t="shared" si="72"/>
        <v>0.17964217231656926</v>
      </c>
      <c r="H332" s="34">
        <f>SUM(H324:H331)</f>
        <v>95215996</v>
      </c>
      <c r="I332" s="39">
        <f t="shared" si="73"/>
        <v>0.27876754583855645</v>
      </c>
      <c r="J332" s="34">
        <f>SUM(J324:J331)</f>
        <v>101711692</v>
      </c>
      <c r="K332" s="39">
        <f t="shared" si="74"/>
        <v>0.27367403911706417</v>
      </c>
      <c r="L332" s="34">
        <f>SUM(L324:L331)</f>
        <v>0</v>
      </c>
      <c r="M332" s="39">
        <f t="shared" si="75"/>
        <v>0</v>
      </c>
      <c r="N332" s="34">
        <f t="shared" si="76"/>
        <v>258286367</v>
      </c>
      <c r="O332" s="39">
        <f t="shared" si="77"/>
        <v>0.69496703786780367</v>
      </c>
      <c r="P332" s="34">
        <f>SUM(P324:P331)</f>
        <v>88164356</v>
      </c>
      <c r="Q332" s="34">
        <f>SUM(Q324:Q331)</f>
        <v>364600818</v>
      </c>
      <c r="R332" s="34">
        <f>SUM(R324:R331)</f>
        <v>349661738</v>
      </c>
      <c r="S332" s="34">
        <f>SUM(S324:S331)</f>
        <v>234546603</v>
      </c>
      <c r="T332" s="39">
        <f t="shared" si="78"/>
        <v>0.67078143677247293</v>
      </c>
      <c r="U332" s="39">
        <f t="shared" si="79"/>
        <v>0.1536600119894258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2064062</v>
      </c>
      <c r="E333" s="33">
        <v>3047136</v>
      </c>
      <c r="F333" s="33">
        <v>431157</v>
      </c>
      <c r="G333" s="38">
        <f t="shared" si="72"/>
        <v>0.20888762062379909</v>
      </c>
      <c r="H333" s="33">
        <v>602917</v>
      </c>
      <c r="I333" s="38">
        <f t="shared" si="73"/>
        <v>0.29210217522535659</v>
      </c>
      <c r="J333" s="33">
        <v>477092</v>
      </c>
      <c r="K333" s="38">
        <f t="shared" si="74"/>
        <v>0.15657062894468773</v>
      </c>
      <c r="L333" s="33">
        <v>0</v>
      </c>
      <c r="M333" s="38">
        <f t="shared" si="75"/>
        <v>0</v>
      </c>
      <c r="N333" s="33">
        <f t="shared" si="76"/>
        <v>1511166</v>
      </c>
      <c r="O333" s="38">
        <f t="shared" si="77"/>
        <v>0.49592994864686052</v>
      </c>
      <c r="P333" s="33">
        <v>585262</v>
      </c>
      <c r="Q333" s="33">
        <v>2034372</v>
      </c>
      <c r="R333" s="33">
        <v>2152052</v>
      </c>
      <c r="S333" s="33">
        <v>1357380</v>
      </c>
      <c r="T333" s="38">
        <f t="shared" si="78"/>
        <v>0.63073754723398878</v>
      </c>
      <c r="U333" s="38">
        <f t="shared" si="79"/>
        <v>-0.18482320738404334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4014335</v>
      </c>
      <c r="E334" s="33">
        <v>4014335</v>
      </c>
      <c r="F334" s="33">
        <v>791813</v>
      </c>
      <c r="G334" s="38">
        <f t="shared" si="72"/>
        <v>0.19724636832750631</v>
      </c>
      <c r="H334" s="33">
        <v>901063</v>
      </c>
      <c r="I334" s="38">
        <f t="shared" si="73"/>
        <v>0.22446133668465637</v>
      </c>
      <c r="J334" s="33">
        <v>813332</v>
      </c>
      <c r="K334" s="38">
        <f t="shared" si="74"/>
        <v>0.20260690749526386</v>
      </c>
      <c r="L334" s="33">
        <v>0</v>
      </c>
      <c r="M334" s="38">
        <f t="shared" si="75"/>
        <v>0</v>
      </c>
      <c r="N334" s="33">
        <f t="shared" si="76"/>
        <v>2506208</v>
      </c>
      <c r="O334" s="38">
        <f t="shared" si="77"/>
        <v>0.62431461250742648</v>
      </c>
      <c r="P334" s="33">
        <v>904633</v>
      </c>
      <c r="Q334" s="33">
        <v>5037854</v>
      </c>
      <c r="R334" s="33">
        <v>4262183</v>
      </c>
      <c r="S334" s="33">
        <v>2568998</v>
      </c>
      <c r="T334" s="38">
        <f t="shared" si="78"/>
        <v>0.60274230365050019</v>
      </c>
      <c r="U334" s="38">
        <f t="shared" si="79"/>
        <v>-0.10092601087955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14030524</v>
      </c>
      <c r="E335" s="33">
        <v>14030524</v>
      </c>
      <c r="F335" s="33">
        <v>3193616</v>
      </c>
      <c r="G335" s="38">
        <f t="shared" si="72"/>
        <v>0.22761915378213957</v>
      </c>
      <c r="H335" s="33">
        <v>3968089</v>
      </c>
      <c r="I335" s="38">
        <f t="shared" si="73"/>
        <v>0.28281830386377588</v>
      </c>
      <c r="J335" s="33">
        <v>3313417</v>
      </c>
      <c r="K335" s="38">
        <f t="shared" si="74"/>
        <v>0.23615775148526172</v>
      </c>
      <c r="L335" s="33">
        <v>0</v>
      </c>
      <c r="M335" s="38">
        <f t="shared" si="75"/>
        <v>0</v>
      </c>
      <c r="N335" s="33">
        <f t="shared" si="76"/>
        <v>10475122</v>
      </c>
      <c r="O335" s="38">
        <f t="shared" si="77"/>
        <v>0.74659520913117716</v>
      </c>
      <c r="P335" s="33">
        <v>2504005</v>
      </c>
      <c r="Q335" s="33">
        <v>19558204</v>
      </c>
      <c r="R335" s="33">
        <v>14937621</v>
      </c>
      <c r="S335" s="33">
        <v>7460930</v>
      </c>
      <c r="T335" s="38">
        <f t="shared" si="78"/>
        <v>0.49947243941990493</v>
      </c>
      <c r="U335" s="38">
        <f t="shared" si="79"/>
        <v>0.32324695837268691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20108921</v>
      </c>
      <c r="E337" s="34">
        <f>SUM(E333:E336)</f>
        <v>21091995</v>
      </c>
      <c r="F337" s="34">
        <f>SUM(F333:F336)</f>
        <v>4416586</v>
      </c>
      <c r="G337" s="39">
        <f t="shared" si="72"/>
        <v>0.21963316679199246</v>
      </c>
      <c r="H337" s="34">
        <f>SUM(H333:H336)</f>
        <v>5472069</v>
      </c>
      <c r="I337" s="39">
        <f t="shared" si="73"/>
        <v>0.27212146290693567</v>
      </c>
      <c r="J337" s="34">
        <f>SUM(J333:J336)</f>
        <v>4603841</v>
      </c>
      <c r="K337" s="39">
        <f t="shared" si="74"/>
        <v>0.21827432634987823</v>
      </c>
      <c r="L337" s="34">
        <f>SUM(L333:L336)</f>
        <v>0</v>
      </c>
      <c r="M337" s="39">
        <f t="shared" si="75"/>
        <v>0</v>
      </c>
      <c r="N337" s="34">
        <f t="shared" si="76"/>
        <v>14492496</v>
      </c>
      <c r="O337" s="39">
        <f t="shared" si="77"/>
        <v>0.68710882967685138</v>
      </c>
      <c r="P337" s="34">
        <f>SUM(P333:P336)</f>
        <v>3993900</v>
      </c>
      <c r="Q337" s="34">
        <f>SUM(Q333:Q336)</f>
        <v>26630430</v>
      </c>
      <c r="R337" s="34">
        <f>SUM(R333:R336)</f>
        <v>21351856</v>
      </c>
      <c r="S337" s="34">
        <f>SUM(S333:S336)</f>
        <v>11387308</v>
      </c>
      <c r="T337" s="39">
        <f t="shared" si="78"/>
        <v>0.53331701000606224</v>
      </c>
      <c r="U337" s="39">
        <f t="shared" si="79"/>
        <v>0.15271814517138638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3658197157</v>
      </c>
      <c r="E338" s="34">
        <f>SUM(E302,E304:E309,E311:E316,E318:E322,E324:E331,E333:E336)</f>
        <v>3833509439</v>
      </c>
      <c r="F338" s="34">
        <f>SUM(F302,F304:F309,F311:F316,F318:F322,F324:F331,F333:F336)</f>
        <v>677615045</v>
      </c>
      <c r="G338" s="39">
        <f t="shared" si="72"/>
        <v>0.1852319642486672</v>
      </c>
      <c r="H338" s="34">
        <f>SUM(H302,H304:H309,H311:H316,H318:H322,H324:H331,H333:H336)</f>
        <v>987491866</v>
      </c>
      <c r="I338" s="39">
        <f t="shared" si="73"/>
        <v>0.26993948757256658</v>
      </c>
      <c r="J338" s="34">
        <f>SUM(J302,J304:J309,J311:J316,J318:J322,J324:J331,J333:J336)</f>
        <v>766023054</v>
      </c>
      <c r="K338" s="39">
        <f t="shared" si="74"/>
        <v>0.19982292105685356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2431129965</v>
      </c>
      <c r="O338" s="39">
        <f t="shared" si="77"/>
        <v>0.6341786824018304</v>
      </c>
      <c r="P338" s="34">
        <f>SUM(P302,P304:P309,P311:P316,P318:P322,P324:P331,P333:P336)</f>
        <v>790467109</v>
      </c>
      <c r="Q338" s="34">
        <f>SUM(Q302,Q304:Q309,Q311:Q316,Q318:Q322,Q324:Q331,Q333:Q336)</f>
        <v>3586907438</v>
      </c>
      <c r="R338" s="34">
        <f>SUM(R302,R304:R309,R311:R316,R318:R322,R324:R331,R333:R336)</f>
        <v>3478084004</v>
      </c>
      <c r="S338" s="34">
        <f>SUM(S302,S304:S309,S311:S316,S318:S322,S324:S331,S333:S336)</f>
        <v>2347046352</v>
      </c>
      <c r="T338" s="39">
        <f t="shared" si="78"/>
        <v>0.67481013951956292</v>
      </c>
      <c r="U338" s="39">
        <f t="shared" si="79"/>
        <v>-3.0923557377262156E-2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18262347791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18546406570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3832322193</v>
      </c>
      <c r="G339" s="41">
        <f t="shared" si="72"/>
        <v>0.20984827563565703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4692325313</v>
      </c>
      <c r="I339" s="41">
        <f t="shared" si="73"/>
        <v>0.25693987250163197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3560557262</v>
      </c>
      <c r="K339" s="41">
        <f t="shared" si="74"/>
        <v>0.191980977477299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12085204768</v>
      </c>
      <c r="O339" s="41">
        <f t="shared" si="77"/>
        <v>0.65161974759836183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3673516332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16746064419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17127556557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11033649318</v>
      </c>
      <c r="T339" s="41">
        <f t="shared" si="78"/>
        <v>0.64420451809809198</v>
      </c>
      <c r="U339" s="41">
        <f t="shared" si="79"/>
        <v>-3.0749576098522691E-2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150605395</v>
      </c>
      <c r="E8" s="33">
        <v>143478748</v>
      </c>
      <c r="F8" s="33">
        <v>36265242</v>
      </c>
      <c r="G8" s="38">
        <f>IF(($D8       =0),0,($F8       /$D8       ))</f>
        <v>0.24079643362045564</v>
      </c>
      <c r="H8" s="33">
        <v>18242054</v>
      </c>
      <c r="I8" s="38">
        <f>IF(($D8       =0),0,($H8       /$D8       ))</f>
        <v>0.12112483752657068</v>
      </c>
      <c r="J8" s="33">
        <v>54578311</v>
      </c>
      <c r="K8" s="38">
        <f>IF(($E8       =0),0,($J8       /$E8       ))</f>
        <v>0.38039299729601767</v>
      </c>
      <c r="L8" s="33">
        <v>0</v>
      </c>
      <c r="M8" s="38">
        <f>IF(($E8       =0),0,($L8       /$E8       ))</f>
        <v>0</v>
      </c>
      <c r="N8" s="33">
        <f>$F8       +$H8       +$J8</f>
        <v>109085607</v>
      </c>
      <c r="O8" s="38">
        <f>IF(($E8       =0),0,($N8       /$E8       ))</f>
        <v>0.76029104324216712</v>
      </c>
      <c r="P8" s="33">
        <v>33585983</v>
      </c>
      <c r="Q8" s="33">
        <v>132981439</v>
      </c>
      <c r="R8" s="33">
        <v>133600066</v>
      </c>
      <c r="S8" s="33">
        <v>88251229</v>
      </c>
      <c r="T8" s="38">
        <f>IF(($R8       =0),0,($S8       /$R8       ))</f>
        <v>0.66056276499144839</v>
      </c>
      <c r="U8" s="38">
        <f>IF(($P8       =0),0,(($J8       /$P8       )-1))</f>
        <v>0.62503241307541901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70880050</v>
      </c>
      <c r="E9" s="33">
        <v>72615690</v>
      </c>
      <c r="F9" s="33">
        <v>6094279</v>
      </c>
      <c r="G9" s="38">
        <f>IF(($D9       =0),0,($F9       /$D9       ))</f>
        <v>8.5980173546717303E-2</v>
      </c>
      <c r="H9" s="33">
        <v>12622238</v>
      </c>
      <c r="I9" s="38">
        <f>IF(($D9       =0),0,($H9       /$D9       ))</f>
        <v>0.17807885293534639</v>
      </c>
      <c r="J9" s="33">
        <v>11103480</v>
      </c>
      <c r="K9" s="38">
        <f>IF(($E9       =0),0,($J9       /$E9       ))</f>
        <v>0.15290745016676149</v>
      </c>
      <c r="L9" s="33">
        <v>0</v>
      </c>
      <c r="M9" s="38">
        <f>IF(($E9       =0),0,($L9       /$E9       ))</f>
        <v>0</v>
      </c>
      <c r="N9" s="33">
        <f>$F9       +$H9       +$J9</f>
        <v>29819997</v>
      </c>
      <c r="O9" s="38">
        <f>IF(($E9       =0),0,($N9       /$E9       ))</f>
        <v>0.41065501133432736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221485445</v>
      </c>
      <c r="E10" s="34">
        <f>SUM(E8:E9)</f>
        <v>216094438</v>
      </c>
      <c r="F10" s="34">
        <f>SUM(F8:F9)</f>
        <v>42359521</v>
      </c>
      <c r="G10" s="39">
        <f t="shared" ref="G10:G54" si="0">IF(($D10      =0),0,($F10      /$D10      ))</f>
        <v>0.1912519398283711</v>
      </c>
      <c r="H10" s="34">
        <f>SUM(H8:H9)</f>
        <v>30864292</v>
      </c>
      <c r="I10" s="39">
        <f t="shared" ref="I10:I54" si="1">IF(($D10      =0),0,($H10      /$D10      ))</f>
        <v>0.13935133299617047</v>
      </c>
      <c r="J10" s="34">
        <f>SUM(J8:J9)</f>
        <v>65681791</v>
      </c>
      <c r="K10" s="39">
        <f t="shared" ref="K10:K54" si="2">IF(($E10      =0),0,($J10      /$E10      ))</f>
        <v>0.30394947509014553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138905604</v>
      </c>
      <c r="O10" s="39">
        <f t="shared" ref="O10:O54" si="5">IF(($E10      =0),0,($N10      /$E10      ))</f>
        <v>0.64280045930659258</v>
      </c>
      <c r="P10" s="34">
        <f>SUM(P8:P9)</f>
        <v>33585983</v>
      </c>
      <c r="Q10" s="34">
        <f>SUM(Q8:Q9)</f>
        <v>132981439</v>
      </c>
      <c r="R10" s="34">
        <f>SUM(R8:R9)</f>
        <v>133600066</v>
      </c>
      <c r="S10" s="34">
        <f>SUM(S8:S9)</f>
        <v>88251229</v>
      </c>
      <c r="T10" s="39">
        <f t="shared" ref="T10:T54" si="6">IF(($R10      =0),0,($S10      /$R10      ))</f>
        <v>0.66056276499144839</v>
      </c>
      <c r="U10" s="39">
        <f t="shared" ref="U10:U54" si="7">IF(($P10      =0),0,(($J10      /$P10      )-1))</f>
        <v>0.95563104405787369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2491416</v>
      </c>
      <c r="E11" s="33">
        <v>2948026</v>
      </c>
      <c r="F11" s="33">
        <v>955393</v>
      </c>
      <c r="G11" s="38">
        <f t="shared" si="0"/>
        <v>0.38347389596919984</v>
      </c>
      <c r="H11" s="33">
        <v>239016</v>
      </c>
      <c r="I11" s="38">
        <f t="shared" si="1"/>
        <v>9.593580518066834E-2</v>
      </c>
      <c r="J11" s="33">
        <v>1329915</v>
      </c>
      <c r="K11" s="38">
        <f t="shared" si="2"/>
        <v>0.45112051250565632</v>
      </c>
      <c r="L11" s="33">
        <v>0</v>
      </c>
      <c r="M11" s="38">
        <f t="shared" si="3"/>
        <v>0</v>
      </c>
      <c r="N11" s="33">
        <f t="shared" si="4"/>
        <v>2524324</v>
      </c>
      <c r="O11" s="38">
        <f t="shared" si="5"/>
        <v>0.85627603012999209</v>
      </c>
      <c r="P11" s="33">
        <v>657438</v>
      </c>
      <c r="Q11" s="33">
        <v>2208279</v>
      </c>
      <c r="R11" s="33">
        <v>3444388</v>
      </c>
      <c r="S11" s="33">
        <v>1631070</v>
      </c>
      <c r="T11" s="38">
        <f t="shared" si="6"/>
        <v>0.47354421162772603</v>
      </c>
      <c r="U11" s="38">
        <f t="shared" si="7"/>
        <v>1.0228751608516697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6420</v>
      </c>
      <c r="E13" s="33">
        <v>6420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6000</v>
      </c>
      <c r="R13" s="33">
        <v>6000</v>
      </c>
      <c r="S13" s="33">
        <v>0</v>
      </c>
      <c r="T13" s="38">
        <f t="shared" si="6"/>
        <v>0</v>
      </c>
      <c r="U13" s="38">
        <f t="shared" si="7"/>
        <v>0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2813014</v>
      </c>
      <c r="E14" s="33">
        <v>2602014</v>
      </c>
      <c r="F14" s="33">
        <v>491523</v>
      </c>
      <c r="G14" s="38">
        <f t="shared" si="0"/>
        <v>0.17473180012612807</v>
      </c>
      <c r="H14" s="33">
        <v>804418</v>
      </c>
      <c r="I14" s="38">
        <f t="shared" si="1"/>
        <v>0.28596302755691938</v>
      </c>
      <c r="J14" s="33">
        <v>613421</v>
      </c>
      <c r="K14" s="38">
        <f t="shared" si="2"/>
        <v>0.23574853940063351</v>
      </c>
      <c r="L14" s="33">
        <v>0</v>
      </c>
      <c r="M14" s="38">
        <f t="shared" si="3"/>
        <v>0</v>
      </c>
      <c r="N14" s="33">
        <f t="shared" si="4"/>
        <v>1909362</v>
      </c>
      <c r="O14" s="38">
        <f t="shared" si="5"/>
        <v>0.73380158600222756</v>
      </c>
      <c r="P14" s="33">
        <v>502709</v>
      </c>
      <c r="Q14" s="33">
        <v>2694117</v>
      </c>
      <c r="R14" s="33">
        <v>2848896</v>
      </c>
      <c r="S14" s="33">
        <v>1689238</v>
      </c>
      <c r="T14" s="38">
        <f t="shared" si="6"/>
        <v>0.59294477580087168</v>
      </c>
      <c r="U14" s="38">
        <f t="shared" si="7"/>
        <v>0.22023078958204456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220551</v>
      </c>
      <c r="E15" s="33">
        <v>4468</v>
      </c>
      <c r="F15" s="33">
        <v>283863</v>
      </c>
      <c r="G15" s="38">
        <f t="shared" si="0"/>
        <v>1.2870628562101283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283863</v>
      </c>
      <c r="O15" s="38">
        <f t="shared" si="5"/>
        <v>63.532452999104741</v>
      </c>
      <c r="P15" s="33">
        <v>763626</v>
      </c>
      <c r="Q15" s="33">
        <v>1524047</v>
      </c>
      <c r="R15" s="33">
        <v>1505524</v>
      </c>
      <c r="S15" s="33">
        <v>1675318</v>
      </c>
      <c r="T15" s="38">
        <f t="shared" si="6"/>
        <v>1.1127806663992073</v>
      </c>
      <c r="U15" s="38">
        <f t="shared" si="7"/>
        <v>-1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3833890</v>
      </c>
      <c r="E16" s="33">
        <v>3685690</v>
      </c>
      <c r="F16" s="33">
        <v>37001</v>
      </c>
      <c r="G16" s="38">
        <f t="shared" si="0"/>
        <v>9.6510332847316947E-3</v>
      </c>
      <c r="H16" s="33">
        <v>431433</v>
      </c>
      <c r="I16" s="38">
        <f t="shared" si="1"/>
        <v>0.11253139761443338</v>
      </c>
      <c r="J16" s="33">
        <v>503700</v>
      </c>
      <c r="K16" s="38">
        <f t="shared" si="2"/>
        <v>0.13666369119486446</v>
      </c>
      <c r="L16" s="33">
        <v>0</v>
      </c>
      <c r="M16" s="38">
        <f t="shared" si="3"/>
        <v>0</v>
      </c>
      <c r="N16" s="33">
        <f t="shared" si="4"/>
        <v>972134</v>
      </c>
      <c r="O16" s="38">
        <f t="shared" si="5"/>
        <v>0.26375902476876784</v>
      </c>
      <c r="P16" s="33">
        <v>9967</v>
      </c>
      <c r="Q16" s="33">
        <v>3133317</v>
      </c>
      <c r="R16" s="33">
        <v>2107217</v>
      </c>
      <c r="S16" s="33">
        <v>141438</v>
      </c>
      <c r="T16" s="38">
        <f t="shared" si="6"/>
        <v>6.7120756903536749E-2</v>
      </c>
      <c r="U16" s="38">
        <f t="shared" si="7"/>
        <v>49.536771345439952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9080679</v>
      </c>
      <c r="E18" s="33">
        <v>8732679</v>
      </c>
      <c r="F18" s="33">
        <v>289182</v>
      </c>
      <c r="G18" s="38">
        <f t="shared" si="0"/>
        <v>3.1845856460733832E-2</v>
      </c>
      <c r="H18" s="33">
        <v>1073412</v>
      </c>
      <c r="I18" s="38">
        <f t="shared" si="1"/>
        <v>0.11820834102824249</v>
      </c>
      <c r="J18" s="33">
        <v>1357275</v>
      </c>
      <c r="K18" s="38">
        <f t="shared" si="2"/>
        <v>0.15542481293541191</v>
      </c>
      <c r="L18" s="33">
        <v>0</v>
      </c>
      <c r="M18" s="38">
        <f t="shared" si="3"/>
        <v>0</v>
      </c>
      <c r="N18" s="33">
        <f t="shared" si="4"/>
        <v>2719869</v>
      </c>
      <c r="O18" s="38">
        <f t="shared" si="5"/>
        <v>0.3114587173077128</v>
      </c>
      <c r="P18" s="33">
        <v>2374206</v>
      </c>
      <c r="Q18" s="33">
        <v>5784030</v>
      </c>
      <c r="R18" s="33">
        <v>6384030</v>
      </c>
      <c r="S18" s="33">
        <v>3956606</v>
      </c>
      <c r="T18" s="38">
        <f t="shared" si="6"/>
        <v>0.61976619784054898</v>
      </c>
      <c r="U18" s="38">
        <f t="shared" si="7"/>
        <v>-0.42832466938420677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18445970</v>
      </c>
      <c r="E19" s="34">
        <f>SUM(E11:E18)</f>
        <v>17979297</v>
      </c>
      <c r="F19" s="34">
        <f>SUM(F11:F18)</f>
        <v>2056962</v>
      </c>
      <c r="G19" s="39">
        <f t="shared" si="0"/>
        <v>0.11151281282578254</v>
      </c>
      <c r="H19" s="34">
        <f>SUM(H11:H18)</f>
        <v>2548279</v>
      </c>
      <c r="I19" s="39">
        <f t="shared" si="1"/>
        <v>0.13814827845865521</v>
      </c>
      <c r="J19" s="34">
        <f>SUM(J11:J18)</f>
        <v>3804311</v>
      </c>
      <c r="K19" s="39">
        <f t="shared" si="2"/>
        <v>0.21159397945314548</v>
      </c>
      <c r="L19" s="34">
        <f>SUM(L11:L18)</f>
        <v>0</v>
      </c>
      <c r="M19" s="39">
        <f t="shared" si="3"/>
        <v>0</v>
      </c>
      <c r="N19" s="34">
        <f t="shared" si="4"/>
        <v>8409552</v>
      </c>
      <c r="O19" s="39">
        <f t="shared" si="5"/>
        <v>0.46773530689214377</v>
      </c>
      <c r="P19" s="34">
        <f>SUM(P11:P18)</f>
        <v>4307946</v>
      </c>
      <c r="Q19" s="34">
        <f>SUM(Q11:Q18)</f>
        <v>15349790</v>
      </c>
      <c r="R19" s="34">
        <f>SUM(R11:R18)</f>
        <v>16296055</v>
      </c>
      <c r="S19" s="34">
        <f>SUM(S11:S18)</f>
        <v>9093670</v>
      </c>
      <c r="T19" s="39">
        <f t="shared" si="6"/>
        <v>0.55802892172369323</v>
      </c>
      <c r="U19" s="39">
        <f t="shared" si="7"/>
        <v>-0.1169083827884565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3097135</v>
      </c>
      <c r="E24" s="33">
        <v>2472114</v>
      </c>
      <c r="F24" s="33">
        <v>304620</v>
      </c>
      <c r="G24" s="38">
        <f t="shared" si="0"/>
        <v>9.8355415569550575E-2</v>
      </c>
      <c r="H24" s="33">
        <v>564035</v>
      </c>
      <c r="I24" s="38">
        <f t="shared" si="1"/>
        <v>0.18211508377904095</v>
      </c>
      <c r="J24" s="33">
        <v>403904</v>
      </c>
      <c r="K24" s="38">
        <f t="shared" si="2"/>
        <v>0.16338405105913401</v>
      </c>
      <c r="L24" s="33">
        <v>0</v>
      </c>
      <c r="M24" s="38">
        <f t="shared" si="3"/>
        <v>0</v>
      </c>
      <c r="N24" s="33">
        <f t="shared" si="4"/>
        <v>1272559</v>
      </c>
      <c r="O24" s="38">
        <f t="shared" si="5"/>
        <v>0.51476550029650736</v>
      </c>
      <c r="P24" s="33">
        <v>491206</v>
      </c>
      <c r="Q24" s="33">
        <v>3671697</v>
      </c>
      <c r="R24" s="33">
        <v>3795576</v>
      </c>
      <c r="S24" s="33">
        <v>1995787</v>
      </c>
      <c r="T24" s="38">
        <f t="shared" si="6"/>
        <v>0.52581926959175629</v>
      </c>
      <c r="U24" s="38">
        <f t="shared" si="7"/>
        <v>-0.1777299137225522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3097135</v>
      </c>
      <c r="E27" s="34">
        <f>SUM(E20:E26)</f>
        <v>2472114</v>
      </c>
      <c r="F27" s="34">
        <f>SUM(F20:F26)</f>
        <v>304620</v>
      </c>
      <c r="G27" s="39">
        <f t="shared" si="0"/>
        <v>9.8355415569550575E-2</v>
      </c>
      <c r="H27" s="34">
        <f>SUM(H20:H26)</f>
        <v>564035</v>
      </c>
      <c r="I27" s="39">
        <f t="shared" si="1"/>
        <v>0.18211508377904095</v>
      </c>
      <c r="J27" s="34">
        <f>SUM(J20:J26)</f>
        <v>403904</v>
      </c>
      <c r="K27" s="39">
        <f t="shared" si="2"/>
        <v>0.16338405105913401</v>
      </c>
      <c r="L27" s="34">
        <f>SUM(L20:L26)</f>
        <v>0</v>
      </c>
      <c r="M27" s="39">
        <f t="shared" si="3"/>
        <v>0</v>
      </c>
      <c r="N27" s="34">
        <f t="shared" si="4"/>
        <v>1272559</v>
      </c>
      <c r="O27" s="39">
        <f t="shared" si="5"/>
        <v>0.51476550029650736</v>
      </c>
      <c r="P27" s="34">
        <f>SUM(P20:P26)</f>
        <v>491206</v>
      </c>
      <c r="Q27" s="34">
        <f>SUM(Q20:Q26)</f>
        <v>3671697</v>
      </c>
      <c r="R27" s="34">
        <f>SUM(R20:R26)</f>
        <v>3795576</v>
      </c>
      <c r="S27" s="34">
        <f>SUM(S20:S26)</f>
        <v>1995787</v>
      </c>
      <c r="T27" s="39">
        <f t="shared" si="6"/>
        <v>0.52581926959175629</v>
      </c>
      <c r="U27" s="39">
        <f t="shared" si="7"/>
        <v>-0.1777299137225522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1408625</v>
      </c>
      <c r="E29" s="33">
        <v>1408625</v>
      </c>
      <c r="F29" s="33">
        <v>90506</v>
      </c>
      <c r="G29" s="38">
        <f t="shared" si="0"/>
        <v>6.4251308900523565E-2</v>
      </c>
      <c r="H29" s="33">
        <v>99681</v>
      </c>
      <c r="I29" s="38">
        <f t="shared" si="1"/>
        <v>7.0764752861833355E-2</v>
      </c>
      <c r="J29" s="33">
        <v>52927</v>
      </c>
      <c r="K29" s="38">
        <f t="shared" si="2"/>
        <v>3.7573520276865738E-2</v>
      </c>
      <c r="L29" s="33">
        <v>0</v>
      </c>
      <c r="M29" s="38">
        <f t="shared" si="3"/>
        <v>0</v>
      </c>
      <c r="N29" s="33">
        <f t="shared" si="4"/>
        <v>243114</v>
      </c>
      <c r="O29" s="38">
        <f t="shared" si="5"/>
        <v>0.17258958203922264</v>
      </c>
      <c r="P29" s="33">
        <v>85832</v>
      </c>
      <c r="Q29" s="33">
        <v>1121266</v>
      </c>
      <c r="R29" s="33">
        <v>1415866</v>
      </c>
      <c r="S29" s="33">
        <v>184819</v>
      </c>
      <c r="T29" s="38">
        <f t="shared" si="6"/>
        <v>0.13053424547238227</v>
      </c>
      <c r="U29" s="38">
        <f t="shared" si="7"/>
        <v>-0.3833651784882095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3223089</v>
      </c>
      <c r="E30" s="33">
        <v>3121536</v>
      </c>
      <c r="F30" s="33">
        <v>338187</v>
      </c>
      <c r="G30" s="38">
        <f t="shared" si="0"/>
        <v>0.1049263610157833</v>
      </c>
      <c r="H30" s="33">
        <v>1212370</v>
      </c>
      <c r="I30" s="38">
        <f t="shared" si="1"/>
        <v>0.37615157384732473</v>
      </c>
      <c r="J30" s="33">
        <v>776293</v>
      </c>
      <c r="K30" s="38">
        <f t="shared" si="2"/>
        <v>0.24868942725632509</v>
      </c>
      <c r="L30" s="33">
        <v>0</v>
      </c>
      <c r="M30" s="38">
        <f t="shared" si="3"/>
        <v>0</v>
      </c>
      <c r="N30" s="33">
        <f t="shared" si="4"/>
        <v>2326850</v>
      </c>
      <c r="O30" s="38">
        <f t="shared" si="5"/>
        <v>0.74541828125640708</v>
      </c>
      <c r="P30" s="33">
        <v>498837</v>
      </c>
      <c r="Q30" s="33">
        <v>3251602</v>
      </c>
      <c r="R30" s="33">
        <v>3381604</v>
      </c>
      <c r="S30" s="33">
        <v>1397983</v>
      </c>
      <c r="T30" s="38">
        <f t="shared" si="6"/>
        <v>0.41340825241512608</v>
      </c>
      <c r="U30" s="38">
        <f t="shared" si="7"/>
        <v>0.55620573453853672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1655000</v>
      </c>
      <c r="E31" s="33">
        <v>2156300</v>
      </c>
      <c r="F31" s="33">
        <v>187014</v>
      </c>
      <c r="G31" s="38">
        <f t="shared" si="0"/>
        <v>0.11299939577039275</v>
      </c>
      <c r="H31" s="33">
        <v>342840</v>
      </c>
      <c r="I31" s="38">
        <f t="shared" si="1"/>
        <v>0.20715407854984894</v>
      </c>
      <c r="J31" s="33">
        <v>577677</v>
      </c>
      <c r="K31" s="38">
        <f t="shared" si="2"/>
        <v>0.26790196169364189</v>
      </c>
      <c r="L31" s="33">
        <v>0</v>
      </c>
      <c r="M31" s="38">
        <f t="shared" si="3"/>
        <v>0</v>
      </c>
      <c r="N31" s="33">
        <f t="shared" si="4"/>
        <v>1107531</v>
      </c>
      <c r="O31" s="38">
        <f t="shared" si="5"/>
        <v>0.51362565505727409</v>
      </c>
      <c r="P31" s="33">
        <v>31717</v>
      </c>
      <c r="Q31" s="33">
        <v>1650000</v>
      </c>
      <c r="R31" s="33">
        <v>1543000</v>
      </c>
      <c r="S31" s="33">
        <v>242191</v>
      </c>
      <c r="T31" s="38">
        <f t="shared" si="6"/>
        <v>0.15696111471160079</v>
      </c>
      <c r="U31" s="38">
        <f t="shared" si="7"/>
        <v>17.213481729041209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196157</v>
      </c>
      <c r="E33" s="33">
        <v>196157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192072</v>
      </c>
      <c r="R33" s="33">
        <v>192072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6482871</v>
      </c>
      <c r="E35" s="34">
        <f>SUM(E28:E34)</f>
        <v>6882618</v>
      </c>
      <c r="F35" s="34">
        <f>SUM(F28:F34)</f>
        <v>615707</v>
      </c>
      <c r="G35" s="39">
        <f t="shared" si="0"/>
        <v>9.4974433395327476E-2</v>
      </c>
      <c r="H35" s="34">
        <f>SUM(H28:H34)</f>
        <v>1654891</v>
      </c>
      <c r="I35" s="39">
        <f t="shared" si="1"/>
        <v>0.25527131420631383</v>
      </c>
      <c r="J35" s="34">
        <f>SUM(J28:J34)</f>
        <v>1406897</v>
      </c>
      <c r="K35" s="39">
        <f t="shared" si="2"/>
        <v>0.20441305910047602</v>
      </c>
      <c r="L35" s="34">
        <f>SUM(L28:L34)</f>
        <v>0</v>
      </c>
      <c r="M35" s="39">
        <f t="shared" si="3"/>
        <v>0</v>
      </c>
      <c r="N35" s="34">
        <f t="shared" si="4"/>
        <v>3677495</v>
      </c>
      <c r="O35" s="39">
        <f t="shared" si="5"/>
        <v>0.53431630231403227</v>
      </c>
      <c r="P35" s="34">
        <f>SUM(P28:P34)</f>
        <v>616386</v>
      </c>
      <c r="Q35" s="34">
        <f>SUM(Q28:Q34)</f>
        <v>6214940</v>
      </c>
      <c r="R35" s="34">
        <f>SUM(R28:R34)</f>
        <v>6532542</v>
      </c>
      <c r="S35" s="34">
        <f>SUM(S28:S34)</f>
        <v>1824993</v>
      </c>
      <c r="T35" s="39">
        <f t="shared" si="6"/>
        <v>0.27936950118345966</v>
      </c>
      <c r="U35" s="39">
        <f t="shared" si="7"/>
        <v>1.2824934375537405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7019078</v>
      </c>
      <c r="E37" s="33">
        <v>6689374</v>
      </c>
      <c r="F37" s="33">
        <v>443196</v>
      </c>
      <c r="G37" s="38">
        <f t="shared" si="0"/>
        <v>6.3141626293367878E-2</v>
      </c>
      <c r="H37" s="33">
        <v>1500382</v>
      </c>
      <c r="I37" s="38">
        <f t="shared" si="1"/>
        <v>0.21375770435946145</v>
      </c>
      <c r="J37" s="33">
        <v>1191122</v>
      </c>
      <c r="K37" s="38">
        <f t="shared" si="2"/>
        <v>0.17806180369044997</v>
      </c>
      <c r="L37" s="33">
        <v>0</v>
      </c>
      <c r="M37" s="38">
        <f t="shared" si="3"/>
        <v>0</v>
      </c>
      <c r="N37" s="33">
        <f t="shared" si="4"/>
        <v>3134700</v>
      </c>
      <c r="O37" s="38">
        <f t="shared" si="5"/>
        <v>0.46860887132338541</v>
      </c>
      <c r="P37" s="33">
        <v>17803</v>
      </c>
      <c r="Q37" s="33">
        <v>1864275</v>
      </c>
      <c r="R37" s="33">
        <v>1823092</v>
      </c>
      <c r="S37" s="33">
        <v>258241</v>
      </c>
      <c r="T37" s="38">
        <f t="shared" si="6"/>
        <v>0.14165000998303981</v>
      </c>
      <c r="U37" s="38">
        <f t="shared" si="7"/>
        <v>65.905690052238384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7019078</v>
      </c>
      <c r="E40" s="34">
        <f>SUM(E36:E39)</f>
        <v>6689374</v>
      </c>
      <c r="F40" s="34">
        <f>SUM(F36:F39)</f>
        <v>443196</v>
      </c>
      <c r="G40" s="39">
        <f t="shared" si="0"/>
        <v>6.3141626293367878E-2</v>
      </c>
      <c r="H40" s="34">
        <f>SUM(H36:H39)</f>
        <v>1500382</v>
      </c>
      <c r="I40" s="39">
        <f t="shared" si="1"/>
        <v>0.21375770435946145</v>
      </c>
      <c r="J40" s="34">
        <f>SUM(J36:J39)</f>
        <v>1191122</v>
      </c>
      <c r="K40" s="39">
        <f t="shared" si="2"/>
        <v>0.17806180369044997</v>
      </c>
      <c r="L40" s="34">
        <f>SUM(L36:L39)</f>
        <v>0</v>
      </c>
      <c r="M40" s="39">
        <f t="shared" si="3"/>
        <v>0</v>
      </c>
      <c r="N40" s="34">
        <f t="shared" si="4"/>
        <v>3134700</v>
      </c>
      <c r="O40" s="39">
        <f t="shared" si="5"/>
        <v>0.46860887132338541</v>
      </c>
      <c r="P40" s="34">
        <f>SUM(P36:P39)</f>
        <v>17803</v>
      </c>
      <c r="Q40" s="34">
        <f>SUM(Q36:Q39)</f>
        <v>1864275</v>
      </c>
      <c r="R40" s="34">
        <f>SUM(R36:R39)</f>
        <v>1823092</v>
      </c>
      <c r="S40" s="34">
        <f>SUM(S36:S39)</f>
        <v>258241</v>
      </c>
      <c r="T40" s="39">
        <f t="shared" si="6"/>
        <v>0.14165000998303981</v>
      </c>
      <c r="U40" s="39">
        <f t="shared" si="7"/>
        <v>65.905690052238384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2907052</v>
      </c>
      <c r="E43" s="33">
        <v>2907052</v>
      </c>
      <c r="F43" s="33">
        <v>365928</v>
      </c>
      <c r="G43" s="38">
        <f t="shared" si="0"/>
        <v>0.12587597332280262</v>
      </c>
      <c r="H43" s="33">
        <v>599929</v>
      </c>
      <c r="I43" s="38">
        <f t="shared" si="1"/>
        <v>0.20637023348739547</v>
      </c>
      <c r="J43" s="33">
        <v>659595</v>
      </c>
      <c r="K43" s="38">
        <f t="shared" si="2"/>
        <v>0.22689480614725846</v>
      </c>
      <c r="L43" s="33">
        <v>0</v>
      </c>
      <c r="M43" s="38">
        <f t="shared" si="3"/>
        <v>0</v>
      </c>
      <c r="N43" s="33">
        <f t="shared" si="4"/>
        <v>1625452</v>
      </c>
      <c r="O43" s="38">
        <f t="shared" si="5"/>
        <v>0.55914101295745655</v>
      </c>
      <c r="P43" s="33">
        <v>433381</v>
      </c>
      <c r="Q43" s="33">
        <v>3022444</v>
      </c>
      <c r="R43" s="33">
        <v>2854515</v>
      </c>
      <c r="S43" s="33">
        <v>1252146</v>
      </c>
      <c r="T43" s="38">
        <f t="shared" si="6"/>
        <v>0.4386545525246846</v>
      </c>
      <c r="U43" s="38">
        <f t="shared" si="7"/>
        <v>0.52197489045435774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10784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10000</v>
      </c>
      <c r="R45" s="33">
        <v>10000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5004029</v>
      </c>
      <c r="E46" s="33">
        <v>3511034</v>
      </c>
      <c r="F46" s="33">
        <v>375304</v>
      </c>
      <c r="G46" s="38">
        <f t="shared" si="0"/>
        <v>7.5000364706119815E-2</v>
      </c>
      <c r="H46" s="33">
        <v>512122</v>
      </c>
      <c r="I46" s="38">
        <f t="shared" si="1"/>
        <v>0.10234193287049295</v>
      </c>
      <c r="J46" s="33">
        <v>457184</v>
      </c>
      <c r="K46" s="38">
        <f t="shared" si="2"/>
        <v>0.13021349266341481</v>
      </c>
      <c r="L46" s="33">
        <v>0</v>
      </c>
      <c r="M46" s="38">
        <f t="shared" si="3"/>
        <v>0</v>
      </c>
      <c r="N46" s="33">
        <f t="shared" si="4"/>
        <v>1344610</v>
      </c>
      <c r="O46" s="38">
        <f t="shared" si="5"/>
        <v>0.38296695503375927</v>
      </c>
      <c r="P46" s="33">
        <v>533776</v>
      </c>
      <c r="Q46" s="33">
        <v>7544929</v>
      </c>
      <c r="R46" s="33">
        <v>5499643</v>
      </c>
      <c r="S46" s="33">
        <v>1708073</v>
      </c>
      <c r="T46" s="38">
        <f t="shared" si="6"/>
        <v>0.31057888666591632</v>
      </c>
      <c r="U46" s="38">
        <f t="shared" si="7"/>
        <v>-0.14349090255088282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7921865</v>
      </c>
      <c r="E47" s="34">
        <f>SUM(E41:E46)</f>
        <v>6418086</v>
      </c>
      <c r="F47" s="34">
        <f>SUM(F41:F46)</f>
        <v>741232</v>
      </c>
      <c r="G47" s="39">
        <f t="shared" si="0"/>
        <v>9.3567865647798842E-2</v>
      </c>
      <c r="H47" s="34">
        <f>SUM(H41:H46)</f>
        <v>1112051</v>
      </c>
      <c r="I47" s="39">
        <f t="shared" si="1"/>
        <v>0.14037742375059409</v>
      </c>
      <c r="J47" s="34">
        <f>SUM(J41:J46)</f>
        <v>1116779</v>
      </c>
      <c r="K47" s="39">
        <f t="shared" si="2"/>
        <v>0.17400499151927848</v>
      </c>
      <c r="L47" s="34">
        <f>SUM(L41:L46)</f>
        <v>0</v>
      </c>
      <c r="M47" s="39">
        <f t="shared" si="3"/>
        <v>0</v>
      </c>
      <c r="N47" s="34">
        <f t="shared" si="4"/>
        <v>2970062</v>
      </c>
      <c r="O47" s="39">
        <f t="shared" si="5"/>
        <v>0.46276444410374057</v>
      </c>
      <c r="P47" s="34">
        <f>SUM(P41:P46)</f>
        <v>967157</v>
      </c>
      <c r="Q47" s="34">
        <f>SUM(Q41:Q46)</f>
        <v>10577373</v>
      </c>
      <c r="R47" s="34">
        <f>SUM(R41:R46)</f>
        <v>8364158</v>
      </c>
      <c r="S47" s="34">
        <f>SUM(S41:S46)</f>
        <v>2960219</v>
      </c>
      <c r="T47" s="39">
        <f t="shared" si="6"/>
        <v>0.35391715460181405</v>
      </c>
      <c r="U47" s="39">
        <f t="shared" si="7"/>
        <v>0.15470290759411354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3853112</v>
      </c>
      <c r="E50" s="33">
        <v>4279081</v>
      </c>
      <c r="F50" s="33">
        <v>611851</v>
      </c>
      <c r="G50" s="38">
        <f t="shared" si="0"/>
        <v>0.15879398263014416</v>
      </c>
      <c r="H50" s="33">
        <v>788676</v>
      </c>
      <c r="I50" s="38">
        <f t="shared" si="1"/>
        <v>0.20468545944161498</v>
      </c>
      <c r="J50" s="33">
        <v>745660</v>
      </c>
      <c r="K50" s="38">
        <f t="shared" si="2"/>
        <v>0.17425704257526323</v>
      </c>
      <c r="L50" s="33">
        <v>0</v>
      </c>
      <c r="M50" s="38">
        <f t="shared" si="3"/>
        <v>0</v>
      </c>
      <c r="N50" s="33">
        <f t="shared" si="4"/>
        <v>2146187</v>
      </c>
      <c r="O50" s="38">
        <f t="shared" si="5"/>
        <v>0.50155325407488194</v>
      </c>
      <c r="P50" s="33">
        <v>677752</v>
      </c>
      <c r="Q50" s="33">
        <v>3580128</v>
      </c>
      <c r="R50" s="33">
        <v>3336232</v>
      </c>
      <c r="S50" s="33">
        <v>1728298</v>
      </c>
      <c r="T50" s="38">
        <f t="shared" si="6"/>
        <v>0.51803891336094132</v>
      </c>
      <c r="U50" s="38">
        <f t="shared" si="7"/>
        <v>0.10019594187844527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596500</v>
      </c>
      <c r="E51" s="33">
        <v>750915</v>
      </c>
      <c r="F51" s="33">
        <v>12360</v>
      </c>
      <c r="G51" s="38">
        <f t="shared" si="0"/>
        <v>2.0720871751886003E-2</v>
      </c>
      <c r="H51" s="33">
        <v>101608</v>
      </c>
      <c r="I51" s="38">
        <f t="shared" si="1"/>
        <v>0.17034031852472759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113968</v>
      </c>
      <c r="O51" s="38">
        <f t="shared" si="5"/>
        <v>0.1517721712843664</v>
      </c>
      <c r="P51" s="33">
        <v>173003</v>
      </c>
      <c r="Q51" s="33">
        <v>1420000</v>
      </c>
      <c r="R51" s="33">
        <v>1562000</v>
      </c>
      <c r="S51" s="33">
        <v>507403</v>
      </c>
      <c r="T51" s="38">
        <f t="shared" si="6"/>
        <v>0.32484186939820742</v>
      </c>
      <c r="U51" s="38">
        <f t="shared" si="7"/>
        <v>-1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4449612</v>
      </c>
      <c r="E53" s="34">
        <f>SUM(E48:E52)</f>
        <v>5029996</v>
      </c>
      <c r="F53" s="34">
        <f>SUM(F48:F52)</f>
        <v>624211</v>
      </c>
      <c r="G53" s="39">
        <f t="shared" si="0"/>
        <v>0.14028436636722483</v>
      </c>
      <c r="H53" s="34">
        <f>SUM(H48:H52)</f>
        <v>890284</v>
      </c>
      <c r="I53" s="39">
        <f t="shared" si="1"/>
        <v>0.20008126551258851</v>
      </c>
      <c r="J53" s="34">
        <f>SUM(J48:J52)</f>
        <v>745660</v>
      </c>
      <c r="K53" s="39">
        <f t="shared" si="2"/>
        <v>0.14824266261841959</v>
      </c>
      <c r="L53" s="34">
        <f>SUM(L48:L52)</f>
        <v>0</v>
      </c>
      <c r="M53" s="39">
        <f t="shared" si="3"/>
        <v>0</v>
      </c>
      <c r="N53" s="34">
        <f t="shared" si="4"/>
        <v>2260155</v>
      </c>
      <c r="O53" s="39">
        <f t="shared" si="5"/>
        <v>0.44933534738397407</v>
      </c>
      <c r="P53" s="34">
        <f>SUM(P48:P52)</f>
        <v>850755</v>
      </c>
      <c r="Q53" s="34">
        <f>SUM(Q48:Q52)</f>
        <v>5000128</v>
      </c>
      <c r="R53" s="34">
        <f>SUM(R48:R52)</f>
        <v>4898232</v>
      </c>
      <c r="S53" s="34">
        <f>SUM(S48:S52)</f>
        <v>2235701</v>
      </c>
      <c r="T53" s="39">
        <f t="shared" si="6"/>
        <v>0.45643019767132303</v>
      </c>
      <c r="U53" s="39">
        <f t="shared" si="7"/>
        <v>-0.12353145147545419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268901976</v>
      </c>
      <c r="E54" s="34">
        <f>SUM(E8:E9,E11:E18,E20:E26,E28:E34,E36:E39,E41:E46,E48:E52)</f>
        <v>261565923</v>
      </c>
      <c r="F54" s="34">
        <f>SUM(F8:F9,F11:F18,F20:F26,F28:F34,F36:F39,F41:F46,F48:F52)</f>
        <v>47145449</v>
      </c>
      <c r="G54" s="39">
        <f t="shared" si="0"/>
        <v>0.17532578116867389</v>
      </c>
      <c r="H54" s="34">
        <f>SUM(H8:H9,H11:H18,H20:H26,H28:H34,H36:H39,H41:H46,H48:H52)</f>
        <v>39134214</v>
      </c>
      <c r="I54" s="39">
        <f t="shared" si="1"/>
        <v>0.14553338202319496</v>
      </c>
      <c r="J54" s="34">
        <f>SUM(J8:J9,J11:J18,J20:J26,J28:J34,J36:J39,J41:J46,J48:J52)</f>
        <v>74350464</v>
      </c>
      <c r="K54" s="39">
        <f t="shared" si="2"/>
        <v>0.28425133957530085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160630127</v>
      </c>
      <c r="O54" s="39">
        <f t="shared" si="5"/>
        <v>0.6141095336795841</v>
      </c>
      <c r="P54" s="34">
        <f>SUM(P8:P9,P11:P18,P20:P26,P28:P34,P36:P39,P41:P46,P48:P52)</f>
        <v>40837236</v>
      </c>
      <c r="Q54" s="34">
        <f>SUM(Q8:Q9,Q11:Q18,Q20:Q26,Q28:Q34,Q36:Q39,Q41:Q46,Q48:Q52)</f>
        <v>175659642</v>
      </c>
      <c r="R54" s="34">
        <f>SUM(R8:R9,R11:R18,R20:R26,R28:R34,R36:R39,R41:R46,R48:R52)</f>
        <v>175309721</v>
      </c>
      <c r="S54" s="34">
        <f>SUM(S8:S9,S11:S18,S20:S26,S28:S34,S36:S39,S41:S46,S48:S52)</f>
        <v>106619840</v>
      </c>
      <c r="T54" s="39">
        <f t="shared" si="6"/>
        <v>0.60817985101921412</v>
      </c>
      <c r="U54" s="39">
        <f t="shared" si="7"/>
        <v>0.8206536798915578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6753636</v>
      </c>
      <c r="E57" s="33">
        <v>4779583</v>
      </c>
      <c r="F57" s="33">
        <v>1117277</v>
      </c>
      <c r="G57" s="38">
        <f t="shared" ref="G57:G85" si="8">IF(($D57      =0),0,($F57      /$D57      ))</f>
        <v>0.1654334050576608</v>
      </c>
      <c r="H57" s="33">
        <v>1252557</v>
      </c>
      <c r="I57" s="38">
        <f t="shared" ref="I57:I85" si="9">IF(($D57      =0),0,($H57      /$D57      ))</f>
        <v>0.18546409667325867</v>
      </c>
      <c r="J57" s="33">
        <v>775865</v>
      </c>
      <c r="K57" s="38">
        <f t="shared" ref="K57:K85" si="10">IF(($E57      =0),0,($J57      /$E57      ))</f>
        <v>0.16232901489523249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3145699</v>
      </c>
      <c r="O57" s="38">
        <f t="shared" ref="O57:O85" si="13">IF(($E57      =0),0,($N57      /$E57      ))</f>
        <v>0.65815344141947107</v>
      </c>
      <c r="P57" s="33">
        <v>1082095</v>
      </c>
      <c r="Q57" s="33">
        <v>6782021</v>
      </c>
      <c r="R57" s="33">
        <v>4547091</v>
      </c>
      <c r="S57" s="33">
        <v>3370918</v>
      </c>
      <c r="T57" s="38">
        <f t="shared" ref="T57:T85" si="14">IF(($R57      =0),0,($S57      /$R57      ))</f>
        <v>0.74133506455006071</v>
      </c>
      <c r="U57" s="38">
        <f t="shared" ref="U57:U85" si="15">IF(($P57      =0),0,(($J57      /$P57      )-1))</f>
        <v>-0.28299733387549153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6753636</v>
      </c>
      <c r="E58" s="34">
        <f>E57</f>
        <v>4779583</v>
      </c>
      <c r="F58" s="34">
        <f>F57</f>
        <v>1117277</v>
      </c>
      <c r="G58" s="39">
        <f t="shared" si="8"/>
        <v>0.1654334050576608</v>
      </c>
      <c r="H58" s="34">
        <f>H57</f>
        <v>1252557</v>
      </c>
      <c r="I58" s="39">
        <f t="shared" si="9"/>
        <v>0.18546409667325867</v>
      </c>
      <c r="J58" s="34">
        <f>J57</f>
        <v>775865</v>
      </c>
      <c r="K58" s="39">
        <f t="shared" si="10"/>
        <v>0.16232901489523249</v>
      </c>
      <c r="L58" s="34">
        <f>L57</f>
        <v>0</v>
      </c>
      <c r="M58" s="39">
        <f t="shared" si="11"/>
        <v>0</v>
      </c>
      <c r="N58" s="34">
        <f t="shared" si="12"/>
        <v>3145699</v>
      </c>
      <c r="O58" s="39">
        <f t="shared" si="13"/>
        <v>0.65815344141947107</v>
      </c>
      <c r="P58" s="34">
        <f>P57</f>
        <v>1082095</v>
      </c>
      <c r="Q58" s="34">
        <f>Q57</f>
        <v>6782021</v>
      </c>
      <c r="R58" s="34">
        <f>R57</f>
        <v>4547091</v>
      </c>
      <c r="S58" s="34">
        <f>S57</f>
        <v>3370918</v>
      </c>
      <c r="T58" s="39">
        <f t="shared" si="14"/>
        <v>0.74133506455006071</v>
      </c>
      <c r="U58" s="39">
        <f t="shared" si="15"/>
        <v>-0.28299733387549153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6922179</v>
      </c>
      <c r="E67" s="33">
        <v>6892579</v>
      </c>
      <c r="F67" s="33">
        <v>1221254</v>
      </c>
      <c r="G67" s="38">
        <f t="shared" si="8"/>
        <v>0.17642623803862917</v>
      </c>
      <c r="H67" s="33">
        <v>1330100</v>
      </c>
      <c r="I67" s="38">
        <f t="shared" si="9"/>
        <v>0.19215047747248373</v>
      </c>
      <c r="J67" s="33">
        <v>1278710</v>
      </c>
      <c r="K67" s="38">
        <f t="shared" si="10"/>
        <v>0.18551981776342352</v>
      </c>
      <c r="L67" s="33">
        <v>0</v>
      </c>
      <c r="M67" s="38">
        <f t="shared" si="11"/>
        <v>0</v>
      </c>
      <c r="N67" s="33">
        <f t="shared" si="12"/>
        <v>3830064</v>
      </c>
      <c r="O67" s="38">
        <f t="shared" si="13"/>
        <v>0.55567937632633591</v>
      </c>
      <c r="P67" s="33">
        <v>1231064</v>
      </c>
      <c r="Q67" s="33">
        <v>6678664</v>
      </c>
      <c r="R67" s="33">
        <v>6678664</v>
      </c>
      <c r="S67" s="33">
        <v>3742561</v>
      </c>
      <c r="T67" s="38">
        <f t="shared" si="14"/>
        <v>0.56037569789406982</v>
      </c>
      <c r="U67" s="38">
        <f t="shared" si="15"/>
        <v>3.8703105606207266E-2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600000</v>
      </c>
      <c r="E69" s="33">
        <v>600000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328134</v>
      </c>
      <c r="K69" s="38">
        <f t="shared" si="10"/>
        <v>0.54688999999999999</v>
      </c>
      <c r="L69" s="33">
        <v>0</v>
      </c>
      <c r="M69" s="38">
        <f t="shared" si="11"/>
        <v>0</v>
      </c>
      <c r="N69" s="33">
        <f t="shared" si="12"/>
        <v>328134</v>
      </c>
      <c r="O69" s="38">
        <f t="shared" si="13"/>
        <v>0.54688999999999999</v>
      </c>
      <c r="P69" s="33">
        <v>0</v>
      </c>
      <c r="Q69" s="33">
        <v>601000</v>
      </c>
      <c r="R69" s="33">
        <v>150000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7522179</v>
      </c>
      <c r="E70" s="34">
        <f>SUM(E64:E69)</f>
        <v>7492579</v>
      </c>
      <c r="F70" s="34">
        <f>SUM(F64:F69)</f>
        <v>1221254</v>
      </c>
      <c r="G70" s="39">
        <f t="shared" si="8"/>
        <v>0.16235375414490935</v>
      </c>
      <c r="H70" s="34">
        <f>SUM(H64:H69)</f>
        <v>1330100</v>
      </c>
      <c r="I70" s="39">
        <f t="shared" si="9"/>
        <v>0.17682376343344131</v>
      </c>
      <c r="J70" s="34">
        <f>SUM(J64:J69)</f>
        <v>1606844</v>
      </c>
      <c r="K70" s="39">
        <f t="shared" si="10"/>
        <v>0.214458065774148</v>
      </c>
      <c r="L70" s="34">
        <f>SUM(L64:L69)</f>
        <v>0</v>
      </c>
      <c r="M70" s="39">
        <f t="shared" si="11"/>
        <v>0</v>
      </c>
      <c r="N70" s="34">
        <f t="shared" si="12"/>
        <v>4158198</v>
      </c>
      <c r="O70" s="39">
        <f t="shared" si="13"/>
        <v>0.5549755297875405</v>
      </c>
      <c r="P70" s="34">
        <f>SUM(P64:P69)</f>
        <v>1231064</v>
      </c>
      <c r="Q70" s="34">
        <f>SUM(Q64:Q69)</f>
        <v>7279664</v>
      </c>
      <c r="R70" s="34">
        <f>SUM(R64:R69)</f>
        <v>6828664</v>
      </c>
      <c r="S70" s="34">
        <f>SUM(S64:S69)</f>
        <v>3742561</v>
      </c>
      <c r="T70" s="39">
        <f t="shared" si="14"/>
        <v>0.54806635675733939</v>
      </c>
      <c r="U70" s="39">
        <f t="shared" si="15"/>
        <v>0.30524814306973469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9573628</v>
      </c>
      <c r="E72" s="33">
        <v>5159102</v>
      </c>
      <c r="F72" s="33">
        <v>1913033</v>
      </c>
      <c r="G72" s="38">
        <f t="shared" si="8"/>
        <v>0.19982320182066821</v>
      </c>
      <c r="H72" s="33">
        <v>1149036</v>
      </c>
      <c r="I72" s="38">
        <f t="shared" si="9"/>
        <v>0.12002095757219729</v>
      </c>
      <c r="J72" s="33">
        <v>559821</v>
      </c>
      <c r="K72" s="38">
        <f t="shared" si="10"/>
        <v>0.1085113261959155</v>
      </c>
      <c r="L72" s="33">
        <v>0</v>
      </c>
      <c r="M72" s="38">
        <f t="shared" si="11"/>
        <v>0</v>
      </c>
      <c r="N72" s="33">
        <f t="shared" si="12"/>
        <v>3621890</v>
      </c>
      <c r="O72" s="38">
        <f t="shared" si="13"/>
        <v>0.70203884319402876</v>
      </c>
      <c r="P72" s="33">
        <v>1973973</v>
      </c>
      <c r="Q72" s="33">
        <v>8010708</v>
      </c>
      <c r="R72" s="33">
        <v>8010708</v>
      </c>
      <c r="S72" s="33">
        <v>5889780</v>
      </c>
      <c r="T72" s="38">
        <f t="shared" si="14"/>
        <v>0.73523838342378722</v>
      </c>
      <c r="U72" s="38">
        <f t="shared" si="15"/>
        <v>-0.71639885651931412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43802</v>
      </c>
      <c r="G73" s="38">
        <f t="shared" si="8"/>
        <v>0</v>
      </c>
      <c r="H73" s="33">
        <v>47602</v>
      </c>
      <c r="I73" s="38">
        <f t="shared" si="9"/>
        <v>0</v>
      </c>
      <c r="J73" s="33">
        <v>48322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139726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3735223</v>
      </c>
      <c r="E74" s="33">
        <v>2948263</v>
      </c>
      <c r="F74" s="33">
        <v>746245</v>
      </c>
      <c r="G74" s="38">
        <f t="shared" si="8"/>
        <v>0.19978592978250562</v>
      </c>
      <c r="H74" s="33">
        <v>621937</v>
      </c>
      <c r="I74" s="38">
        <f t="shared" si="9"/>
        <v>0.16650598906678396</v>
      </c>
      <c r="J74" s="33">
        <v>455649</v>
      </c>
      <c r="K74" s="38">
        <f t="shared" si="10"/>
        <v>0.15454828826329264</v>
      </c>
      <c r="L74" s="33">
        <v>0</v>
      </c>
      <c r="M74" s="38">
        <f t="shared" si="11"/>
        <v>0</v>
      </c>
      <c r="N74" s="33">
        <f t="shared" si="12"/>
        <v>1823831</v>
      </c>
      <c r="O74" s="38">
        <f t="shared" si="13"/>
        <v>0.61861204376950085</v>
      </c>
      <c r="P74" s="33">
        <v>630125</v>
      </c>
      <c r="Q74" s="33">
        <v>5446943</v>
      </c>
      <c r="R74" s="33">
        <v>4667674</v>
      </c>
      <c r="S74" s="33">
        <v>1769400</v>
      </c>
      <c r="T74" s="38">
        <f t="shared" si="14"/>
        <v>0.37907531674234318</v>
      </c>
      <c r="U74" s="38">
        <f t="shared" si="15"/>
        <v>-0.2768910930370958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13308851</v>
      </c>
      <c r="E78" s="34">
        <f>SUM(E71:E77)</f>
        <v>8107365</v>
      </c>
      <c r="F78" s="34">
        <f>SUM(F71:F77)</f>
        <v>2703080</v>
      </c>
      <c r="G78" s="39">
        <f t="shared" si="8"/>
        <v>0.20310393436668575</v>
      </c>
      <c r="H78" s="34">
        <f>SUM(H71:H77)</f>
        <v>1818575</v>
      </c>
      <c r="I78" s="39">
        <f t="shared" si="9"/>
        <v>0.13664402734691372</v>
      </c>
      <c r="J78" s="34">
        <f>SUM(J71:J77)</f>
        <v>1063792</v>
      </c>
      <c r="K78" s="39">
        <f t="shared" si="10"/>
        <v>0.13121303900835846</v>
      </c>
      <c r="L78" s="34">
        <f>SUM(L71:L77)</f>
        <v>0</v>
      </c>
      <c r="M78" s="39">
        <f t="shared" si="11"/>
        <v>0</v>
      </c>
      <c r="N78" s="34">
        <f t="shared" si="12"/>
        <v>5585447</v>
      </c>
      <c r="O78" s="39">
        <f t="shared" si="13"/>
        <v>0.6889349375536935</v>
      </c>
      <c r="P78" s="34">
        <f>SUM(P71:P77)</f>
        <v>2604098</v>
      </c>
      <c r="Q78" s="34">
        <f>SUM(Q71:Q77)</f>
        <v>13457651</v>
      </c>
      <c r="R78" s="34">
        <f>SUM(R71:R77)</f>
        <v>12678382</v>
      </c>
      <c r="S78" s="34">
        <f>SUM(S71:S77)</f>
        <v>7659180</v>
      </c>
      <c r="T78" s="39">
        <f t="shared" si="14"/>
        <v>0.60411336399234539</v>
      </c>
      <c r="U78" s="39">
        <f t="shared" si="15"/>
        <v>-0.59149310049007364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1676000</v>
      </c>
      <c r="E79" s="33">
        <v>956000</v>
      </c>
      <c r="F79" s="33">
        <v>3343</v>
      </c>
      <c r="G79" s="38">
        <f t="shared" si="8"/>
        <v>1.9946300715990455E-3</v>
      </c>
      <c r="H79" s="33">
        <v>31004</v>
      </c>
      <c r="I79" s="38">
        <f t="shared" si="9"/>
        <v>1.8498806682577567E-2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34347</v>
      </c>
      <c r="O79" s="38">
        <f t="shared" si="13"/>
        <v>3.5927824267782425E-2</v>
      </c>
      <c r="P79" s="33">
        <v>0</v>
      </c>
      <c r="Q79" s="33">
        <v>0</v>
      </c>
      <c r="R79" s="33">
        <v>995708</v>
      </c>
      <c r="S79" s="33">
        <v>0</v>
      </c>
      <c r="T79" s="38">
        <f t="shared" si="14"/>
        <v>0</v>
      </c>
      <c r="U79" s="38">
        <f t="shared" si="15"/>
        <v>0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8503542</v>
      </c>
      <c r="E81" s="33">
        <v>8506992</v>
      </c>
      <c r="F81" s="33">
        <v>923983</v>
      </c>
      <c r="G81" s="38">
        <f t="shared" si="8"/>
        <v>0.10865860367362212</v>
      </c>
      <c r="H81" s="33">
        <v>1093841</v>
      </c>
      <c r="I81" s="38">
        <f t="shared" si="9"/>
        <v>0.12863357410359119</v>
      </c>
      <c r="J81" s="33">
        <v>791977</v>
      </c>
      <c r="K81" s="38">
        <f t="shared" si="10"/>
        <v>9.3097184057537613E-2</v>
      </c>
      <c r="L81" s="33">
        <v>0</v>
      </c>
      <c r="M81" s="38">
        <f t="shared" si="11"/>
        <v>0</v>
      </c>
      <c r="N81" s="33">
        <f t="shared" si="12"/>
        <v>2809801</v>
      </c>
      <c r="O81" s="38">
        <f t="shared" si="13"/>
        <v>0.33029312828788365</v>
      </c>
      <c r="P81" s="33">
        <v>740254</v>
      </c>
      <c r="Q81" s="33">
        <v>3415750</v>
      </c>
      <c r="R81" s="33">
        <v>3839610</v>
      </c>
      <c r="S81" s="33">
        <v>1775364</v>
      </c>
      <c r="T81" s="38">
        <f t="shared" si="14"/>
        <v>0.46238133560439731</v>
      </c>
      <c r="U81" s="38">
        <f t="shared" si="15"/>
        <v>6.9871962866799864E-2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1565500</v>
      </c>
      <c r="E83" s="33">
        <v>2184620</v>
      </c>
      <c r="F83" s="33">
        <v>461994</v>
      </c>
      <c r="G83" s="38">
        <f t="shared" si="8"/>
        <v>0.29510954966464387</v>
      </c>
      <c r="H83" s="33">
        <v>460030</v>
      </c>
      <c r="I83" s="38">
        <f t="shared" si="9"/>
        <v>0.29385499840306611</v>
      </c>
      <c r="J83" s="33">
        <v>456841</v>
      </c>
      <c r="K83" s="38">
        <f t="shared" si="10"/>
        <v>0.20911691735862531</v>
      </c>
      <c r="L83" s="33">
        <v>0</v>
      </c>
      <c r="M83" s="38">
        <f t="shared" si="11"/>
        <v>0</v>
      </c>
      <c r="N83" s="33">
        <f t="shared" si="12"/>
        <v>1378865</v>
      </c>
      <c r="O83" s="38">
        <f t="shared" si="13"/>
        <v>0.63116926513535532</v>
      </c>
      <c r="P83" s="33">
        <v>360282</v>
      </c>
      <c r="Q83" s="33">
        <v>1486680</v>
      </c>
      <c r="R83" s="33">
        <v>1844700</v>
      </c>
      <c r="S83" s="33">
        <v>967893</v>
      </c>
      <c r="T83" s="38">
        <f t="shared" si="14"/>
        <v>0.52468856724670676</v>
      </c>
      <c r="U83" s="38">
        <f t="shared" si="15"/>
        <v>0.26800950366657239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11745042</v>
      </c>
      <c r="E84" s="34">
        <f>SUM(E79:E83)</f>
        <v>11647612</v>
      </c>
      <c r="F84" s="34">
        <f>SUM(F79:F83)</f>
        <v>1389320</v>
      </c>
      <c r="G84" s="39">
        <f t="shared" si="8"/>
        <v>0.1182899133098034</v>
      </c>
      <c r="H84" s="34">
        <f>SUM(H79:H83)</f>
        <v>1584875</v>
      </c>
      <c r="I84" s="39">
        <f t="shared" si="9"/>
        <v>0.1349399176265185</v>
      </c>
      <c r="J84" s="34">
        <f>SUM(J79:J83)</f>
        <v>1248818</v>
      </c>
      <c r="K84" s="39">
        <f t="shared" si="10"/>
        <v>0.10721665522512254</v>
      </c>
      <c r="L84" s="34">
        <f>SUM(L79:L83)</f>
        <v>0</v>
      </c>
      <c r="M84" s="39">
        <f t="shared" si="11"/>
        <v>0</v>
      </c>
      <c r="N84" s="34">
        <f t="shared" si="12"/>
        <v>4223013</v>
      </c>
      <c r="O84" s="39">
        <f t="shared" si="13"/>
        <v>0.36256470425010723</v>
      </c>
      <c r="P84" s="34">
        <f>SUM(P79:P83)</f>
        <v>1100536</v>
      </c>
      <c r="Q84" s="34">
        <f>SUM(Q79:Q83)</f>
        <v>4902430</v>
      </c>
      <c r="R84" s="34">
        <f>SUM(R79:R83)</f>
        <v>6680018</v>
      </c>
      <c r="S84" s="34">
        <f>SUM(S79:S83)</f>
        <v>2743257</v>
      </c>
      <c r="T84" s="39">
        <f t="shared" si="14"/>
        <v>0.41066610898353867</v>
      </c>
      <c r="U84" s="39">
        <f t="shared" si="15"/>
        <v>0.13473616492327367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39329708</v>
      </c>
      <c r="E85" s="34">
        <f>SUM(E57,E59:E62,E64:E69,E71:E77,E79:E83)</f>
        <v>32027139</v>
      </c>
      <c r="F85" s="34">
        <f>SUM(F57,F59:F62,F64:F69,F71:F77,F79:F83)</f>
        <v>6430931</v>
      </c>
      <c r="G85" s="39">
        <f t="shared" si="8"/>
        <v>0.16351331670196992</v>
      </c>
      <c r="H85" s="34">
        <f>SUM(H57,H59:H62,H64:H69,H71:H77,H79:H83)</f>
        <v>5986107</v>
      </c>
      <c r="I85" s="39">
        <f t="shared" si="9"/>
        <v>0.15220318950753461</v>
      </c>
      <c r="J85" s="34">
        <f>SUM(J57,J59:J62,J64:J69,J71:J77,J79:J83)</f>
        <v>4695319</v>
      </c>
      <c r="K85" s="39">
        <f t="shared" si="10"/>
        <v>0.14660438448779331</v>
      </c>
      <c r="L85" s="34">
        <f>SUM(L57,L59:L62,L64:L69,L71:L77,L79:L83)</f>
        <v>0</v>
      </c>
      <c r="M85" s="39">
        <f t="shared" si="11"/>
        <v>0</v>
      </c>
      <c r="N85" s="34">
        <f t="shared" si="12"/>
        <v>17112357</v>
      </c>
      <c r="O85" s="39">
        <f t="shared" si="13"/>
        <v>0.53430801296363062</v>
      </c>
      <c r="P85" s="34">
        <f>SUM(P57,P59:P62,P64:P69,P71:P77,P79:P83)</f>
        <v>6017793</v>
      </c>
      <c r="Q85" s="34">
        <f>SUM(Q57,Q59:Q62,Q64:Q69,Q71:Q77,Q79:Q83)</f>
        <v>32421766</v>
      </c>
      <c r="R85" s="34">
        <f>SUM(R57,R59:R62,R64:R69,R71:R77,R79:R83)</f>
        <v>30734155</v>
      </c>
      <c r="S85" s="34">
        <f>SUM(S57,S59:S62,S64:S69,S71:S77,S79:S83)</f>
        <v>17515916</v>
      </c>
      <c r="T85" s="39">
        <f t="shared" si="14"/>
        <v>0.56991695395562358</v>
      </c>
      <c r="U85" s="39">
        <f t="shared" si="15"/>
        <v>-0.21976063317565098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297867564</v>
      </c>
      <c r="E88" s="33">
        <v>297417497</v>
      </c>
      <c r="F88" s="33">
        <v>70386282</v>
      </c>
      <c r="G88" s="38">
        <f t="shared" ref="G88:G99" si="16">IF(($D88      =0),0,($F88      /$D88      ))</f>
        <v>0.23630059297090839</v>
      </c>
      <c r="H88" s="33">
        <v>76367855</v>
      </c>
      <c r="I88" s="38">
        <f t="shared" ref="I88:I99" si="17">IF(($D88      =0),0,($H88      /$D88      ))</f>
        <v>0.25638191004912503</v>
      </c>
      <c r="J88" s="33">
        <v>77439709</v>
      </c>
      <c r="K88" s="38">
        <f t="shared" ref="K88:K99" si="18">IF(($E88      =0),0,($J88      /$E88      ))</f>
        <v>0.26037374996804574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224193846</v>
      </c>
      <c r="O88" s="38">
        <f t="shared" ref="O88:O99" si="21">IF(($E88      =0),0,($N88      /$E88      ))</f>
        <v>0.75380180474049241</v>
      </c>
      <c r="P88" s="33">
        <v>76197721</v>
      </c>
      <c r="Q88" s="33">
        <v>272357797</v>
      </c>
      <c r="R88" s="33">
        <v>271623722</v>
      </c>
      <c r="S88" s="33">
        <v>211031754</v>
      </c>
      <c r="T88" s="38">
        <f t="shared" ref="T88:T99" si="22">IF(($R88      =0),0,($S88      /$R88      ))</f>
        <v>0.77692681790142026</v>
      </c>
      <c r="U88" s="38">
        <f t="shared" ref="U88:U99" si="23">IF(($P88      =0),0,(($J88      /$P88      )-1))</f>
        <v>1.6299542607055129E-2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608826000</v>
      </c>
      <c r="E89" s="33">
        <v>579067000</v>
      </c>
      <c r="F89" s="33">
        <v>137766105</v>
      </c>
      <c r="G89" s="38">
        <f t="shared" si="16"/>
        <v>0.22628157306028324</v>
      </c>
      <c r="H89" s="33">
        <v>179340216</v>
      </c>
      <c r="I89" s="38">
        <f t="shared" si="17"/>
        <v>0.29456727537917238</v>
      </c>
      <c r="J89" s="33">
        <v>136198084</v>
      </c>
      <c r="K89" s="38">
        <f t="shared" si="18"/>
        <v>0.23520263458287211</v>
      </c>
      <c r="L89" s="33">
        <v>0</v>
      </c>
      <c r="M89" s="38">
        <f t="shared" si="19"/>
        <v>0</v>
      </c>
      <c r="N89" s="33">
        <f t="shared" si="20"/>
        <v>453304405</v>
      </c>
      <c r="O89" s="38">
        <f t="shared" si="21"/>
        <v>0.78281857712492686</v>
      </c>
      <c r="P89" s="33">
        <v>138794631</v>
      </c>
      <c r="Q89" s="33">
        <v>520673124</v>
      </c>
      <c r="R89" s="33">
        <v>535112000</v>
      </c>
      <c r="S89" s="33">
        <v>438545866</v>
      </c>
      <c r="T89" s="38">
        <f t="shared" si="22"/>
        <v>0.81954033174363494</v>
      </c>
      <c r="U89" s="38">
        <f t="shared" si="23"/>
        <v>-1.870783459916403E-2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189764875</v>
      </c>
      <c r="E90" s="33">
        <v>196180183</v>
      </c>
      <c r="F90" s="33">
        <v>33783963</v>
      </c>
      <c r="G90" s="38">
        <f t="shared" si="16"/>
        <v>0.17803064450151801</v>
      </c>
      <c r="H90" s="33">
        <v>43042591</v>
      </c>
      <c r="I90" s="38">
        <f t="shared" si="17"/>
        <v>0.22682064317751111</v>
      </c>
      <c r="J90" s="33">
        <v>32418077</v>
      </c>
      <c r="K90" s="38">
        <f t="shared" si="18"/>
        <v>0.16524644081915246</v>
      </c>
      <c r="L90" s="33">
        <v>0</v>
      </c>
      <c r="M90" s="38">
        <f t="shared" si="19"/>
        <v>0</v>
      </c>
      <c r="N90" s="33">
        <f t="shared" si="20"/>
        <v>109244631</v>
      </c>
      <c r="O90" s="38">
        <f t="shared" si="21"/>
        <v>0.55685864560540244</v>
      </c>
      <c r="P90" s="33">
        <v>52650376</v>
      </c>
      <c r="Q90" s="33">
        <v>198121944</v>
      </c>
      <c r="R90" s="33">
        <v>181712136</v>
      </c>
      <c r="S90" s="33">
        <v>149815418</v>
      </c>
      <c r="T90" s="38">
        <f t="shared" si="22"/>
        <v>0.82446567025110529</v>
      </c>
      <c r="U90" s="38">
        <f t="shared" si="23"/>
        <v>-0.38427643897547858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1096458439</v>
      </c>
      <c r="E91" s="34">
        <f>SUM(E88:E90)</f>
        <v>1072664680</v>
      </c>
      <c r="F91" s="34">
        <f>SUM(F88:F90)</f>
        <v>241936350</v>
      </c>
      <c r="G91" s="39">
        <f t="shared" si="16"/>
        <v>0.22065254951264049</v>
      </c>
      <c r="H91" s="34">
        <f>SUM(H88:H90)</f>
        <v>298750662</v>
      </c>
      <c r="I91" s="39">
        <f t="shared" si="17"/>
        <v>0.27246875154927785</v>
      </c>
      <c r="J91" s="34">
        <f>SUM(J88:J90)</f>
        <v>246055870</v>
      </c>
      <c r="K91" s="39">
        <f t="shared" si="18"/>
        <v>0.22938750066796271</v>
      </c>
      <c r="L91" s="34">
        <f>SUM(L88:L90)</f>
        <v>0</v>
      </c>
      <c r="M91" s="39">
        <f t="shared" si="19"/>
        <v>0</v>
      </c>
      <c r="N91" s="34">
        <f t="shared" si="20"/>
        <v>786742882</v>
      </c>
      <c r="O91" s="39">
        <f t="shared" si="21"/>
        <v>0.73344717754666822</v>
      </c>
      <c r="P91" s="34">
        <f>SUM(P88:P90)</f>
        <v>267642728</v>
      </c>
      <c r="Q91" s="34">
        <f>SUM(Q88:Q90)</f>
        <v>991152865</v>
      </c>
      <c r="R91" s="34">
        <f>SUM(R88:R90)</f>
        <v>988447858</v>
      </c>
      <c r="S91" s="34">
        <f>SUM(S88:S90)</f>
        <v>799393038</v>
      </c>
      <c r="T91" s="39">
        <f t="shared" si="22"/>
        <v>0.80873566726875334</v>
      </c>
      <c r="U91" s="39">
        <f t="shared" si="23"/>
        <v>-8.0655499819894283E-2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1163330</v>
      </c>
      <c r="E92" s="33">
        <v>1270069</v>
      </c>
      <c r="F92" s="33">
        <v>213497</v>
      </c>
      <c r="G92" s="38">
        <f t="shared" si="16"/>
        <v>0.18352230235616721</v>
      </c>
      <c r="H92" s="33">
        <v>140183</v>
      </c>
      <c r="I92" s="38">
        <f t="shared" si="17"/>
        <v>0.12050149140828484</v>
      </c>
      <c r="J92" s="33">
        <v>272458</v>
      </c>
      <c r="K92" s="38">
        <f t="shared" si="18"/>
        <v>0.21452220312439718</v>
      </c>
      <c r="L92" s="33">
        <v>0</v>
      </c>
      <c r="M92" s="38">
        <f t="shared" si="19"/>
        <v>0</v>
      </c>
      <c r="N92" s="33">
        <f t="shared" si="20"/>
        <v>626138</v>
      </c>
      <c r="O92" s="38">
        <f t="shared" si="21"/>
        <v>0.49299526246211822</v>
      </c>
      <c r="P92" s="33">
        <v>181806</v>
      </c>
      <c r="Q92" s="33">
        <v>728560</v>
      </c>
      <c r="R92" s="33">
        <v>769275</v>
      </c>
      <c r="S92" s="33">
        <v>566041</v>
      </c>
      <c r="T92" s="38">
        <f t="shared" si="22"/>
        <v>0.73581099086802504</v>
      </c>
      <c r="U92" s="38">
        <f t="shared" si="23"/>
        <v>0.49861940750030254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20451589</v>
      </c>
      <c r="E95" s="33">
        <v>21860091</v>
      </c>
      <c r="F95" s="33">
        <v>4174319</v>
      </c>
      <c r="G95" s="38">
        <f t="shared" si="16"/>
        <v>0.20410731899609366</v>
      </c>
      <c r="H95" s="33">
        <v>4443112</v>
      </c>
      <c r="I95" s="38">
        <f t="shared" si="17"/>
        <v>0.21725020975142811</v>
      </c>
      <c r="J95" s="33">
        <v>6425820</v>
      </c>
      <c r="K95" s="38">
        <f t="shared" si="18"/>
        <v>0.29395211575285757</v>
      </c>
      <c r="L95" s="33">
        <v>0</v>
      </c>
      <c r="M95" s="38">
        <f t="shared" si="19"/>
        <v>0</v>
      </c>
      <c r="N95" s="33">
        <f t="shared" si="20"/>
        <v>15043251</v>
      </c>
      <c r="O95" s="38">
        <f t="shared" si="21"/>
        <v>0.68816049301899063</v>
      </c>
      <c r="P95" s="33">
        <v>5331421</v>
      </c>
      <c r="Q95" s="33">
        <v>21291744</v>
      </c>
      <c r="R95" s="33">
        <v>22137248</v>
      </c>
      <c r="S95" s="33">
        <v>13752558</v>
      </c>
      <c r="T95" s="38">
        <f t="shared" si="22"/>
        <v>0.62124063478893132</v>
      </c>
      <c r="U95" s="38">
        <f t="shared" si="23"/>
        <v>0.20527341584917047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21614919</v>
      </c>
      <c r="E96" s="34">
        <f>SUM(E92:E95)</f>
        <v>23130160</v>
      </c>
      <c r="F96" s="34">
        <f>SUM(F92:F95)</f>
        <v>4387816</v>
      </c>
      <c r="G96" s="39">
        <f t="shared" si="16"/>
        <v>0.20299941905866037</v>
      </c>
      <c r="H96" s="34">
        <f>SUM(H92:H95)</f>
        <v>4583295</v>
      </c>
      <c r="I96" s="39">
        <f t="shared" si="17"/>
        <v>0.21204312632399872</v>
      </c>
      <c r="J96" s="34">
        <f>SUM(J92:J95)</f>
        <v>6698278</v>
      </c>
      <c r="K96" s="39">
        <f t="shared" si="18"/>
        <v>0.28959064701670895</v>
      </c>
      <c r="L96" s="34">
        <f>SUM(L92:L95)</f>
        <v>0</v>
      </c>
      <c r="M96" s="39">
        <f t="shared" si="19"/>
        <v>0</v>
      </c>
      <c r="N96" s="34">
        <f t="shared" si="20"/>
        <v>15669389</v>
      </c>
      <c r="O96" s="39">
        <f t="shared" si="21"/>
        <v>0.67744403843293777</v>
      </c>
      <c r="P96" s="34">
        <f>SUM(P92:P95)</f>
        <v>5513227</v>
      </c>
      <c r="Q96" s="34">
        <f>SUM(Q92:Q95)</f>
        <v>22020304</v>
      </c>
      <c r="R96" s="34">
        <f>SUM(R92:R95)</f>
        <v>22906523</v>
      </c>
      <c r="S96" s="34">
        <f>SUM(S92:S95)</f>
        <v>14318599</v>
      </c>
      <c r="T96" s="39">
        <f t="shared" si="22"/>
        <v>0.62508827725622085</v>
      </c>
      <c r="U96" s="39">
        <f t="shared" si="23"/>
        <v>0.2149468904509102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5642926</v>
      </c>
      <c r="E97" s="33">
        <v>5590586</v>
      </c>
      <c r="F97" s="33">
        <v>1163609</v>
      </c>
      <c r="G97" s="38">
        <f t="shared" si="16"/>
        <v>0.20620667362995723</v>
      </c>
      <c r="H97" s="33">
        <v>1450510</v>
      </c>
      <c r="I97" s="38">
        <f t="shared" si="17"/>
        <v>0.25704926841145886</v>
      </c>
      <c r="J97" s="33">
        <v>1312752</v>
      </c>
      <c r="K97" s="38">
        <f t="shared" si="18"/>
        <v>0.23481474035101149</v>
      </c>
      <c r="L97" s="33">
        <v>0</v>
      </c>
      <c r="M97" s="38">
        <f t="shared" si="19"/>
        <v>0</v>
      </c>
      <c r="N97" s="33">
        <f t="shared" si="20"/>
        <v>3926871</v>
      </c>
      <c r="O97" s="38">
        <f t="shared" si="21"/>
        <v>0.70240776190546039</v>
      </c>
      <c r="P97" s="33">
        <v>1262271</v>
      </c>
      <c r="Q97" s="33">
        <v>6333074</v>
      </c>
      <c r="R97" s="33">
        <v>11157524</v>
      </c>
      <c r="S97" s="33">
        <v>6149246</v>
      </c>
      <c r="T97" s="38">
        <f t="shared" si="22"/>
        <v>0.55112998188486984</v>
      </c>
      <c r="U97" s="38">
        <f t="shared" si="23"/>
        <v>3.9992204526603237E-2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22998511</v>
      </c>
      <c r="E99" s="33">
        <v>22998511</v>
      </c>
      <c r="F99" s="33">
        <v>4691775</v>
      </c>
      <c r="G99" s="38">
        <f t="shared" si="16"/>
        <v>0.20400342439560543</v>
      </c>
      <c r="H99" s="33">
        <v>26197248</v>
      </c>
      <c r="I99" s="38">
        <f t="shared" si="17"/>
        <v>1.1390845259503974</v>
      </c>
      <c r="J99" s="33">
        <v>-7666293</v>
      </c>
      <c r="K99" s="38">
        <f t="shared" si="18"/>
        <v>-0.33333866701196441</v>
      </c>
      <c r="L99" s="33">
        <v>0</v>
      </c>
      <c r="M99" s="38">
        <f t="shared" si="19"/>
        <v>0</v>
      </c>
      <c r="N99" s="33">
        <f t="shared" si="20"/>
        <v>23222730</v>
      </c>
      <c r="O99" s="38">
        <f t="shared" si="21"/>
        <v>1.0097492833340385</v>
      </c>
      <c r="P99" s="33">
        <v>18163564</v>
      </c>
      <c r="Q99" s="33">
        <v>22553357</v>
      </c>
      <c r="R99" s="33">
        <v>22553357</v>
      </c>
      <c r="S99" s="33">
        <v>23902903</v>
      </c>
      <c r="T99" s="38">
        <f t="shared" si="22"/>
        <v>1.0598379212460478</v>
      </c>
      <c r="U99" s="38">
        <f t="shared" si="23"/>
        <v>-1.4220698647027643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28641437</v>
      </c>
      <c r="E101" s="34">
        <f>SUM(E97:E100)</f>
        <v>28589097</v>
      </c>
      <c r="F101" s="34">
        <f>SUM(F97:F100)</f>
        <v>5855384</v>
      </c>
      <c r="G101" s="39">
        <f>IF(($D101     =0),0,($F101     /$D101     ))</f>
        <v>0.20443750779683295</v>
      </c>
      <c r="H101" s="34">
        <f>SUM(H97:H100)</f>
        <v>27647758</v>
      </c>
      <c r="I101" s="39">
        <f>IF(($D101     =0),0,($H101     /$D101     ))</f>
        <v>0.96530624493456807</v>
      </c>
      <c r="J101" s="34">
        <f>SUM(J97:J100)</f>
        <v>-6353541</v>
      </c>
      <c r="K101" s="39">
        <f>IF(($E101     =0),0,($J101     /$E101     ))</f>
        <v>-0.22223650505645562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27149601</v>
      </c>
      <c r="O101" s="39">
        <f>IF(($E101     =0),0,($N101     /$E101     ))</f>
        <v>0.94964877694458139</v>
      </c>
      <c r="P101" s="34">
        <f>SUM(P97:P100)</f>
        <v>19425835</v>
      </c>
      <c r="Q101" s="34">
        <f>SUM(Q97:Q100)</f>
        <v>28886431</v>
      </c>
      <c r="R101" s="34">
        <f>SUM(R97:R100)</f>
        <v>33710881</v>
      </c>
      <c r="S101" s="34">
        <f>SUM(S97:S100)</f>
        <v>30052149</v>
      </c>
      <c r="T101" s="39">
        <f>IF(($R101     =0),0,($S101     /$R101     ))</f>
        <v>0.89146732771534509</v>
      </c>
      <c r="U101" s="39">
        <f>IF(($P101     =0),0,(($J101     /$P101     )-1))</f>
        <v>-1.327066558528887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1146714795</v>
      </c>
      <c r="E102" s="34">
        <f>SUM(E88:E90,E92:E95,E97:E100)</f>
        <v>1124383937</v>
      </c>
      <c r="F102" s="34">
        <f>SUM(F88:F90,F92:F95,F97:F100)</f>
        <v>252179550</v>
      </c>
      <c r="G102" s="39">
        <f>IF(($D102     =0),0,($F102     /$D102     ))</f>
        <v>0.21991479581459486</v>
      </c>
      <c r="H102" s="34">
        <f>SUM(H88:H90,H92:H95,H97:H100)</f>
        <v>330981715</v>
      </c>
      <c r="I102" s="39">
        <f>IF(($D102     =0),0,($H102     /$D102     ))</f>
        <v>0.28863472978911031</v>
      </c>
      <c r="J102" s="34">
        <f>SUM(J88:J90,J92:J95,J97:J100)</f>
        <v>246400607</v>
      </c>
      <c r="K102" s="39">
        <f>IF(($E102     =0),0,($J102     /$E102     ))</f>
        <v>0.21914276688924275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829561872</v>
      </c>
      <c r="O102" s="39">
        <f>IF(($E102     =0),0,($N102     /$E102     ))</f>
        <v>0.73779235428547396</v>
      </c>
      <c r="P102" s="34">
        <f>SUM(P88:P90,P92:P95,P97:P100)</f>
        <v>292581790</v>
      </c>
      <c r="Q102" s="34">
        <f>SUM(Q88:Q90,Q92:Q95,Q97:Q100)</f>
        <v>1042059600</v>
      </c>
      <c r="R102" s="34">
        <f>SUM(R88:R90,R92:R95,R97:R100)</f>
        <v>1045065262</v>
      </c>
      <c r="S102" s="34">
        <f>SUM(S88:S90,S92:S95,S97:S100)</f>
        <v>843763786</v>
      </c>
      <c r="T102" s="39">
        <f>IF(($R102     =0),0,($S102     /$R102     ))</f>
        <v>0.80737903811408096</v>
      </c>
      <c r="U102" s="39">
        <f>IF(($P102     =0),0,(($J102     /$P102     )-1))</f>
        <v>-0.15784025041339722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323630700</v>
      </c>
      <c r="E105" s="33">
        <v>335955915</v>
      </c>
      <c r="F105" s="33">
        <v>50305912</v>
      </c>
      <c r="G105" s="38">
        <f t="shared" ref="G105:G136" si="24">IF(($D105     =0),0,($F105     /$D105     ))</f>
        <v>0.15544233597121657</v>
      </c>
      <c r="H105" s="33">
        <v>90541514</v>
      </c>
      <c r="I105" s="38">
        <f t="shared" ref="I105:I136" si="25">IF(($D105     =0),0,($H105     /$D105     ))</f>
        <v>0.2797680009961972</v>
      </c>
      <c r="J105" s="33">
        <v>70657769</v>
      </c>
      <c r="K105" s="38">
        <f t="shared" ref="K105:K136" si="26">IF(($E105     =0),0,($J105     /$E105     ))</f>
        <v>0.21031857409029395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211505195</v>
      </c>
      <c r="O105" s="38">
        <f t="shared" ref="O105:O136" si="29">IF(($E105     =0),0,($N105     /$E105     ))</f>
        <v>0.62956234897665075</v>
      </c>
      <c r="P105" s="33">
        <v>47199534</v>
      </c>
      <c r="Q105" s="33">
        <v>299250320</v>
      </c>
      <c r="R105" s="33">
        <v>319740583</v>
      </c>
      <c r="S105" s="33">
        <v>159989092</v>
      </c>
      <c r="T105" s="38">
        <f t="shared" ref="T105:T136" si="30">IF(($R105     =0),0,($S105     /$R105     ))</f>
        <v>0.50037155277220469</v>
      </c>
      <c r="U105" s="38">
        <f t="shared" ref="U105:U136" si="31">IF(($P105     =0),0,(($J105     /$P105     )-1))</f>
        <v>0.49700141107325346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323630700</v>
      </c>
      <c r="E106" s="34">
        <f>E105</f>
        <v>335955915</v>
      </c>
      <c r="F106" s="34">
        <f>F105</f>
        <v>50305912</v>
      </c>
      <c r="G106" s="39">
        <f t="shared" si="24"/>
        <v>0.15544233597121657</v>
      </c>
      <c r="H106" s="34">
        <f>H105</f>
        <v>90541514</v>
      </c>
      <c r="I106" s="39">
        <f t="shared" si="25"/>
        <v>0.2797680009961972</v>
      </c>
      <c r="J106" s="34">
        <f>J105</f>
        <v>70657769</v>
      </c>
      <c r="K106" s="39">
        <f t="shared" si="26"/>
        <v>0.21031857409029395</v>
      </c>
      <c r="L106" s="34">
        <f>L105</f>
        <v>0</v>
      </c>
      <c r="M106" s="39">
        <f t="shared" si="27"/>
        <v>0</v>
      </c>
      <c r="N106" s="34">
        <f t="shared" si="28"/>
        <v>211505195</v>
      </c>
      <c r="O106" s="39">
        <f t="shared" si="29"/>
        <v>0.62956234897665075</v>
      </c>
      <c r="P106" s="34">
        <f>P105</f>
        <v>47199534</v>
      </c>
      <c r="Q106" s="34">
        <f>Q105</f>
        <v>299250320</v>
      </c>
      <c r="R106" s="34">
        <f>R105</f>
        <v>319740583</v>
      </c>
      <c r="S106" s="34">
        <f>S105</f>
        <v>159989092</v>
      </c>
      <c r="T106" s="39">
        <f t="shared" si="30"/>
        <v>0.50037155277220469</v>
      </c>
      <c r="U106" s="39">
        <f t="shared" si="31"/>
        <v>0.49700141107325346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200000</v>
      </c>
      <c r="R108" s="33">
        <v>200000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6303216</v>
      </c>
      <c r="E110" s="33">
        <v>4824064</v>
      </c>
      <c r="F110" s="33">
        <v>761844</v>
      </c>
      <c r="G110" s="38">
        <f t="shared" si="24"/>
        <v>0.12086591987328374</v>
      </c>
      <c r="H110" s="33">
        <v>574259</v>
      </c>
      <c r="I110" s="38">
        <f t="shared" si="25"/>
        <v>9.1105714923937237E-2</v>
      </c>
      <c r="J110" s="33">
        <v>683103</v>
      </c>
      <c r="K110" s="38">
        <f t="shared" si="26"/>
        <v>0.14160322085279134</v>
      </c>
      <c r="L110" s="33">
        <v>0</v>
      </c>
      <c r="M110" s="38">
        <f t="shared" si="27"/>
        <v>0</v>
      </c>
      <c r="N110" s="33">
        <f t="shared" si="28"/>
        <v>2019206</v>
      </c>
      <c r="O110" s="38">
        <f t="shared" si="29"/>
        <v>0.4185694882986627</v>
      </c>
      <c r="P110" s="33">
        <v>560329</v>
      </c>
      <c r="Q110" s="33">
        <v>5551228</v>
      </c>
      <c r="R110" s="33">
        <v>4174513</v>
      </c>
      <c r="S110" s="33">
        <v>1463702</v>
      </c>
      <c r="T110" s="38">
        <f t="shared" si="30"/>
        <v>0.35062820501457298</v>
      </c>
      <c r="U110" s="38">
        <f t="shared" si="31"/>
        <v>0.2191105582613071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17657232</v>
      </c>
      <c r="E111" s="33">
        <v>0</v>
      </c>
      <c r="F111" s="33">
        <v>1163004</v>
      </c>
      <c r="G111" s="38">
        <f t="shared" si="24"/>
        <v>6.5865589804789335E-2</v>
      </c>
      <c r="H111" s="33">
        <v>3802321</v>
      </c>
      <c r="I111" s="38">
        <f t="shared" si="25"/>
        <v>0.21534071705010163</v>
      </c>
      <c r="J111" s="33">
        <v>1361468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6326793</v>
      </c>
      <c r="O111" s="38">
        <f t="shared" si="29"/>
        <v>0</v>
      </c>
      <c r="P111" s="33">
        <v>2182719</v>
      </c>
      <c r="Q111" s="33">
        <v>0</v>
      </c>
      <c r="R111" s="33">
        <v>15772338</v>
      </c>
      <c r="S111" s="33">
        <v>7578495</v>
      </c>
      <c r="T111" s="38">
        <f t="shared" si="30"/>
        <v>0.48049280962657531</v>
      </c>
      <c r="U111" s="38">
        <f t="shared" si="31"/>
        <v>-0.37625136355160693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23960448</v>
      </c>
      <c r="E112" s="34">
        <f>SUM(E107:E111)</f>
        <v>4824064</v>
      </c>
      <c r="F112" s="34">
        <f>SUM(F107:F111)</f>
        <v>1924848</v>
      </c>
      <c r="G112" s="39">
        <f t="shared" si="24"/>
        <v>8.0334391076494066E-2</v>
      </c>
      <c r="H112" s="34">
        <f>SUM(H107:H111)</f>
        <v>4376580</v>
      </c>
      <c r="I112" s="39">
        <f t="shared" si="25"/>
        <v>0.18265852124300846</v>
      </c>
      <c r="J112" s="34">
        <f>SUM(J107:J111)</f>
        <v>2044571</v>
      </c>
      <c r="K112" s="39">
        <f t="shared" si="26"/>
        <v>0.42382750311770323</v>
      </c>
      <c r="L112" s="34">
        <f>SUM(L107:L111)</f>
        <v>0</v>
      </c>
      <c r="M112" s="39">
        <f t="shared" si="27"/>
        <v>0</v>
      </c>
      <c r="N112" s="34">
        <f t="shared" si="28"/>
        <v>8345999</v>
      </c>
      <c r="O112" s="39">
        <f t="shared" si="29"/>
        <v>1.7300763422707492</v>
      </c>
      <c r="P112" s="34">
        <f>SUM(P107:P111)</f>
        <v>2743048</v>
      </c>
      <c r="Q112" s="34">
        <f>SUM(Q107:Q111)</f>
        <v>5751228</v>
      </c>
      <c r="R112" s="34">
        <f>SUM(R107:R111)</f>
        <v>20146851</v>
      </c>
      <c r="S112" s="34">
        <f>SUM(S107:S111)</f>
        <v>9042197</v>
      </c>
      <c r="T112" s="39">
        <f t="shared" si="30"/>
        <v>0.44881440777022674</v>
      </c>
      <c r="U112" s="39">
        <f t="shared" si="31"/>
        <v>-0.25463535453991326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1999000</v>
      </c>
      <c r="E113" s="33">
        <v>2049000</v>
      </c>
      <c r="F113" s="33">
        <v>480425</v>
      </c>
      <c r="G113" s="38">
        <f t="shared" si="24"/>
        <v>0.24033266633316658</v>
      </c>
      <c r="H113" s="33">
        <v>634809</v>
      </c>
      <c r="I113" s="38">
        <f t="shared" si="25"/>
        <v>0.31756328164082043</v>
      </c>
      <c r="J113" s="33">
        <v>596789</v>
      </c>
      <c r="K113" s="38">
        <f t="shared" si="26"/>
        <v>0.2912586627623231</v>
      </c>
      <c r="L113" s="33">
        <v>0</v>
      </c>
      <c r="M113" s="38">
        <f t="shared" si="27"/>
        <v>0</v>
      </c>
      <c r="N113" s="33">
        <f t="shared" si="28"/>
        <v>1712023</v>
      </c>
      <c r="O113" s="38">
        <f t="shared" si="29"/>
        <v>0.83554075158613961</v>
      </c>
      <c r="P113" s="33">
        <v>357671</v>
      </c>
      <c r="Q113" s="33">
        <v>1635000</v>
      </c>
      <c r="R113" s="33">
        <v>1845500</v>
      </c>
      <c r="S113" s="33">
        <v>2334223</v>
      </c>
      <c r="T113" s="38">
        <f t="shared" si="30"/>
        <v>1.2648187483066919</v>
      </c>
      <c r="U113" s="38">
        <f t="shared" si="31"/>
        <v>0.66854176044465441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498731</v>
      </c>
      <c r="E114" s="33">
        <v>452485</v>
      </c>
      <c r="F114" s="33">
        <v>90000</v>
      </c>
      <c r="G114" s="38">
        <f t="shared" si="24"/>
        <v>0.18045800241011686</v>
      </c>
      <c r="H114" s="33">
        <v>90000</v>
      </c>
      <c r="I114" s="38">
        <f t="shared" si="25"/>
        <v>0.18045800241011686</v>
      </c>
      <c r="J114" s="33">
        <v>181803</v>
      </c>
      <c r="K114" s="38">
        <f t="shared" si="26"/>
        <v>0.40178790457142227</v>
      </c>
      <c r="L114" s="33">
        <v>0</v>
      </c>
      <c r="M114" s="38">
        <f t="shared" si="27"/>
        <v>0</v>
      </c>
      <c r="N114" s="33">
        <f t="shared" si="28"/>
        <v>361803</v>
      </c>
      <c r="O114" s="38">
        <f t="shared" si="29"/>
        <v>0.79959114666784536</v>
      </c>
      <c r="P114" s="33">
        <v>90000</v>
      </c>
      <c r="Q114" s="33">
        <v>967460</v>
      </c>
      <c r="R114" s="33">
        <v>376560</v>
      </c>
      <c r="S114" s="33">
        <v>270000</v>
      </c>
      <c r="T114" s="38">
        <f t="shared" si="30"/>
        <v>0.71701720841300187</v>
      </c>
      <c r="U114" s="38">
        <f t="shared" si="31"/>
        <v>1.0200333333333331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2871993</v>
      </c>
      <c r="E115" s="33">
        <v>2293583</v>
      </c>
      <c r="F115" s="33">
        <v>591940</v>
      </c>
      <c r="G115" s="38">
        <f t="shared" si="24"/>
        <v>0.20610774469157828</v>
      </c>
      <c r="H115" s="33">
        <v>629722</v>
      </c>
      <c r="I115" s="38">
        <f t="shared" si="25"/>
        <v>0.21926306923450023</v>
      </c>
      <c r="J115" s="33">
        <v>495769</v>
      </c>
      <c r="K115" s="38">
        <f t="shared" si="26"/>
        <v>0.21615481105327342</v>
      </c>
      <c r="L115" s="33">
        <v>0</v>
      </c>
      <c r="M115" s="38">
        <f t="shared" si="27"/>
        <v>0</v>
      </c>
      <c r="N115" s="33">
        <f t="shared" si="28"/>
        <v>1717431</v>
      </c>
      <c r="O115" s="38">
        <f t="shared" si="29"/>
        <v>0.74879827762936857</v>
      </c>
      <c r="P115" s="33">
        <v>564342</v>
      </c>
      <c r="Q115" s="33">
        <v>886850</v>
      </c>
      <c r="R115" s="33">
        <v>2871993</v>
      </c>
      <c r="S115" s="33">
        <v>1207315</v>
      </c>
      <c r="T115" s="38">
        <f t="shared" si="30"/>
        <v>0.42037532821284729</v>
      </c>
      <c r="U115" s="38">
        <f t="shared" si="31"/>
        <v>-0.12150965194864105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-57163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-1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59670587</v>
      </c>
      <c r="E117" s="33">
        <v>44124585</v>
      </c>
      <c r="F117" s="33">
        <v>13654432</v>
      </c>
      <c r="G117" s="38">
        <f t="shared" si="24"/>
        <v>0.22883019401166607</v>
      </c>
      <c r="H117" s="33">
        <v>34571255</v>
      </c>
      <c r="I117" s="38">
        <f t="shared" si="25"/>
        <v>0.57936844160758805</v>
      </c>
      <c r="J117" s="33">
        <v>-26801997</v>
      </c>
      <c r="K117" s="38">
        <f t="shared" si="26"/>
        <v>-0.60741640969541133</v>
      </c>
      <c r="L117" s="33">
        <v>0</v>
      </c>
      <c r="M117" s="38">
        <f t="shared" si="27"/>
        <v>0</v>
      </c>
      <c r="N117" s="33">
        <f t="shared" si="28"/>
        <v>21423690</v>
      </c>
      <c r="O117" s="38">
        <f t="shared" si="29"/>
        <v>0.48552728597900696</v>
      </c>
      <c r="P117" s="33">
        <v>76335975</v>
      </c>
      <c r="Q117" s="33">
        <v>79522805</v>
      </c>
      <c r="R117" s="33">
        <v>96741543</v>
      </c>
      <c r="S117" s="33">
        <v>146069453</v>
      </c>
      <c r="T117" s="38">
        <f t="shared" si="30"/>
        <v>1.5098937692155685</v>
      </c>
      <c r="U117" s="38">
        <f t="shared" si="31"/>
        <v>-1.351105713917979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6925101</v>
      </c>
      <c r="E118" s="33">
        <v>684756</v>
      </c>
      <c r="F118" s="33">
        <v>82555</v>
      </c>
      <c r="G118" s="38">
        <f t="shared" si="24"/>
        <v>1.192112577130644E-2</v>
      </c>
      <c r="H118" s="33">
        <v>65491</v>
      </c>
      <c r="I118" s="38">
        <f t="shared" si="25"/>
        <v>9.4570461860411861E-3</v>
      </c>
      <c r="J118" s="33">
        <v>112179</v>
      </c>
      <c r="K118" s="38">
        <f t="shared" si="26"/>
        <v>0.16382331808702663</v>
      </c>
      <c r="L118" s="33">
        <v>0</v>
      </c>
      <c r="M118" s="38">
        <f t="shared" si="27"/>
        <v>0</v>
      </c>
      <c r="N118" s="33">
        <f t="shared" si="28"/>
        <v>260225</v>
      </c>
      <c r="O118" s="38">
        <f t="shared" si="29"/>
        <v>0.38002587783093539</v>
      </c>
      <c r="P118" s="33">
        <v>118736</v>
      </c>
      <c r="Q118" s="33">
        <v>6513455</v>
      </c>
      <c r="R118" s="33">
        <v>6513455</v>
      </c>
      <c r="S118" s="33">
        <v>451849</v>
      </c>
      <c r="T118" s="38">
        <f t="shared" si="30"/>
        <v>6.9371631492042243E-2</v>
      </c>
      <c r="U118" s="38">
        <f t="shared" si="31"/>
        <v>-5.5223352647891133E-2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6572000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71965412</v>
      </c>
      <c r="E121" s="34">
        <f>SUM(E113:E120)</f>
        <v>49604409</v>
      </c>
      <c r="F121" s="34">
        <f>SUM(F113:F120)</f>
        <v>14899352</v>
      </c>
      <c r="G121" s="39">
        <f t="shared" si="24"/>
        <v>0.20703490171083855</v>
      </c>
      <c r="H121" s="34">
        <f>SUM(H113:H120)</f>
        <v>35991277</v>
      </c>
      <c r="I121" s="39">
        <f t="shared" si="25"/>
        <v>0.50011909888044548</v>
      </c>
      <c r="J121" s="34">
        <f>SUM(J113:J120)</f>
        <v>-25415457</v>
      </c>
      <c r="K121" s="39">
        <f t="shared" si="26"/>
        <v>-0.51236286274472098</v>
      </c>
      <c r="L121" s="34">
        <f>SUM(L113:L120)</f>
        <v>0</v>
      </c>
      <c r="M121" s="39">
        <f t="shared" si="27"/>
        <v>0</v>
      </c>
      <c r="N121" s="34">
        <f t="shared" si="28"/>
        <v>25475172</v>
      </c>
      <c r="O121" s="39">
        <f t="shared" si="29"/>
        <v>0.51356668718702003</v>
      </c>
      <c r="P121" s="34">
        <f>SUM(P113:P120)</f>
        <v>77409561</v>
      </c>
      <c r="Q121" s="34">
        <f>SUM(Q113:Q120)</f>
        <v>96097570</v>
      </c>
      <c r="R121" s="34">
        <f>SUM(R113:R120)</f>
        <v>108349051</v>
      </c>
      <c r="S121" s="34">
        <f>SUM(S113:S120)</f>
        <v>150332840</v>
      </c>
      <c r="T121" s="39">
        <f t="shared" si="30"/>
        <v>1.3874864487737877</v>
      </c>
      <c r="U121" s="39">
        <f t="shared" si="31"/>
        <v>-1.3283245205330645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5441637</v>
      </c>
      <c r="E122" s="33">
        <v>5049509</v>
      </c>
      <c r="F122" s="33">
        <v>1144324</v>
      </c>
      <c r="G122" s="38">
        <f t="shared" si="24"/>
        <v>0.21029039607015315</v>
      </c>
      <c r="H122" s="33">
        <v>1402073</v>
      </c>
      <c r="I122" s="38">
        <f t="shared" si="25"/>
        <v>0.25765647359425115</v>
      </c>
      <c r="J122" s="33">
        <v>1132256</v>
      </c>
      <c r="K122" s="38">
        <f t="shared" si="26"/>
        <v>0.22423091037168169</v>
      </c>
      <c r="L122" s="33">
        <v>0</v>
      </c>
      <c r="M122" s="38">
        <f t="shared" si="27"/>
        <v>0</v>
      </c>
      <c r="N122" s="33">
        <f t="shared" si="28"/>
        <v>3678653</v>
      </c>
      <c r="O122" s="38">
        <f t="shared" si="29"/>
        <v>0.7285169706599196</v>
      </c>
      <c r="P122" s="33">
        <v>1296157</v>
      </c>
      <c r="Q122" s="33">
        <v>5636054</v>
      </c>
      <c r="R122" s="33">
        <v>5645049</v>
      </c>
      <c r="S122" s="33">
        <v>3368279</v>
      </c>
      <c r="T122" s="38">
        <f t="shared" si="30"/>
        <v>0.59667843450074565</v>
      </c>
      <c r="U122" s="38">
        <f t="shared" si="31"/>
        <v>-0.12645150240287251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971978</v>
      </c>
      <c r="E123" s="33">
        <v>971978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914804</v>
      </c>
      <c r="R123" s="33">
        <v>914804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2697588</v>
      </c>
      <c r="E124" s="33">
        <v>2831224</v>
      </c>
      <c r="F124" s="33">
        <v>625604</v>
      </c>
      <c r="G124" s="38">
        <f t="shared" si="24"/>
        <v>0.23191236022698797</v>
      </c>
      <c r="H124" s="33">
        <v>686931</v>
      </c>
      <c r="I124" s="38">
        <f t="shared" si="25"/>
        <v>0.2546463729820862</v>
      </c>
      <c r="J124" s="33">
        <v>754097</v>
      </c>
      <c r="K124" s="38">
        <f t="shared" si="26"/>
        <v>0.26635017222233209</v>
      </c>
      <c r="L124" s="33">
        <v>0</v>
      </c>
      <c r="M124" s="38">
        <f t="shared" si="27"/>
        <v>0</v>
      </c>
      <c r="N124" s="33">
        <f t="shared" si="28"/>
        <v>2066632</v>
      </c>
      <c r="O124" s="38">
        <f t="shared" si="29"/>
        <v>0.72994295046947888</v>
      </c>
      <c r="P124" s="33">
        <v>677417</v>
      </c>
      <c r="Q124" s="33">
        <v>2935860</v>
      </c>
      <c r="R124" s="33">
        <v>2841038</v>
      </c>
      <c r="S124" s="33">
        <v>1853209</v>
      </c>
      <c r="T124" s="38">
        <f t="shared" si="30"/>
        <v>0.65229996923659594</v>
      </c>
      <c r="U124" s="38">
        <f t="shared" si="31"/>
        <v>0.1131946792005516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9111203</v>
      </c>
      <c r="E126" s="34">
        <f>SUM(E122:E125)</f>
        <v>8852711</v>
      </c>
      <c r="F126" s="34">
        <f>SUM(F122:F125)</f>
        <v>1769928</v>
      </c>
      <c r="G126" s="39">
        <f t="shared" si="24"/>
        <v>0.19425843107655488</v>
      </c>
      <c r="H126" s="34">
        <f>SUM(H122:H125)</f>
        <v>2089004</v>
      </c>
      <c r="I126" s="39">
        <f t="shared" si="25"/>
        <v>0.22927861447055894</v>
      </c>
      <c r="J126" s="34">
        <f>SUM(J122:J125)</f>
        <v>1886353</v>
      </c>
      <c r="K126" s="39">
        <f t="shared" si="26"/>
        <v>0.21308195873557828</v>
      </c>
      <c r="L126" s="34">
        <f>SUM(L122:L125)</f>
        <v>0</v>
      </c>
      <c r="M126" s="39">
        <f t="shared" si="27"/>
        <v>0</v>
      </c>
      <c r="N126" s="34">
        <f t="shared" si="28"/>
        <v>5745285</v>
      </c>
      <c r="O126" s="39">
        <f t="shared" si="29"/>
        <v>0.64898594340197036</v>
      </c>
      <c r="P126" s="34">
        <f>SUM(P122:P125)</f>
        <v>1973574</v>
      </c>
      <c r="Q126" s="34">
        <f>SUM(Q122:Q125)</f>
        <v>9486718</v>
      </c>
      <c r="R126" s="34">
        <f>SUM(R122:R125)</f>
        <v>9400891</v>
      </c>
      <c r="S126" s="34">
        <f>SUM(S122:S125)</f>
        <v>5221488</v>
      </c>
      <c r="T126" s="39">
        <f t="shared" si="30"/>
        <v>0.55542479962803526</v>
      </c>
      <c r="U126" s="39">
        <f t="shared" si="31"/>
        <v>-4.4194441150927188E-2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132693</v>
      </c>
      <c r="E127" s="33">
        <v>132693</v>
      </c>
      <c r="F127" s="33">
        <v>490</v>
      </c>
      <c r="G127" s="38">
        <f t="shared" si="24"/>
        <v>3.6927343567482837E-3</v>
      </c>
      <c r="H127" s="33">
        <v>555</v>
      </c>
      <c r="I127" s="38">
        <f t="shared" si="25"/>
        <v>4.1825868734597909E-3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1045</v>
      </c>
      <c r="O127" s="38">
        <f t="shared" si="29"/>
        <v>7.8753212302080742E-3</v>
      </c>
      <c r="P127" s="33">
        <v>0</v>
      </c>
      <c r="Q127" s="33">
        <v>133583</v>
      </c>
      <c r="R127" s="33">
        <v>133581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1239844</v>
      </c>
      <c r="E129" s="33">
        <v>2267491</v>
      </c>
      <c r="F129" s="33">
        <v>410409</v>
      </c>
      <c r="G129" s="38">
        <f t="shared" si="24"/>
        <v>0.33101664402941017</v>
      </c>
      <c r="H129" s="33">
        <v>957378</v>
      </c>
      <c r="I129" s="38">
        <f t="shared" si="25"/>
        <v>0.7721761770029133</v>
      </c>
      <c r="J129" s="33">
        <v>369285</v>
      </c>
      <c r="K129" s="38">
        <f t="shared" si="26"/>
        <v>0.16286062436410995</v>
      </c>
      <c r="L129" s="33">
        <v>0</v>
      </c>
      <c r="M129" s="38">
        <f t="shared" si="27"/>
        <v>0</v>
      </c>
      <c r="N129" s="33">
        <f t="shared" si="28"/>
        <v>1737072</v>
      </c>
      <c r="O129" s="38">
        <f t="shared" si="29"/>
        <v>0.76607669005080947</v>
      </c>
      <c r="P129" s="33">
        <v>492343</v>
      </c>
      <c r="Q129" s="33">
        <v>971772</v>
      </c>
      <c r="R129" s="33">
        <v>971772</v>
      </c>
      <c r="S129" s="33">
        <v>1520910</v>
      </c>
      <c r="T129" s="38">
        <f t="shared" si="30"/>
        <v>1.5650893419444067</v>
      </c>
      <c r="U129" s="38">
        <f t="shared" si="31"/>
        <v>-0.24994363685479437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1372537</v>
      </c>
      <c r="E132" s="34">
        <f>SUM(E127:E131)</f>
        <v>2400184</v>
      </c>
      <c r="F132" s="34">
        <f>SUM(F127:F131)</f>
        <v>410899</v>
      </c>
      <c r="G132" s="39">
        <f t="shared" si="24"/>
        <v>0.29937189307100648</v>
      </c>
      <c r="H132" s="34">
        <f>SUM(H127:H131)</f>
        <v>957933</v>
      </c>
      <c r="I132" s="39">
        <f t="shared" si="25"/>
        <v>0.6979287261472733</v>
      </c>
      <c r="J132" s="34">
        <f>SUM(J127:J131)</f>
        <v>369285</v>
      </c>
      <c r="K132" s="39">
        <f t="shared" si="26"/>
        <v>0.15385695430017032</v>
      </c>
      <c r="L132" s="34">
        <f>SUM(L127:L131)</f>
        <v>0</v>
      </c>
      <c r="M132" s="39">
        <f t="shared" si="27"/>
        <v>0</v>
      </c>
      <c r="N132" s="34">
        <f t="shared" si="28"/>
        <v>1738117</v>
      </c>
      <c r="O132" s="39">
        <f t="shared" si="29"/>
        <v>0.72415989774117318</v>
      </c>
      <c r="P132" s="34">
        <f>SUM(P127:P131)</f>
        <v>492343</v>
      </c>
      <c r="Q132" s="34">
        <f>SUM(Q127:Q131)</f>
        <v>1105355</v>
      </c>
      <c r="R132" s="34">
        <f>SUM(R127:R131)</f>
        <v>1105353</v>
      </c>
      <c r="S132" s="34">
        <f>SUM(S127:S131)</f>
        <v>1520910</v>
      </c>
      <c r="T132" s="39">
        <f t="shared" si="30"/>
        <v>1.3759495835267104</v>
      </c>
      <c r="U132" s="39">
        <f t="shared" si="31"/>
        <v>-0.24994363685479437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3771313</v>
      </c>
      <c r="E133" s="33">
        <v>3355981</v>
      </c>
      <c r="F133" s="33">
        <v>207762</v>
      </c>
      <c r="G133" s="38">
        <f t="shared" si="24"/>
        <v>5.5090097268510996E-2</v>
      </c>
      <c r="H133" s="33">
        <v>635709</v>
      </c>
      <c r="I133" s="38">
        <f t="shared" si="25"/>
        <v>0.16856437002179347</v>
      </c>
      <c r="J133" s="33">
        <v>33141</v>
      </c>
      <c r="K133" s="38">
        <f t="shared" si="26"/>
        <v>9.8752048953793248E-3</v>
      </c>
      <c r="L133" s="33">
        <v>0</v>
      </c>
      <c r="M133" s="38">
        <f t="shared" si="27"/>
        <v>0</v>
      </c>
      <c r="N133" s="33">
        <f t="shared" si="28"/>
        <v>876612</v>
      </c>
      <c r="O133" s="38">
        <f t="shared" si="29"/>
        <v>0.26120886858417852</v>
      </c>
      <c r="P133" s="33">
        <v>625562</v>
      </c>
      <c r="Q133" s="33">
        <v>1765796</v>
      </c>
      <c r="R133" s="33">
        <v>1025796</v>
      </c>
      <c r="S133" s="33">
        <v>658910</v>
      </c>
      <c r="T133" s="38">
        <f t="shared" si="30"/>
        <v>0.64234019239692886</v>
      </c>
      <c r="U133" s="38">
        <f t="shared" si="31"/>
        <v>-0.94702203778362493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3287820</v>
      </c>
      <c r="E134" s="33">
        <v>3132138</v>
      </c>
      <c r="F134" s="33">
        <v>266925</v>
      </c>
      <c r="G134" s="38">
        <f t="shared" si="24"/>
        <v>8.1186013832874063E-2</v>
      </c>
      <c r="H134" s="33">
        <v>947259</v>
      </c>
      <c r="I134" s="38">
        <f t="shared" si="25"/>
        <v>0.28811157545121086</v>
      </c>
      <c r="J134" s="33">
        <v>815742</v>
      </c>
      <c r="K134" s="38">
        <f t="shared" si="26"/>
        <v>0.26044254755058688</v>
      </c>
      <c r="L134" s="33">
        <v>0</v>
      </c>
      <c r="M134" s="38">
        <f t="shared" si="27"/>
        <v>0</v>
      </c>
      <c r="N134" s="33">
        <f t="shared" si="28"/>
        <v>2029926</v>
      </c>
      <c r="O134" s="38">
        <f t="shared" si="29"/>
        <v>0.64809596512031076</v>
      </c>
      <c r="P134" s="33">
        <v>709602</v>
      </c>
      <c r="Q134" s="33">
        <v>3864917</v>
      </c>
      <c r="R134" s="33">
        <v>3444917</v>
      </c>
      <c r="S134" s="33">
        <v>2024451</v>
      </c>
      <c r="T134" s="38">
        <f t="shared" si="30"/>
        <v>0.58766321510794017</v>
      </c>
      <c r="U134" s="38">
        <f t="shared" si="31"/>
        <v>0.14957680502591586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7059133</v>
      </c>
      <c r="E137" s="34">
        <f>SUM(E133:E136)</f>
        <v>6488119</v>
      </c>
      <c r="F137" s="34">
        <f>SUM(F133:F136)</f>
        <v>474687</v>
      </c>
      <c r="G137" s="39">
        <f t="shared" ref="G137:G170" si="32">IF(($D137     =0),0,($F137     /$D137     ))</f>
        <v>6.7244376894442986E-2</v>
      </c>
      <c r="H137" s="34">
        <f>SUM(H133:H136)</f>
        <v>1582968</v>
      </c>
      <c r="I137" s="39">
        <f t="shared" ref="I137:I170" si="33">IF(($D137     =0),0,($H137     /$D137     ))</f>
        <v>0.22424396877066916</v>
      </c>
      <c r="J137" s="34">
        <f>SUM(J133:J136)</f>
        <v>848883</v>
      </c>
      <c r="K137" s="39">
        <f t="shared" ref="K137:K170" si="34">IF(($E137     =0),0,($J137     /$E137     ))</f>
        <v>0.13083653367023632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2906538</v>
      </c>
      <c r="O137" s="39">
        <f t="shared" ref="O137:O170" si="37">IF(($E137     =0),0,($N137     /$E137     ))</f>
        <v>0.44797852813735384</v>
      </c>
      <c r="P137" s="34">
        <f>SUM(P133:P136)</f>
        <v>1335164</v>
      </c>
      <c r="Q137" s="34">
        <f>SUM(Q133:Q136)</f>
        <v>5630713</v>
      </c>
      <c r="R137" s="34">
        <f>SUM(R133:R136)</f>
        <v>4470713</v>
      </c>
      <c r="S137" s="34">
        <f>SUM(S133:S136)</f>
        <v>2683361</v>
      </c>
      <c r="T137" s="39">
        <f t="shared" ref="T137:T170" si="38">IF(($R137     =0),0,($S137     /$R137     ))</f>
        <v>0.60020873627987303</v>
      </c>
      <c r="U137" s="39">
        <f t="shared" ref="U137:U170" si="39">IF(($P137     =0),0,(($J137     /$P137     )-1))</f>
        <v>-0.36421068872438145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1631369</v>
      </c>
      <c r="E139" s="33">
        <v>800000</v>
      </c>
      <c r="F139" s="33">
        <v>0</v>
      </c>
      <c r="G139" s="38">
        <f t="shared" si="32"/>
        <v>0</v>
      </c>
      <c r="H139" s="33">
        <v>184785</v>
      </c>
      <c r="I139" s="38">
        <f t="shared" si="33"/>
        <v>0.11326989785879221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184785</v>
      </c>
      <c r="O139" s="38">
        <f t="shared" si="37"/>
        <v>0.23098125</v>
      </c>
      <c r="P139" s="33">
        <v>210420</v>
      </c>
      <c r="Q139" s="33">
        <v>543883</v>
      </c>
      <c r="R139" s="33">
        <v>255286</v>
      </c>
      <c r="S139" s="33">
        <v>308280</v>
      </c>
      <c r="T139" s="38">
        <f t="shared" si="38"/>
        <v>1.2075867850175881</v>
      </c>
      <c r="U139" s="38">
        <f t="shared" si="39"/>
        <v>-1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1943771</v>
      </c>
      <c r="E140" s="33">
        <v>14559156</v>
      </c>
      <c r="F140" s="33">
        <v>4890541</v>
      </c>
      <c r="G140" s="38">
        <f t="shared" si="32"/>
        <v>2.516006772402716</v>
      </c>
      <c r="H140" s="33">
        <v>2329203</v>
      </c>
      <c r="I140" s="38">
        <f t="shared" si="33"/>
        <v>1.1982908480474295</v>
      </c>
      <c r="J140" s="33">
        <v>4566643</v>
      </c>
      <c r="K140" s="38">
        <f t="shared" si="34"/>
        <v>0.3136612451985541</v>
      </c>
      <c r="L140" s="33">
        <v>0</v>
      </c>
      <c r="M140" s="38">
        <f t="shared" si="35"/>
        <v>0</v>
      </c>
      <c r="N140" s="33">
        <f t="shared" si="36"/>
        <v>11786387</v>
      </c>
      <c r="O140" s="38">
        <f t="shared" si="37"/>
        <v>0.80955152894851867</v>
      </c>
      <c r="P140" s="33">
        <v>4731277</v>
      </c>
      <c r="Q140" s="33">
        <v>1851209</v>
      </c>
      <c r="R140" s="33">
        <v>1851209</v>
      </c>
      <c r="S140" s="33">
        <v>13709716</v>
      </c>
      <c r="T140" s="38">
        <f t="shared" si="38"/>
        <v>7.4058174954853824</v>
      </c>
      <c r="U140" s="38">
        <f t="shared" si="39"/>
        <v>-3.4796948054404808E-2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3815653</v>
      </c>
      <c r="E141" s="33">
        <v>3815653</v>
      </c>
      <c r="F141" s="33">
        <v>758945</v>
      </c>
      <c r="G141" s="38">
        <f t="shared" si="32"/>
        <v>0.19890304490476465</v>
      </c>
      <c r="H141" s="33">
        <v>867988</v>
      </c>
      <c r="I141" s="38">
        <f t="shared" si="33"/>
        <v>0.22748085321175693</v>
      </c>
      <c r="J141" s="33">
        <v>597869</v>
      </c>
      <c r="K141" s="38">
        <f t="shared" si="34"/>
        <v>0.15668851439059056</v>
      </c>
      <c r="L141" s="33">
        <v>0</v>
      </c>
      <c r="M141" s="38">
        <f t="shared" si="35"/>
        <v>0</v>
      </c>
      <c r="N141" s="33">
        <f t="shared" si="36"/>
        <v>2224802</v>
      </c>
      <c r="O141" s="38">
        <f t="shared" si="37"/>
        <v>0.58307241250711217</v>
      </c>
      <c r="P141" s="33">
        <v>758054</v>
      </c>
      <c r="Q141" s="33">
        <v>3764633</v>
      </c>
      <c r="R141" s="33">
        <v>3668402</v>
      </c>
      <c r="S141" s="33">
        <v>2556786</v>
      </c>
      <c r="T141" s="38">
        <f t="shared" si="38"/>
        <v>0.69697541327259116</v>
      </c>
      <c r="U141" s="38">
        <f t="shared" si="39"/>
        <v>-0.21131080371583022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690792</v>
      </c>
      <c r="E142" s="33">
        <v>448800</v>
      </c>
      <c r="F142" s="33">
        <v>38208</v>
      </c>
      <c r="G142" s="38">
        <f t="shared" si="32"/>
        <v>5.5310426293298125E-2</v>
      </c>
      <c r="H142" s="33">
        <v>54878</v>
      </c>
      <c r="I142" s="38">
        <f t="shared" si="33"/>
        <v>7.9442147563955581E-2</v>
      </c>
      <c r="J142" s="33">
        <v>78738</v>
      </c>
      <c r="K142" s="38">
        <f t="shared" si="34"/>
        <v>0.17544117647058824</v>
      </c>
      <c r="L142" s="33">
        <v>0</v>
      </c>
      <c r="M142" s="38">
        <f t="shared" si="35"/>
        <v>0</v>
      </c>
      <c r="N142" s="33">
        <f t="shared" si="36"/>
        <v>171824</v>
      </c>
      <c r="O142" s="38">
        <f t="shared" si="37"/>
        <v>0.38285204991087346</v>
      </c>
      <c r="P142" s="33">
        <v>27398</v>
      </c>
      <c r="Q142" s="33">
        <v>798843</v>
      </c>
      <c r="R142" s="33">
        <v>0</v>
      </c>
      <c r="S142" s="33">
        <v>131129</v>
      </c>
      <c r="T142" s="38">
        <f t="shared" si="38"/>
        <v>0</v>
      </c>
      <c r="U142" s="38">
        <f t="shared" si="39"/>
        <v>1.8738594057960434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7958330</v>
      </c>
      <c r="E143" s="33">
        <v>8165552</v>
      </c>
      <c r="F143" s="33">
        <v>1873942</v>
      </c>
      <c r="G143" s="38">
        <f t="shared" si="32"/>
        <v>0.23546925045832479</v>
      </c>
      <c r="H143" s="33">
        <v>2296259</v>
      </c>
      <c r="I143" s="38">
        <f t="shared" si="33"/>
        <v>0.28853528315613952</v>
      </c>
      <c r="J143" s="33">
        <v>1973716</v>
      </c>
      <c r="K143" s="38">
        <f t="shared" si="34"/>
        <v>0.24171250149408147</v>
      </c>
      <c r="L143" s="33">
        <v>0</v>
      </c>
      <c r="M143" s="38">
        <f t="shared" si="35"/>
        <v>0</v>
      </c>
      <c r="N143" s="33">
        <f t="shared" si="36"/>
        <v>6143917</v>
      </c>
      <c r="O143" s="38">
        <f t="shared" si="37"/>
        <v>0.75241906487154819</v>
      </c>
      <c r="P143" s="33">
        <v>2609789</v>
      </c>
      <c r="Q143" s="33">
        <v>7954081</v>
      </c>
      <c r="R143" s="33">
        <v>7839081</v>
      </c>
      <c r="S143" s="33">
        <v>6325088</v>
      </c>
      <c r="T143" s="38">
        <f t="shared" si="38"/>
        <v>0.80686600891099347</v>
      </c>
      <c r="U143" s="38">
        <f t="shared" si="39"/>
        <v>-0.24372583377430135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16039915</v>
      </c>
      <c r="E144" s="34">
        <f>SUM(E138:E143)</f>
        <v>27789161</v>
      </c>
      <c r="F144" s="34">
        <f>SUM(F138:F143)</f>
        <v>7561636</v>
      </c>
      <c r="G144" s="39">
        <f t="shared" si="32"/>
        <v>0.47142618897918098</v>
      </c>
      <c r="H144" s="34">
        <f>SUM(H138:H143)</f>
        <v>5733113</v>
      </c>
      <c r="I144" s="39">
        <f t="shared" si="33"/>
        <v>0.3574278916066575</v>
      </c>
      <c r="J144" s="34">
        <f>SUM(J138:J143)</f>
        <v>7216966</v>
      </c>
      <c r="K144" s="39">
        <f t="shared" si="34"/>
        <v>0.25970435019610705</v>
      </c>
      <c r="L144" s="34">
        <f>SUM(L138:L143)</f>
        <v>0</v>
      </c>
      <c r="M144" s="39">
        <f t="shared" si="35"/>
        <v>0</v>
      </c>
      <c r="N144" s="34">
        <f t="shared" si="36"/>
        <v>20511715</v>
      </c>
      <c r="O144" s="39">
        <f t="shared" si="37"/>
        <v>0.73811926167904096</v>
      </c>
      <c r="P144" s="34">
        <f>SUM(P138:P143)</f>
        <v>8336938</v>
      </c>
      <c r="Q144" s="34">
        <f>SUM(Q138:Q143)</f>
        <v>14912649</v>
      </c>
      <c r="R144" s="34">
        <f>SUM(R138:R143)</f>
        <v>13613978</v>
      </c>
      <c r="S144" s="34">
        <f>SUM(S138:S143)</f>
        <v>23030999</v>
      </c>
      <c r="T144" s="39">
        <f t="shared" si="38"/>
        <v>1.6917170719682373</v>
      </c>
      <c r="U144" s="39">
        <f t="shared" si="39"/>
        <v>-0.13433853052523603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87932</v>
      </c>
      <c r="E145" s="33">
        <v>175390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348100</v>
      </c>
      <c r="K145" s="38">
        <f t="shared" si="34"/>
        <v>1.984719767375563</v>
      </c>
      <c r="L145" s="33">
        <v>0</v>
      </c>
      <c r="M145" s="38">
        <f t="shared" si="35"/>
        <v>0</v>
      </c>
      <c r="N145" s="33">
        <f t="shared" si="36"/>
        <v>348100</v>
      </c>
      <c r="O145" s="38">
        <f t="shared" si="37"/>
        <v>1.984719767375563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639921</v>
      </c>
      <c r="E146" s="33">
        <v>650736</v>
      </c>
      <c r="F146" s="33">
        <v>163347</v>
      </c>
      <c r="G146" s="38">
        <f t="shared" si="32"/>
        <v>0.25526119630391875</v>
      </c>
      <c r="H146" s="33">
        <v>188611</v>
      </c>
      <c r="I146" s="38">
        <f t="shared" si="33"/>
        <v>0.29474106960077884</v>
      </c>
      <c r="J146" s="33">
        <v>152456</v>
      </c>
      <c r="K146" s="38">
        <f t="shared" si="34"/>
        <v>0.23428241252981238</v>
      </c>
      <c r="L146" s="33">
        <v>0</v>
      </c>
      <c r="M146" s="38">
        <f t="shared" si="35"/>
        <v>0</v>
      </c>
      <c r="N146" s="33">
        <f t="shared" si="36"/>
        <v>504414</v>
      </c>
      <c r="O146" s="38">
        <f t="shared" si="37"/>
        <v>0.77514383713210888</v>
      </c>
      <c r="P146" s="33">
        <v>252417</v>
      </c>
      <c r="Q146" s="33">
        <v>853699</v>
      </c>
      <c r="R146" s="33">
        <v>907554</v>
      </c>
      <c r="S146" s="33">
        <v>763669</v>
      </c>
      <c r="T146" s="38">
        <f t="shared" si="38"/>
        <v>0.84145846968885596</v>
      </c>
      <c r="U146" s="38">
        <f t="shared" si="39"/>
        <v>-0.3960153238490276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10200464</v>
      </c>
      <c r="E149" s="33">
        <v>9886664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350000</v>
      </c>
      <c r="R149" s="33">
        <v>350000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10928317</v>
      </c>
      <c r="E150" s="34">
        <f>SUM(E145:E149)</f>
        <v>10712790</v>
      </c>
      <c r="F150" s="34">
        <f>SUM(F145:F149)</f>
        <v>163347</v>
      </c>
      <c r="G150" s="39">
        <f t="shared" si="32"/>
        <v>1.4947132298596389E-2</v>
      </c>
      <c r="H150" s="34">
        <f>SUM(H145:H149)</f>
        <v>188611</v>
      </c>
      <c r="I150" s="39">
        <f t="shared" si="33"/>
        <v>1.7258924681632131E-2</v>
      </c>
      <c r="J150" s="34">
        <f>SUM(J145:J149)</f>
        <v>500556</v>
      </c>
      <c r="K150" s="39">
        <f t="shared" si="34"/>
        <v>4.6725082821561889E-2</v>
      </c>
      <c r="L150" s="34">
        <f>SUM(L145:L149)</f>
        <v>0</v>
      </c>
      <c r="M150" s="39">
        <f t="shared" si="35"/>
        <v>0</v>
      </c>
      <c r="N150" s="34">
        <f t="shared" si="36"/>
        <v>852514</v>
      </c>
      <c r="O150" s="39">
        <f t="shared" si="37"/>
        <v>7.9579082573260559E-2</v>
      </c>
      <c r="P150" s="34">
        <f>SUM(P145:P149)</f>
        <v>252417</v>
      </c>
      <c r="Q150" s="34">
        <f>SUM(Q145:Q149)</f>
        <v>1203699</v>
      </c>
      <c r="R150" s="34">
        <f>SUM(R145:R149)</f>
        <v>1257554</v>
      </c>
      <c r="S150" s="34">
        <f>SUM(S145:S149)</f>
        <v>763669</v>
      </c>
      <c r="T150" s="39">
        <f t="shared" si="38"/>
        <v>0.60726537389249291</v>
      </c>
      <c r="U150" s="39">
        <f t="shared" si="39"/>
        <v>0.98305185466905942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169561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169561</v>
      </c>
      <c r="O151" s="38">
        <f t="shared" si="37"/>
        <v>0</v>
      </c>
      <c r="P151" s="33">
        <v>0</v>
      </c>
      <c r="Q151" s="33">
        <v>30000</v>
      </c>
      <c r="R151" s="33">
        <v>9019</v>
      </c>
      <c r="S151" s="33">
        <v>9019</v>
      </c>
      <c r="T151" s="38">
        <f t="shared" si="38"/>
        <v>1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16126600</v>
      </c>
      <c r="E152" s="33">
        <v>15730302</v>
      </c>
      <c r="F152" s="33">
        <v>1282097</v>
      </c>
      <c r="G152" s="38">
        <f t="shared" si="32"/>
        <v>7.9502002902037627E-2</v>
      </c>
      <c r="H152" s="33">
        <v>1708822</v>
      </c>
      <c r="I152" s="38">
        <f t="shared" si="33"/>
        <v>0.10596294321183634</v>
      </c>
      <c r="J152" s="33">
        <v>1670862</v>
      </c>
      <c r="K152" s="38">
        <f t="shared" si="34"/>
        <v>0.10621932115480046</v>
      </c>
      <c r="L152" s="33">
        <v>0</v>
      </c>
      <c r="M152" s="38">
        <f t="shared" si="35"/>
        <v>0</v>
      </c>
      <c r="N152" s="33">
        <f t="shared" si="36"/>
        <v>4661781</v>
      </c>
      <c r="O152" s="38">
        <f t="shared" si="37"/>
        <v>0.29635673873267021</v>
      </c>
      <c r="P152" s="33">
        <v>971247</v>
      </c>
      <c r="Q152" s="33">
        <v>5093800</v>
      </c>
      <c r="R152" s="33">
        <v>14405707</v>
      </c>
      <c r="S152" s="33">
        <v>2978422</v>
      </c>
      <c r="T152" s="38">
        <f t="shared" si="38"/>
        <v>0.20675292090835945</v>
      </c>
      <c r="U152" s="38">
        <f t="shared" si="39"/>
        <v>0.72032654927119455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7180</v>
      </c>
      <c r="E153" s="33">
        <v>7180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6177</v>
      </c>
      <c r="Q153" s="33">
        <v>16350</v>
      </c>
      <c r="R153" s="33">
        <v>16350</v>
      </c>
      <c r="S153" s="33">
        <v>6177</v>
      </c>
      <c r="T153" s="38">
        <f t="shared" si="38"/>
        <v>0.37779816513761466</v>
      </c>
      <c r="U153" s="38">
        <f t="shared" si="39"/>
        <v>-1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4200000</v>
      </c>
      <c r="E155" s="33">
        <v>4200000</v>
      </c>
      <c r="F155" s="33">
        <v>1377689</v>
      </c>
      <c r="G155" s="38">
        <f t="shared" si="32"/>
        <v>0.32802119047619049</v>
      </c>
      <c r="H155" s="33">
        <v>5601779</v>
      </c>
      <c r="I155" s="38">
        <f t="shared" si="33"/>
        <v>1.3337569047619047</v>
      </c>
      <c r="J155" s="33">
        <v>117600</v>
      </c>
      <c r="K155" s="38">
        <f t="shared" si="34"/>
        <v>2.8000000000000001E-2</v>
      </c>
      <c r="L155" s="33">
        <v>0</v>
      </c>
      <c r="M155" s="38">
        <f t="shared" si="35"/>
        <v>0</v>
      </c>
      <c r="N155" s="33">
        <f t="shared" si="36"/>
        <v>7097068</v>
      </c>
      <c r="O155" s="38">
        <f t="shared" si="37"/>
        <v>1.6897780952380952</v>
      </c>
      <c r="P155" s="33">
        <v>1286039</v>
      </c>
      <c r="Q155" s="33">
        <v>3400000</v>
      </c>
      <c r="R155" s="33">
        <v>4700000</v>
      </c>
      <c r="S155" s="33">
        <v>2458021</v>
      </c>
      <c r="T155" s="38">
        <f t="shared" si="38"/>
        <v>0.52298319148936168</v>
      </c>
      <c r="U155" s="38">
        <f t="shared" si="39"/>
        <v>-0.90855642791548308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20333780</v>
      </c>
      <c r="E157" s="34">
        <f>SUM(E151:E156)</f>
        <v>19937482</v>
      </c>
      <c r="F157" s="34">
        <f>SUM(F151:F156)</f>
        <v>2659786</v>
      </c>
      <c r="G157" s="39">
        <f t="shared" si="32"/>
        <v>0.13080627409168388</v>
      </c>
      <c r="H157" s="34">
        <f>SUM(H151:H156)</f>
        <v>7310601</v>
      </c>
      <c r="I157" s="39">
        <f t="shared" si="33"/>
        <v>0.35952985622938777</v>
      </c>
      <c r="J157" s="34">
        <f>SUM(J151:J156)</f>
        <v>1958023</v>
      </c>
      <c r="K157" s="39">
        <f t="shared" si="34"/>
        <v>9.8208138821141003E-2</v>
      </c>
      <c r="L157" s="34">
        <f>SUM(L151:L156)</f>
        <v>0</v>
      </c>
      <c r="M157" s="39">
        <f t="shared" si="35"/>
        <v>0</v>
      </c>
      <c r="N157" s="34">
        <f t="shared" si="36"/>
        <v>11928410</v>
      </c>
      <c r="O157" s="39">
        <f t="shared" si="37"/>
        <v>0.59829069688940661</v>
      </c>
      <c r="P157" s="34">
        <f>SUM(P151:P156)</f>
        <v>2263463</v>
      </c>
      <c r="Q157" s="34">
        <f>SUM(Q151:Q156)</f>
        <v>8540150</v>
      </c>
      <c r="R157" s="34">
        <f>SUM(R151:R156)</f>
        <v>19131076</v>
      </c>
      <c r="S157" s="34">
        <f>SUM(S151:S156)</f>
        <v>5451639</v>
      </c>
      <c r="T157" s="39">
        <f t="shared" si="38"/>
        <v>0.28496248721190592</v>
      </c>
      <c r="U157" s="39">
        <f t="shared" si="39"/>
        <v>-0.13494366817571124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0</v>
      </c>
      <c r="E163" s="34">
        <f>SUM(E158:E162)</f>
        <v>0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0</v>
      </c>
      <c r="O163" s="39">
        <f t="shared" si="37"/>
        <v>0</v>
      </c>
      <c r="P163" s="34">
        <f>SUM(P158:P162)</f>
        <v>0</v>
      </c>
      <c r="Q163" s="34">
        <f>SUM(Q158:Q162)</f>
        <v>0</v>
      </c>
      <c r="R163" s="34">
        <f>SUM(R158:R162)</f>
        <v>0</v>
      </c>
      <c r="S163" s="34">
        <f>SUM(S158:S162)</f>
        <v>0</v>
      </c>
      <c r="T163" s="39">
        <f t="shared" si="38"/>
        <v>0</v>
      </c>
      <c r="U163" s="39">
        <f t="shared" si="39"/>
        <v>0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210390</v>
      </c>
      <c r="E165" s="33">
        <v>143390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2951</v>
      </c>
      <c r="K165" s="38">
        <f t="shared" si="34"/>
        <v>2.058023572076156E-2</v>
      </c>
      <c r="L165" s="33">
        <v>0</v>
      </c>
      <c r="M165" s="38">
        <f t="shared" si="35"/>
        <v>0</v>
      </c>
      <c r="N165" s="33">
        <f t="shared" si="36"/>
        <v>2951</v>
      </c>
      <c r="O165" s="38">
        <f t="shared" si="37"/>
        <v>2.058023572076156E-2</v>
      </c>
      <c r="P165" s="33">
        <v>0</v>
      </c>
      <c r="Q165" s="33">
        <v>369750</v>
      </c>
      <c r="R165" s="33">
        <v>20000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4138339</v>
      </c>
      <c r="E167" s="33">
        <v>4038339</v>
      </c>
      <c r="F167" s="33">
        <v>387199</v>
      </c>
      <c r="G167" s="38">
        <f t="shared" si="32"/>
        <v>9.3563867049074517E-2</v>
      </c>
      <c r="H167" s="33">
        <v>551799</v>
      </c>
      <c r="I167" s="38">
        <f t="shared" si="33"/>
        <v>0.13333827895684719</v>
      </c>
      <c r="J167" s="33">
        <v>439081</v>
      </c>
      <c r="K167" s="38">
        <f t="shared" si="34"/>
        <v>0.10872811816937607</v>
      </c>
      <c r="L167" s="33">
        <v>0</v>
      </c>
      <c r="M167" s="38">
        <f t="shared" si="35"/>
        <v>0</v>
      </c>
      <c r="N167" s="33">
        <f t="shared" si="36"/>
        <v>1378079</v>
      </c>
      <c r="O167" s="38">
        <f t="shared" si="37"/>
        <v>0.34124896399237409</v>
      </c>
      <c r="P167" s="33">
        <v>400159</v>
      </c>
      <c r="Q167" s="33">
        <v>4109670</v>
      </c>
      <c r="R167" s="33">
        <v>4554970</v>
      </c>
      <c r="S167" s="33">
        <v>1532664</v>
      </c>
      <c r="T167" s="38">
        <f t="shared" si="38"/>
        <v>0.33648168923176225</v>
      </c>
      <c r="U167" s="38">
        <f t="shared" si="39"/>
        <v>9.7266336631188999E-2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4348729</v>
      </c>
      <c r="E169" s="34">
        <f>SUM(E164:E168)</f>
        <v>4181729</v>
      </c>
      <c r="F169" s="34">
        <f>SUM(F164:F168)</f>
        <v>387199</v>
      </c>
      <c r="G169" s="39">
        <f t="shared" si="32"/>
        <v>8.9037279628139621E-2</v>
      </c>
      <c r="H169" s="34">
        <f>SUM(H164:H168)</f>
        <v>551799</v>
      </c>
      <c r="I169" s="39">
        <f t="shared" si="33"/>
        <v>0.12688741928963612</v>
      </c>
      <c r="J169" s="34">
        <f>SUM(J164:J168)</f>
        <v>442032</v>
      </c>
      <c r="K169" s="39">
        <f t="shared" si="34"/>
        <v>0.1057055586337613</v>
      </c>
      <c r="L169" s="34">
        <f>SUM(L164:L168)</f>
        <v>0</v>
      </c>
      <c r="M169" s="39">
        <f t="shared" si="35"/>
        <v>0</v>
      </c>
      <c r="N169" s="34">
        <f t="shared" si="36"/>
        <v>1381030</v>
      </c>
      <c r="O169" s="39">
        <f t="shared" si="37"/>
        <v>0.33025334735942957</v>
      </c>
      <c r="P169" s="34">
        <f>SUM(P164:P168)</f>
        <v>400159</v>
      </c>
      <c r="Q169" s="34">
        <f>SUM(Q164:Q168)</f>
        <v>4479420</v>
      </c>
      <c r="R169" s="34">
        <f>SUM(R164:R168)</f>
        <v>4574970</v>
      </c>
      <c r="S169" s="34">
        <f>SUM(S164:S168)</f>
        <v>1532664</v>
      </c>
      <c r="T169" s="39">
        <f t="shared" si="38"/>
        <v>0.33501072138177956</v>
      </c>
      <c r="U169" s="39">
        <f t="shared" si="39"/>
        <v>0.10464090524016711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488750174</v>
      </c>
      <c r="E170" s="34">
        <f>SUM(E105,E107:E111,E113:E120,E122:E125,E127:E131,E133:E136,E138:E143,E145:E149,E151:E156,E158:E162,E164:E168)</f>
        <v>470746564</v>
      </c>
      <c r="F170" s="34">
        <f>SUM(F105,F107:F111,F113:F120,F122:F125,F127:F131,F133:F136,F138:F143,F145:F149,F151:F156,F158:F162,F164:F168)</f>
        <v>80557594</v>
      </c>
      <c r="G170" s="39">
        <f t="shared" si="32"/>
        <v>0.1648236630602202</v>
      </c>
      <c r="H170" s="34">
        <f>SUM(H105,H107:H111,H113:H120,H122:H125,H127:H131,H133:H136,H138:H143,H145:H149,H151:H156,H158:H162,H164:H168)</f>
        <v>149323400</v>
      </c>
      <c r="I170" s="39">
        <f t="shared" si="33"/>
        <v>0.30552091424933181</v>
      </c>
      <c r="J170" s="34">
        <f>SUM(J105,J107:J111,J113:J120,J122:J125,J127:J131,J133:J136,J138:J143,J145:J149,J151:J156,J158:J162,J164:J168)</f>
        <v>60508981</v>
      </c>
      <c r="K170" s="39">
        <f t="shared" si="34"/>
        <v>0.12853833809395579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290389975</v>
      </c>
      <c r="O170" s="39">
        <f t="shared" si="37"/>
        <v>0.61687115150138405</v>
      </c>
      <c r="P170" s="34">
        <f>SUM(P105,P107:P111,P113:P120,P122:P125,P127:P131,P133:P136,P138:P143,P145:P149,P151:P156,P158:P162,P164:P168)</f>
        <v>142406201</v>
      </c>
      <c r="Q170" s="34">
        <f>SUM(Q105,Q107:Q111,Q113:Q120,Q122:Q125,Q127:Q131,Q133:Q136,Q138:Q143,Q145:Q149,Q151:Q156,Q158:Q162,Q164:Q168)</f>
        <v>446457822</v>
      </c>
      <c r="R170" s="34">
        <f>SUM(R105,R107:R111,R113:R120,R122:R125,R127:R131,R133:R136,R138:R143,R145:R149,R151:R156,R158:R162,R164:R168)</f>
        <v>501791020</v>
      </c>
      <c r="S170" s="34">
        <f>SUM(S105,S107:S111,S113:S120,S122:S125,S127:S131,S133:S136,S138:S143,S145:S149,S151:S156,S158:S162,S164:S168)</f>
        <v>359568859</v>
      </c>
      <c r="T170" s="39">
        <f t="shared" si="38"/>
        <v>0.71657093225781521</v>
      </c>
      <c r="U170" s="39">
        <f t="shared" si="39"/>
        <v>-0.5750958836406288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22403640</v>
      </c>
      <c r="E180" s="33">
        <v>11201820</v>
      </c>
      <c r="F180" s="33">
        <v>2216208</v>
      </c>
      <c r="G180" s="38">
        <f t="shared" si="40"/>
        <v>9.8921782353224741E-2</v>
      </c>
      <c r="H180" s="33">
        <v>2587738</v>
      </c>
      <c r="I180" s="38">
        <f t="shared" si="41"/>
        <v>0.11550524825430153</v>
      </c>
      <c r="J180" s="33">
        <v>2521482</v>
      </c>
      <c r="K180" s="38">
        <f t="shared" si="42"/>
        <v>0.22509574337027377</v>
      </c>
      <c r="L180" s="33">
        <v>0</v>
      </c>
      <c r="M180" s="38">
        <f t="shared" si="43"/>
        <v>0</v>
      </c>
      <c r="N180" s="33">
        <f t="shared" si="44"/>
        <v>7325428</v>
      </c>
      <c r="O180" s="38">
        <f t="shared" si="45"/>
        <v>0.65394980458532637</v>
      </c>
      <c r="P180" s="33">
        <v>2491227</v>
      </c>
      <c r="Q180" s="33">
        <v>10372891</v>
      </c>
      <c r="R180" s="33">
        <v>10815264</v>
      </c>
      <c r="S180" s="33">
        <v>7358785</v>
      </c>
      <c r="T180" s="38">
        <f t="shared" si="46"/>
        <v>0.6804073391088743</v>
      </c>
      <c r="U180" s="38">
        <f t="shared" si="47"/>
        <v>1.214461789311061E-2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5820000</v>
      </c>
      <c r="E184" s="33">
        <v>4765522</v>
      </c>
      <c r="F184" s="33">
        <v>10775</v>
      </c>
      <c r="G184" s="38">
        <f t="shared" si="40"/>
        <v>1.8513745704467355E-3</v>
      </c>
      <c r="H184" s="33">
        <v>433385</v>
      </c>
      <c r="I184" s="38">
        <f t="shared" si="41"/>
        <v>7.4464776632302401E-2</v>
      </c>
      <c r="J184" s="33">
        <v>297430</v>
      </c>
      <c r="K184" s="38">
        <f t="shared" si="42"/>
        <v>6.2412889920558545E-2</v>
      </c>
      <c r="L184" s="33">
        <v>0</v>
      </c>
      <c r="M184" s="38">
        <f t="shared" si="43"/>
        <v>0</v>
      </c>
      <c r="N184" s="33">
        <f t="shared" si="44"/>
        <v>741590</v>
      </c>
      <c r="O184" s="38">
        <f t="shared" si="45"/>
        <v>0.1556156912086441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28223640</v>
      </c>
      <c r="E185" s="34">
        <f>SUM(E180:E184)</f>
        <v>15967342</v>
      </c>
      <c r="F185" s="34">
        <f>SUM(F180:F184)</f>
        <v>2226983</v>
      </c>
      <c r="G185" s="39">
        <f t="shared" si="40"/>
        <v>7.8904882573615595E-2</v>
      </c>
      <c r="H185" s="34">
        <f>SUM(H180:H184)</f>
        <v>3021123</v>
      </c>
      <c r="I185" s="39">
        <f t="shared" si="41"/>
        <v>0.10704228795435317</v>
      </c>
      <c r="J185" s="34">
        <f>SUM(J180:J184)</f>
        <v>2818912</v>
      </c>
      <c r="K185" s="39">
        <f t="shared" si="42"/>
        <v>0.17654234499392574</v>
      </c>
      <c r="L185" s="34">
        <f>SUM(L180:L184)</f>
        <v>0</v>
      </c>
      <c r="M185" s="39">
        <f t="shared" si="43"/>
        <v>0</v>
      </c>
      <c r="N185" s="34">
        <f t="shared" si="44"/>
        <v>8067018</v>
      </c>
      <c r="O185" s="39">
        <f t="shared" si="45"/>
        <v>0.50521984184969548</v>
      </c>
      <c r="P185" s="34">
        <f>SUM(P180:P184)</f>
        <v>2491227</v>
      </c>
      <c r="Q185" s="34">
        <f>SUM(Q180:Q184)</f>
        <v>10372891</v>
      </c>
      <c r="R185" s="34">
        <f>SUM(R180:R184)</f>
        <v>10815264</v>
      </c>
      <c r="S185" s="34">
        <f>SUM(S180:S184)</f>
        <v>7358785</v>
      </c>
      <c r="T185" s="39">
        <f t="shared" si="46"/>
        <v>0.6804073391088743</v>
      </c>
      <c r="U185" s="39">
        <f t="shared" si="47"/>
        <v>0.13153558467373716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0</v>
      </c>
      <c r="E188" s="33">
        <v>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0</v>
      </c>
      <c r="R188" s="33">
        <v>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0</v>
      </c>
      <c r="E191" s="34">
        <f>SUM(E186:E190)</f>
        <v>0</v>
      </c>
      <c r="F191" s="34">
        <f>SUM(F186:F190)</f>
        <v>0</v>
      </c>
      <c r="G191" s="39">
        <f t="shared" si="40"/>
        <v>0</v>
      </c>
      <c r="H191" s="34">
        <f>SUM(H186:H190)</f>
        <v>0</v>
      </c>
      <c r="I191" s="39">
        <f t="shared" si="41"/>
        <v>0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0</v>
      </c>
      <c r="O191" s="39">
        <f t="shared" si="45"/>
        <v>0</v>
      </c>
      <c r="P191" s="34">
        <f>SUM(P186:P190)</f>
        <v>0</v>
      </c>
      <c r="Q191" s="34">
        <f>SUM(Q186:Q190)</f>
        <v>0</v>
      </c>
      <c r="R191" s="34">
        <f>SUM(R186:R190)</f>
        <v>0</v>
      </c>
      <c r="S191" s="34">
        <f>SUM(S186:S190)</f>
        <v>0</v>
      </c>
      <c r="T191" s="39">
        <f t="shared" si="46"/>
        <v>0</v>
      </c>
      <c r="U191" s="39">
        <f t="shared" si="47"/>
        <v>0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83484</v>
      </c>
      <c r="E192" s="33">
        <v>83484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78756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1232913</v>
      </c>
      <c r="E195" s="33">
        <v>1215413</v>
      </c>
      <c r="F195" s="33">
        <v>301843</v>
      </c>
      <c r="G195" s="38">
        <f t="shared" si="40"/>
        <v>0.24482100521285768</v>
      </c>
      <c r="H195" s="33">
        <v>284157</v>
      </c>
      <c r="I195" s="38">
        <f t="shared" si="41"/>
        <v>0.23047611631964299</v>
      </c>
      <c r="J195" s="33">
        <v>335834</v>
      </c>
      <c r="K195" s="38">
        <f t="shared" si="42"/>
        <v>0.27631266079925093</v>
      </c>
      <c r="L195" s="33">
        <v>0</v>
      </c>
      <c r="M195" s="38">
        <f t="shared" si="43"/>
        <v>0</v>
      </c>
      <c r="N195" s="33">
        <f t="shared" si="44"/>
        <v>921834</v>
      </c>
      <c r="O195" s="38">
        <f t="shared" si="45"/>
        <v>0.75845329941345041</v>
      </c>
      <c r="P195" s="33">
        <v>392912</v>
      </c>
      <c r="Q195" s="33">
        <v>1403240</v>
      </c>
      <c r="R195" s="33">
        <v>1332545</v>
      </c>
      <c r="S195" s="33">
        <v>852333</v>
      </c>
      <c r="T195" s="38">
        <f t="shared" si="46"/>
        <v>0.6396279300136205</v>
      </c>
      <c r="U195" s="38">
        <f t="shared" si="47"/>
        <v>-0.145269169686851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4218474</v>
      </c>
      <c r="E196" s="33">
        <v>5386924</v>
      </c>
      <c r="F196" s="33">
        <v>1018973</v>
      </c>
      <c r="G196" s="38">
        <f t="shared" si="40"/>
        <v>0.24155014348790582</v>
      </c>
      <c r="H196" s="33">
        <v>1288449</v>
      </c>
      <c r="I196" s="38">
        <f t="shared" si="41"/>
        <v>0.30543011525020658</v>
      </c>
      <c r="J196" s="33">
        <v>1248343</v>
      </c>
      <c r="K196" s="38">
        <f t="shared" si="42"/>
        <v>0.23173577351379007</v>
      </c>
      <c r="L196" s="33">
        <v>0</v>
      </c>
      <c r="M196" s="38">
        <f t="shared" si="43"/>
        <v>0</v>
      </c>
      <c r="N196" s="33">
        <f t="shared" si="44"/>
        <v>3555765</v>
      </c>
      <c r="O196" s="38">
        <f t="shared" si="45"/>
        <v>0.66007335540653622</v>
      </c>
      <c r="P196" s="33">
        <v>-46568</v>
      </c>
      <c r="Q196" s="33">
        <v>3206952</v>
      </c>
      <c r="R196" s="33">
        <v>3411928</v>
      </c>
      <c r="S196" s="33">
        <v>671711</v>
      </c>
      <c r="T196" s="38">
        <f t="shared" si="46"/>
        <v>0.19687138767289344</v>
      </c>
      <c r="U196" s="38">
        <f t="shared" si="47"/>
        <v>-27.806884555918227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9352042</v>
      </c>
      <c r="E197" s="33">
        <v>7558178</v>
      </c>
      <c r="F197" s="33">
        <v>2138778</v>
      </c>
      <c r="G197" s="38">
        <f t="shared" si="40"/>
        <v>0.22869636385294248</v>
      </c>
      <c r="H197" s="33">
        <v>2641755</v>
      </c>
      <c r="I197" s="38">
        <f t="shared" si="41"/>
        <v>0.28247894951712149</v>
      </c>
      <c r="J197" s="33">
        <v>1033856</v>
      </c>
      <c r="K197" s="38">
        <f t="shared" si="42"/>
        <v>0.13678640540087836</v>
      </c>
      <c r="L197" s="33">
        <v>0</v>
      </c>
      <c r="M197" s="38">
        <f t="shared" si="43"/>
        <v>0</v>
      </c>
      <c r="N197" s="33">
        <f t="shared" si="44"/>
        <v>5814389</v>
      </c>
      <c r="O197" s="38">
        <f t="shared" si="45"/>
        <v>0.76928447570300673</v>
      </c>
      <c r="P197" s="33">
        <v>1653069</v>
      </c>
      <c r="Q197" s="33">
        <v>14137524</v>
      </c>
      <c r="R197" s="33">
        <v>8838893</v>
      </c>
      <c r="S197" s="33">
        <v>6103283</v>
      </c>
      <c r="T197" s="38">
        <f t="shared" si="46"/>
        <v>0.69050309806895505</v>
      </c>
      <c r="U197" s="38">
        <f t="shared" si="47"/>
        <v>-0.37458388004372478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14886913</v>
      </c>
      <c r="E198" s="34">
        <f>SUM(E192:E197)</f>
        <v>14243999</v>
      </c>
      <c r="F198" s="34">
        <f>SUM(F192:F197)</f>
        <v>3459594</v>
      </c>
      <c r="G198" s="39">
        <f t="shared" si="40"/>
        <v>0.23239163149539466</v>
      </c>
      <c r="H198" s="34">
        <f>SUM(H192:H197)</f>
        <v>4214361</v>
      </c>
      <c r="I198" s="39">
        <f t="shared" si="41"/>
        <v>0.28309166581412815</v>
      </c>
      <c r="J198" s="34">
        <f>SUM(J192:J197)</f>
        <v>2618033</v>
      </c>
      <c r="K198" s="39">
        <f t="shared" si="42"/>
        <v>0.1837990159926296</v>
      </c>
      <c r="L198" s="34">
        <f>SUM(L192:L197)</f>
        <v>0</v>
      </c>
      <c r="M198" s="39">
        <f t="shared" si="43"/>
        <v>0</v>
      </c>
      <c r="N198" s="34">
        <f t="shared" si="44"/>
        <v>10291988</v>
      </c>
      <c r="O198" s="39">
        <f t="shared" si="45"/>
        <v>0.72254905381557522</v>
      </c>
      <c r="P198" s="34">
        <f>SUM(P192:P197)</f>
        <v>1999413</v>
      </c>
      <c r="Q198" s="34">
        <f>SUM(Q192:Q197)</f>
        <v>18747716</v>
      </c>
      <c r="R198" s="34">
        <f>SUM(R192:R197)</f>
        <v>13662122</v>
      </c>
      <c r="S198" s="34">
        <f>SUM(S192:S197)</f>
        <v>7627327</v>
      </c>
      <c r="T198" s="39">
        <f t="shared" si="46"/>
        <v>0.55828274699933145</v>
      </c>
      <c r="U198" s="39">
        <f t="shared" si="47"/>
        <v>0.3094008091374818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14526709</v>
      </c>
      <c r="E199" s="33">
        <v>14771473</v>
      </c>
      <c r="F199" s="33">
        <v>3204772</v>
      </c>
      <c r="G199" s="38">
        <f t="shared" si="40"/>
        <v>0.22061239059720961</v>
      </c>
      <c r="H199" s="33">
        <v>4205924</v>
      </c>
      <c r="I199" s="38">
        <f t="shared" si="41"/>
        <v>0.28953040912432404</v>
      </c>
      <c r="J199" s="33">
        <v>3213364</v>
      </c>
      <c r="K199" s="38">
        <f t="shared" si="42"/>
        <v>0.21753849463760316</v>
      </c>
      <c r="L199" s="33">
        <v>0</v>
      </c>
      <c r="M199" s="38">
        <f t="shared" si="43"/>
        <v>0</v>
      </c>
      <c r="N199" s="33">
        <f t="shared" si="44"/>
        <v>10624060</v>
      </c>
      <c r="O199" s="38">
        <f t="shared" si="45"/>
        <v>0.71922820425559453</v>
      </c>
      <c r="P199" s="33">
        <v>3115752</v>
      </c>
      <c r="Q199" s="33">
        <v>13405201</v>
      </c>
      <c r="R199" s="33">
        <v>13600201</v>
      </c>
      <c r="S199" s="33">
        <v>7857147</v>
      </c>
      <c r="T199" s="38">
        <f t="shared" si="46"/>
        <v>0.57772285865480955</v>
      </c>
      <c r="U199" s="38">
        <f t="shared" si="47"/>
        <v>3.1328552465022863E-2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14526709</v>
      </c>
      <c r="E204" s="34">
        <f>SUM(E199:E203)</f>
        <v>14771473</v>
      </c>
      <c r="F204" s="34">
        <f>SUM(F199:F203)</f>
        <v>3204772</v>
      </c>
      <c r="G204" s="39">
        <f t="shared" si="40"/>
        <v>0.22061239059720961</v>
      </c>
      <c r="H204" s="34">
        <f>SUM(H199:H203)</f>
        <v>4205924</v>
      </c>
      <c r="I204" s="39">
        <f t="shared" si="41"/>
        <v>0.28953040912432404</v>
      </c>
      <c r="J204" s="34">
        <f>SUM(J199:J203)</f>
        <v>3213364</v>
      </c>
      <c r="K204" s="39">
        <f t="shared" si="42"/>
        <v>0.21753849463760316</v>
      </c>
      <c r="L204" s="34">
        <f>SUM(L199:L203)</f>
        <v>0</v>
      </c>
      <c r="M204" s="39">
        <f t="shared" si="43"/>
        <v>0</v>
      </c>
      <c r="N204" s="34">
        <f t="shared" si="44"/>
        <v>10624060</v>
      </c>
      <c r="O204" s="39">
        <f t="shared" si="45"/>
        <v>0.71922820425559453</v>
      </c>
      <c r="P204" s="34">
        <f>SUM(P199:P203)</f>
        <v>3115752</v>
      </c>
      <c r="Q204" s="34">
        <f>SUM(Q199:Q203)</f>
        <v>13405201</v>
      </c>
      <c r="R204" s="34">
        <f>SUM(R199:R203)</f>
        <v>13600201</v>
      </c>
      <c r="S204" s="34">
        <f>SUM(S199:S203)</f>
        <v>7857147</v>
      </c>
      <c r="T204" s="39">
        <f t="shared" si="46"/>
        <v>0.57772285865480955</v>
      </c>
      <c r="U204" s="39">
        <f t="shared" si="47"/>
        <v>3.1328552465022863E-2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57637262</v>
      </c>
      <c r="E205" s="34">
        <f>SUM(E173:E178,E180:E184,E186:E190,E192:E197,E199:E203)</f>
        <v>44982814</v>
      </c>
      <c r="F205" s="34">
        <f>SUM(F173:F178,F180:F184,F186:F190,F192:F197,F199:F203)</f>
        <v>8891349</v>
      </c>
      <c r="G205" s="39">
        <f t="shared" si="40"/>
        <v>0.15426390309796464</v>
      </c>
      <c r="H205" s="34">
        <f>SUM(H173:H178,H180:H184,H186:H190,H192:H197,H199:H203)</f>
        <v>11441408</v>
      </c>
      <c r="I205" s="39">
        <f t="shared" si="41"/>
        <v>0.19850713935717487</v>
      </c>
      <c r="J205" s="34">
        <f>SUM(J173:J178,J180:J184,J186:J190,J192:J197,J199:J203)</f>
        <v>8650309</v>
      </c>
      <c r="K205" s="39">
        <f t="shared" si="42"/>
        <v>0.19230253136231096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28983066</v>
      </c>
      <c r="O205" s="39">
        <f t="shared" si="45"/>
        <v>0.64431420408692086</v>
      </c>
      <c r="P205" s="34">
        <f>SUM(P173:P178,P180:P184,P186:P190,P192:P197,P199:P203)</f>
        <v>7606392</v>
      </c>
      <c r="Q205" s="34">
        <f>SUM(Q173:Q178,Q180:Q184,Q186:Q190,Q192:Q197,Q199:Q203)</f>
        <v>42525808</v>
      </c>
      <c r="R205" s="34">
        <f>SUM(R173:R178,R180:R184,R186:R190,R192:R197,R199:R203)</f>
        <v>38077587</v>
      </c>
      <c r="S205" s="34">
        <f>SUM(S173:S178,S180:S184,S186:S190,S192:S197,S199:S203)</f>
        <v>22843259</v>
      </c>
      <c r="T205" s="39">
        <f t="shared" si="46"/>
        <v>0.59991351342720323</v>
      </c>
      <c r="U205" s="39">
        <f t="shared" si="47"/>
        <v>0.13724207219401796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15005</v>
      </c>
      <c r="E208" s="33">
        <v>15005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2</v>
      </c>
      <c r="R208" s="33">
        <v>2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5000</v>
      </c>
      <c r="E209" s="33">
        <v>5000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1242</v>
      </c>
      <c r="R209" s="33">
        <v>1242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21849987</v>
      </c>
      <c r="E210" s="33">
        <v>21760174</v>
      </c>
      <c r="F210" s="33">
        <v>3947530</v>
      </c>
      <c r="G210" s="38">
        <f t="shared" si="48"/>
        <v>0.18066509604788322</v>
      </c>
      <c r="H210" s="33">
        <v>6251833</v>
      </c>
      <c r="I210" s="38">
        <f t="shared" si="49"/>
        <v>0.28612525032623587</v>
      </c>
      <c r="J210" s="33">
        <v>3242005</v>
      </c>
      <c r="K210" s="38">
        <f t="shared" si="50"/>
        <v>0.148988009011325</v>
      </c>
      <c r="L210" s="33">
        <v>0</v>
      </c>
      <c r="M210" s="38">
        <f t="shared" si="51"/>
        <v>0</v>
      </c>
      <c r="N210" s="33">
        <f t="shared" si="52"/>
        <v>13441368</v>
      </c>
      <c r="O210" s="38">
        <f t="shared" si="53"/>
        <v>0.61770498710166566</v>
      </c>
      <c r="P210" s="33">
        <v>5403831</v>
      </c>
      <c r="Q210" s="33">
        <v>24935964</v>
      </c>
      <c r="R210" s="33">
        <v>21029826</v>
      </c>
      <c r="S210" s="33">
        <v>14946568</v>
      </c>
      <c r="T210" s="38">
        <f t="shared" si="54"/>
        <v>0.7107318909818845</v>
      </c>
      <c r="U210" s="38">
        <f t="shared" si="55"/>
        <v>-0.40005433182495898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21869992</v>
      </c>
      <c r="E216" s="34">
        <f>SUM(E208:E215)</f>
        <v>21780179</v>
      </c>
      <c r="F216" s="34">
        <f>SUM(F208:F215)</f>
        <v>3947530</v>
      </c>
      <c r="G216" s="39">
        <f t="shared" si="48"/>
        <v>0.18049983740277545</v>
      </c>
      <c r="H216" s="34">
        <f>SUM(H208:H215)</f>
        <v>6251833</v>
      </c>
      <c r="I216" s="39">
        <f t="shared" si="49"/>
        <v>0.28586352477860988</v>
      </c>
      <c r="J216" s="34">
        <f>SUM(J208:J215)</f>
        <v>3242005</v>
      </c>
      <c r="K216" s="39">
        <f t="shared" si="50"/>
        <v>0.14885116417087296</v>
      </c>
      <c r="L216" s="34">
        <f>SUM(L208:L215)</f>
        <v>0</v>
      </c>
      <c r="M216" s="39">
        <f t="shared" si="51"/>
        <v>0</v>
      </c>
      <c r="N216" s="34">
        <f t="shared" si="52"/>
        <v>13441368</v>
      </c>
      <c r="O216" s="39">
        <f t="shared" si="53"/>
        <v>0.6171376277486057</v>
      </c>
      <c r="P216" s="34">
        <f>SUM(P208:P215)</f>
        <v>5403831</v>
      </c>
      <c r="Q216" s="34">
        <f>SUM(Q208:Q215)</f>
        <v>24937208</v>
      </c>
      <c r="R216" s="34">
        <f>SUM(R208:R215)</f>
        <v>21031070</v>
      </c>
      <c r="S216" s="34">
        <f>SUM(S208:S215)</f>
        <v>14946568</v>
      </c>
      <c r="T216" s="39">
        <f t="shared" si="54"/>
        <v>0.71068985077792046</v>
      </c>
      <c r="U216" s="39">
        <f t="shared" si="55"/>
        <v>-0.40005433182495898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847814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847814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28545043</v>
      </c>
      <c r="E218" s="33">
        <v>32026676</v>
      </c>
      <c r="F218" s="33">
        <v>5289297</v>
      </c>
      <c r="G218" s="38">
        <f t="shared" si="48"/>
        <v>0.18529651540549441</v>
      </c>
      <c r="H218" s="33">
        <v>6081724</v>
      </c>
      <c r="I218" s="38">
        <f t="shared" si="49"/>
        <v>0.21305709716394541</v>
      </c>
      <c r="J218" s="33">
        <v>9114086</v>
      </c>
      <c r="K218" s="38">
        <f t="shared" si="50"/>
        <v>0.28457795620126175</v>
      </c>
      <c r="L218" s="33">
        <v>0</v>
      </c>
      <c r="M218" s="38">
        <f t="shared" si="51"/>
        <v>0</v>
      </c>
      <c r="N218" s="33">
        <f t="shared" si="52"/>
        <v>20485107</v>
      </c>
      <c r="O218" s="38">
        <f t="shared" si="53"/>
        <v>0.63962638520463377</v>
      </c>
      <c r="P218" s="33">
        <v>6622577</v>
      </c>
      <c r="Q218" s="33">
        <v>27672548</v>
      </c>
      <c r="R218" s="33">
        <v>27672548</v>
      </c>
      <c r="S218" s="33">
        <v>19935612</v>
      </c>
      <c r="T218" s="38">
        <f t="shared" si="54"/>
        <v>0.720411145370495</v>
      </c>
      <c r="U218" s="38">
        <f t="shared" si="55"/>
        <v>0.37621442529094029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28104847</v>
      </c>
      <c r="E219" s="33">
        <v>28449447</v>
      </c>
      <c r="F219" s="33">
        <v>6360690</v>
      </c>
      <c r="G219" s="38">
        <f t="shared" si="48"/>
        <v>0.22632003654031635</v>
      </c>
      <c r="H219" s="33">
        <v>7004683</v>
      </c>
      <c r="I219" s="38">
        <f t="shared" si="49"/>
        <v>0.24923398444403558</v>
      </c>
      <c r="J219" s="33">
        <v>4436276</v>
      </c>
      <c r="K219" s="38">
        <f t="shared" si="50"/>
        <v>0.1559354035950154</v>
      </c>
      <c r="L219" s="33">
        <v>0</v>
      </c>
      <c r="M219" s="38">
        <f t="shared" si="51"/>
        <v>0</v>
      </c>
      <c r="N219" s="33">
        <f t="shared" si="52"/>
        <v>17801649</v>
      </c>
      <c r="O219" s="38">
        <f t="shared" si="53"/>
        <v>0.62572917498185465</v>
      </c>
      <c r="P219" s="33">
        <v>6227820</v>
      </c>
      <c r="Q219" s="33">
        <v>25783193</v>
      </c>
      <c r="R219" s="33">
        <v>26143241</v>
      </c>
      <c r="S219" s="33">
        <v>19128308</v>
      </c>
      <c r="T219" s="38">
        <f t="shared" si="54"/>
        <v>0.73167316936717985</v>
      </c>
      <c r="U219" s="38">
        <f t="shared" si="55"/>
        <v>-0.28766791589994578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8962500</v>
      </c>
      <c r="E222" s="33">
        <v>8962500</v>
      </c>
      <c r="F222" s="33">
        <v>0</v>
      </c>
      <c r="G222" s="38">
        <f t="shared" si="48"/>
        <v>0</v>
      </c>
      <c r="H222" s="33">
        <v>4538277</v>
      </c>
      <c r="I222" s="38">
        <f t="shared" si="49"/>
        <v>0.50636284518828456</v>
      </c>
      <c r="J222" s="33">
        <v>3775235</v>
      </c>
      <c r="K222" s="38">
        <f t="shared" si="50"/>
        <v>0.42122566248256627</v>
      </c>
      <c r="L222" s="33">
        <v>0</v>
      </c>
      <c r="M222" s="38">
        <f t="shared" si="51"/>
        <v>0</v>
      </c>
      <c r="N222" s="33">
        <f t="shared" si="52"/>
        <v>8313512</v>
      </c>
      <c r="O222" s="38">
        <f t="shared" si="53"/>
        <v>0.92758850767085077</v>
      </c>
      <c r="P222" s="33">
        <v>915177</v>
      </c>
      <c r="Q222" s="33">
        <v>8700008</v>
      </c>
      <c r="R222" s="33">
        <v>9515008</v>
      </c>
      <c r="S222" s="33">
        <v>2755426</v>
      </c>
      <c r="T222" s="38">
        <f t="shared" si="54"/>
        <v>0.28958735505004307</v>
      </c>
      <c r="U222" s="38">
        <f t="shared" si="55"/>
        <v>3.1251419124387958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609610</v>
      </c>
      <c r="E223" s="33">
        <v>410610</v>
      </c>
      <c r="F223" s="33">
        <v>32525</v>
      </c>
      <c r="G223" s="38">
        <f t="shared" si="48"/>
        <v>5.3353783566542544E-2</v>
      </c>
      <c r="H223" s="33">
        <v>82841</v>
      </c>
      <c r="I223" s="38">
        <f t="shared" si="49"/>
        <v>0.13589179967520218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115366</v>
      </c>
      <c r="O223" s="38">
        <f t="shared" si="53"/>
        <v>0.280962470470763</v>
      </c>
      <c r="P223" s="33">
        <v>75800</v>
      </c>
      <c r="Q223" s="33">
        <v>534261</v>
      </c>
      <c r="R223" s="33">
        <v>446261</v>
      </c>
      <c r="S223" s="33">
        <v>75800</v>
      </c>
      <c r="T223" s="38">
        <f t="shared" si="54"/>
        <v>0.1698557570569689</v>
      </c>
      <c r="U223" s="38">
        <f t="shared" si="55"/>
        <v>-1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66222000</v>
      </c>
      <c r="E224" s="34">
        <f>SUM(E217:E223)</f>
        <v>69849233</v>
      </c>
      <c r="F224" s="34">
        <f>SUM(F217:F223)</f>
        <v>11682512</v>
      </c>
      <c r="G224" s="39">
        <f t="shared" si="48"/>
        <v>0.17641436380658995</v>
      </c>
      <c r="H224" s="34">
        <f>SUM(H217:H223)</f>
        <v>17707525</v>
      </c>
      <c r="I224" s="39">
        <f t="shared" si="49"/>
        <v>0.26739640904835249</v>
      </c>
      <c r="J224" s="34">
        <f>SUM(J217:J223)</f>
        <v>18173411</v>
      </c>
      <c r="K224" s="39">
        <f t="shared" si="50"/>
        <v>0.26018053770182414</v>
      </c>
      <c r="L224" s="34">
        <f>SUM(L217:L223)</f>
        <v>0</v>
      </c>
      <c r="M224" s="39">
        <f t="shared" si="51"/>
        <v>0</v>
      </c>
      <c r="N224" s="34">
        <f t="shared" si="52"/>
        <v>47563448</v>
      </c>
      <c r="O224" s="39">
        <f t="shared" si="53"/>
        <v>0.6809444564695506</v>
      </c>
      <c r="P224" s="34">
        <f>SUM(P217:P223)</f>
        <v>13841374</v>
      </c>
      <c r="Q224" s="34">
        <f>SUM(Q217:Q223)</f>
        <v>62690010</v>
      </c>
      <c r="R224" s="34">
        <f>SUM(R217:R223)</f>
        <v>63777058</v>
      </c>
      <c r="S224" s="34">
        <f>SUM(S217:S223)</f>
        <v>41895146</v>
      </c>
      <c r="T224" s="39">
        <f t="shared" si="54"/>
        <v>0.65689994668615792</v>
      </c>
      <c r="U224" s="39">
        <f t="shared" si="55"/>
        <v>0.31297738215873649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5933766</v>
      </c>
      <c r="E226" s="33">
        <v>4879893</v>
      </c>
      <c r="F226" s="33">
        <v>1008209</v>
      </c>
      <c r="G226" s="38">
        <f t="shared" si="48"/>
        <v>0.16991047506760462</v>
      </c>
      <c r="H226" s="33">
        <v>996105</v>
      </c>
      <c r="I226" s="38">
        <f t="shared" si="49"/>
        <v>0.16787062381630824</v>
      </c>
      <c r="J226" s="33">
        <v>723430</v>
      </c>
      <c r="K226" s="38">
        <f t="shared" si="50"/>
        <v>0.1482471029590198</v>
      </c>
      <c r="L226" s="33">
        <v>0</v>
      </c>
      <c r="M226" s="38">
        <f t="shared" si="51"/>
        <v>0</v>
      </c>
      <c r="N226" s="33">
        <f t="shared" si="52"/>
        <v>2727744</v>
      </c>
      <c r="O226" s="38">
        <f t="shared" si="53"/>
        <v>0.55897619066647564</v>
      </c>
      <c r="P226" s="33">
        <v>765509</v>
      </c>
      <c r="Q226" s="33">
        <v>5633801</v>
      </c>
      <c r="R226" s="33">
        <v>5807182</v>
      </c>
      <c r="S226" s="33">
        <v>3039400</v>
      </c>
      <c r="T226" s="38">
        <f t="shared" si="54"/>
        <v>0.52338638603026388</v>
      </c>
      <c r="U226" s="38">
        <f t="shared" si="55"/>
        <v>-5.4968654842725506E-2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26430258</v>
      </c>
      <c r="E228" s="33">
        <v>26450258</v>
      </c>
      <c r="F228" s="33">
        <v>7647150</v>
      </c>
      <c r="G228" s="38">
        <f t="shared" si="48"/>
        <v>0.28933315747428573</v>
      </c>
      <c r="H228" s="33">
        <v>6633000</v>
      </c>
      <c r="I228" s="38">
        <f t="shared" si="49"/>
        <v>0.25096236290996476</v>
      </c>
      <c r="J228" s="33">
        <v>7097523</v>
      </c>
      <c r="K228" s="38">
        <f t="shared" si="50"/>
        <v>0.26833473609217723</v>
      </c>
      <c r="L228" s="33">
        <v>0</v>
      </c>
      <c r="M228" s="38">
        <f t="shared" si="51"/>
        <v>0</v>
      </c>
      <c r="N228" s="33">
        <f t="shared" si="52"/>
        <v>21377673</v>
      </c>
      <c r="O228" s="38">
        <f t="shared" si="53"/>
        <v>0.80822171942519427</v>
      </c>
      <c r="P228" s="33">
        <v>6302245</v>
      </c>
      <c r="Q228" s="33">
        <v>21980236</v>
      </c>
      <c r="R228" s="33">
        <v>21895236</v>
      </c>
      <c r="S228" s="33">
        <v>18341845</v>
      </c>
      <c r="T228" s="38">
        <f t="shared" si="54"/>
        <v>0.83770939943282641</v>
      </c>
      <c r="U228" s="38">
        <f t="shared" si="55"/>
        <v>0.12618963559810825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32364024</v>
      </c>
      <c r="E230" s="34">
        <f>SUM(E225:E229)</f>
        <v>31330151</v>
      </c>
      <c r="F230" s="34">
        <f>SUM(F225:F229)</f>
        <v>8655359</v>
      </c>
      <c r="G230" s="39">
        <f t="shared" si="48"/>
        <v>0.26743766473538644</v>
      </c>
      <c r="H230" s="34">
        <f>SUM(H225:H229)</f>
        <v>7629105</v>
      </c>
      <c r="I230" s="39">
        <f t="shared" si="49"/>
        <v>0.235727949033779</v>
      </c>
      <c r="J230" s="34">
        <f>SUM(J225:J229)</f>
        <v>7820953</v>
      </c>
      <c r="K230" s="39">
        <f t="shared" si="50"/>
        <v>0.24963023638156101</v>
      </c>
      <c r="L230" s="34">
        <f>SUM(L225:L229)</f>
        <v>0</v>
      </c>
      <c r="M230" s="39">
        <f t="shared" si="51"/>
        <v>0</v>
      </c>
      <c r="N230" s="34">
        <f t="shared" si="52"/>
        <v>24105417</v>
      </c>
      <c r="O230" s="39">
        <f t="shared" si="53"/>
        <v>0.76939996235575114</v>
      </c>
      <c r="P230" s="34">
        <f>SUM(P225:P229)</f>
        <v>7067754</v>
      </c>
      <c r="Q230" s="34">
        <f>SUM(Q225:Q229)</f>
        <v>27614037</v>
      </c>
      <c r="R230" s="34">
        <f>SUM(R225:R229)</f>
        <v>27702418</v>
      </c>
      <c r="S230" s="34">
        <f>SUM(S225:S229)</f>
        <v>21381245</v>
      </c>
      <c r="T230" s="39">
        <f t="shared" si="54"/>
        <v>0.77181872715948474</v>
      </c>
      <c r="U230" s="39">
        <f t="shared" si="55"/>
        <v>0.10656836669753922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120456016</v>
      </c>
      <c r="E231" s="34">
        <f>SUM(E208:E215,E217:E223,E225:E229)</f>
        <v>122959563</v>
      </c>
      <c r="F231" s="34">
        <f>SUM(F208:F215,F217:F223,F225:F229)</f>
        <v>24285401</v>
      </c>
      <c r="G231" s="39">
        <f t="shared" si="48"/>
        <v>0.20161218846885987</v>
      </c>
      <c r="H231" s="34">
        <f>SUM(H208:H215,H217:H223,H225:H229)</f>
        <v>31588463</v>
      </c>
      <c r="I231" s="39">
        <f t="shared" si="49"/>
        <v>0.26224064226065719</v>
      </c>
      <c r="J231" s="34">
        <f>SUM(J208:J215,J217:J223,J225:J229)</f>
        <v>29236369</v>
      </c>
      <c r="K231" s="39">
        <f t="shared" si="50"/>
        <v>0.23777222597969058</v>
      </c>
      <c r="L231" s="34">
        <f>SUM(L208:L215,L217:L223,L225:L229)</f>
        <v>0</v>
      </c>
      <c r="M231" s="39">
        <f t="shared" si="51"/>
        <v>0</v>
      </c>
      <c r="N231" s="34">
        <f t="shared" si="52"/>
        <v>85110233</v>
      </c>
      <c r="O231" s="39">
        <f t="shared" si="53"/>
        <v>0.692180672437816</v>
      </c>
      <c r="P231" s="34">
        <f>SUM(P208:P215,P217:P223,P225:P229)</f>
        <v>26312959</v>
      </c>
      <c r="Q231" s="34">
        <f>SUM(Q208:Q215,Q217:Q223,Q225:Q229)</f>
        <v>115241255</v>
      </c>
      <c r="R231" s="34">
        <f>SUM(R208:R215,R217:R223,R225:R229)</f>
        <v>112510546</v>
      </c>
      <c r="S231" s="34">
        <f>SUM(S208:S215,S217:S223,S225:S229)</f>
        <v>78222959</v>
      </c>
      <c r="T231" s="39">
        <f t="shared" si="54"/>
        <v>0.69525001682953347</v>
      </c>
      <c r="U231" s="39">
        <f t="shared" si="55"/>
        <v>0.11110152985834842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3223861</v>
      </c>
      <c r="E235" s="33">
        <v>3207858</v>
      </c>
      <c r="F235" s="33">
        <v>624482</v>
      </c>
      <c r="G235" s="38">
        <f t="shared" si="56"/>
        <v>0.19370624229766731</v>
      </c>
      <c r="H235" s="33">
        <v>640922</v>
      </c>
      <c r="I235" s="38">
        <f t="shared" si="57"/>
        <v>0.198805717740312</v>
      </c>
      <c r="J235" s="33">
        <v>602844</v>
      </c>
      <c r="K235" s="38">
        <f t="shared" si="58"/>
        <v>0.18792727109491755</v>
      </c>
      <c r="L235" s="33">
        <v>0</v>
      </c>
      <c r="M235" s="38">
        <f t="shared" si="59"/>
        <v>0</v>
      </c>
      <c r="N235" s="33">
        <f t="shared" si="60"/>
        <v>1868248</v>
      </c>
      <c r="O235" s="38">
        <f t="shared" si="61"/>
        <v>0.58239735050616326</v>
      </c>
      <c r="P235" s="33">
        <v>579052</v>
      </c>
      <c r="Q235" s="33">
        <v>3197967</v>
      </c>
      <c r="R235" s="33">
        <v>3192967</v>
      </c>
      <c r="S235" s="33">
        <v>1809295</v>
      </c>
      <c r="T235" s="38">
        <f t="shared" si="62"/>
        <v>0.5666500781248287</v>
      </c>
      <c r="U235" s="38">
        <f t="shared" si="63"/>
        <v>4.1087847032736269E-2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998525</v>
      </c>
      <c r="E236" s="33">
        <v>998525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21659</v>
      </c>
      <c r="K236" s="38">
        <f t="shared" si="58"/>
        <v>2.1690994216469292E-2</v>
      </c>
      <c r="L236" s="33">
        <v>0</v>
      </c>
      <c r="M236" s="38">
        <f t="shared" si="59"/>
        <v>0</v>
      </c>
      <c r="N236" s="33">
        <f t="shared" si="60"/>
        <v>21659</v>
      </c>
      <c r="O236" s="38">
        <f t="shared" si="61"/>
        <v>2.1690994216469292E-2</v>
      </c>
      <c r="P236" s="33">
        <v>0</v>
      </c>
      <c r="Q236" s="33">
        <v>939199</v>
      </c>
      <c r="R236" s="33">
        <v>959199</v>
      </c>
      <c r="S236" s="33">
        <v>20546</v>
      </c>
      <c r="T236" s="38">
        <f t="shared" si="62"/>
        <v>2.1419955608794422E-2</v>
      </c>
      <c r="U236" s="38">
        <f t="shared" si="63"/>
        <v>0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3046003</v>
      </c>
      <c r="E238" s="33">
        <v>3046003</v>
      </c>
      <c r="F238" s="33">
        <v>633860</v>
      </c>
      <c r="G238" s="38">
        <f t="shared" si="56"/>
        <v>0.2080956584744007</v>
      </c>
      <c r="H238" s="33">
        <v>711486</v>
      </c>
      <c r="I238" s="38">
        <f t="shared" si="57"/>
        <v>0.23358020330249182</v>
      </c>
      <c r="J238" s="33">
        <v>663621</v>
      </c>
      <c r="K238" s="38">
        <f t="shared" si="58"/>
        <v>0.21786616756450994</v>
      </c>
      <c r="L238" s="33">
        <v>0</v>
      </c>
      <c r="M238" s="38">
        <f t="shared" si="59"/>
        <v>0</v>
      </c>
      <c r="N238" s="33">
        <f t="shared" si="60"/>
        <v>2008967</v>
      </c>
      <c r="O238" s="38">
        <f t="shared" si="61"/>
        <v>0.65954202934140249</v>
      </c>
      <c r="P238" s="33">
        <v>231670</v>
      </c>
      <c r="Q238" s="33">
        <v>0</v>
      </c>
      <c r="R238" s="33">
        <v>0</v>
      </c>
      <c r="S238" s="33">
        <v>231670</v>
      </c>
      <c r="T238" s="38">
        <f t="shared" si="62"/>
        <v>0</v>
      </c>
      <c r="U238" s="38">
        <f t="shared" si="63"/>
        <v>1.8645098631674366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7268389</v>
      </c>
      <c r="E240" s="34">
        <f>SUM(E234:E239)</f>
        <v>7252386</v>
      </c>
      <c r="F240" s="34">
        <f>SUM(F234:F239)</f>
        <v>1258342</v>
      </c>
      <c r="G240" s="39">
        <f t="shared" si="56"/>
        <v>0.17312529640337082</v>
      </c>
      <c r="H240" s="34">
        <f>SUM(H234:H239)</f>
        <v>1352408</v>
      </c>
      <c r="I240" s="39">
        <f t="shared" si="57"/>
        <v>0.18606709134582644</v>
      </c>
      <c r="J240" s="34">
        <f>SUM(J234:J239)</f>
        <v>1288124</v>
      </c>
      <c r="K240" s="39">
        <f t="shared" si="58"/>
        <v>0.1776138225406094</v>
      </c>
      <c r="L240" s="34">
        <f>SUM(L234:L239)</f>
        <v>0</v>
      </c>
      <c r="M240" s="39">
        <f t="shared" si="59"/>
        <v>0</v>
      </c>
      <c r="N240" s="34">
        <f t="shared" si="60"/>
        <v>3898874</v>
      </c>
      <c r="O240" s="39">
        <f t="shared" si="61"/>
        <v>0.53759879851954928</v>
      </c>
      <c r="P240" s="34">
        <f>SUM(P234:P239)</f>
        <v>810722</v>
      </c>
      <c r="Q240" s="34">
        <f>SUM(Q234:Q239)</f>
        <v>4137166</v>
      </c>
      <c r="R240" s="34">
        <f>SUM(R234:R239)</f>
        <v>4152166</v>
      </c>
      <c r="S240" s="34">
        <f>SUM(S234:S239)</f>
        <v>2061511</v>
      </c>
      <c r="T240" s="39">
        <f t="shared" si="62"/>
        <v>0.49649050640075565</v>
      </c>
      <c r="U240" s="39">
        <f t="shared" si="63"/>
        <v>0.58886029983150823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18619341</v>
      </c>
      <c r="E242" s="33">
        <v>18055308</v>
      </c>
      <c r="F242" s="33">
        <v>1668055</v>
      </c>
      <c r="G242" s="38">
        <f t="shared" si="56"/>
        <v>8.9587220084749508E-2</v>
      </c>
      <c r="H242" s="33">
        <v>1497186</v>
      </c>
      <c r="I242" s="38">
        <f t="shared" si="57"/>
        <v>8.0410257269577914E-2</v>
      </c>
      <c r="J242" s="33">
        <v>10335449</v>
      </c>
      <c r="K242" s="38">
        <f t="shared" si="58"/>
        <v>0.57243271618517944</v>
      </c>
      <c r="L242" s="33">
        <v>0</v>
      </c>
      <c r="M242" s="38">
        <f t="shared" si="59"/>
        <v>0</v>
      </c>
      <c r="N242" s="33">
        <f t="shared" si="60"/>
        <v>13500690</v>
      </c>
      <c r="O242" s="38">
        <f t="shared" si="61"/>
        <v>0.74774077517813597</v>
      </c>
      <c r="P242" s="33">
        <v>5954927</v>
      </c>
      <c r="Q242" s="33">
        <v>17492159</v>
      </c>
      <c r="R242" s="33">
        <v>17492159</v>
      </c>
      <c r="S242" s="33">
        <v>11989135</v>
      </c>
      <c r="T242" s="38">
        <f t="shared" si="62"/>
        <v>0.68540052717334665</v>
      </c>
      <c r="U242" s="38">
        <f t="shared" si="63"/>
        <v>0.7356130478173788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70200</v>
      </c>
      <c r="E243" s="33">
        <v>197455</v>
      </c>
      <c r="F243" s="33">
        <v>31734</v>
      </c>
      <c r="G243" s="38">
        <f t="shared" si="56"/>
        <v>0.45205128205128203</v>
      </c>
      <c r="H243" s="33">
        <v>44620</v>
      </c>
      <c r="I243" s="38">
        <f t="shared" si="57"/>
        <v>0.63561253561253561</v>
      </c>
      <c r="J243" s="33">
        <v>96571</v>
      </c>
      <c r="K243" s="38">
        <f t="shared" si="58"/>
        <v>0.48907852422070852</v>
      </c>
      <c r="L243" s="33">
        <v>0</v>
      </c>
      <c r="M243" s="38">
        <f t="shared" si="59"/>
        <v>0</v>
      </c>
      <c r="N243" s="33">
        <f t="shared" si="60"/>
        <v>172925</v>
      </c>
      <c r="O243" s="38">
        <f t="shared" si="61"/>
        <v>0.87576916259400872</v>
      </c>
      <c r="P243" s="33">
        <v>245658</v>
      </c>
      <c r="Q243" s="33">
        <v>5048328</v>
      </c>
      <c r="R243" s="33">
        <v>5078325</v>
      </c>
      <c r="S243" s="33">
        <v>742931</v>
      </c>
      <c r="T243" s="38">
        <f t="shared" si="62"/>
        <v>0.1462944967090527</v>
      </c>
      <c r="U243" s="38">
        <f t="shared" si="63"/>
        <v>-0.60688843839809814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18689541</v>
      </c>
      <c r="E247" s="34">
        <f>SUM(E241:E246)</f>
        <v>18252763</v>
      </c>
      <c r="F247" s="34">
        <f>SUM(F241:F246)</f>
        <v>1699789</v>
      </c>
      <c r="G247" s="39">
        <f t="shared" si="56"/>
        <v>9.0948675518569444E-2</v>
      </c>
      <c r="H247" s="34">
        <f>SUM(H241:H246)</f>
        <v>1541806</v>
      </c>
      <c r="I247" s="39">
        <f t="shared" si="57"/>
        <v>8.2495658935658189E-2</v>
      </c>
      <c r="J247" s="34">
        <f>SUM(J241:J246)</f>
        <v>10432020</v>
      </c>
      <c r="K247" s="39">
        <f t="shared" si="58"/>
        <v>0.57153100601810258</v>
      </c>
      <c r="L247" s="34">
        <f>SUM(L241:L246)</f>
        <v>0</v>
      </c>
      <c r="M247" s="39">
        <f t="shared" si="59"/>
        <v>0</v>
      </c>
      <c r="N247" s="34">
        <f t="shared" si="60"/>
        <v>13673615</v>
      </c>
      <c r="O247" s="39">
        <f t="shared" si="61"/>
        <v>0.74912576249414953</v>
      </c>
      <c r="P247" s="34">
        <f>SUM(P241:P246)</f>
        <v>6200585</v>
      </c>
      <c r="Q247" s="34">
        <f>SUM(Q241:Q246)</f>
        <v>22540487</v>
      </c>
      <c r="R247" s="34">
        <f>SUM(R241:R246)</f>
        <v>22570484</v>
      </c>
      <c r="S247" s="34">
        <f>SUM(S241:S246)</f>
        <v>12732066</v>
      </c>
      <c r="T247" s="39">
        <f t="shared" si="62"/>
        <v>0.5641024800354304</v>
      </c>
      <c r="U247" s="39">
        <f t="shared" si="63"/>
        <v>0.68242512601633565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2042068</v>
      </c>
      <c r="E249" s="33">
        <v>2042068</v>
      </c>
      <c r="F249" s="33">
        <v>357610</v>
      </c>
      <c r="G249" s="38">
        <f t="shared" si="56"/>
        <v>0.17512149448500247</v>
      </c>
      <c r="H249" s="33">
        <v>319909</v>
      </c>
      <c r="I249" s="38">
        <f t="shared" si="57"/>
        <v>0.15665932770113433</v>
      </c>
      <c r="J249" s="33">
        <v>306330</v>
      </c>
      <c r="K249" s="38">
        <f t="shared" si="58"/>
        <v>0.15000969605321665</v>
      </c>
      <c r="L249" s="33">
        <v>0</v>
      </c>
      <c r="M249" s="38">
        <f t="shared" si="59"/>
        <v>0</v>
      </c>
      <c r="N249" s="33">
        <f t="shared" si="60"/>
        <v>983849</v>
      </c>
      <c r="O249" s="38">
        <f t="shared" si="61"/>
        <v>0.48179051823935343</v>
      </c>
      <c r="P249" s="33">
        <v>0</v>
      </c>
      <c r="Q249" s="33">
        <v>1168522</v>
      </c>
      <c r="R249" s="33">
        <v>1804355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2042068</v>
      </c>
      <c r="E254" s="34">
        <f>SUM(E248:E253)</f>
        <v>2042068</v>
      </c>
      <c r="F254" s="34">
        <f>SUM(F248:F253)</f>
        <v>357610</v>
      </c>
      <c r="G254" s="39">
        <f t="shared" si="56"/>
        <v>0.17512149448500247</v>
      </c>
      <c r="H254" s="34">
        <f>SUM(H248:H253)</f>
        <v>319909</v>
      </c>
      <c r="I254" s="39">
        <f t="shared" si="57"/>
        <v>0.15665932770113433</v>
      </c>
      <c r="J254" s="34">
        <f>SUM(J248:J253)</f>
        <v>306330</v>
      </c>
      <c r="K254" s="39">
        <f t="shared" si="58"/>
        <v>0.15000969605321665</v>
      </c>
      <c r="L254" s="34">
        <f>SUM(L248:L253)</f>
        <v>0</v>
      </c>
      <c r="M254" s="39">
        <f t="shared" si="59"/>
        <v>0</v>
      </c>
      <c r="N254" s="34">
        <f t="shared" si="60"/>
        <v>983849</v>
      </c>
      <c r="O254" s="39">
        <f t="shared" si="61"/>
        <v>0.48179051823935343</v>
      </c>
      <c r="P254" s="34">
        <f>SUM(P248:P253)</f>
        <v>0</v>
      </c>
      <c r="Q254" s="34">
        <f>SUM(Q248:Q253)</f>
        <v>1168522</v>
      </c>
      <c r="R254" s="34">
        <f>SUM(R248:R253)</f>
        <v>1804355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21740237</v>
      </c>
      <c r="E255" s="33">
        <v>21765761</v>
      </c>
      <c r="F255" s="33">
        <v>3312893</v>
      </c>
      <c r="G255" s="38">
        <f t="shared" si="56"/>
        <v>0.15238532128237608</v>
      </c>
      <c r="H255" s="33">
        <v>6095467</v>
      </c>
      <c r="I255" s="38">
        <f t="shared" si="57"/>
        <v>0.28037721023924439</v>
      </c>
      <c r="J255" s="33">
        <v>3900436</v>
      </c>
      <c r="K255" s="38">
        <f t="shared" si="58"/>
        <v>0.17920053427031565</v>
      </c>
      <c r="L255" s="33">
        <v>0</v>
      </c>
      <c r="M255" s="38">
        <f t="shared" si="59"/>
        <v>0</v>
      </c>
      <c r="N255" s="33">
        <f t="shared" si="60"/>
        <v>13308796</v>
      </c>
      <c r="O255" s="38">
        <f t="shared" si="61"/>
        <v>0.61145557924668936</v>
      </c>
      <c r="P255" s="33">
        <v>5039927</v>
      </c>
      <c r="Q255" s="33">
        <v>21067900</v>
      </c>
      <c r="R255" s="33">
        <v>21625966</v>
      </c>
      <c r="S255" s="33">
        <v>14100682</v>
      </c>
      <c r="T255" s="38">
        <f t="shared" si="62"/>
        <v>0.65202553263979057</v>
      </c>
      <c r="U255" s="38">
        <f t="shared" si="63"/>
        <v>-0.22609275888321401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215000</v>
      </c>
      <c r="E257" s="33">
        <v>215000</v>
      </c>
      <c r="F257" s="33">
        <v>0</v>
      </c>
      <c r="G257" s="38">
        <f t="shared" si="56"/>
        <v>0</v>
      </c>
      <c r="H257" s="33">
        <v>91377</v>
      </c>
      <c r="I257" s="38">
        <f t="shared" si="57"/>
        <v>0.42500930232558137</v>
      </c>
      <c r="J257" s="33">
        <v>25480</v>
      </c>
      <c r="K257" s="38">
        <f t="shared" si="58"/>
        <v>0.11851162790697674</v>
      </c>
      <c r="L257" s="33">
        <v>0</v>
      </c>
      <c r="M257" s="38">
        <f t="shared" si="59"/>
        <v>0</v>
      </c>
      <c r="N257" s="33">
        <f t="shared" si="60"/>
        <v>116857</v>
      </c>
      <c r="O257" s="38">
        <f t="shared" si="61"/>
        <v>0.5435209302325581</v>
      </c>
      <c r="P257" s="33">
        <v>156650</v>
      </c>
      <c r="Q257" s="33">
        <v>230000</v>
      </c>
      <c r="R257" s="33">
        <v>230000</v>
      </c>
      <c r="S257" s="33">
        <v>156650</v>
      </c>
      <c r="T257" s="38">
        <f t="shared" si="62"/>
        <v>0.68108695652173912</v>
      </c>
      <c r="U257" s="38">
        <f t="shared" si="63"/>
        <v>-0.83734439834024899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21955237</v>
      </c>
      <c r="E259" s="34">
        <f>SUM(E255:E258)</f>
        <v>21980761</v>
      </c>
      <c r="F259" s="34">
        <f>SUM(F255:F258)</f>
        <v>3312893</v>
      </c>
      <c r="G259" s="39">
        <f t="shared" si="56"/>
        <v>0.15089306483004489</v>
      </c>
      <c r="H259" s="34">
        <f>SUM(H255:H258)</f>
        <v>6186844</v>
      </c>
      <c r="I259" s="39">
        <f t="shared" si="57"/>
        <v>0.2817935420146</v>
      </c>
      <c r="J259" s="34">
        <f>SUM(J255:J258)</f>
        <v>3925916</v>
      </c>
      <c r="K259" s="39">
        <f t="shared" si="58"/>
        <v>0.17860691902341325</v>
      </c>
      <c r="L259" s="34">
        <f>SUM(L255:L258)</f>
        <v>0</v>
      </c>
      <c r="M259" s="39">
        <f t="shared" si="59"/>
        <v>0</v>
      </c>
      <c r="N259" s="34">
        <f t="shared" si="60"/>
        <v>13425653</v>
      </c>
      <c r="O259" s="39">
        <f t="shared" si="61"/>
        <v>0.61079109135484433</v>
      </c>
      <c r="P259" s="34">
        <f>SUM(P255:P258)</f>
        <v>5196577</v>
      </c>
      <c r="Q259" s="34">
        <f>SUM(Q255:Q258)</f>
        <v>21297900</v>
      </c>
      <c r="R259" s="34">
        <f>SUM(R255:R258)</f>
        <v>21855966</v>
      </c>
      <c r="S259" s="34">
        <f>SUM(S255:S258)</f>
        <v>14257332</v>
      </c>
      <c r="T259" s="39">
        <f t="shared" si="62"/>
        <v>0.65233135886100846</v>
      </c>
      <c r="U259" s="39">
        <f t="shared" si="63"/>
        <v>-0.24451884384663214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49955235</v>
      </c>
      <c r="E260" s="34">
        <f>SUM(E234:E239,E241:E246,E248:E253,E255:E258)</f>
        <v>49527978</v>
      </c>
      <c r="F260" s="34">
        <f>SUM(F234:F239,F241:F246,F248:F253,F255:F258)</f>
        <v>6628634</v>
      </c>
      <c r="G260" s="39">
        <f t="shared" si="56"/>
        <v>0.13269147868086298</v>
      </c>
      <c r="H260" s="34">
        <f>SUM(H234:H239,H241:H246,H248:H253,H255:H258)</f>
        <v>9400967</v>
      </c>
      <c r="I260" s="39">
        <f t="shared" si="57"/>
        <v>0.18818782455932798</v>
      </c>
      <c r="J260" s="34">
        <f>SUM(J234:J239,J241:J246,J248:J253,J255:J258)</f>
        <v>15952390</v>
      </c>
      <c r="K260" s="39">
        <f t="shared" si="58"/>
        <v>0.32208845675064707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31981991</v>
      </c>
      <c r="O260" s="39">
        <f t="shared" si="61"/>
        <v>0.64573585055299454</v>
      </c>
      <c r="P260" s="34">
        <f>SUM(P234:P239,P241:P246,P248:P253,P255:P258)</f>
        <v>12207884</v>
      </c>
      <c r="Q260" s="34">
        <f>SUM(Q234:Q239,Q241:Q246,Q248:Q253,Q255:Q258)</f>
        <v>49144075</v>
      </c>
      <c r="R260" s="34">
        <f>SUM(R234:R239,R241:R246,R248:R253,R255:R258)</f>
        <v>50382971</v>
      </c>
      <c r="S260" s="34">
        <f>SUM(S234:S239,S241:S246,S248:S253,S255:S258)</f>
        <v>29050909</v>
      </c>
      <c r="T260" s="39">
        <f t="shared" si="62"/>
        <v>0.57660174506183848</v>
      </c>
      <c r="U260" s="39">
        <f t="shared" si="63"/>
        <v>0.30672850430099108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0</v>
      </c>
      <c r="E264" s="33">
        <v>250000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31476</v>
      </c>
      <c r="R264" s="33">
        <v>6476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0</v>
      </c>
      <c r="E267" s="34">
        <f>SUM(E263:E266)</f>
        <v>250000</v>
      </c>
      <c r="F267" s="34">
        <f>SUM(F263:F266)</f>
        <v>0</v>
      </c>
      <c r="G267" s="39">
        <f t="shared" si="64"/>
        <v>0</v>
      </c>
      <c r="H267" s="34">
        <f>SUM(H263:H266)</f>
        <v>0</v>
      </c>
      <c r="I267" s="39">
        <f t="shared" si="65"/>
        <v>0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0</v>
      </c>
      <c r="O267" s="39">
        <f t="shared" si="69"/>
        <v>0</v>
      </c>
      <c r="P267" s="34">
        <f>SUM(P263:P266)</f>
        <v>0</v>
      </c>
      <c r="Q267" s="34">
        <f>SUM(Q263:Q266)</f>
        <v>31476</v>
      </c>
      <c r="R267" s="34">
        <f>SUM(R263:R266)</f>
        <v>6476</v>
      </c>
      <c r="S267" s="34">
        <f>SUM(S263:S266)</f>
        <v>0</v>
      </c>
      <c r="T267" s="39">
        <f t="shared" si="70"/>
        <v>0</v>
      </c>
      <c r="U267" s="39">
        <f t="shared" si="71"/>
        <v>0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471814</v>
      </c>
      <c r="E268" s="33">
        <v>471814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188229</v>
      </c>
      <c r="K268" s="38">
        <f t="shared" si="66"/>
        <v>0.39894746658640906</v>
      </c>
      <c r="L268" s="33">
        <v>0</v>
      </c>
      <c r="M268" s="38">
        <f t="shared" si="67"/>
        <v>0</v>
      </c>
      <c r="N268" s="33">
        <f t="shared" si="68"/>
        <v>188229</v>
      </c>
      <c r="O268" s="38">
        <f t="shared" si="69"/>
        <v>0.39894746658640906</v>
      </c>
      <c r="P268" s="33">
        <v>317326</v>
      </c>
      <c r="Q268" s="33">
        <v>972694</v>
      </c>
      <c r="R268" s="33">
        <v>576487</v>
      </c>
      <c r="S268" s="33">
        <v>319036</v>
      </c>
      <c r="T268" s="38">
        <f t="shared" si="70"/>
        <v>0.55341404055945753</v>
      </c>
      <c r="U268" s="38">
        <f t="shared" si="71"/>
        <v>-0.40682767879089643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223608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216276</v>
      </c>
      <c r="R270" s="33">
        <v>216276</v>
      </c>
      <c r="S270" s="33">
        <v>38879</v>
      </c>
      <c r="T270" s="38">
        <f t="shared" si="70"/>
        <v>0.17976566979230243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83900</v>
      </c>
      <c r="E271" s="33">
        <v>89729</v>
      </c>
      <c r="F271" s="33">
        <v>9929</v>
      </c>
      <c r="G271" s="38">
        <f t="shared" si="64"/>
        <v>0.11834326579261024</v>
      </c>
      <c r="H271" s="33">
        <v>41485</v>
      </c>
      <c r="I271" s="38">
        <f t="shared" si="65"/>
        <v>0.49445768772348031</v>
      </c>
      <c r="J271" s="33">
        <v>12817</v>
      </c>
      <c r="K271" s="38">
        <f t="shared" si="66"/>
        <v>0.14284122190150342</v>
      </c>
      <c r="L271" s="33">
        <v>0</v>
      </c>
      <c r="M271" s="38">
        <f t="shared" si="67"/>
        <v>0</v>
      </c>
      <c r="N271" s="33">
        <f t="shared" si="68"/>
        <v>64231</v>
      </c>
      <c r="O271" s="38">
        <f t="shared" si="69"/>
        <v>0.71583323117386799</v>
      </c>
      <c r="P271" s="33">
        <v>46809</v>
      </c>
      <c r="Q271" s="33">
        <v>118900</v>
      </c>
      <c r="R271" s="33">
        <v>83900</v>
      </c>
      <c r="S271" s="33">
        <v>66555</v>
      </c>
      <c r="T271" s="38">
        <f t="shared" si="70"/>
        <v>0.79326579261025032</v>
      </c>
      <c r="U271" s="38">
        <f t="shared" si="71"/>
        <v>-0.72618513533722151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1774677</v>
      </c>
      <c r="E274" s="33">
        <v>1764375</v>
      </c>
      <c r="F274" s="33">
        <v>365929</v>
      </c>
      <c r="G274" s="38">
        <f t="shared" si="64"/>
        <v>0.20619470472655024</v>
      </c>
      <c r="H274" s="33">
        <v>459756</v>
      </c>
      <c r="I274" s="38">
        <f t="shared" si="65"/>
        <v>0.25906460724965724</v>
      </c>
      <c r="J274" s="33">
        <v>362841</v>
      </c>
      <c r="K274" s="38">
        <f t="shared" si="66"/>
        <v>0.20564845908607865</v>
      </c>
      <c r="L274" s="33">
        <v>0</v>
      </c>
      <c r="M274" s="38">
        <f t="shared" si="67"/>
        <v>0</v>
      </c>
      <c r="N274" s="33">
        <f t="shared" si="68"/>
        <v>1188526</v>
      </c>
      <c r="O274" s="38">
        <f t="shared" si="69"/>
        <v>0.6736243712362735</v>
      </c>
      <c r="P274" s="33">
        <v>425272</v>
      </c>
      <c r="Q274" s="33">
        <v>2043225</v>
      </c>
      <c r="R274" s="33">
        <v>2034805</v>
      </c>
      <c r="S274" s="33">
        <v>1371630</v>
      </c>
      <c r="T274" s="38">
        <f t="shared" si="70"/>
        <v>0.67408424885922724</v>
      </c>
      <c r="U274" s="38">
        <f t="shared" si="71"/>
        <v>-0.14680251697736979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2553999</v>
      </c>
      <c r="E275" s="34">
        <f>SUM(E268:E274)</f>
        <v>2325918</v>
      </c>
      <c r="F275" s="34">
        <f>SUM(F268:F274)</f>
        <v>375858</v>
      </c>
      <c r="G275" s="39">
        <f t="shared" si="64"/>
        <v>0.14716450554600843</v>
      </c>
      <c r="H275" s="34">
        <f>SUM(H268:H274)</f>
        <v>501241</v>
      </c>
      <c r="I275" s="39">
        <f t="shared" si="65"/>
        <v>0.19625732038266264</v>
      </c>
      <c r="J275" s="34">
        <f>SUM(J268:J274)</f>
        <v>563887</v>
      </c>
      <c r="K275" s="39">
        <f t="shared" si="66"/>
        <v>0.24243631976707691</v>
      </c>
      <c r="L275" s="34">
        <f>SUM(L268:L274)</f>
        <v>0</v>
      </c>
      <c r="M275" s="39">
        <f t="shared" si="67"/>
        <v>0</v>
      </c>
      <c r="N275" s="34">
        <f t="shared" si="68"/>
        <v>1440986</v>
      </c>
      <c r="O275" s="39">
        <f t="shared" si="69"/>
        <v>0.61953430860417258</v>
      </c>
      <c r="P275" s="34">
        <f>SUM(P268:P274)</f>
        <v>789407</v>
      </c>
      <c r="Q275" s="34">
        <f>SUM(Q268:Q274)</f>
        <v>3351095</v>
      </c>
      <c r="R275" s="34">
        <f>SUM(R268:R274)</f>
        <v>2911468</v>
      </c>
      <c r="S275" s="34">
        <f>SUM(S268:S274)</f>
        <v>1796100</v>
      </c>
      <c r="T275" s="39">
        <f t="shared" si="70"/>
        <v>0.61690528626795826</v>
      </c>
      <c r="U275" s="39">
        <f t="shared" si="71"/>
        <v>-0.28568279734028201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46883</v>
      </c>
      <c r="E278" s="33">
        <v>46883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23718</v>
      </c>
      <c r="Q278" s="33">
        <v>1259530</v>
      </c>
      <c r="R278" s="33">
        <v>1259530</v>
      </c>
      <c r="S278" s="33">
        <v>39963</v>
      </c>
      <c r="T278" s="38">
        <f t="shared" si="70"/>
        <v>3.1728501901502941E-2</v>
      </c>
      <c r="U278" s="38">
        <f t="shared" si="71"/>
        <v>-1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62863</v>
      </c>
      <c r="E279" s="33">
        <v>70633</v>
      </c>
      <c r="F279" s="33">
        <v>53764</v>
      </c>
      <c r="G279" s="38">
        <f t="shared" si="64"/>
        <v>0.8552566692649094</v>
      </c>
      <c r="H279" s="33">
        <v>91</v>
      </c>
      <c r="I279" s="38">
        <f t="shared" si="65"/>
        <v>1.447592383436998E-3</v>
      </c>
      <c r="J279" s="33">
        <v>2102</v>
      </c>
      <c r="K279" s="38">
        <f t="shared" si="66"/>
        <v>2.9759460875228294E-2</v>
      </c>
      <c r="L279" s="33">
        <v>0</v>
      </c>
      <c r="M279" s="38">
        <f t="shared" si="67"/>
        <v>0</v>
      </c>
      <c r="N279" s="33">
        <f t="shared" si="68"/>
        <v>55957</v>
      </c>
      <c r="O279" s="38">
        <f t="shared" si="69"/>
        <v>0.79222176603004257</v>
      </c>
      <c r="P279" s="33">
        <v>1072</v>
      </c>
      <c r="Q279" s="33">
        <v>15435</v>
      </c>
      <c r="R279" s="33">
        <v>15435</v>
      </c>
      <c r="S279" s="33">
        <v>9341</v>
      </c>
      <c r="T279" s="38">
        <f t="shared" si="70"/>
        <v>0.60518302559118886</v>
      </c>
      <c r="U279" s="38">
        <f t="shared" si="71"/>
        <v>0.96082089552238803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176160</v>
      </c>
      <c r="E282" s="33">
        <v>176160</v>
      </c>
      <c r="F282" s="33">
        <v>580569</v>
      </c>
      <c r="G282" s="38">
        <f t="shared" si="64"/>
        <v>3.295691416893733</v>
      </c>
      <c r="H282" s="33">
        <v>1521058</v>
      </c>
      <c r="I282" s="38">
        <f t="shared" si="65"/>
        <v>8.6345254314259758</v>
      </c>
      <c r="J282" s="33">
        <v>1110555</v>
      </c>
      <c r="K282" s="38">
        <f t="shared" si="66"/>
        <v>6.3042404632152591</v>
      </c>
      <c r="L282" s="33">
        <v>0</v>
      </c>
      <c r="M282" s="38">
        <f t="shared" si="67"/>
        <v>0</v>
      </c>
      <c r="N282" s="33">
        <f t="shared" si="68"/>
        <v>3212182</v>
      </c>
      <c r="O282" s="38">
        <f t="shared" si="69"/>
        <v>18.234457311534968</v>
      </c>
      <c r="P282" s="33">
        <v>80332</v>
      </c>
      <c r="Q282" s="33">
        <v>0</v>
      </c>
      <c r="R282" s="33">
        <v>0</v>
      </c>
      <c r="S282" s="33">
        <v>341492</v>
      </c>
      <c r="T282" s="38">
        <f t="shared" si="70"/>
        <v>0</v>
      </c>
      <c r="U282" s="38">
        <f t="shared" si="71"/>
        <v>12.824565552955235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285906</v>
      </c>
      <c r="E285" s="34">
        <f>SUM(E276:E284)</f>
        <v>293676</v>
      </c>
      <c r="F285" s="34">
        <f>SUM(F276:F284)</f>
        <v>634333</v>
      </c>
      <c r="G285" s="39">
        <f t="shared" si="64"/>
        <v>2.2186767678887467</v>
      </c>
      <c r="H285" s="34">
        <f>SUM(H276:H284)</f>
        <v>1521149</v>
      </c>
      <c r="I285" s="39">
        <f t="shared" si="65"/>
        <v>5.3204514770588931</v>
      </c>
      <c r="J285" s="34">
        <f>SUM(J276:J284)</f>
        <v>1112657</v>
      </c>
      <c r="K285" s="39">
        <f t="shared" si="66"/>
        <v>3.7887229463762786</v>
      </c>
      <c r="L285" s="34">
        <f>SUM(L276:L284)</f>
        <v>0</v>
      </c>
      <c r="M285" s="39">
        <f t="shared" si="67"/>
        <v>0</v>
      </c>
      <c r="N285" s="34">
        <f t="shared" si="68"/>
        <v>3268139</v>
      </c>
      <c r="O285" s="39">
        <f t="shared" si="69"/>
        <v>11.128382979882591</v>
      </c>
      <c r="P285" s="34">
        <f>SUM(P276:P284)</f>
        <v>105122</v>
      </c>
      <c r="Q285" s="34">
        <f>SUM(Q276:Q284)</f>
        <v>1274965</v>
      </c>
      <c r="R285" s="34">
        <f>SUM(R276:R284)</f>
        <v>1274965</v>
      </c>
      <c r="S285" s="34">
        <f>SUM(S276:S284)</f>
        <v>390796</v>
      </c>
      <c r="T285" s="39">
        <f t="shared" si="70"/>
        <v>0.30651508080613976</v>
      </c>
      <c r="U285" s="39">
        <f t="shared" si="71"/>
        <v>9.5844352276402649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888213</v>
      </c>
      <c r="E286" s="33">
        <v>862414</v>
      </c>
      <c r="F286" s="33">
        <v>323430</v>
      </c>
      <c r="G286" s="38">
        <f t="shared" si="64"/>
        <v>0.36413562962937945</v>
      </c>
      <c r="H286" s="33">
        <v>257851</v>
      </c>
      <c r="I286" s="38">
        <f t="shared" si="65"/>
        <v>0.29030311423048299</v>
      </c>
      <c r="J286" s="33">
        <v>282966</v>
      </c>
      <c r="K286" s="38">
        <f t="shared" si="66"/>
        <v>0.32810923755875948</v>
      </c>
      <c r="L286" s="33">
        <v>0</v>
      </c>
      <c r="M286" s="38">
        <f t="shared" si="67"/>
        <v>0</v>
      </c>
      <c r="N286" s="33">
        <f t="shared" si="68"/>
        <v>864247</v>
      </c>
      <c r="O286" s="38">
        <f t="shared" si="69"/>
        <v>1.0021254293181696</v>
      </c>
      <c r="P286" s="33">
        <v>1434</v>
      </c>
      <c r="Q286" s="33">
        <v>850781</v>
      </c>
      <c r="R286" s="33">
        <v>850781</v>
      </c>
      <c r="S286" s="33">
        <v>140579</v>
      </c>
      <c r="T286" s="38">
        <f t="shared" si="70"/>
        <v>0.16523523680006957</v>
      </c>
      <c r="U286" s="38">
        <f t="shared" si="71"/>
        <v>196.32635983263597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18459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3010718</v>
      </c>
      <c r="E290" s="33">
        <v>3010718</v>
      </c>
      <c r="F290" s="33">
        <v>904008</v>
      </c>
      <c r="G290" s="38">
        <f t="shared" si="64"/>
        <v>0.30026325946169652</v>
      </c>
      <c r="H290" s="33">
        <v>935003</v>
      </c>
      <c r="I290" s="38">
        <f t="shared" si="65"/>
        <v>0.31055814593063846</v>
      </c>
      <c r="J290" s="33">
        <v>840854</v>
      </c>
      <c r="K290" s="38">
        <f t="shared" si="66"/>
        <v>0.2792868677836981</v>
      </c>
      <c r="L290" s="33">
        <v>0</v>
      </c>
      <c r="M290" s="38">
        <f t="shared" si="67"/>
        <v>0</v>
      </c>
      <c r="N290" s="33">
        <f t="shared" si="68"/>
        <v>2679865</v>
      </c>
      <c r="O290" s="38">
        <f t="shared" si="69"/>
        <v>0.89010827317603314</v>
      </c>
      <c r="P290" s="33">
        <v>571382</v>
      </c>
      <c r="Q290" s="33">
        <v>3239962</v>
      </c>
      <c r="R290" s="33">
        <v>2890255</v>
      </c>
      <c r="S290" s="33">
        <v>1642020</v>
      </c>
      <c r="T290" s="38">
        <f t="shared" si="70"/>
        <v>0.56812288189104421</v>
      </c>
      <c r="U290" s="38">
        <f t="shared" si="71"/>
        <v>0.47161443657658109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550528</v>
      </c>
      <c r="E291" s="33">
        <v>1096222</v>
      </c>
      <c r="F291" s="33">
        <v>239902</v>
      </c>
      <c r="G291" s="38">
        <f t="shared" si="64"/>
        <v>0.43576711811206698</v>
      </c>
      <c r="H291" s="33">
        <v>285176</v>
      </c>
      <c r="I291" s="38">
        <f t="shared" si="65"/>
        <v>0.51800453382934197</v>
      </c>
      <c r="J291" s="33">
        <v>283621</v>
      </c>
      <c r="K291" s="38">
        <f t="shared" si="66"/>
        <v>0.25872587851730761</v>
      </c>
      <c r="L291" s="33">
        <v>0</v>
      </c>
      <c r="M291" s="38">
        <f t="shared" si="67"/>
        <v>0</v>
      </c>
      <c r="N291" s="33">
        <f t="shared" si="68"/>
        <v>808699</v>
      </c>
      <c r="O291" s="38">
        <f t="shared" si="69"/>
        <v>0.73771462349779515</v>
      </c>
      <c r="P291" s="33">
        <v>222420</v>
      </c>
      <c r="Q291" s="33">
        <v>853663</v>
      </c>
      <c r="R291" s="33">
        <v>1039016</v>
      </c>
      <c r="S291" s="33">
        <v>726894</v>
      </c>
      <c r="T291" s="38">
        <f t="shared" si="70"/>
        <v>0.69959846624113586</v>
      </c>
      <c r="U291" s="38">
        <f t="shared" si="71"/>
        <v>0.27515960794892536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4449459</v>
      </c>
      <c r="E292" s="34">
        <f>SUM(E286:E291)</f>
        <v>4969354</v>
      </c>
      <c r="F292" s="34">
        <f>SUM(F286:F291)</f>
        <v>1467340</v>
      </c>
      <c r="G292" s="39">
        <f t="shared" si="64"/>
        <v>0.32977941812701272</v>
      </c>
      <c r="H292" s="34">
        <f>SUM(H286:H291)</f>
        <v>1478030</v>
      </c>
      <c r="I292" s="39">
        <f t="shared" si="65"/>
        <v>0.33218195740201223</v>
      </c>
      <c r="J292" s="34">
        <f>SUM(J286:J291)</f>
        <v>1407441</v>
      </c>
      <c r="K292" s="39">
        <f t="shared" si="66"/>
        <v>0.28322413738284696</v>
      </c>
      <c r="L292" s="34">
        <f>SUM(L286:L291)</f>
        <v>0</v>
      </c>
      <c r="M292" s="39">
        <f t="shared" si="67"/>
        <v>0</v>
      </c>
      <c r="N292" s="34">
        <f t="shared" si="68"/>
        <v>4352811</v>
      </c>
      <c r="O292" s="39">
        <f t="shared" si="69"/>
        <v>0.87593095601561088</v>
      </c>
      <c r="P292" s="34">
        <f>SUM(P286:P291)</f>
        <v>795236</v>
      </c>
      <c r="Q292" s="34">
        <f>SUM(Q286:Q291)</f>
        <v>4962865</v>
      </c>
      <c r="R292" s="34">
        <f>SUM(R286:R291)</f>
        <v>4780052</v>
      </c>
      <c r="S292" s="34">
        <f>SUM(S286:S291)</f>
        <v>2509493</v>
      </c>
      <c r="T292" s="39">
        <f t="shared" si="70"/>
        <v>0.52499282434584393</v>
      </c>
      <c r="U292" s="39">
        <f t="shared" si="71"/>
        <v>0.76984065107716448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25380062</v>
      </c>
      <c r="E293" s="33">
        <v>25380062</v>
      </c>
      <c r="F293" s="33">
        <v>5532364</v>
      </c>
      <c r="G293" s="38">
        <f t="shared" si="64"/>
        <v>0.21798071257666746</v>
      </c>
      <c r="H293" s="33">
        <v>5944212</v>
      </c>
      <c r="I293" s="38">
        <f t="shared" si="65"/>
        <v>0.2342079384991258</v>
      </c>
      <c r="J293" s="33">
        <v>5892664</v>
      </c>
      <c r="K293" s="38">
        <f t="shared" si="66"/>
        <v>0.23217689539135089</v>
      </c>
      <c r="L293" s="33">
        <v>0</v>
      </c>
      <c r="M293" s="38">
        <f t="shared" si="67"/>
        <v>0</v>
      </c>
      <c r="N293" s="33">
        <f t="shared" si="68"/>
        <v>17369240</v>
      </c>
      <c r="O293" s="38">
        <f t="shared" si="69"/>
        <v>0.6843655464671442</v>
      </c>
      <c r="P293" s="33">
        <v>5392148</v>
      </c>
      <c r="Q293" s="33">
        <v>24518351</v>
      </c>
      <c r="R293" s="33">
        <v>24518351</v>
      </c>
      <c r="S293" s="33">
        <v>16518070</v>
      </c>
      <c r="T293" s="38">
        <f t="shared" si="70"/>
        <v>0.67370232198731472</v>
      </c>
      <c r="U293" s="38">
        <f t="shared" si="71"/>
        <v>9.2823119840182322E-2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3833955</v>
      </c>
      <c r="E297" s="33">
        <v>3144937</v>
      </c>
      <c r="F297" s="33">
        <v>529647</v>
      </c>
      <c r="G297" s="38">
        <f t="shared" si="64"/>
        <v>0.13814637886986153</v>
      </c>
      <c r="H297" s="33">
        <v>792407</v>
      </c>
      <c r="I297" s="38">
        <f t="shared" si="65"/>
        <v>0.2066813512417334</v>
      </c>
      <c r="J297" s="33">
        <v>689841</v>
      </c>
      <c r="K297" s="38">
        <f t="shared" si="66"/>
        <v>0.21934970398453132</v>
      </c>
      <c r="L297" s="33">
        <v>0</v>
      </c>
      <c r="M297" s="38">
        <f t="shared" si="67"/>
        <v>0</v>
      </c>
      <c r="N297" s="33">
        <f t="shared" si="68"/>
        <v>2011895</v>
      </c>
      <c r="O297" s="38">
        <f t="shared" si="69"/>
        <v>0.63972505649556732</v>
      </c>
      <c r="P297" s="33">
        <v>542500</v>
      </c>
      <c r="Q297" s="33">
        <v>3782230</v>
      </c>
      <c r="R297" s="33">
        <v>2792580</v>
      </c>
      <c r="S297" s="33">
        <v>1511629</v>
      </c>
      <c r="T297" s="38">
        <f t="shared" si="70"/>
        <v>0.54130195016794502</v>
      </c>
      <c r="U297" s="38">
        <f t="shared" si="71"/>
        <v>0.27159631336405532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29214017</v>
      </c>
      <c r="E298" s="34">
        <f>SUM(E293:E297)</f>
        <v>28524999</v>
      </c>
      <c r="F298" s="34">
        <f>SUM(F293:F297)</f>
        <v>6062011</v>
      </c>
      <c r="G298" s="39">
        <f t="shared" si="64"/>
        <v>0.20750350764840042</v>
      </c>
      <c r="H298" s="34">
        <f>SUM(H293:H297)</f>
        <v>6736619</v>
      </c>
      <c r="I298" s="39">
        <f t="shared" si="65"/>
        <v>0.23059543643039573</v>
      </c>
      <c r="J298" s="34">
        <f>SUM(J293:J297)</f>
        <v>6582505</v>
      </c>
      <c r="K298" s="39">
        <f t="shared" si="66"/>
        <v>0.23076267241937501</v>
      </c>
      <c r="L298" s="34">
        <f>SUM(L293:L297)</f>
        <v>0</v>
      </c>
      <c r="M298" s="39">
        <f t="shared" si="67"/>
        <v>0</v>
      </c>
      <c r="N298" s="34">
        <f t="shared" si="68"/>
        <v>19381135</v>
      </c>
      <c r="O298" s="39">
        <f t="shared" si="69"/>
        <v>0.67944384502870625</v>
      </c>
      <c r="P298" s="34">
        <f>SUM(P293:P297)</f>
        <v>5934648</v>
      </c>
      <c r="Q298" s="34">
        <f>SUM(Q293:Q297)</f>
        <v>28300581</v>
      </c>
      <c r="R298" s="34">
        <f>SUM(R293:R297)</f>
        <v>27310931</v>
      </c>
      <c r="S298" s="34">
        <f>SUM(S293:S297)</f>
        <v>18029699</v>
      </c>
      <c r="T298" s="39">
        <f t="shared" si="70"/>
        <v>0.66016420311705959</v>
      </c>
      <c r="U298" s="39">
        <f t="shared" si="71"/>
        <v>0.10916519395927105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36503381</v>
      </c>
      <c r="E299" s="34">
        <f>SUM(E263:E266,E268:E274,E276:E284,E286:E291,E293:E297)</f>
        <v>36363947</v>
      </c>
      <c r="F299" s="34">
        <f>SUM(F263:F266,F268:F274,F276:F284,F286:F291,F293:F297)</f>
        <v>8539542</v>
      </c>
      <c r="G299" s="39">
        <f t="shared" si="64"/>
        <v>0.23393838504986703</v>
      </c>
      <c r="H299" s="34">
        <f>SUM(H263:H266,H268:H274,H276:H284,H286:H291,H293:H297)</f>
        <v>10237039</v>
      </c>
      <c r="I299" s="39">
        <f t="shared" si="65"/>
        <v>0.2804408446439523</v>
      </c>
      <c r="J299" s="34">
        <f>SUM(J263:J266,J268:J274,J276:J284,J286:J291,J293:J297)</f>
        <v>9666490</v>
      </c>
      <c r="K299" s="39">
        <f t="shared" si="66"/>
        <v>0.2658262041796508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28443071</v>
      </c>
      <c r="O299" s="39">
        <f t="shared" si="69"/>
        <v>0.78217777074639339</v>
      </c>
      <c r="P299" s="34">
        <f>SUM(P263:P266,P268:P274,P276:P284,P286:P291,P293:P297)</f>
        <v>7624413</v>
      </c>
      <c r="Q299" s="34">
        <f>SUM(Q263:Q266,Q268:Q274,Q276:Q284,Q286:Q291,Q293:Q297)</f>
        <v>37920982</v>
      </c>
      <c r="R299" s="34">
        <f>SUM(R263:R266,R268:R274,R276:R284,R286:R291,R293:R297)</f>
        <v>36283892</v>
      </c>
      <c r="S299" s="34">
        <f>SUM(S263:S266,S268:S274,S276:S284,S286:S291,S293:S297)</f>
        <v>22726088</v>
      </c>
      <c r="T299" s="39">
        <f t="shared" si="70"/>
        <v>0.62634096695029295</v>
      </c>
      <c r="U299" s="39">
        <f t="shared" si="71"/>
        <v>0.26783399587614154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329619526</v>
      </c>
      <c r="E302" s="33">
        <v>344038048</v>
      </c>
      <c r="F302" s="33">
        <v>63937930</v>
      </c>
      <c r="G302" s="38">
        <f t="shared" ref="G302:G339" si="72">IF(($D302     =0),0,($F302     /$D302     ))</f>
        <v>0.19397494673904725</v>
      </c>
      <c r="H302" s="33">
        <v>80706541</v>
      </c>
      <c r="I302" s="38">
        <f t="shared" ref="I302:I339" si="73">IF(($D302     =0),0,($H302     /$D302     ))</f>
        <v>0.2448475731380064</v>
      </c>
      <c r="J302" s="33">
        <v>84856144</v>
      </c>
      <c r="K302" s="38">
        <f t="shared" ref="K302:K339" si="74">IF(($E302     =0),0,($J302     /$E302     ))</f>
        <v>0.24664755684231762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229500615</v>
      </c>
      <c r="O302" s="38">
        <f t="shared" ref="O302:O339" si="77">IF(($E302     =0),0,($N302     /$E302     ))</f>
        <v>0.66707916852266291</v>
      </c>
      <c r="P302" s="33">
        <v>78910456</v>
      </c>
      <c r="Q302" s="33">
        <v>471922352</v>
      </c>
      <c r="R302" s="33">
        <v>509428396</v>
      </c>
      <c r="S302" s="33">
        <v>218463939</v>
      </c>
      <c r="T302" s="38">
        <f t="shared" ref="T302:T339" si="78">IF(($R302     =0),0,($S302     /$R302     ))</f>
        <v>0.42884130667894688</v>
      </c>
      <c r="U302" s="38">
        <f t="shared" ref="U302:U339" si="79">IF(($P302     =0),0,(($J302     /$P302     )-1))</f>
        <v>7.5347277171988525E-2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329619526</v>
      </c>
      <c r="E303" s="34">
        <f>E302</f>
        <v>344038048</v>
      </c>
      <c r="F303" s="34">
        <f>F302</f>
        <v>63937930</v>
      </c>
      <c r="G303" s="39">
        <f t="shared" si="72"/>
        <v>0.19397494673904725</v>
      </c>
      <c r="H303" s="34">
        <f>H302</f>
        <v>80706541</v>
      </c>
      <c r="I303" s="39">
        <f t="shared" si="73"/>
        <v>0.2448475731380064</v>
      </c>
      <c r="J303" s="34">
        <f>J302</f>
        <v>84856144</v>
      </c>
      <c r="K303" s="39">
        <f t="shared" si="74"/>
        <v>0.24664755684231762</v>
      </c>
      <c r="L303" s="34">
        <f>L302</f>
        <v>0</v>
      </c>
      <c r="M303" s="39">
        <f t="shared" si="75"/>
        <v>0</v>
      </c>
      <c r="N303" s="34">
        <f t="shared" si="76"/>
        <v>229500615</v>
      </c>
      <c r="O303" s="39">
        <f t="shared" si="77"/>
        <v>0.66707916852266291</v>
      </c>
      <c r="P303" s="34">
        <f>P302</f>
        <v>78910456</v>
      </c>
      <c r="Q303" s="34">
        <f>Q302</f>
        <v>471922352</v>
      </c>
      <c r="R303" s="34">
        <f>R302</f>
        <v>509428396</v>
      </c>
      <c r="S303" s="34">
        <f>S302</f>
        <v>218463939</v>
      </c>
      <c r="T303" s="39">
        <f t="shared" si="78"/>
        <v>0.42884130667894688</v>
      </c>
      <c r="U303" s="39">
        <f t="shared" si="79"/>
        <v>7.5347277171988525E-2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2215453</v>
      </c>
      <c r="E304" s="33">
        <v>2220428</v>
      </c>
      <c r="F304" s="33">
        <v>507637</v>
      </c>
      <c r="G304" s="38">
        <f t="shared" si="72"/>
        <v>0.22913462844844823</v>
      </c>
      <c r="H304" s="33">
        <v>885511</v>
      </c>
      <c r="I304" s="38">
        <f t="shared" si="73"/>
        <v>0.39969748850460829</v>
      </c>
      <c r="J304" s="33">
        <v>185398</v>
      </c>
      <c r="K304" s="38">
        <f t="shared" si="74"/>
        <v>8.3496515086280657E-2</v>
      </c>
      <c r="L304" s="33">
        <v>0</v>
      </c>
      <c r="M304" s="38">
        <f t="shared" si="75"/>
        <v>0</v>
      </c>
      <c r="N304" s="33">
        <f t="shared" si="76"/>
        <v>1578546</v>
      </c>
      <c r="O304" s="38">
        <f t="shared" si="77"/>
        <v>0.71091969656300502</v>
      </c>
      <c r="P304" s="33">
        <v>172072</v>
      </c>
      <c r="Q304" s="33">
        <v>1553369</v>
      </c>
      <c r="R304" s="33">
        <v>2192307</v>
      </c>
      <c r="S304" s="33">
        <v>1539985</v>
      </c>
      <c r="T304" s="38">
        <f t="shared" si="78"/>
        <v>0.7024495200717783</v>
      </c>
      <c r="U304" s="38">
        <f t="shared" si="79"/>
        <v>7.7444325631131239E-2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2677106</v>
      </c>
      <c r="E307" s="33">
        <v>1026063</v>
      </c>
      <c r="F307" s="33">
        <v>144</v>
      </c>
      <c r="G307" s="38">
        <f t="shared" si="72"/>
        <v>5.3789427837373639E-5</v>
      </c>
      <c r="H307" s="33">
        <v>145</v>
      </c>
      <c r="I307" s="38">
        <f t="shared" si="73"/>
        <v>5.4162965530688734E-5</v>
      </c>
      <c r="J307" s="33">
        <v>18122</v>
      </c>
      <c r="K307" s="38">
        <f t="shared" si="74"/>
        <v>1.7661683541848796E-2</v>
      </c>
      <c r="L307" s="33">
        <v>0</v>
      </c>
      <c r="M307" s="38">
        <f t="shared" si="75"/>
        <v>0</v>
      </c>
      <c r="N307" s="33">
        <f t="shared" si="76"/>
        <v>18411</v>
      </c>
      <c r="O307" s="38">
        <f t="shared" si="77"/>
        <v>1.7943342660246008E-2</v>
      </c>
      <c r="P307" s="33">
        <v>0</v>
      </c>
      <c r="Q307" s="33">
        <v>2599152</v>
      </c>
      <c r="R307" s="33">
        <v>2599152</v>
      </c>
      <c r="S307" s="33">
        <v>1732384</v>
      </c>
      <c r="T307" s="38">
        <f t="shared" si="78"/>
        <v>0.66651892617284403</v>
      </c>
      <c r="U307" s="38">
        <f t="shared" si="79"/>
        <v>0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1740007</v>
      </c>
      <c r="E308" s="33">
        <v>1736947</v>
      </c>
      <c r="F308" s="33">
        <v>377078</v>
      </c>
      <c r="G308" s="38">
        <f t="shared" si="72"/>
        <v>0.21671062242853045</v>
      </c>
      <c r="H308" s="33">
        <v>415683</v>
      </c>
      <c r="I308" s="38">
        <f t="shared" si="73"/>
        <v>0.23889731478091755</v>
      </c>
      <c r="J308" s="33">
        <v>667338</v>
      </c>
      <c r="K308" s="38">
        <f t="shared" si="74"/>
        <v>0.38420170563638384</v>
      </c>
      <c r="L308" s="33">
        <v>0</v>
      </c>
      <c r="M308" s="38">
        <f t="shared" si="75"/>
        <v>0</v>
      </c>
      <c r="N308" s="33">
        <f t="shared" si="76"/>
        <v>1460099</v>
      </c>
      <c r="O308" s="38">
        <f t="shared" si="77"/>
        <v>0.84061229271820037</v>
      </c>
      <c r="P308" s="33">
        <v>356137</v>
      </c>
      <c r="Q308" s="33">
        <v>1534125</v>
      </c>
      <c r="R308" s="33">
        <v>1534266</v>
      </c>
      <c r="S308" s="33">
        <v>1044092</v>
      </c>
      <c r="T308" s="38">
        <f t="shared" si="78"/>
        <v>0.68051563418598859</v>
      </c>
      <c r="U308" s="38">
        <f t="shared" si="79"/>
        <v>0.87382383745581049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2954019</v>
      </c>
      <c r="E309" s="33">
        <v>2954019</v>
      </c>
      <c r="F309" s="33">
        <v>616753</v>
      </c>
      <c r="G309" s="38">
        <f t="shared" si="72"/>
        <v>0.20878437139368433</v>
      </c>
      <c r="H309" s="33">
        <v>828264</v>
      </c>
      <c r="I309" s="38">
        <f t="shared" si="73"/>
        <v>0.28038546806909503</v>
      </c>
      <c r="J309" s="33">
        <v>667021</v>
      </c>
      <c r="K309" s="38">
        <f t="shared" si="74"/>
        <v>0.22580118814401667</v>
      </c>
      <c r="L309" s="33">
        <v>0</v>
      </c>
      <c r="M309" s="38">
        <f t="shared" si="75"/>
        <v>0</v>
      </c>
      <c r="N309" s="33">
        <f t="shared" si="76"/>
        <v>2112038</v>
      </c>
      <c r="O309" s="38">
        <f t="shared" si="77"/>
        <v>0.71497102760679598</v>
      </c>
      <c r="P309" s="33">
        <v>592520</v>
      </c>
      <c r="Q309" s="33">
        <v>2995115</v>
      </c>
      <c r="R309" s="33">
        <v>2873384</v>
      </c>
      <c r="S309" s="33">
        <v>1991973</v>
      </c>
      <c r="T309" s="38">
        <f t="shared" si="78"/>
        <v>0.69324984060605888</v>
      </c>
      <c r="U309" s="38">
        <f t="shared" si="79"/>
        <v>0.12573584014041717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9586585</v>
      </c>
      <c r="E310" s="34">
        <f>SUM(E304:E309)</f>
        <v>7937457</v>
      </c>
      <c r="F310" s="34">
        <f>SUM(F304:F309)</f>
        <v>1501612</v>
      </c>
      <c r="G310" s="39">
        <f t="shared" si="72"/>
        <v>0.15663680027872282</v>
      </c>
      <c r="H310" s="34">
        <f>SUM(H304:H309)</f>
        <v>2129603</v>
      </c>
      <c r="I310" s="39">
        <f t="shared" si="73"/>
        <v>0.22214406902979528</v>
      </c>
      <c r="J310" s="34">
        <f>SUM(J304:J309)</f>
        <v>1537879</v>
      </c>
      <c r="K310" s="39">
        <f t="shared" si="74"/>
        <v>0.19374958503712209</v>
      </c>
      <c r="L310" s="34">
        <f>SUM(L304:L309)</f>
        <v>0</v>
      </c>
      <c r="M310" s="39">
        <f t="shared" si="75"/>
        <v>0</v>
      </c>
      <c r="N310" s="34">
        <f t="shared" si="76"/>
        <v>5169094</v>
      </c>
      <c r="O310" s="39">
        <f t="shared" si="77"/>
        <v>0.65122796885702816</v>
      </c>
      <c r="P310" s="34">
        <f>SUM(P304:P309)</f>
        <v>1120729</v>
      </c>
      <c r="Q310" s="34">
        <f>SUM(Q304:Q309)</f>
        <v>8681761</v>
      </c>
      <c r="R310" s="34">
        <f>SUM(R304:R309)</f>
        <v>9199109</v>
      </c>
      <c r="S310" s="34">
        <f>SUM(S304:S309)</f>
        <v>6308434</v>
      </c>
      <c r="T310" s="39">
        <f t="shared" si="78"/>
        <v>0.68576576274941414</v>
      </c>
      <c r="U310" s="39">
        <f t="shared" si="79"/>
        <v>0.37221308630364702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950901</v>
      </c>
      <c r="E311" s="33">
        <v>950901</v>
      </c>
      <c r="F311" s="33">
        <v>229449</v>
      </c>
      <c r="G311" s="38">
        <f t="shared" si="72"/>
        <v>0.24129641256029807</v>
      </c>
      <c r="H311" s="33">
        <v>225187</v>
      </c>
      <c r="I311" s="38">
        <f t="shared" si="73"/>
        <v>0.23681434765553933</v>
      </c>
      <c r="J311" s="33">
        <v>228199</v>
      </c>
      <c r="K311" s="38">
        <f t="shared" si="74"/>
        <v>0.23998186982661707</v>
      </c>
      <c r="L311" s="33">
        <v>0</v>
      </c>
      <c r="M311" s="38">
        <f t="shared" si="75"/>
        <v>0</v>
      </c>
      <c r="N311" s="33">
        <f t="shared" si="76"/>
        <v>682835</v>
      </c>
      <c r="O311" s="38">
        <f t="shared" si="77"/>
        <v>0.71809263004245449</v>
      </c>
      <c r="P311" s="33">
        <v>224456</v>
      </c>
      <c r="Q311" s="33">
        <v>959219</v>
      </c>
      <c r="R311" s="33">
        <v>928699</v>
      </c>
      <c r="S311" s="33">
        <v>670896</v>
      </c>
      <c r="T311" s="38">
        <f t="shared" si="78"/>
        <v>0.72240413740081555</v>
      </c>
      <c r="U311" s="38">
        <f t="shared" si="79"/>
        <v>1.6675874113412092E-2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648583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50000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124430</v>
      </c>
      <c r="R313" s="33">
        <v>224430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619300</v>
      </c>
      <c r="E314" s="33">
        <v>574200</v>
      </c>
      <c r="F314" s="33">
        <v>164644</v>
      </c>
      <c r="G314" s="38">
        <f t="shared" si="72"/>
        <v>0.26585499757791053</v>
      </c>
      <c r="H314" s="33">
        <v>23162</v>
      </c>
      <c r="I314" s="38">
        <f t="shared" si="73"/>
        <v>3.7400290650734698E-2</v>
      </c>
      <c r="J314" s="33">
        <v>32721</v>
      </c>
      <c r="K314" s="38">
        <f t="shared" si="74"/>
        <v>5.6985370950888195E-2</v>
      </c>
      <c r="L314" s="33">
        <v>0</v>
      </c>
      <c r="M314" s="38">
        <f t="shared" si="75"/>
        <v>0</v>
      </c>
      <c r="N314" s="33">
        <f t="shared" si="76"/>
        <v>220527</v>
      </c>
      <c r="O314" s="38">
        <f t="shared" si="77"/>
        <v>0.38405956112852663</v>
      </c>
      <c r="P314" s="33">
        <v>54758</v>
      </c>
      <c r="Q314" s="33">
        <v>2017139</v>
      </c>
      <c r="R314" s="33">
        <v>622139</v>
      </c>
      <c r="S314" s="33">
        <v>338082</v>
      </c>
      <c r="T314" s="38">
        <f t="shared" si="78"/>
        <v>0.54341875368687709</v>
      </c>
      <c r="U314" s="38">
        <f t="shared" si="79"/>
        <v>-0.40244347857847251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973696</v>
      </c>
      <c r="E315" s="33">
        <v>1073696</v>
      </c>
      <c r="F315" s="33">
        <v>350574</v>
      </c>
      <c r="G315" s="38">
        <f t="shared" si="72"/>
        <v>0.36004461351386879</v>
      </c>
      <c r="H315" s="33">
        <v>127515</v>
      </c>
      <c r="I315" s="38">
        <f t="shared" si="73"/>
        <v>0.13095976567635073</v>
      </c>
      <c r="J315" s="33">
        <v>374992</v>
      </c>
      <c r="K315" s="38">
        <f t="shared" si="74"/>
        <v>0.34925341996244746</v>
      </c>
      <c r="L315" s="33">
        <v>0</v>
      </c>
      <c r="M315" s="38">
        <f t="shared" si="75"/>
        <v>0</v>
      </c>
      <c r="N315" s="33">
        <f t="shared" si="76"/>
        <v>853081</v>
      </c>
      <c r="O315" s="38">
        <f t="shared" si="77"/>
        <v>0.79452750126665272</v>
      </c>
      <c r="P315" s="33">
        <v>8553</v>
      </c>
      <c r="Q315" s="33">
        <v>1105866</v>
      </c>
      <c r="R315" s="33">
        <v>881210</v>
      </c>
      <c r="S315" s="33">
        <v>672818</v>
      </c>
      <c r="T315" s="38">
        <f t="shared" si="78"/>
        <v>0.76351607448848746</v>
      </c>
      <c r="U315" s="38">
        <f t="shared" si="79"/>
        <v>42.843329825792118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8332166</v>
      </c>
      <c r="E316" s="33">
        <v>7665104</v>
      </c>
      <c r="F316" s="33">
        <v>1128113</v>
      </c>
      <c r="G316" s="38">
        <f t="shared" si="72"/>
        <v>0.13539252578501196</v>
      </c>
      <c r="H316" s="33">
        <v>1484223</v>
      </c>
      <c r="I316" s="38">
        <f t="shared" si="73"/>
        <v>0.17813171269031366</v>
      </c>
      <c r="J316" s="33">
        <v>1544812</v>
      </c>
      <c r="K316" s="38">
        <f t="shared" si="74"/>
        <v>0.20153829615358121</v>
      </c>
      <c r="L316" s="33">
        <v>0</v>
      </c>
      <c r="M316" s="38">
        <f t="shared" si="75"/>
        <v>0</v>
      </c>
      <c r="N316" s="33">
        <f t="shared" si="76"/>
        <v>4157148</v>
      </c>
      <c r="O316" s="38">
        <f t="shared" si="77"/>
        <v>0.54234724016790903</v>
      </c>
      <c r="P316" s="33">
        <v>1470781</v>
      </c>
      <c r="Q316" s="33">
        <v>9307505</v>
      </c>
      <c r="R316" s="33">
        <v>7843250</v>
      </c>
      <c r="S316" s="33">
        <v>3489136</v>
      </c>
      <c r="T316" s="38">
        <f t="shared" si="78"/>
        <v>0.44485844515985085</v>
      </c>
      <c r="U316" s="38">
        <f t="shared" si="79"/>
        <v>5.0334482156078941E-2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10926063</v>
      </c>
      <c r="E317" s="34">
        <f>SUM(E311:E316)</f>
        <v>10263901</v>
      </c>
      <c r="F317" s="34">
        <f>SUM(F311:F316)</f>
        <v>1872780</v>
      </c>
      <c r="G317" s="39">
        <f t="shared" si="72"/>
        <v>0.1714048326464894</v>
      </c>
      <c r="H317" s="34">
        <f>SUM(H311:H316)</f>
        <v>1860087</v>
      </c>
      <c r="I317" s="39">
        <f t="shared" si="73"/>
        <v>0.17024311501773329</v>
      </c>
      <c r="J317" s="34">
        <f>SUM(J311:J316)</f>
        <v>2180724</v>
      </c>
      <c r="K317" s="39">
        <f t="shared" si="74"/>
        <v>0.21246541641428537</v>
      </c>
      <c r="L317" s="34">
        <f>SUM(L311:L316)</f>
        <v>0</v>
      </c>
      <c r="M317" s="39">
        <f t="shared" si="75"/>
        <v>0</v>
      </c>
      <c r="N317" s="34">
        <f t="shared" si="76"/>
        <v>5913591</v>
      </c>
      <c r="O317" s="39">
        <f t="shared" si="77"/>
        <v>0.57615432962574364</v>
      </c>
      <c r="P317" s="34">
        <f>SUM(P311:P316)</f>
        <v>1758548</v>
      </c>
      <c r="Q317" s="34">
        <f>SUM(Q311:Q316)</f>
        <v>14162742</v>
      </c>
      <c r="R317" s="34">
        <f>SUM(R311:R316)</f>
        <v>10499728</v>
      </c>
      <c r="S317" s="34">
        <f>SUM(S311:S316)</f>
        <v>5170932</v>
      </c>
      <c r="T317" s="39">
        <f t="shared" si="78"/>
        <v>0.49248247192689182</v>
      </c>
      <c r="U317" s="39">
        <f t="shared" si="79"/>
        <v>0.24007078567090567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619530</v>
      </c>
      <c r="E318" s="33">
        <v>574530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24800</v>
      </c>
      <c r="Q318" s="33">
        <v>557814</v>
      </c>
      <c r="R318" s="33">
        <v>359814</v>
      </c>
      <c r="S318" s="33">
        <v>24800</v>
      </c>
      <c r="T318" s="38">
        <f t="shared" si="78"/>
        <v>6.8924499880493817E-2</v>
      </c>
      <c r="U318" s="38">
        <f t="shared" si="79"/>
        <v>-1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3594862</v>
      </c>
      <c r="E319" s="33">
        <v>3594862</v>
      </c>
      <c r="F319" s="33">
        <v>610170</v>
      </c>
      <c r="G319" s="38">
        <f t="shared" si="72"/>
        <v>0.16973391468156496</v>
      </c>
      <c r="H319" s="33">
        <v>708935</v>
      </c>
      <c r="I319" s="38">
        <f t="shared" si="73"/>
        <v>0.19720784831239696</v>
      </c>
      <c r="J319" s="33">
        <v>621820</v>
      </c>
      <c r="K319" s="38">
        <f t="shared" si="74"/>
        <v>0.17297465104362839</v>
      </c>
      <c r="L319" s="33">
        <v>0</v>
      </c>
      <c r="M319" s="38">
        <f t="shared" si="75"/>
        <v>0</v>
      </c>
      <c r="N319" s="33">
        <f t="shared" si="76"/>
        <v>1940925</v>
      </c>
      <c r="O319" s="38">
        <f t="shared" si="77"/>
        <v>0.53991641403759028</v>
      </c>
      <c r="P319" s="33">
        <v>861748</v>
      </c>
      <c r="Q319" s="33">
        <v>3718620</v>
      </c>
      <c r="R319" s="33">
        <v>3050925</v>
      </c>
      <c r="S319" s="33">
        <v>2236159</v>
      </c>
      <c r="T319" s="38">
        <f t="shared" si="78"/>
        <v>0.73294459876922569</v>
      </c>
      <c r="U319" s="38">
        <f t="shared" si="79"/>
        <v>-0.27842014138704119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1010264</v>
      </c>
      <c r="E321" s="33">
        <v>1054000</v>
      </c>
      <c r="F321" s="33">
        <v>30000</v>
      </c>
      <c r="G321" s="38">
        <f t="shared" si="72"/>
        <v>2.9695208381175613E-2</v>
      </c>
      <c r="H321" s="33">
        <v>50359</v>
      </c>
      <c r="I321" s="38">
        <f t="shared" si="73"/>
        <v>4.984736662892076E-2</v>
      </c>
      <c r="J321" s="33">
        <v>199554</v>
      </c>
      <c r="K321" s="38">
        <f t="shared" si="74"/>
        <v>0.18933017077798861</v>
      </c>
      <c r="L321" s="33">
        <v>0</v>
      </c>
      <c r="M321" s="38">
        <f t="shared" si="75"/>
        <v>0</v>
      </c>
      <c r="N321" s="33">
        <f t="shared" si="76"/>
        <v>279913</v>
      </c>
      <c r="O321" s="38">
        <f t="shared" si="77"/>
        <v>0.26557210626185956</v>
      </c>
      <c r="P321" s="33">
        <v>207126</v>
      </c>
      <c r="Q321" s="33">
        <v>409776</v>
      </c>
      <c r="R321" s="33">
        <v>1212776</v>
      </c>
      <c r="S321" s="33">
        <v>905104</v>
      </c>
      <c r="T321" s="38">
        <f t="shared" si="78"/>
        <v>0.74630764461038146</v>
      </c>
      <c r="U321" s="38">
        <f t="shared" si="79"/>
        <v>-3.6557457779322733E-2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5224656</v>
      </c>
      <c r="E323" s="34">
        <f>SUM(E318:E322)</f>
        <v>5223392</v>
      </c>
      <c r="F323" s="34">
        <f>SUM(F318:F322)</f>
        <v>640170</v>
      </c>
      <c r="G323" s="39">
        <f t="shared" si="72"/>
        <v>0.12252864112010436</v>
      </c>
      <c r="H323" s="34">
        <f>SUM(H318:H322)</f>
        <v>759294</v>
      </c>
      <c r="I323" s="39">
        <f t="shared" si="73"/>
        <v>0.14532899390888127</v>
      </c>
      <c r="J323" s="34">
        <f>SUM(J318:J322)</f>
        <v>821374</v>
      </c>
      <c r="K323" s="39">
        <f t="shared" si="74"/>
        <v>0.15724915916706997</v>
      </c>
      <c r="L323" s="34">
        <f>SUM(L318:L322)</f>
        <v>0</v>
      </c>
      <c r="M323" s="39">
        <f t="shared" si="75"/>
        <v>0</v>
      </c>
      <c r="N323" s="34">
        <f t="shared" si="76"/>
        <v>2220838</v>
      </c>
      <c r="O323" s="39">
        <f t="shared" si="77"/>
        <v>0.42517161262260234</v>
      </c>
      <c r="P323" s="34">
        <f>SUM(P318:P322)</f>
        <v>1093674</v>
      </c>
      <c r="Q323" s="34">
        <f>SUM(Q318:Q322)</f>
        <v>4686210</v>
      </c>
      <c r="R323" s="34">
        <f>SUM(R318:R322)</f>
        <v>4623515</v>
      </c>
      <c r="S323" s="34">
        <f>SUM(S318:S322)</f>
        <v>3166063</v>
      </c>
      <c r="T323" s="39">
        <f t="shared" si="78"/>
        <v>0.68477403014805838</v>
      </c>
      <c r="U323" s="39">
        <f t="shared" si="79"/>
        <v>-0.24897730036555688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1230614</v>
      </c>
      <c r="E325" s="33">
        <v>1230614</v>
      </c>
      <c r="F325" s="33">
        <v>236880</v>
      </c>
      <c r="G325" s="38">
        <f t="shared" si="72"/>
        <v>0.1924892777101512</v>
      </c>
      <c r="H325" s="33">
        <v>367825</v>
      </c>
      <c r="I325" s="38">
        <f t="shared" si="73"/>
        <v>0.29889551069628656</v>
      </c>
      <c r="J325" s="33">
        <v>210065</v>
      </c>
      <c r="K325" s="38">
        <f t="shared" si="74"/>
        <v>0.17069934195450401</v>
      </c>
      <c r="L325" s="33">
        <v>0</v>
      </c>
      <c r="M325" s="38">
        <f t="shared" si="75"/>
        <v>0</v>
      </c>
      <c r="N325" s="33">
        <f t="shared" si="76"/>
        <v>814770</v>
      </c>
      <c r="O325" s="38">
        <f t="shared" si="77"/>
        <v>0.66208413036094182</v>
      </c>
      <c r="P325" s="33">
        <v>151401</v>
      </c>
      <c r="Q325" s="33">
        <v>1244711</v>
      </c>
      <c r="R325" s="33">
        <v>1162111</v>
      </c>
      <c r="S325" s="33">
        <v>637675</v>
      </c>
      <c r="T325" s="38">
        <f t="shared" si="78"/>
        <v>0.54872124951919399</v>
      </c>
      <c r="U325" s="38">
        <f t="shared" si="79"/>
        <v>0.38747432315506503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6626690</v>
      </c>
      <c r="E326" s="33">
        <v>8173775</v>
      </c>
      <c r="F326" s="33">
        <v>1533914</v>
      </c>
      <c r="G326" s="38">
        <f t="shared" si="72"/>
        <v>0.23147514068109418</v>
      </c>
      <c r="H326" s="33">
        <v>1541704</v>
      </c>
      <c r="I326" s="38">
        <f t="shared" si="73"/>
        <v>0.23265068986175602</v>
      </c>
      <c r="J326" s="33">
        <v>1567023</v>
      </c>
      <c r="K326" s="38">
        <f t="shared" si="74"/>
        <v>0.1917134983529642</v>
      </c>
      <c r="L326" s="33">
        <v>0</v>
      </c>
      <c r="M326" s="38">
        <f t="shared" si="75"/>
        <v>0</v>
      </c>
      <c r="N326" s="33">
        <f t="shared" si="76"/>
        <v>4642641</v>
      </c>
      <c r="O326" s="38">
        <f t="shared" si="77"/>
        <v>0.56799226795452529</v>
      </c>
      <c r="P326" s="33">
        <v>1365687</v>
      </c>
      <c r="Q326" s="33">
        <v>5905284</v>
      </c>
      <c r="R326" s="33">
        <v>7835653</v>
      </c>
      <c r="S326" s="33">
        <v>5156979</v>
      </c>
      <c r="T326" s="38">
        <f t="shared" si="78"/>
        <v>0.65814285037890274</v>
      </c>
      <c r="U326" s="38">
        <f t="shared" si="79"/>
        <v>0.14742470273203168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17250784</v>
      </c>
      <c r="E327" s="33">
        <v>16650184</v>
      </c>
      <c r="F327" s="33">
        <v>2937141</v>
      </c>
      <c r="G327" s="38">
        <f t="shared" si="72"/>
        <v>0.17026130522531613</v>
      </c>
      <c r="H327" s="33">
        <v>4339459</v>
      </c>
      <c r="I327" s="38">
        <f t="shared" si="73"/>
        <v>0.25155140775051149</v>
      </c>
      <c r="J327" s="33">
        <v>3763007</v>
      </c>
      <c r="K327" s="38">
        <f t="shared" si="74"/>
        <v>0.22600392884547102</v>
      </c>
      <c r="L327" s="33">
        <v>0</v>
      </c>
      <c r="M327" s="38">
        <f t="shared" si="75"/>
        <v>0</v>
      </c>
      <c r="N327" s="33">
        <f t="shared" si="76"/>
        <v>11039607</v>
      </c>
      <c r="O327" s="38">
        <f t="shared" si="77"/>
        <v>0.66303213225751745</v>
      </c>
      <c r="P327" s="33">
        <v>3321517</v>
      </c>
      <c r="Q327" s="33">
        <v>15555676</v>
      </c>
      <c r="R327" s="33">
        <v>15503040</v>
      </c>
      <c r="S327" s="33">
        <v>9894313</v>
      </c>
      <c r="T327" s="38">
        <f t="shared" si="78"/>
        <v>0.63821760119305637</v>
      </c>
      <c r="U327" s="38">
        <f t="shared" si="79"/>
        <v>0.13291818166217428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13599978</v>
      </c>
      <c r="E329" s="33">
        <v>9568833</v>
      </c>
      <c r="F329" s="33">
        <v>3225460</v>
      </c>
      <c r="G329" s="38">
        <f t="shared" si="72"/>
        <v>0.23716656012237666</v>
      </c>
      <c r="H329" s="33">
        <v>2128574</v>
      </c>
      <c r="I329" s="38">
        <f t="shared" si="73"/>
        <v>0.15651304730051768</v>
      </c>
      <c r="J329" s="33">
        <v>1051556</v>
      </c>
      <c r="K329" s="38">
        <f t="shared" si="74"/>
        <v>0.10989386062020311</v>
      </c>
      <c r="L329" s="33">
        <v>0</v>
      </c>
      <c r="M329" s="38">
        <f t="shared" si="75"/>
        <v>0</v>
      </c>
      <c r="N329" s="33">
        <f t="shared" si="76"/>
        <v>6405590</v>
      </c>
      <c r="O329" s="38">
        <f t="shared" si="77"/>
        <v>0.66942227960295686</v>
      </c>
      <c r="P329" s="33">
        <v>3613729</v>
      </c>
      <c r="Q329" s="33">
        <v>39131118</v>
      </c>
      <c r="R329" s="33">
        <v>27444576</v>
      </c>
      <c r="S329" s="33">
        <v>21953132</v>
      </c>
      <c r="T329" s="38">
        <f t="shared" si="78"/>
        <v>0.7999078579315636</v>
      </c>
      <c r="U329" s="38">
        <f t="shared" si="79"/>
        <v>-0.70901083064059311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2660748</v>
      </c>
      <c r="E331" s="33">
        <v>2945610</v>
      </c>
      <c r="F331" s="33">
        <v>621755</v>
      </c>
      <c r="G331" s="38">
        <f t="shared" si="72"/>
        <v>0.23367677059232966</v>
      </c>
      <c r="H331" s="33">
        <v>631002</v>
      </c>
      <c r="I331" s="38">
        <f t="shared" si="73"/>
        <v>0.23715210910616114</v>
      </c>
      <c r="J331" s="33">
        <v>649040</v>
      </c>
      <c r="K331" s="38">
        <f t="shared" si="74"/>
        <v>0.22034145728728516</v>
      </c>
      <c r="L331" s="33">
        <v>0</v>
      </c>
      <c r="M331" s="38">
        <f t="shared" si="75"/>
        <v>0</v>
      </c>
      <c r="N331" s="33">
        <f t="shared" si="76"/>
        <v>1901797</v>
      </c>
      <c r="O331" s="38">
        <f t="shared" si="77"/>
        <v>0.64563774566218879</v>
      </c>
      <c r="P331" s="33">
        <v>793720</v>
      </c>
      <c r="Q331" s="33">
        <v>2772734</v>
      </c>
      <c r="R331" s="33">
        <v>2422755</v>
      </c>
      <c r="S331" s="33">
        <v>1641018</v>
      </c>
      <c r="T331" s="38">
        <f t="shared" si="78"/>
        <v>0.67733551267049286</v>
      </c>
      <c r="U331" s="38">
        <f t="shared" si="79"/>
        <v>-0.18228090510507489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41368814</v>
      </c>
      <c r="E332" s="34">
        <f>SUM(E324:E331)</f>
        <v>38569016</v>
      </c>
      <c r="F332" s="34">
        <f>SUM(F324:F331)</f>
        <v>8555150</v>
      </c>
      <c r="G332" s="39">
        <f t="shared" si="72"/>
        <v>0.20680191605202894</v>
      </c>
      <c r="H332" s="34">
        <f>SUM(H324:H331)</f>
        <v>9008564</v>
      </c>
      <c r="I332" s="39">
        <f t="shared" si="73"/>
        <v>0.21776220125624099</v>
      </c>
      <c r="J332" s="34">
        <f>SUM(J324:J331)</f>
        <v>7240691</v>
      </c>
      <c r="K332" s="39">
        <f t="shared" si="74"/>
        <v>0.18773336089258799</v>
      </c>
      <c r="L332" s="34">
        <f>SUM(L324:L331)</f>
        <v>0</v>
      </c>
      <c r="M332" s="39">
        <f t="shared" si="75"/>
        <v>0</v>
      </c>
      <c r="N332" s="34">
        <f t="shared" si="76"/>
        <v>24804405</v>
      </c>
      <c r="O332" s="39">
        <f t="shared" si="77"/>
        <v>0.64311739246860744</v>
      </c>
      <c r="P332" s="34">
        <f>SUM(P324:P331)</f>
        <v>9246054</v>
      </c>
      <c r="Q332" s="34">
        <f>SUM(Q324:Q331)</f>
        <v>64609523</v>
      </c>
      <c r="R332" s="34">
        <f>SUM(R324:R331)</f>
        <v>54368135</v>
      </c>
      <c r="S332" s="34">
        <f>SUM(S324:S331)</f>
        <v>39283117</v>
      </c>
      <c r="T332" s="39">
        <f t="shared" si="78"/>
        <v>0.72253935140500958</v>
      </c>
      <c r="U332" s="39">
        <f t="shared" si="79"/>
        <v>-0.2168885234717427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485688</v>
      </c>
      <c r="E333" s="33">
        <v>444720</v>
      </c>
      <c r="F333" s="33">
        <v>87059</v>
      </c>
      <c r="G333" s="38">
        <f t="shared" si="72"/>
        <v>0.17924881817133634</v>
      </c>
      <c r="H333" s="33">
        <v>90237</v>
      </c>
      <c r="I333" s="38">
        <f t="shared" si="73"/>
        <v>0.18579211345555172</v>
      </c>
      <c r="J333" s="33">
        <v>88665</v>
      </c>
      <c r="K333" s="38">
        <f t="shared" si="74"/>
        <v>0.19937263896384241</v>
      </c>
      <c r="L333" s="33">
        <v>0</v>
      </c>
      <c r="M333" s="38">
        <f t="shared" si="75"/>
        <v>0</v>
      </c>
      <c r="N333" s="33">
        <f t="shared" si="76"/>
        <v>265961</v>
      </c>
      <c r="O333" s="38">
        <f t="shared" si="77"/>
        <v>0.59804146429213889</v>
      </c>
      <c r="P333" s="33">
        <v>84225</v>
      </c>
      <c r="Q333" s="33">
        <v>432852</v>
      </c>
      <c r="R333" s="33">
        <v>429704</v>
      </c>
      <c r="S333" s="33">
        <v>253930</v>
      </c>
      <c r="T333" s="38">
        <f t="shared" si="78"/>
        <v>0.59094167147617893</v>
      </c>
      <c r="U333" s="38">
        <f t="shared" si="79"/>
        <v>5.2715939447907312E-2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281300</v>
      </c>
      <c r="E334" s="33">
        <v>281300</v>
      </c>
      <c r="F334" s="33">
        <v>0</v>
      </c>
      <c r="G334" s="38">
        <f t="shared" si="72"/>
        <v>0</v>
      </c>
      <c r="H334" s="33">
        <v>100000</v>
      </c>
      <c r="I334" s="38">
        <f t="shared" si="73"/>
        <v>0.35549235691432635</v>
      </c>
      <c r="J334" s="33">
        <v>50000</v>
      </c>
      <c r="K334" s="38">
        <f t="shared" si="74"/>
        <v>0.17774617845716317</v>
      </c>
      <c r="L334" s="33">
        <v>0</v>
      </c>
      <c r="M334" s="38">
        <f t="shared" si="75"/>
        <v>0</v>
      </c>
      <c r="N334" s="33">
        <f t="shared" si="76"/>
        <v>150000</v>
      </c>
      <c r="O334" s="38">
        <f t="shared" si="77"/>
        <v>0.53323853537148946</v>
      </c>
      <c r="P334" s="33">
        <v>150000</v>
      </c>
      <c r="Q334" s="33">
        <v>200000</v>
      </c>
      <c r="R334" s="33">
        <v>200000</v>
      </c>
      <c r="S334" s="33">
        <v>200000</v>
      </c>
      <c r="T334" s="38">
        <f t="shared" si="78"/>
        <v>1</v>
      </c>
      <c r="U334" s="38">
        <f t="shared" si="79"/>
        <v>-0.66666666666666674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100000</v>
      </c>
      <c r="E336" s="33">
        <v>100000</v>
      </c>
      <c r="F336" s="33">
        <v>0</v>
      </c>
      <c r="G336" s="38">
        <f t="shared" si="72"/>
        <v>0</v>
      </c>
      <c r="H336" s="33">
        <v>20000</v>
      </c>
      <c r="I336" s="38">
        <f t="shared" si="73"/>
        <v>0.2</v>
      </c>
      <c r="J336" s="33">
        <v>35000</v>
      </c>
      <c r="K336" s="38">
        <f t="shared" si="74"/>
        <v>0.35</v>
      </c>
      <c r="L336" s="33">
        <v>0</v>
      </c>
      <c r="M336" s="38">
        <f t="shared" si="75"/>
        <v>0</v>
      </c>
      <c r="N336" s="33">
        <f t="shared" si="76"/>
        <v>55000</v>
      </c>
      <c r="O336" s="38">
        <f t="shared" si="77"/>
        <v>0.55000000000000004</v>
      </c>
      <c r="P336" s="33">
        <v>0</v>
      </c>
      <c r="Q336" s="33">
        <v>40000</v>
      </c>
      <c r="R336" s="33">
        <v>40002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866988</v>
      </c>
      <c r="E337" s="34">
        <f>SUM(E333:E336)</f>
        <v>826020</v>
      </c>
      <c r="F337" s="34">
        <f>SUM(F333:F336)</f>
        <v>87059</v>
      </c>
      <c r="G337" s="39">
        <f t="shared" si="72"/>
        <v>0.10041546134433234</v>
      </c>
      <c r="H337" s="34">
        <f>SUM(H333:H336)</f>
        <v>210237</v>
      </c>
      <c r="I337" s="39">
        <f t="shared" si="73"/>
        <v>0.24249124555357168</v>
      </c>
      <c r="J337" s="34">
        <f>SUM(J333:J336)</f>
        <v>173665</v>
      </c>
      <c r="K337" s="39">
        <f t="shared" si="74"/>
        <v>0.2102430933875693</v>
      </c>
      <c r="L337" s="34">
        <f>SUM(L333:L336)</f>
        <v>0</v>
      </c>
      <c r="M337" s="39">
        <f t="shared" si="75"/>
        <v>0</v>
      </c>
      <c r="N337" s="34">
        <f t="shared" si="76"/>
        <v>470961</v>
      </c>
      <c r="O337" s="39">
        <f t="shared" si="77"/>
        <v>0.57015689692743521</v>
      </c>
      <c r="P337" s="34">
        <f>SUM(P333:P336)</f>
        <v>234225</v>
      </c>
      <c r="Q337" s="34">
        <f>SUM(Q333:Q336)</f>
        <v>672852</v>
      </c>
      <c r="R337" s="34">
        <f>SUM(R333:R336)</f>
        <v>669706</v>
      </c>
      <c r="S337" s="34">
        <f>SUM(S333:S336)</f>
        <v>453930</v>
      </c>
      <c r="T337" s="39">
        <f t="shared" si="78"/>
        <v>0.67780488751780632</v>
      </c>
      <c r="U337" s="39">
        <f t="shared" si="79"/>
        <v>-0.25855480841071621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397592632</v>
      </c>
      <c r="E338" s="34">
        <f>SUM(E302,E304:E309,E311:E316,E318:E322,E324:E331,E333:E336)</f>
        <v>406857834</v>
      </c>
      <c r="F338" s="34">
        <f>SUM(F302,F304:F309,F311:F316,F318:F322,F324:F331,F333:F336)</f>
        <v>76594701</v>
      </c>
      <c r="G338" s="39">
        <f t="shared" si="72"/>
        <v>0.19264617811126841</v>
      </c>
      <c r="H338" s="34">
        <f>SUM(H302,H304:H309,H311:H316,H318:H322,H324:H331,H333:H336)</f>
        <v>94674326</v>
      </c>
      <c r="I338" s="39">
        <f t="shared" si="73"/>
        <v>0.23811891463823706</v>
      </c>
      <c r="J338" s="34">
        <f>SUM(J302,J304:J309,J311:J316,J318:J322,J324:J331,J333:J336)</f>
        <v>96810477</v>
      </c>
      <c r="K338" s="39">
        <f t="shared" si="74"/>
        <v>0.23794669515937109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268079504</v>
      </c>
      <c r="O338" s="39">
        <f t="shared" si="77"/>
        <v>0.6589021559801157</v>
      </c>
      <c r="P338" s="34">
        <f>SUM(P302,P304:P309,P311:P316,P318:P322,P324:P331,P333:P336)</f>
        <v>92363686</v>
      </c>
      <c r="Q338" s="34">
        <f>SUM(Q302,Q304:Q309,Q311:Q316,Q318:Q322,Q324:Q331,Q333:Q336)</f>
        <v>564735440</v>
      </c>
      <c r="R338" s="34">
        <f>SUM(R302,R304:R309,R311:R316,R318:R322,R324:R331,R333:R336)</f>
        <v>588788589</v>
      </c>
      <c r="S338" s="34">
        <f>SUM(S302,S304:S309,S311:S316,S318:S322,S324:S331,S333:S336)</f>
        <v>272846415</v>
      </c>
      <c r="T338" s="39">
        <f t="shared" si="78"/>
        <v>0.4634030280094304</v>
      </c>
      <c r="U338" s="39">
        <f t="shared" si="79"/>
        <v>4.8144364875174039E-2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2605841179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2549415699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511253151</v>
      </c>
      <c r="G339" s="41">
        <f t="shared" si="72"/>
        <v>0.19619505406549567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682767639</v>
      </c>
      <c r="I339" s="41">
        <f t="shared" si="73"/>
        <v>0.26201429484739908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546271406</v>
      </c>
      <c r="K339" s="41">
        <f t="shared" si="74"/>
        <v>0.21427317883634009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1740292196</v>
      </c>
      <c r="O339" s="41">
        <f t="shared" si="77"/>
        <v>0.68262394268719062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627958354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2506166390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2578943743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1753158031</v>
      </c>
      <c r="T339" s="41">
        <f t="shared" si="78"/>
        <v>0.67979692684595328</v>
      </c>
      <c r="U339" s="41">
        <f t="shared" si="79"/>
        <v>-0.13008338447871015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1231506665</v>
      </c>
      <c r="E8" s="33">
        <v>1273988953</v>
      </c>
      <c r="F8" s="33">
        <v>319427199</v>
      </c>
      <c r="G8" s="38">
        <f>IF(($D8       =0),0,($F8       /$D8       ))</f>
        <v>0.25937918817516104</v>
      </c>
      <c r="H8" s="33">
        <v>300659167</v>
      </c>
      <c r="I8" s="38">
        <f>IF(($D8       =0),0,($H8       /$D8       ))</f>
        <v>0.24413929339148158</v>
      </c>
      <c r="J8" s="33">
        <v>313459694</v>
      </c>
      <c r="K8" s="38">
        <f>IF(($E8       =0),0,($J8       /$E8       ))</f>
        <v>0.24604584934732945</v>
      </c>
      <c r="L8" s="33">
        <v>0</v>
      </c>
      <c r="M8" s="38">
        <f>IF(($E8       =0),0,($L8       /$E8       ))</f>
        <v>0</v>
      </c>
      <c r="N8" s="33">
        <f>$F8       +$H8       +$J8</f>
        <v>933546060</v>
      </c>
      <c r="O8" s="38">
        <f>IF(($E8       =0),0,($N8       /$E8       ))</f>
        <v>0.73277406197414652</v>
      </c>
      <c r="P8" s="33">
        <v>250925465</v>
      </c>
      <c r="Q8" s="33">
        <v>1081978817</v>
      </c>
      <c r="R8" s="33">
        <v>1122799570</v>
      </c>
      <c r="S8" s="33">
        <v>770364463</v>
      </c>
      <c r="T8" s="38">
        <f>IF(($R8       =0),0,($S8       /$R8       ))</f>
        <v>0.68611040080822261</v>
      </c>
      <c r="U8" s="38">
        <f>IF(($P8       =0),0,(($J8       /$P8       )-1))</f>
        <v>0.24921435933176417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2607812990</v>
      </c>
      <c r="E9" s="33">
        <v>2332682310</v>
      </c>
      <c r="F9" s="33">
        <v>1937354490</v>
      </c>
      <c r="G9" s="38">
        <f>IF(($D9       =0),0,($F9       /$D9       ))</f>
        <v>0.7429039188887544</v>
      </c>
      <c r="H9" s="33">
        <v>371981615</v>
      </c>
      <c r="I9" s="38">
        <f>IF(($D9       =0),0,($H9       /$D9       ))</f>
        <v>0.14264121561876261</v>
      </c>
      <c r="J9" s="33">
        <v>269744628</v>
      </c>
      <c r="K9" s="38">
        <f>IF(($E9       =0),0,($J9       /$E9       ))</f>
        <v>0.11563710447994953</v>
      </c>
      <c r="L9" s="33">
        <v>0</v>
      </c>
      <c r="M9" s="38">
        <f>IF(($E9       =0),0,($L9       /$E9       ))</f>
        <v>0</v>
      </c>
      <c r="N9" s="33">
        <f>$F9       +$H9       +$J9</f>
        <v>2579080733</v>
      </c>
      <c r="O9" s="38">
        <f>IF(($E9       =0),0,($N9       /$E9       ))</f>
        <v>1.1056287956331268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3839319655</v>
      </c>
      <c r="E10" s="34">
        <f>SUM(E8:E9)</f>
        <v>3606671263</v>
      </c>
      <c r="F10" s="34">
        <f>SUM(F8:F9)</f>
        <v>2256781689</v>
      </c>
      <c r="G10" s="39">
        <f t="shared" ref="G10:G54" si="0">IF(($D10      =0),0,($F10      /$D10      ))</f>
        <v>0.58780770860299725</v>
      </c>
      <c r="H10" s="34">
        <f>SUM(H8:H9)</f>
        <v>672640782</v>
      </c>
      <c r="I10" s="39">
        <f t="shared" ref="I10:I54" si="1">IF(($D10      =0),0,($H10      /$D10      ))</f>
        <v>0.17519791068295407</v>
      </c>
      <c r="J10" s="34">
        <f>SUM(J8:J9)</f>
        <v>583204322</v>
      </c>
      <c r="K10" s="39">
        <f t="shared" ref="K10:K54" si="2">IF(($E10      =0),0,($J10      /$E10      ))</f>
        <v>0.16170154679273302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3512626793</v>
      </c>
      <c r="O10" s="39">
        <f t="shared" ref="O10:O54" si="5">IF(($E10      =0),0,($N10      /$E10      ))</f>
        <v>0.97392485670518958</v>
      </c>
      <c r="P10" s="34">
        <f>SUM(P8:P9)</f>
        <v>250925465</v>
      </c>
      <c r="Q10" s="34">
        <f>SUM(Q8:Q9)</f>
        <v>1081978817</v>
      </c>
      <c r="R10" s="34">
        <f>SUM(R8:R9)</f>
        <v>1122799570</v>
      </c>
      <c r="S10" s="34">
        <f>SUM(S8:S9)</f>
        <v>770364463</v>
      </c>
      <c r="T10" s="39">
        <f t="shared" ref="T10:T54" si="6">IF(($R10      =0),0,($S10      /$R10      ))</f>
        <v>0.68611040080822261</v>
      </c>
      <c r="U10" s="39">
        <f t="shared" ref="U10:U54" si="7">IF(($P10      =0),0,(($J10      /$P10      )-1))</f>
        <v>1.3242133754738683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114228745</v>
      </c>
      <c r="E11" s="33">
        <v>137743375</v>
      </c>
      <c r="F11" s="33">
        <v>28697721</v>
      </c>
      <c r="G11" s="38">
        <f t="shared" si="0"/>
        <v>0.25123029234016359</v>
      </c>
      <c r="H11" s="33">
        <v>38760412</v>
      </c>
      <c r="I11" s="38">
        <f t="shared" si="1"/>
        <v>0.33932275102908643</v>
      </c>
      <c r="J11" s="33">
        <v>30838835</v>
      </c>
      <c r="K11" s="38">
        <f t="shared" si="2"/>
        <v>0.2238861578642167</v>
      </c>
      <c r="L11" s="33">
        <v>0</v>
      </c>
      <c r="M11" s="38">
        <f t="shared" si="3"/>
        <v>0</v>
      </c>
      <c r="N11" s="33">
        <f t="shared" si="4"/>
        <v>98296968</v>
      </c>
      <c r="O11" s="38">
        <f t="shared" si="5"/>
        <v>0.71362392565159671</v>
      </c>
      <c r="P11" s="33">
        <v>55529765</v>
      </c>
      <c r="Q11" s="33">
        <v>78682307</v>
      </c>
      <c r="R11" s="33">
        <v>108368017</v>
      </c>
      <c r="S11" s="33">
        <v>106073727</v>
      </c>
      <c r="T11" s="38">
        <f t="shared" si="6"/>
        <v>0.97882871659449111</v>
      </c>
      <c r="U11" s="38">
        <f t="shared" si="7"/>
        <v>-0.44464315669263144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64910892</v>
      </c>
      <c r="E12" s="33">
        <v>66343686</v>
      </c>
      <c r="F12" s="33">
        <v>13083864</v>
      </c>
      <c r="G12" s="38">
        <f t="shared" si="0"/>
        <v>0.20156654140571661</v>
      </c>
      <c r="H12" s="33">
        <v>16069498</v>
      </c>
      <c r="I12" s="38">
        <f t="shared" si="1"/>
        <v>0.24756242758149125</v>
      </c>
      <c r="J12" s="33">
        <v>14135546</v>
      </c>
      <c r="K12" s="38">
        <f t="shared" si="2"/>
        <v>0.21306543022044327</v>
      </c>
      <c r="L12" s="33">
        <v>0</v>
      </c>
      <c r="M12" s="38">
        <f t="shared" si="3"/>
        <v>0</v>
      </c>
      <c r="N12" s="33">
        <f t="shared" si="4"/>
        <v>43288908</v>
      </c>
      <c r="O12" s="38">
        <f t="shared" si="5"/>
        <v>0.65249476792712424</v>
      </c>
      <c r="P12" s="33">
        <v>15588236</v>
      </c>
      <c r="Q12" s="33">
        <v>64177797</v>
      </c>
      <c r="R12" s="33">
        <v>66511787</v>
      </c>
      <c r="S12" s="33">
        <v>44431657</v>
      </c>
      <c r="T12" s="38">
        <f t="shared" si="6"/>
        <v>0.66802681154845533</v>
      </c>
      <c r="U12" s="38">
        <f t="shared" si="7"/>
        <v>-9.3191429742274901E-2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166645848</v>
      </c>
      <c r="E13" s="33">
        <v>164157348</v>
      </c>
      <c r="F13" s="33">
        <v>78524142</v>
      </c>
      <c r="G13" s="38">
        <f t="shared" si="0"/>
        <v>0.47120371099794817</v>
      </c>
      <c r="H13" s="33">
        <v>81561784</v>
      </c>
      <c r="I13" s="38">
        <f t="shared" si="1"/>
        <v>0.48943183990998684</v>
      </c>
      <c r="J13" s="33">
        <v>16164986</v>
      </c>
      <c r="K13" s="38">
        <f t="shared" si="2"/>
        <v>9.8472509436495034E-2</v>
      </c>
      <c r="L13" s="33">
        <v>0</v>
      </c>
      <c r="M13" s="38">
        <f t="shared" si="3"/>
        <v>0</v>
      </c>
      <c r="N13" s="33">
        <f t="shared" si="4"/>
        <v>176250912</v>
      </c>
      <c r="O13" s="38">
        <f t="shared" si="5"/>
        <v>1.073670561490796</v>
      </c>
      <c r="P13" s="33">
        <v>26890544</v>
      </c>
      <c r="Q13" s="33">
        <v>163071708</v>
      </c>
      <c r="R13" s="33">
        <v>164702708</v>
      </c>
      <c r="S13" s="33">
        <v>64275364</v>
      </c>
      <c r="T13" s="38">
        <f t="shared" si="6"/>
        <v>0.39025080267654128</v>
      </c>
      <c r="U13" s="38">
        <f t="shared" si="7"/>
        <v>-0.39885983712341411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92951491</v>
      </c>
      <c r="E14" s="33">
        <v>90111154</v>
      </c>
      <c r="F14" s="33">
        <v>20879144</v>
      </c>
      <c r="G14" s="38">
        <f t="shared" si="0"/>
        <v>0.22462408913914034</v>
      </c>
      <c r="H14" s="33">
        <v>17645122</v>
      </c>
      <c r="I14" s="38">
        <f t="shared" si="1"/>
        <v>0.18983151114811059</v>
      </c>
      <c r="J14" s="33">
        <v>17942235</v>
      </c>
      <c r="K14" s="38">
        <f t="shared" si="2"/>
        <v>0.19911225418331674</v>
      </c>
      <c r="L14" s="33">
        <v>0</v>
      </c>
      <c r="M14" s="38">
        <f t="shared" si="3"/>
        <v>0</v>
      </c>
      <c r="N14" s="33">
        <f t="shared" si="4"/>
        <v>56466501</v>
      </c>
      <c r="O14" s="38">
        <f t="shared" si="5"/>
        <v>0.62663164873018939</v>
      </c>
      <c r="P14" s="33">
        <v>17715523</v>
      </c>
      <c r="Q14" s="33">
        <v>103090894</v>
      </c>
      <c r="R14" s="33">
        <v>106107507</v>
      </c>
      <c r="S14" s="33">
        <v>54017349</v>
      </c>
      <c r="T14" s="38">
        <f t="shared" si="6"/>
        <v>0.50908131316288485</v>
      </c>
      <c r="U14" s="38">
        <f t="shared" si="7"/>
        <v>1.2797364209907958E-2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62800056</v>
      </c>
      <c r="E15" s="33">
        <v>99157030</v>
      </c>
      <c r="F15" s="33">
        <v>9337835</v>
      </c>
      <c r="G15" s="38">
        <f t="shared" si="0"/>
        <v>0.14869150753623531</v>
      </c>
      <c r="H15" s="33">
        <v>10195018</v>
      </c>
      <c r="I15" s="38">
        <f t="shared" si="1"/>
        <v>0.16234090619282251</v>
      </c>
      <c r="J15" s="33">
        <v>13922427</v>
      </c>
      <c r="K15" s="38">
        <f t="shared" si="2"/>
        <v>0.14040786618961862</v>
      </c>
      <c r="L15" s="33">
        <v>0</v>
      </c>
      <c r="M15" s="38">
        <f t="shared" si="3"/>
        <v>0</v>
      </c>
      <c r="N15" s="33">
        <f t="shared" si="4"/>
        <v>33455280</v>
      </c>
      <c r="O15" s="38">
        <f t="shared" si="5"/>
        <v>0.33739695511251194</v>
      </c>
      <c r="P15" s="33">
        <v>37570637</v>
      </c>
      <c r="Q15" s="33">
        <v>58468123</v>
      </c>
      <c r="R15" s="33">
        <v>50463859</v>
      </c>
      <c r="S15" s="33">
        <v>48154842</v>
      </c>
      <c r="T15" s="38">
        <f t="shared" si="6"/>
        <v>0.95424414530010482</v>
      </c>
      <c r="U15" s="38">
        <f t="shared" si="7"/>
        <v>-0.62943329920118196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193351341</v>
      </c>
      <c r="E16" s="33">
        <v>204984728</v>
      </c>
      <c r="F16" s="33">
        <v>33188242</v>
      </c>
      <c r="G16" s="38">
        <f t="shared" si="0"/>
        <v>0.17164733292436798</v>
      </c>
      <c r="H16" s="33">
        <v>41394551</v>
      </c>
      <c r="I16" s="38">
        <f t="shared" si="1"/>
        <v>0.21408980556281737</v>
      </c>
      <c r="J16" s="33">
        <v>36024223</v>
      </c>
      <c r="K16" s="38">
        <f t="shared" si="2"/>
        <v>0.17574100934973066</v>
      </c>
      <c r="L16" s="33">
        <v>0</v>
      </c>
      <c r="M16" s="38">
        <f t="shared" si="3"/>
        <v>0</v>
      </c>
      <c r="N16" s="33">
        <f t="shared" si="4"/>
        <v>110607016</v>
      </c>
      <c r="O16" s="38">
        <f t="shared" si="5"/>
        <v>0.53958661739912639</v>
      </c>
      <c r="P16" s="33">
        <v>38308742</v>
      </c>
      <c r="Q16" s="33">
        <v>200980922</v>
      </c>
      <c r="R16" s="33">
        <v>194177592</v>
      </c>
      <c r="S16" s="33">
        <v>105017062</v>
      </c>
      <c r="T16" s="38">
        <f t="shared" si="6"/>
        <v>0.54082997383137799</v>
      </c>
      <c r="U16" s="38">
        <f t="shared" si="7"/>
        <v>-5.9634404074140557E-2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49433083</v>
      </c>
      <c r="E17" s="33">
        <v>42764683</v>
      </c>
      <c r="F17" s="33">
        <v>6068516</v>
      </c>
      <c r="G17" s="38">
        <f t="shared" si="0"/>
        <v>0.12276224001646832</v>
      </c>
      <c r="H17" s="33">
        <v>22125913</v>
      </c>
      <c r="I17" s="38">
        <f t="shared" si="1"/>
        <v>0.44759322415719044</v>
      </c>
      <c r="J17" s="33">
        <v>9549039</v>
      </c>
      <c r="K17" s="38">
        <f t="shared" si="2"/>
        <v>0.22329264079895086</v>
      </c>
      <c r="L17" s="33">
        <v>0</v>
      </c>
      <c r="M17" s="38">
        <f t="shared" si="3"/>
        <v>0</v>
      </c>
      <c r="N17" s="33">
        <f t="shared" si="4"/>
        <v>37743468</v>
      </c>
      <c r="O17" s="38">
        <f t="shared" si="5"/>
        <v>0.88258500594988631</v>
      </c>
      <c r="P17" s="33">
        <v>10995979</v>
      </c>
      <c r="Q17" s="33">
        <v>58516527</v>
      </c>
      <c r="R17" s="33">
        <v>48334525</v>
      </c>
      <c r="S17" s="33">
        <v>23060349</v>
      </c>
      <c r="T17" s="38">
        <f t="shared" si="6"/>
        <v>0.47709890600973115</v>
      </c>
      <c r="U17" s="38">
        <f t="shared" si="7"/>
        <v>-0.13158810143235089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48533197</v>
      </c>
      <c r="E18" s="33">
        <v>48147197</v>
      </c>
      <c r="F18" s="33">
        <v>6802501</v>
      </c>
      <c r="G18" s="38">
        <f t="shared" si="0"/>
        <v>0.14016181542707767</v>
      </c>
      <c r="H18" s="33">
        <v>10136534</v>
      </c>
      <c r="I18" s="38">
        <f t="shared" si="1"/>
        <v>0.20885774328857834</v>
      </c>
      <c r="J18" s="33">
        <v>8621391</v>
      </c>
      <c r="K18" s="38">
        <f t="shared" si="2"/>
        <v>0.17906319655534672</v>
      </c>
      <c r="L18" s="33">
        <v>0</v>
      </c>
      <c r="M18" s="38">
        <f t="shared" si="3"/>
        <v>0</v>
      </c>
      <c r="N18" s="33">
        <f t="shared" si="4"/>
        <v>25560426</v>
      </c>
      <c r="O18" s="38">
        <f t="shared" si="5"/>
        <v>0.53088087350131719</v>
      </c>
      <c r="P18" s="33">
        <v>9709180</v>
      </c>
      <c r="Q18" s="33">
        <v>46420150</v>
      </c>
      <c r="R18" s="33">
        <v>47665155</v>
      </c>
      <c r="S18" s="33">
        <v>26006061</v>
      </c>
      <c r="T18" s="38">
        <f t="shared" si="6"/>
        <v>0.54559900203828138</v>
      </c>
      <c r="U18" s="38">
        <f t="shared" si="7"/>
        <v>-0.1120371648275138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792854653</v>
      </c>
      <c r="E19" s="34">
        <f>SUM(E11:E18)</f>
        <v>853409201</v>
      </c>
      <c r="F19" s="34">
        <f>SUM(F11:F18)</f>
        <v>196581965</v>
      </c>
      <c r="G19" s="39">
        <f t="shared" si="0"/>
        <v>0.24794199574433223</v>
      </c>
      <c r="H19" s="34">
        <f>SUM(H11:H18)</f>
        <v>237888832</v>
      </c>
      <c r="I19" s="39">
        <f t="shared" si="1"/>
        <v>0.3000409105248702</v>
      </c>
      <c r="J19" s="34">
        <f>SUM(J11:J18)</f>
        <v>147198682</v>
      </c>
      <c r="K19" s="39">
        <f t="shared" si="2"/>
        <v>0.17248312043919481</v>
      </c>
      <c r="L19" s="34">
        <f>SUM(L11:L18)</f>
        <v>0</v>
      </c>
      <c r="M19" s="39">
        <f t="shared" si="3"/>
        <v>0</v>
      </c>
      <c r="N19" s="34">
        <f t="shared" si="4"/>
        <v>581669479</v>
      </c>
      <c r="O19" s="39">
        <f t="shared" si="5"/>
        <v>0.68158332288709411</v>
      </c>
      <c r="P19" s="34">
        <f>SUM(P11:P18)</f>
        <v>212308606</v>
      </c>
      <c r="Q19" s="34">
        <f>SUM(Q11:Q18)</f>
        <v>773408428</v>
      </c>
      <c r="R19" s="34">
        <f>SUM(R11:R18)</f>
        <v>786331150</v>
      </c>
      <c r="S19" s="34">
        <f>SUM(S11:S18)</f>
        <v>471036411</v>
      </c>
      <c r="T19" s="39">
        <f t="shared" si="6"/>
        <v>0.59903058781278096</v>
      </c>
      <c r="U19" s="39">
        <f t="shared" si="7"/>
        <v>-0.30667585844353384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125828541</v>
      </c>
      <c r="E20" s="33">
        <v>132519833</v>
      </c>
      <c r="F20" s="33">
        <v>12775871</v>
      </c>
      <c r="G20" s="38">
        <f t="shared" si="0"/>
        <v>0.1015339675598718</v>
      </c>
      <c r="H20" s="33">
        <v>24617491</v>
      </c>
      <c r="I20" s="38">
        <f t="shared" si="1"/>
        <v>0.19564314108990583</v>
      </c>
      <c r="J20" s="33">
        <v>15287221</v>
      </c>
      <c r="K20" s="38">
        <f t="shared" si="2"/>
        <v>0.11535798569863878</v>
      </c>
      <c r="L20" s="33">
        <v>0</v>
      </c>
      <c r="M20" s="38">
        <f t="shared" si="3"/>
        <v>0</v>
      </c>
      <c r="N20" s="33">
        <f t="shared" si="4"/>
        <v>52680583</v>
      </c>
      <c r="O20" s="38">
        <f t="shared" si="5"/>
        <v>0.39752980219949419</v>
      </c>
      <c r="P20" s="33">
        <v>16311782</v>
      </c>
      <c r="Q20" s="33">
        <v>133041246</v>
      </c>
      <c r="R20" s="33">
        <v>141323046</v>
      </c>
      <c r="S20" s="33">
        <v>35782318</v>
      </c>
      <c r="T20" s="38">
        <f t="shared" si="6"/>
        <v>0.25319520780779098</v>
      </c>
      <c r="U20" s="38">
        <f t="shared" si="7"/>
        <v>-6.2811101815853143E-2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173457889</v>
      </c>
      <c r="E21" s="33">
        <v>266119048</v>
      </c>
      <c r="F21" s="33">
        <v>31922801</v>
      </c>
      <c r="G21" s="38">
        <f t="shared" si="0"/>
        <v>0.18403775800592154</v>
      </c>
      <c r="H21" s="33">
        <v>31061197</v>
      </c>
      <c r="I21" s="38">
        <f t="shared" si="1"/>
        <v>0.17907053509684992</v>
      </c>
      <c r="J21" s="33">
        <v>29909454</v>
      </c>
      <c r="K21" s="38">
        <f t="shared" si="2"/>
        <v>0.1123912558111962</v>
      </c>
      <c r="L21" s="33">
        <v>0</v>
      </c>
      <c r="M21" s="38">
        <f t="shared" si="3"/>
        <v>0</v>
      </c>
      <c r="N21" s="33">
        <f t="shared" si="4"/>
        <v>92893452</v>
      </c>
      <c r="O21" s="38">
        <f t="shared" si="5"/>
        <v>0.3490672790923256</v>
      </c>
      <c r="P21" s="33">
        <v>44748118</v>
      </c>
      <c r="Q21" s="33">
        <v>156744183</v>
      </c>
      <c r="R21" s="33">
        <v>171773400</v>
      </c>
      <c r="S21" s="33">
        <v>81782762</v>
      </c>
      <c r="T21" s="38">
        <f t="shared" si="6"/>
        <v>0.47610841958068012</v>
      </c>
      <c r="U21" s="38">
        <f t="shared" si="7"/>
        <v>-0.33160420288513581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49012317</v>
      </c>
      <c r="E22" s="33">
        <v>50638925</v>
      </c>
      <c r="F22" s="33">
        <v>8695143</v>
      </c>
      <c r="G22" s="38">
        <f t="shared" si="0"/>
        <v>0.17740730355596124</v>
      </c>
      <c r="H22" s="33">
        <v>9851744</v>
      </c>
      <c r="I22" s="38">
        <f t="shared" si="1"/>
        <v>0.20100547378733391</v>
      </c>
      <c r="J22" s="33">
        <v>11496735</v>
      </c>
      <c r="K22" s="38">
        <f t="shared" si="2"/>
        <v>0.22703355175884954</v>
      </c>
      <c r="L22" s="33">
        <v>0</v>
      </c>
      <c r="M22" s="38">
        <f t="shared" si="3"/>
        <v>0</v>
      </c>
      <c r="N22" s="33">
        <f t="shared" si="4"/>
        <v>30043622</v>
      </c>
      <c r="O22" s="38">
        <f t="shared" si="5"/>
        <v>0.59329107006122261</v>
      </c>
      <c r="P22" s="33">
        <v>15625193</v>
      </c>
      <c r="Q22" s="33">
        <v>47466614</v>
      </c>
      <c r="R22" s="33">
        <v>49180617</v>
      </c>
      <c r="S22" s="33">
        <v>27857917</v>
      </c>
      <c r="T22" s="38">
        <f t="shared" si="6"/>
        <v>0.56644098222679884</v>
      </c>
      <c r="U22" s="38">
        <f t="shared" si="7"/>
        <v>-0.26421804837866647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50881459</v>
      </c>
      <c r="E23" s="33">
        <v>53147465</v>
      </c>
      <c r="F23" s="33">
        <v>9215565</v>
      </c>
      <c r="G23" s="38">
        <f t="shared" si="0"/>
        <v>0.18111833231826155</v>
      </c>
      <c r="H23" s="33">
        <v>9515323</v>
      </c>
      <c r="I23" s="38">
        <f t="shared" si="1"/>
        <v>0.18700963350913347</v>
      </c>
      <c r="J23" s="33">
        <v>6995616</v>
      </c>
      <c r="K23" s="38">
        <f t="shared" si="2"/>
        <v>0.13162652254439605</v>
      </c>
      <c r="L23" s="33">
        <v>0</v>
      </c>
      <c r="M23" s="38">
        <f t="shared" si="3"/>
        <v>0</v>
      </c>
      <c r="N23" s="33">
        <f t="shared" si="4"/>
        <v>25726504</v>
      </c>
      <c r="O23" s="38">
        <f t="shared" si="5"/>
        <v>0.4840589104296884</v>
      </c>
      <c r="P23" s="33">
        <v>9669104</v>
      </c>
      <c r="Q23" s="33">
        <v>47406561</v>
      </c>
      <c r="R23" s="33">
        <v>44587161</v>
      </c>
      <c r="S23" s="33">
        <v>25911216</v>
      </c>
      <c r="T23" s="38">
        <f t="shared" si="6"/>
        <v>0.58113626027905207</v>
      </c>
      <c r="U23" s="38">
        <f t="shared" si="7"/>
        <v>-0.27649800850213213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76265747</v>
      </c>
      <c r="E24" s="33">
        <v>99047652</v>
      </c>
      <c r="F24" s="33">
        <v>21315357</v>
      </c>
      <c r="G24" s="38">
        <f t="shared" si="0"/>
        <v>0.27948794627291856</v>
      </c>
      <c r="H24" s="33">
        <v>21884671</v>
      </c>
      <c r="I24" s="38">
        <f t="shared" si="1"/>
        <v>0.28695281775709874</v>
      </c>
      <c r="J24" s="33">
        <v>14517664</v>
      </c>
      <c r="K24" s="38">
        <f t="shared" si="2"/>
        <v>0.14657252046721916</v>
      </c>
      <c r="L24" s="33">
        <v>0</v>
      </c>
      <c r="M24" s="38">
        <f t="shared" si="3"/>
        <v>0</v>
      </c>
      <c r="N24" s="33">
        <f t="shared" si="4"/>
        <v>57717692</v>
      </c>
      <c r="O24" s="38">
        <f t="shared" si="5"/>
        <v>0.58272650420829764</v>
      </c>
      <c r="P24" s="33">
        <v>26036382</v>
      </c>
      <c r="Q24" s="33">
        <v>77223300</v>
      </c>
      <c r="R24" s="33">
        <v>85530822</v>
      </c>
      <c r="S24" s="33">
        <v>62090647</v>
      </c>
      <c r="T24" s="38">
        <f t="shared" si="6"/>
        <v>0.72594470096405717</v>
      </c>
      <c r="U24" s="38">
        <f t="shared" si="7"/>
        <v>-0.44240854969788046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177244735</v>
      </c>
      <c r="E25" s="33">
        <v>177244735</v>
      </c>
      <c r="F25" s="33">
        <v>12776353</v>
      </c>
      <c r="G25" s="38">
        <f t="shared" si="0"/>
        <v>7.2083117165652341E-2</v>
      </c>
      <c r="H25" s="33">
        <v>27430755</v>
      </c>
      <c r="I25" s="38">
        <f t="shared" si="1"/>
        <v>0.15476203002588484</v>
      </c>
      <c r="J25" s="33">
        <v>25701891</v>
      </c>
      <c r="K25" s="38">
        <f t="shared" si="2"/>
        <v>0.14500792364862064</v>
      </c>
      <c r="L25" s="33">
        <v>0</v>
      </c>
      <c r="M25" s="38">
        <f t="shared" si="3"/>
        <v>0</v>
      </c>
      <c r="N25" s="33">
        <f t="shared" si="4"/>
        <v>65908999</v>
      </c>
      <c r="O25" s="38">
        <f t="shared" si="5"/>
        <v>0.37185307084015784</v>
      </c>
      <c r="P25" s="33">
        <v>5524939</v>
      </c>
      <c r="Q25" s="33">
        <v>136453668</v>
      </c>
      <c r="R25" s="33">
        <v>88897574</v>
      </c>
      <c r="S25" s="33">
        <v>30730213</v>
      </c>
      <c r="T25" s="38">
        <f t="shared" si="6"/>
        <v>0.34568112061190781</v>
      </c>
      <c r="U25" s="38">
        <f t="shared" si="7"/>
        <v>3.6519773340483939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290319168</v>
      </c>
      <c r="E26" s="33">
        <v>319997414</v>
      </c>
      <c r="F26" s="33">
        <v>67590999</v>
      </c>
      <c r="G26" s="38">
        <f t="shared" si="0"/>
        <v>0.23281617767656321</v>
      </c>
      <c r="H26" s="33">
        <v>56263740</v>
      </c>
      <c r="I26" s="38">
        <f t="shared" si="1"/>
        <v>0.19379960471642024</v>
      </c>
      <c r="J26" s="33">
        <v>69673410</v>
      </c>
      <c r="K26" s="38">
        <f t="shared" si="2"/>
        <v>0.21773116578998353</v>
      </c>
      <c r="L26" s="33">
        <v>0</v>
      </c>
      <c r="M26" s="38">
        <f t="shared" si="3"/>
        <v>0</v>
      </c>
      <c r="N26" s="33">
        <f t="shared" si="4"/>
        <v>193528149</v>
      </c>
      <c r="O26" s="38">
        <f t="shared" si="5"/>
        <v>0.60478035300622768</v>
      </c>
      <c r="P26" s="33">
        <v>61570504</v>
      </c>
      <c r="Q26" s="33">
        <v>355935552</v>
      </c>
      <c r="R26" s="33">
        <v>0</v>
      </c>
      <c r="S26" s="33">
        <v>198515764</v>
      </c>
      <c r="T26" s="38">
        <f t="shared" si="6"/>
        <v>0</v>
      </c>
      <c r="U26" s="38">
        <f t="shared" si="7"/>
        <v>0.13160369777060787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943009856</v>
      </c>
      <c r="E27" s="34">
        <f>SUM(E20:E26)</f>
        <v>1098715072</v>
      </c>
      <c r="F27" s="34">
        <f>SUM(F20:F26)</f>
        <v>164292089</v>
      </c>
      <c r="G27" s="39">
        <f t="shared" si="0"/>
        <v>0.17422096699697698</v>
      </c>
      <c r="H27" s="34">
        <f>SUM(H20:H26)</f>
        <v>180624921</v>
      </c>
      <c r="I27" s="39">
        <f t="shared" si="1"/>
        <v>0.19154086232583342</v>
      </c>
      <c r="J27" s="34">
        <f>SUM(J20:J26)</f>
        <v>173581991</v>
      </c>
      <c r="K27" s="39">
        <f t="shared" si="2"/>
        <v>0.15798635644819842</v>
      </c>
      <c r="L27" s="34">
        <f>SUM(L20:L26)</f>
        <v>0</v>
      </c>
      <c r="M27" s="39">
        <f t="shared" si="3"/>
        <v>0</v>
      </c>
      <c r="N27" s="34">
        <f t="shared" si="4"/>
        <v>518499001</v>
      </c>
      <c r="O27" s="39">
        <f t="shared" si="5"/>
        <v>0.47191397862247586</v>
      </c>
      <c r="P27" s="34">
        <f>SUM(P20:P26)</f>
        <v>179486022</v>
      </c>
      <c r="Q27" s="34">
        <f>SUM(Q20:Q26)</f>
        <v>954271124</v>
      </c>
      <c r="R27" s="34">
        <f>SUM(R20:R26)</f>
        <v>581292620</v>
      </c>
      <c r="S27" s="34">
        <f>SUM(S20:S26)</f>
        <v>462670837</v>
      </c>
      <c r="T27" s="39">
        <f t="shared" si="6"/>
        <v>0.7959344761679582</v>
      </c>
      <c r="U27" s="39">
        <f t="shared" si="7"/>
        <v>-3.2894099129346155E-2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43750708</v>
      </c>
      <c r="E28" s="33">
        <v>46230840</v>
      </c>
      <c r="F28" s="33">
        <v>9537782</v>
      </c>
      <c r="G28" s="38">
        <f t="shared" si="0"/>
        <v>0.21800291780421016</v>
      </c>
      <c r="H28" s="33">
        <v>11719678</v>
      </c>
      <c r="I28" s="38">
        <f t="shared" si="1"/>
        <v>0.26787401931872734</v>
      </c>
      <c r="J28" s="33">
        <v>11470986</v>
      </c>
      <c r="K28" s="38">
        <f t="shared" si="2"/>
        <v>0.24812410936076437</v>
      </c>
      <c r="L28" s="33">
        <v>0</v>
      </c>
      <c r="M28" s="38">
        <f t="shared" si="3"/>
        <v>0</v>
      </c>
      <c r="N28" s="33">
        <f t="shared" si="4"/>
        <v>32728446</v>
      </c>
      <c r="O28" s="38">
        <f t="shared" si="5"/>
        <v>0.70793535224538429</v>
      </c>
      <c r="P28" s="33">
        <v>6910311</v>
      </c>
      <c r="Q28" s="33">
        <v>48197946</v>
      </c>
      <c r="R28" s="33">
        <v>35326416</v>
      </c>
      <c r="S28" s="33">
        <v>67448717</v>
      </c>
      <c r="T28" s="38">
        <f t="shared" si="6"/>
        <v>1.9092997432855912</v>
      </c>
      <c r="U28" s="38">
        <f t="shared" si="7"/>
        <v>0.65998114990772483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115334819</v>
      </c>
      <c r="E29" s="33">
        <v>116052988</v>
      </c>
      <c r="F29" s="33">
        <v>6789791</v>
      </c>
      <c r="G29" s="38">
        <f t="shared" si="0"/>
        <v>5.8870261893765145E-2</v>
      </c>
      <c r="H29" s="33">
        <v>12468333</v>
      </c>
      <c r="I29" s="38">
        <f t="shared" si="1"/>
        <v>0.10810554096417319</v>
      </c>
      <c r="J29" s="33">
        <v>9606165</v>
      </c>
      <c r="K29" s="38">
        <f t="shared" si="2"/>
        <v>8.2773956668827864E-2</v>
      </c>
      <c r="L29" s="33">
        <v>0</v>
      </c>
      <c r="M29" s="38">
        <f t="shared" si="3"/>
        <v>0</v>
      </c>
      <c r="N29" s="33">
        <f t="shared" si="4"/>
        <v>28864289</v>
      </c>
      <c r="O29" s="38">
        <f t="shared" si="5"/>
        <v>0.24871646561999766</v>
      </c>
      <c r="P29" s="33">
        <v>14078665</v>
      </c>
      <c r="Q29" s="33">
        <v>110303626</v>
      </c>
      <c r="R29" s="33">
        <v>124938038</v>
      </c>
      <c r="S29" s="33">
        <v>39552519</v>
      </c>
      <c r="T29" s="38">
        <f t="shared" si="6"/>
        <v>0.31657707799125195</v>
      </c>
      <c r="U29" s="38">
        <f t="shared" si="7"/>
        <v>-0.31767926859542439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65716564</v>
      </c>
      <c r="E30" s="33">
        <v>71031471</v>
      </c>
      <c r="F30" s="33">
        <v>10222125</v>
      </c>
      <c r="G30" s="38">
        <f t="shared" si="0"/>
        <v>0.15554868328173702</v>
      </c>
      <c r="H30" s="33">
        <v>20915299</v>
      </c>
      <c r="I30" s="38">
        <f t="shared" si="1"/>
        <v>0.3182652550124197</v>
      </c>
      <c r="J30" s="33">
        <v>16765050</v>
      </c>
      <c r="K30" s="38">
        <f t="shared" si="2"/>
        <v>0.23602284683080826</v>
      </c>
      <c r="L30" s="33">
        <v>0</v>
      </c>
      <c r="M30" s="38">
        <f t="shared" si="3"/>
        <v>0</v>
      </c>
      <c r="N30" s="33">
        <f t="shared" si="4"/>
        <v>47902474</v>
      </c>
      <c r="O30" s="38">
        <f t="shared" si="5"/>
        <v>0.67438380939626041</v>
      </c>
      <c r="P30" s="33">
        <v>15261050</v>
      </c>
      <c r="Q30" s="33">
        <v>64471084</v>
      </c>
      <c r="R30" s="33">
        <v>67353457</v>
      </c>
      <c r="S30" s="33">
        <v>49791272</v>
      </c>
      <c r="T30" s="38">
        <f t="shared" si="6"/>
        <v>0.73925339867855633</v>
      </c>
      <c r="U30" s="38">
        <f t="shared" si="7"/>
        <v>9.855154134217492E-2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126473064</v>
      </c>
      <c r="E31" s="33">
        <v>120804753</v>
      </c>
      <c r="F31" s="33">
        <v>10849734</v>
      </c>
      <c r="G31" s="38">
        <f t="shared" si="0"/>
        <v>8.5786915069915592E-2</v>
      </c>
      <c r="H31" s="33">
        <v>14728929</v>
      </c>
      <c r="I31" s="38">
        <f t="shared" si="1"/>
        <v>0.11645901928967262</v>
      </c>
      <c r="J31" s="33">
        <v>12964147</v>
      </c>
      <c r="K31" s="38">
        <f t="shared" si="2"/>
        <v>0.10731487526819412</v>
      </c>
      <c r="L31" s="33">
        <v>0</v>
      </c>
      <c r="M31" s="38">
        <f t="shared" si="3"/>
        <v>0</v>
      </c>
      <c r="N31" s="33">
        <f t="shared" si="4"/>
        <v>38542810</v>
      </c>
      <c r="O31" s="38">
        <f t="shared" si="5"/>
        <v>0.31905044332154714</v>
      </c>
      <c r="P31" s="33">
        <v>12945753</v>
      </c>
      <c r="Q31" s="33">
        <v>121420781</v>
      </c>
      <c r="R31" s="33">
        <v>125723073</v>
      </c>
      <c r="S31" s="33">
        <v>38113315</v>
      </c>
      <c r="T31" s="38">
        <f t="shared" si="6"/>
        <v>0.30315290654723337</v>
      </c>
      <c r="U31" s="38">
        <f t="shared" si="7"/>
        <v>1.4208520740353059E-3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37939470</v>
      </c>
      <c r="E32" s="33">
        <v>36244512</v>
      </c>
      <c r="F32" s="33">
        <v>9111018</v>
      </c>
      <c r="G32" s="38">
        <f t="shared" si="0"/>
        <v>0.24014615913190143</v>
      </c>
      <c r="H32" s="33">
        <v>6465689</v>
      </c>
      <c r="I32" s="38">
        <f t="shared" si="1"/>
        <v>0.17042117351665692</v>
      </c>
      <c r="J32" s="33">
        <v>5537329</v>
      </c>
      <c r="K32" s="38">
        <f t="shared" si="2"/>
        <v>0.15277703283741273</v>
      </c>
      <c r="L32" s="33">
        <v>0</v>
      </c>
      <c r="M32" s="38">
        <f t="shared" si="3"/>
        <v>0</v>
      </c>
      <c r="N32" s="33">
        <f t="shared" si="4"/>
        <v>21114036</v>
      </c>
      <c r="O32" s="38">
        <f t="shared" si="5"/>
        <v>0.58254435871560362</v>
      </c>
      <c r="P32" s="33">
        <v>6440996</v>
      </c>
      <c r="Q32" s="33">
        <v>30470559</v>
      </c>
      <c r="R32" s="33">
        <v>35445156</v>
      </c>
      <c r="S32" s="33">
        <v>22017018</v>
      </c>
      <c r="T32" s="38">
        <f t="shared" si="6"/>
        <v>0.6211573169546778</v>
      </c>
      <c r="U32" s="38">
        <f t="shared" si="7"/>
        <v>-0.14029926427527672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229581002</v>
      </c>
      <c r="E33" s="33">
        <v>230979562</v>
      </c>
      <c r="F33" s="33">
        <v>29237839</v>
      </c>
      <c r="G33" s="38">
        <f t="shared" si="0"/>
        <v>0.12735304204308681</v>
      </c>
      <c r="H33" s="33">
        <v>59676415</v>
      </c>
      <c r="I33" s="38">
        <f t="shared" si="1"/>
        <v>0.25993620761355507</v>
      </c>
      <c r="J33" s="33">
        <v>49064524</v>
      </c>
      <c r="K33" s="38">
        <f t="shared" si="2"/>
        <v>0.21241933084971387</v>
      </c>
      <c r="L33" s="33">
        <v>0</v>
      </c>
      <c r="M33" s="38">
        <f t="shared" si="3"/>
        <v>0</v>
      </c>
      <c r="N33" s="33">
        <f t="shared" si="4"/>
        <v>137978778</v>
      </c>
      <c r="O33" s="38">
        <f t="shared" si="5"/>
        <v>0.59736357972659071</v>
      </c>
      <c r="P33" s="33">
        <v>40996396</v>
      </c>
      <c r="Q33" s="33">
        <v>199369929</v>
      </c>
      <c r="R33" s="33">
        <v>198513566</v>
      </c>
      <c r="S33" s="33">
        <v>115494578</v>
      </c>
      <c r="T33" s="38">
        <f t="shared" si="6"/>
        <v>0.58179690349222779</v>
      </c>
      <c r="U33" s="38">
        <f t="shared" si="7"/>
        <v>0.19680090903600411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207459826</v>
      </c>
      <c r="E34" s="33">
        <v>269960384</v>
      </c>
      <c r="F34" s="33">
        <v>56760344</v>
      </c>
      <c r="G34" s="38">
        <f t="shared" si="0"/>
        <v>0.2735967974830944</v>
      </c>
      <c r="H34" s="33">
        <v>80781327</v>
      </c>
      <c r="I34" s="38">
        <f t="shared" si="1"/>
        <v>0.38938298829962387</v>
      </c>
      <c r="J34" s="33">
        <v>69346008</v>
      </c>
      <c r="K34" s="38">
        <f t="shared" si="2"/>
        <v>0.25687475685321293</v>
      </c>
      <c r="L34" s="33">
        <v>0</v>
      </c>
      <c r="M34" s="38">
        <f t="shared" si="3"/>
        <v>0</v>
      </c>
      <c r="N34" s="33">
        <f t="shared" si="4"/>
        <v>206887679</v>
      </c>
      <c r="O34" s="38">
        <f t="shared" si="5"/>
        <v>0.76636310829962373</v>
      </c>
      <c r="P34" s="33">
        <v>56722536</v>
      </c>
      <c r="Q34" s="33">
        <v>192798423</v>
      </c>
      <c r="R34" s="33">
        <v>133441176</v>
      </c>
      <c r="S34" s="33">
        <v>170128350</v>
      </c>
      <c r="T34" s="38">
        <f t="shared" si="6"/>
        <v>1.2749314349567782</v>
      </c>
      <c r="U34" s="38">
        <f t="shared" si="7"/>
        <v>0.22254773658215843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826255453</v>
      </c>
      <c r="E35" s="34">
        <f>SUM(E28:E34)</f>
        <v>891304510</v>
      </c>
      <c r="F35" s="34">
        <f>SUM(F28:F34)</f>
        <v>132508633</v>
      </c>
      <c r="G35" s="39">
        <f t="shared" si="0"/>
        <v>0.16037247623465911</v>
      </c>
      <c r="H35" s="34">
        <f>SUM(H28:H34)</f>
        <v>206755670</v>
      </c>
      <c r="I35" s="39">
        <f t="shared" si="1"/>
        <v>0.25023213976900677</v>
      </c>
      <c r="J35" s="34">
        <f>SUM(J28:J34)</f>
        <v>174754209</v>
      </c>
      <c r="K35" s="39">
        <f t="shared" si="2"/>
        <v>0.19606566222805269</v>
      </c>
      <c r="L35" s="34">
        <f>SUM(L28:L34)</f>
        <v>0</v>
      </c>
      <c r="M35" s="39">
        <f t="shared" si="3"/>
        <v>0</v>
      </c>
      <c r="N35" s="34">
        <f t="shared" si="4"/>
        <v>514018512</v>
      </c>
      <c r="O35" s="39">
        <f t="shared" si="5"/>
        <v>0.57670359145832217</v>
      </c>
      <c r="P35" s="34">
        <f>SUM(P28:P34)</f>
        <v>153355707</v>
      </c>
      <c r="Q35" s="34">
        <f>SUM(Q28:Q34)</f>
        <v>767032348</v>
      </c>
      <c r="R35" s="34">
        <f>SUM(R28:R34)</f>
        <v>720740882</v>
      </c>
      <c r="S35" s="34">
        <f>SUM(S28:S34)</f>
        <v>502545769</v>
      </c>
      <c r="T35" s="39">
        <f t="shared" si="6"/>
        <v>0.6972627494162319</v>
      </c>
      <c r="U35" s="39">
        <f t="shared" si="7"/>
        <v>0.13953508753345578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111110568</v>
      </c>
      <c r="E36" s="33">
        <v>110410651</v>
      </c>
      <c r="F36" s="33">
        <v>11308004</v>
      </c>
      <c r="G36" s="38">
        <f t="shared" si="0"/>
        <v>0.10177253346414357</v>
      </c>
      <c r="H36" s="33">
        <v>30851387</v>
      </c>
      <c r="I36" s="38">
        <f t="shared" si="1"/>
        <v>0.277663840220851</v>
      </c>
      <c r="J36" s="33">
        <v>16058524</v>
      </c>
      <c r="K36" s="38">
        <f t="shared" si="2"/>
        <v>0.14544361304417994</v>
      </c>
      <c r="L36" s="33">
        <v>0</v>
      </c>
      <c r="M36" s="38">
        <f t="shared" si="3"/>
        <v>0</v>
      </c>
      <c r="N36" s="33">
        <f t="shared" si="4"/>
        <v>58217915</v>
      </c>
      <c r="O36" s="38">
        <f t="shared" si="5"/>
        <v>0.52728531597916217</v>
      </c>
      <c r="P36" s="33">
        <v>10403090</v>
      </c>
      <c r="Q36" s="33">
        <v>102877532</v>
      </c>
      <c r="R36" s="33">
        <v>103505342</v>
      </c>
      <c r="S36" s="33">
        <v>54150329</v>
      </c>
      <c r="T36" s="38">
        <f t="shared" si="6"/>
        <v>0.52316458217200035</v>
      </c>
      <c r="U36" s="38">
        <f t="shared" si="7"/>
        <v>0.5436302098703365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83905997</v>
      </c>
      <c r="E37" s="33">
        <v>85917595</v>
      </c>
      <c r="F37" s="33">
        <v>9812315</v>
      </c>
      <c r="G37" s="38">
        <f t="shared" si="0"/>
        <v>0.11694414405206341</v>
      </c>
      <c r="H37" s="33">
        <v>16832119</v>
      </c>
      <c r="I37" s="38">
        <f t="shared" si="1"/>
        <v>0.20060686484662116</v>
      </c>
      <c r="J37" s="33">
        <v>14226555</v>
      </c>
      <c r="K37" s="38">
        <f t="shared" si="2"/>
        <v>0.16558372007503236</v>
      </c>
      <c r="L37" s="33">
        <v>0</v>
      </c>
      <c r="M37" s="38">
        <f t="shared" si="3"/>
        <v>0</v>
      </c>
      <c r="N37" s="33">
        <f t="shared" si="4"/>
        <v>40870989</v>
      </c>
      <c r="O37" s="38">
        <f t="shared" si="5"/>
        <v>0.47569987265123054</v>
      </c>
      <c r="P37" s="33">
        <v>6771372</v>
      </c>
      <c r="Q37" s="33">
        <v>80034152</v>
      </c>
      <c r="R37" s="33">
        <v>79045742</v>
      </c>
      <c r="S37" s="33">
        <v>21464129</v>
      </c>
      <c r="T37" s="38">
        <f t="shared" si="6"/>
        <v>0.27154060999262936</v>
      </c>
      <c r="U37" s="38">
        <f t="shared" si="7"/>
        <v>1.1009855905125283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69391865</v>
      </c>
      <c r="E38" s="33">
        <v>78215885</v>
      </c>
      <c r="F38" s="33">
        <v>9261067</v>
      </c>
      <c r="G38" s="38">
        <f t="shared" si="0"/>
        <v>0.13346041355135793</v>
      </c>
      <c r="H38" s="33">
        <v>10029549</v>
      </c>
      <c r="I38" s="38">
        <f t="shared" si="1"/>
        <v>0.14453493936212841</v>
      </c>
      <c r="J38" s="33">
        <v>10020028</v>
      </c>
      <c r="K38" s="38">
        <f t="shared" si="2"/>
        <v>0.12810732755884563</v>
      </c>
      <c r="L38" s="33">
        <v>0</v>
      </c>
      <c r="M38" s="38">
        <f t="shared" si="3"/>
        <v>0</v>
      </c>
      <c r="N38" s="33">
        <f t="shared" si="4"/>
        <v>29310644</v>
      </c>
      <c r="O38" s="38">
        <f t="shared" si="5"/>
        <v>0.37474029731940001</v>
      </c>
      <c r="P38" s="33">
        <v>553738</v>
      </c>
      <c r="Q38" s="33">
        <v>57876081</v>
      </c>
      <c r="R38" s="33">
        <v>48692660</v>
      </c>
      <c r="S38" s="33">
        <v>19855727</v>
      </c>
      <c r="T38" s="38">
        <f t="shared" si="6"/>
        <v>0.40777659302243913</v>
      </c>
      <c r="U38" s="38">
        <f t="shared" si="7"/>
        <v>17.09525082259119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141204664</v>
      </c>
      <c r="E39" s="33">
        <v>127546744</v>
      </c>
      <c r="F39" s="33">
        <v>23186477</v>
      </c>
      <c r="G39" s="38">
        <f t="shared" si="0"/>
        <v>0.16420475318010741</v>
      </c>
      <c r="H39" s="33">
        <v>24878066</v>
      </c>
      <c r="I39" s="38">
        <f t="shared" si="1"/>
        <v>0.17618444954481108</v>
      </c>
      <c r="J39" s="33">
        <v>19865653</v>
      </c>
      <c r="K39" s="38">
        <f t="shared" si="2"/>
        <v>0.15575194142157012</v>
      </c>
      <c r="L39" s="33">
        <v>0</v>
      </c>
      <c r="M39" s="38">
        <f t="shared" si="3"/>
        <v>0</v>
      </c>
      <c r="N39" s="33">
        <f t="shared" si="4"/>
        <v>67930196</v>
      </c>
      <c r="O39" s="38">
        <f t="shared" si="5"/>
        <v>0.53259059282610932</v>
      </c>
      <c r="P39" s="33">
        <v>19158748</v>
      </c>
      <c r="Q39" s="33">
        <v>123399124</v>
      </c>
      <c r="R39" s="33">
        <v>125747107</v>
      </c>
      <c r="S39" s="33">
        <v>55413530</v>
      </c>
      <c r="T39" s="38">
        <f t="shared" si="6"/>
        <v>0.44067439261246782</v>
      </c>
      <c r="U39" s="38">
        <f t="shared" si="7"/>
        <v>3.6897244016153907E-2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405613094</v>
      </c>
      <c r="E40" s="34">
        <f>SUM(E36:E39)</f>
        <v>402090875</v>
      </c>
      <c r="F40" s="34">
        <f>SUM(F36:F39)</f>
        <v>53567863</v>
      </c>
      <c r="G40" s="39">
        <f t="shared" si="0"/>
        <v>0.13206640464126634</v>
      </c>
      <c r="H40" s="34">
        <f>SUM(H36:H39)</f>
        <v>82591121</v>
      </c>
      <c r="I40" s="39">
        <f t="shared" si="1"/>
        <v>0.20362045067509582</v>
      </c>
      <c r="J40" s="34">
        <f>SUM(J36:J39)</f>
        <v>60170760</v>
      </c>
      <c r="K40" s="39">
        <f t="shared" si="2"/>
        <v>0.14964467920342633</v>
      </c>
      <c r="L40" s="34">
        <f>SUM(L36:L39)</f>
        <v>0</v>
      </c>
      <c r="M40" s="39">
        <f t="shared" si="3"/>
        <v>0</v>
      </c>
      <c r="N40" s="34">
        <f t="shared" si="4"/>
        <v>196329744</v>
      </c>
      <c r="O40" s="39">
        <f t="shared" si="5"/>
        <v>0.48827207033733355</v>
      </c>
      <c r="P40" s="34">
        <f>SUM(P36:P39)</f>
        <v>36886948</v>
      </c>
      <c r="Q40" s="34">
        <f>SUM(Q36:Q39)</f>
        <v>364186889</v>
      </c>
      <c r="R40" s="34">
        <f>SUM(R36:R39)</f>
        <v>356990851</v>
      </c>
      <c r="S40" s="34">
        <f>SUM(S36:S39)</f>
        <v>150883715</v>
      </c>
      <c r="T40" s="39">
        <f t="shared" si="6"/>
        <v>0.42265429093587609</v>
      </c>
      <c r="U40" s="39">
        <f t="shared" si="7"/>
        <v>0.63122088604348625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166768488</v>
      </c>
      <c r="E41" s="33">
        <v>201950442</v>
      </c>
      <c r="F41" s="33">
        <v>20506918</v>
      </c>
      <c r="G41" s="38">
        <f t="shared" si="0"/>
        <v>0.12296638439271573</v>
      </c>
      <c r="H41" s="33">
        <v>33491023</v>
      </c>
      <c r="I41" s="38">
        <f t="shared" si="1"/>
        <v>0.20082344933174665</v>
      </c>
      <c r="J41" s="33">
        <v>15045942</v>
      </c>
      <c r="K41" s="38">
        <f t="shared" si="2"/>
        <v>7.4503139735638713E-2</v>
      </c>
      <c r="L41" s="33">
        <v>0</v>
      </c>
      <c r="M41" s="38">
        <f t="shared" si="3"/>
        <v>0</v>
      </c>
      <c r="N41" s="33">
        <f t="shared" si="4"/>
        <v>69043883</v>
      </c>
      <c r="O41" s="38">
        <f t="shared" si="5"/>
        <v>0.34188527797329604</v>
      </c>
      <c r="P41" s="33">
        <v>26462134</v>
      </c>
      <c r="Q41" s="33">
        <v>154482125</v>
      </c>
      <c r="R41" s="33">
        <v>174637413</v>
      </c>
      <c r="S41" s="33">
        <v>61330658</v>
      </c>
      <c r="T41" s="38">
        <f t="shared" si="6"/>
        <v>0.35118853942253486</v>
      </c>
      <c r="U41" s="38">
        <f t="shared" si="7"/>
        <v>-0.43141615109348319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59924048</v>
      </c>
      <c r="E42" s="33">
        <v>60841222</v>
      </c>
      <c r="F42" s="33">
        <v>16231640</v>
      </c>
      <c r="G42" s="38">
        <f t="shared" si="0"/>
        <v>0.27087021891444985</v>
      </c>
      <c r="H42" s="33">
        <v>9280489</v>
      </c>
      <c r="I42" s="38">
        <f t="shared" si="1"/>
        <v>0.15487086252918028</v>
      </c>
      <c r="J42" s="33">
        <v>16077481</v>
      </c>
      <c r="K42" s="38">
        <f t="shared" si="2"/>
        <v>0.26425309143198999</v>
      </c>
      <c r="L42" s="33">
        <v>0</v>
      </c>
      <c r="M42" s="38">
        <f t="shared" si="3"/>
        <v>0</v>
      </c>
      <c r="N42" s="33">
        <f t="shared" si="4"/>
        <v>41589610</v>
      </c>
      <c r="O42" s="38">
        <f t="shared" si="5"/>
        <v>0.68357617800641812</v>
      </c>
      <c r="P42" s="33">
        <v>9969890</v>
      </c>
      <c r="Q42" s="33">
        <v>51663709</v>
      </c>
      <c r="R42" s="33">
        <v>60068753</v>
      </c>
      <c r="S42" s="33">
        <v>31234966</v>
      </c>
      <c r="T42" s="38">
        <f t="shared" si="6"/>
        <v>0.51998692231883026</v>
      </c>
      <c r="U42" s="38">
        <f t="shared" si="7"/>
        <v>0.61260364958891222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181105522</v>
      </c>
      <c r="E43" s="33">
        <v>193669357</v>
      </c>
      <c r="F43" s="33">
        <v>21897945</v>
      </c>
      <c r="G43" s="38">
        <f t="shared" si="0"/>
        <v>0.12091263015160852</v>
      </c>
      <c r="H43" s="33">
        <v>23981413</v>
      </c>
      <c r="I43" s="38">
        <f t="shared" si="1"/>
        <v>0.13241679621452956</v>
      </c>
      <c r="J43" s="33">
        <v>20629544</v>
      </c>
      <c r="K43" s="38">
        <f t="shared" si="2"/>
        <v>0.10651940151791799</v>
      </c>
      <c r="L43" s="33">
        <v>0</v>
      </c>
      <c r="M43" s="38">
        <f t="shared" si="3"/>
        <v>0</v>
      </c>
      <c r="N43" s="33">
        <f t="shared" si="4"/>
        <v>66508902</v>
      </c>
      <c r="O43" s="38">
        <f t="shared" si="5"/>
        <v>0.34341468898458727</v>
      </c>
      <c r="P43" s="33">
        <v>19266573</v>
      </c>
      <c r="Q43" s="33">
        <v>184679523</v>
      </c>
      <c r="R43" s="33">
        <v>194899561</v>
      </c>
      <c r="S43" s="33">
        <v>60523669</v>
      </c>
      <c r="T43" s="38">
        <f t="shared" si="6"/>
        <v>0.31053773897417858</v>
      </c>
      <c r="U43" s="38">
        <f t="shared" si="7"/>
        <v>7.0742783368894946E-2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101571510</v>
      </c>
      <c r="E44" s="33">
        <v>92603160</v>
      </c>
      <c r="F44" s="33">
        <v>17227319</v>
      </c>
      <c r="G44" s="38">
        <f t="shared" si="0"/>
        <v>0.16960778667167595</v>
      </c>
      <c r="H44" s="33">
        <v>15457260</v>
      </c>
      <c r="I44" s="38">
        <f t="shared" si="1"/>
        <v>0.15218105943290594</v>
      </c>
      <c r="J44" s="33">
        <v>14135319</v>
      </c>
      <c r="K44" s="38">
        <f t="shared" si="2"/>
        <v>0.15264402424280121</v>
      </c>
      <c r="L44" s="33">
        <v>0</v>
      </c>
      <c r="M44" s="38">
        <f t="shared" si="3"/>
        <v>0</v>
      </c>
      <c r="N44" s="33">
        <f t="shared" si="4"/>
        <v>46819898</v>
      </c>
      <c r="O44" s="38">
        <f t="shared" si="5"/>
        <v>0.50559719560326022</v>
      </c>
      <c r="P44" s="33">
        <v>17663938</v>
      </c>
      <c r="Q44" s="33">
        <v>87460330</v>
      </c>
      <c r="R44" s="33">
        <v>90940731</v>
      </c>
      <c r="S44" s="33">
        <v>50666633</v>
      </c>
      <c r="T44" s="38">
        <f t="shared" si="6"/>
        <v>0.55713905576589218</v>
      </c>
      <c r="U44" s="38">
        <f t="shared" si="7"/>
        <v>-0.19976400505934744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415650078</v>
      </c>
      <c r="E45" s="33">
        <v>347910444</v>
      </c>
      <c r="F45" s="33">
        <v>71698069</v>
      </c>
      <c r="G45" s="38">
        <f t="shared" si="0"/>
        <v>0.17249622409549986</v>
      </c>
      <c r="H45" s="33">
        <v>90444151</v>
      </c>
      <c r="I45" s="38">
        <f t="shared" si="1"/>
        <v>0.21759685799938669</v>
      </c>
      <c r="J45" s="33">
        <v>107156633</v>
      </c>
      <c r="K45" s="38">
        <f t="shared" si="2"/>
        <v>0.30800062156225466</v>
      </c>
      <c r="L45" s="33">
        <v>0</v>
      </c>
      <c r="M45" s="38">
        <f t="shared" si="3"/>
        <v>0</v>
      </c>
      <c r="N45" s="33">
        <f t="shared" si="4"/>
        <v>269298853</v>
      </c>
      <c r="O45" s="38">
        <f t="shared" si="5"/>
        <v>0.77404647559243722</v>
      </c>
      <c r="P45" s="33">
        <v>75818245</v>
      </c>
      <c r="Q45" s="33">
        <v>372409908</v>
      </c>
      <c r="R45" s="33">
        <v>469267180</v>
      </c>
      <c r="S45" s="33">
        <v>294379103</v>
      </c>
      <c r="T45" s="38">
        <f t="shared" si="6"/>
        <v>0.62731662376218167</v>
      </c>
      <c r="U45" s="38">
        <f t="shared" si="7"/>
        <v>0.41333570831137023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316400436</v>
      </c>
      <c r="E46" s="33">
        <v>361415710</v>
      </c>
      <c r="F46" s="33">
        <v>58301141</v>
      </c>
      <c r="G46" s="38">
        <f t="shared" si="0"/>
        <v>0.18426378211438368</v>
      </c>
      <c r="H46" s="33">
        <v>66314350</v>
      </c>
      <c r="I46" s="38">
        <f t="shared" si="1"/>
        <v>0.20958994506568884</v>
      </c>
      <c r="J46" s="33">
        <v>90502100</v>
      </c>
      <c r="K46" s="38">
        <f t="shared" si="2"/>
        <v>0.25040997802779519</v>
      </c>
      <c r="L46" s="33">
        <v>0</v>
      </c>
      <c r="M46" s="38">
        <f t="shared" si="3"/>
        <v>0</v>
      </c>
      <c r="N46" s="33">
        <f t="shared" si="4"/>
        <v>215117591</v>
      </c>
      <c r="O46" s="38">
        <f t="shared" si="5"/>
        <v>0.59520819114365564</v>
      </c>
      <c r="P46" s="33">
        <v>77519486</v>
      </c>
      <c r="Q46" s="33">
        <v>316827643</v>
      </c>
      <c r="R46" s="33">
        <v>374202771</v>
      </c>
      <c r="S46" s="33">
        <v>237562274</v>
      </c>
      <c r="T46" s="38">
        <f t="shared" si="6"/>
        <v>0.63484905086392318</v>
      </c>
      <c r="U46" s="38">
        <f t="shared" si="7"/>
        <v>0.16747549125906236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1241420082</v>
      </c>
      <c r="E47" s="34">
        <f>SUM(E41:E46)</f>
        <v>1258390335</v>
      </c>
      <c r="F47" s="34">
        <f>SUM(F41:F46)</f>
        <v>205863032</v>
      </c>
      <c r="G47" s="39">
        <f t="shared" si="0"/>
        <v>0.16582866266215274</v>
      </c>
      <c r="H47" s="34">
        <f>SUM(H41:H46)</f>
        <v>238968686</v>
      </c>
      <c r="I47" s="39">
        <f t="shared" si="1"/>
        <v>0.19249623029700594</v>
      </c>
      <c r="J47" s="34">
        <f>SUM(J41:J46)</f>
        <v>263547019</v>
      </c>
      <c r="K47" s="39">
        <f t="shared" si="2"/>
        <v>0.20943185247842833</v>
      </c>
      <c r="L47" s="34">
        <f>SUM(L41:L46)</f>
        <v>0</v>
      </c>
      <c r="M47" s="39">
        <f t="shared" si="3"/>
        <v>0</v>
      </c>
      <c r="N47" s="34">
        <f t="shared" si="4"/>
        <v>708378737</v>
      </c>
      <c r="O47" s="39">
        <f t="shared" si="5"/>
        <v>0.56292448956229468</v>
      </c>
      <c r="P47" s="34">
        <f>SUM(P41:P46)</f>
        <v>226700266</v>
      </c>
      <c r="Q47" s="34">
        <f>SUM(Q41:Q46)</f>
        <v>1167523238</v>
      </c>
      <c r="R47" s="34">
        <f>SUM(R41:R46)</f>
        <v>1364016409</v>
      </c>
      <c r="S47" s="34">
        <f>SUM(S41:S46)</f>
        <v>735697303</v>
      </c>
      <c r="T47" s="39">
        <f t="shared" si="6"/>
        <v>0.53936103564865545</v>
      </c>
      <c r="U47" s="39">
        <f t="shared" si="7"/>
        <v>0.16253511144975885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221705112</v>
      </c>
      <c r="E48" s="33">
        <v>209851613</v>
      </c>
      <c r="F48" s="33">
        <v>31254770</v>
      </c>
      <c r="G48" s="38">
        <f t="shared" si="0"/>
        <v>0.14097451212581874</v>
      </c>
      <c r="H48" s="33">
        <v>70140728</v>
      </c>
      <c r="I48" s="38">
        <f t="shared" si="1"/>
        <v>0.31636946648302816</v>
      </c>
      <c r="J48" s="33">
        <v>34698858</v>
      </c>
      <c r="K48" s="38">
        <f t="shared" si="2"/>
        <v>0.16534949388261314</v>
      </c>
      <c r="L48" s="33">
        <v>0</v>
      </c>
      <c r="M48" s="38">
        <f t="shared" si="3"/>
        <v>0</v>
      </c>
      <c r="N48" s="33">
        <f t="shared" si="4"/>
        <v>136094356</v>
      </c>
      <c r="O48" s="38">
        <f t="shared" si="5"/>
        <v>0.64852661389836441</v>
      </c>
      <c r="P48" s="33">
        <v>30076077</v>
      </c>
      <c r="Q48" s="33">
        <v>179004300</v>
      </c>
      <c r="R48" s="33">
        <v>197940686</v>
      </c>
      <c r="S48" s="33">
        <v>94597078</v>
      </c>
      <c r="T48" s="38">
        <f t="shared" si="6"/>
        <v>0.47790618448195132</v>
      </c>
      <c r="U48" s="38">
        <f t="shared" si="7"/>
        <v>0.15370292475311853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207029605</v>
      </c>
      <c r="E49" s="33">
        <v>207029605</v>
      </c>
      <c r="F49" s="33">
        <v>22879527</v>
      </c>
      <c r="G49" s="38">
        <f t="shared" si="0"/>
        <v>0.11051331040311843</v>
      </c>
      <c r="H49" s="33">
        <v>28984769</v>
      </c>
      <c r="I49" s="38">
        <f t="shared" si="1"/>
        <v>0.14000301551075267</v>
      </c>
      <c r="J49" s="33">
        <v>27449661</v>
      </c>
      <c r="K49" s="38">
        <f t="shared" si="2"/>
        <v>0.13258809531129617</v>
      </c>
      <c r="L49" s="33">
        <v>0</v>
      </c>
      <c r="M49" s="38">
        <f t="shared" si="3"/>
        <v>0</v>
      </c>
      <c r="N49" s="33">
        <f t="shared" si="4"/>
        <v>79313957</v>
      </c>
      <c r="O49" s="38">
        <f t="shared" si="5"/>
        <v>0.3831044212251673</v>
      </c>
      <c r="P49" s="33">
        <v>21925651</v>
      </c>
      <c r="Q49" s="33">
        <v>231127078</v>
      </c>
      <c r="R49" s="33">
        <v>239183544</v>
      </c>
      <c r="S49" s="33">
        <v>79095697</v>
      </c>
      <c r="T49" s="38">
        <f t="shared" si="6"/>
        <v>0.33069037976960486</v>
      </c>
      <c r="U49" s="38">
        <f t="shared" si="7"/>
        <v>0.25194280434364291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127982920</v>
      </c>
      <c r="E50" s="33">
        <v>134083408</v>
      </c>
      <c r="F50" s="33">
        <v>18374851</v>
      </c>
      <c r="G50" s="38">
        <f t="shared" si="0"/>
        <v>0.14357268141717661</v>
      </c>
      <c r="H50" s="33">
        <v>24912043</v>
      </c>
      <c r="I50" s="38">
        <f t="shared" si="1"/>
        <v>0.19465130972164099</v>
      </c>
      <c r="J50" s="33">
        <v>22801961</v>
      </c>
      <c r="K50" s="38">
        <f t="shared" si="2"/>
        <v>0.17005803581603474</v>
      </c>
      <c r="L50" s="33">
        <v>0</v>
      </c>
      <c r="M50" s="38">
        <f t="shared" si="3"/>
        <v>0</v>
      </c>
      <c r="N50" s="33">
        <f t="shared" si="4"/>
        <v>66088855</v>
      </c>
      <c r="O50" s="38">
        <f t="shared" si="5"/>
        <v>0.4928936099237573</v>
      </c>
      <c r="P50" s="33">
        <v>21348379</v>
      </c>
      <c r="Q50" s="33">
        <v>116149524</v>
      </c>
      <c r="R50" s="33">
        <v>119884292</v>
      </c>
      <c r="S50" s="33">
        <v>60624637</v>
      </c>
      <c r="T50" s="38">
        <f t="shared" si="6"/>
        <v>0.50569291429772967</v>
      </c>
      <c r="U50" s="38">
        <f t="shared" si="7"/>
        <v>6.8088635675804809E-2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110806506</v>
      </c>
      <c r="E51" s="33">
        <v>87243682</v>
      </c>
      <c r="F51" s="33">
        <v>15252972</v>
      </c>
      <c r="G51" s="38">
        <f t="shared" si="0"/>
        <v>0.13765411933483401</v>
      </c>
      <c r="H51" s="33">
        <v>18293599</v>
      </c>
      <c r="I51" s="38">
        <f t="shared" si="1"/>
        <v>0.16509498999995542</v>
      </c>
      <c r="J51" s="33">
        <v>12989198</v>
      </c>
      <c r="K51" s="38">
        <f t="shared" si="2"/>
        <v>0.14888411059955034</v>
      </c>
      <c r="L51" s="33">
        <v>0</v>
      </c>
      <c r="M51" s="38">
        <f t="shared" si="3"/>
        <v>0</v>
      </c>
      <c r="N51" s="33">
        <f t="shared" si="4"/>
        <v>46535769</v>
      </c>
      <c r="O51" s="38">
        <f t="shared" si="5"/>
        <v>0.53339987415936896</v>
      </c>
      <c r="P51" s="33">
        <v>9243454</v>
      </c>
      <c r="Q51" s="33">
        <v>113284960</v>
      </c>
      <c r="R51" s="33">
        <v>121307338</v>
      </c>
      <c r="S51" s="33">
        <v>35880802</v>
      </c>
      <c r="T51" s="38">
        <f t="shared" si="6"/>
        <v>0.29578426657091428</v>
      </c>
      <c r="U51" s="38">
        <f t="shared" si="7"/>
        <v>0.40523207017636476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244616422</v>
      </c>
      <c r="E52" s="33">
        <v>256044389</v>
      </c>
      <c r="F52" s="33">
        <v>59398693</v>
      </c>
      <c r="G52" s="38">
        <f t="shared" si="0"/>
        <v>0.24282381581069812</v>
      </c>
      <c r="H52" s="33">
        <v>32018883</v>
      </c>
      <c r="I52" s="38">
        <f t="shared" si="1"/>
        <v>0.13089424961010998</v>
      </c>
      <c r="J52" s="33">
        <v>45673142</v>
      </c>
      <c r="K52" s="38">
        <f t="shared" si="2"/>
        <v>0.17837978085901349</v>
      </c>
      <c r="L52" s="33">
        <v>0</v>
      </c>
      <c r="M52" s="38">
        <f t="shared" si="3"/>
        <v>0</v>
      </c>
      <c r="N52" s="33">
        <f t="shared" si="4"/>
        <v>137090718</v>
      </c>
      <c r="O52" s="38">
        <f t="shared" si="5"/>
        <v>0.53541777867274409</v>
      </c>
      <c r="P52" s="33">
        <v>64526557</v>
      </c>
      <c r="Q52" s="33">
        <v>239891698</v>
      </c>
      <c r="R52" s="33">
        <v>253613474</v>
      </c>
      <c r="S52" s="33">
        <v>176723506</v>
      </c>
      <c r="T52" s="38">
        <f t="shared" si="6"/>
        <v>0.69682222798619919</v>
      </c>
      <c r="U52" s="38">
        <f t="shared" si="7"/>
        <v>-0.29218070630980664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912140565</v>
      </c>
      <c r="E53" s="34">
        <f>SUM(E48:E52)</f>
        <v>894252697</v>
      </c>
      <c r="F53" s="34">
        <f>SUM(F48:F52)</f>
        <v>147160813</v>
      </c>
      <c r="G53" s="39">
        <f t="shared" si="0"/>
        <v>0.16133567417868319</v>
      </c>
      <c r="H53" s="34">
        <f>SUM(H48:H52)</f>
        <v>174350022</v>
      </c>
      <c r="I53" s="39">
        <f t="shared" si="1"/>
        <v>0.19114380906850689</v>
      </c>
      <c r="J53" s="34">
        <f>SUM(J48:J52)</f>
        <v>143612820</v>
      </c>
      <c r="K53" s="39">
        <f t="shared" si="2"/>
        <v>0.16059534456176205</v>
      </c>
      <c r="L53" s="34">
        <f>SUM(L48:L52)</f>
        <v>0</v>
      </c>
      <c r="M53" s="39">
        <f t="shared" si="3"/>
        <v>0</v>
      </c>
      <c r="N53" s="34">
        <f t="shared" si="4"/>
        <v>465123655</v>
      </c>
      <c r="O53" s="39">
        <f t="shared" si="5"/>
        <v>0.52012552666642953</v>
      </c>
      <c r="P53" s="34">
        <f>SUM(P48:P52)</f>
        <v>147120118</v>
      </c>
      <c r="Q53" s="34">
        <f>SUM(Q48:Q52)</f>
        <v>879457560</v>
      </c>
      <c r="R53" s="34">
        <f>SUM(R48:R52)</f>
        <v>931929334</v>
      </c>
      <c r="S53" s="34">
        <f>SUM(S48:S52)</f>
        <v>446921720</v>
      </c>
      <c r="T53" s="39">
        <f t="shared" si="6"/>
        <v>0.47956610409690142</v>
      </c>
      <c r="U53" s="39">
        <f t="shared" si="7"/>
        <v>-2.3839689960009403E-2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8960613358</v>
      </c>
      <c r="E54" s="34">
        <f>SUM(E8:E9,E11:E18,E20:E26,E28:E34,E36:E39,E41:E46,E48:E52)</f>
        <v>9004833953</v>
      </c>
      <c r="F54" s="34">
        <f>SUM(F8:F9,F11:F18,F20:F26,F28:F34,F36:F39,F41:F46,F48:F52)</f>
        <v>3156756084</v>
      </c>
      <c r="G54" s="39">
        <f t="shared" si="0"/>
        <v>0.35229241100796527</v>
      </c>
      <c r="H54" s="34">
        <f>SUM(H8:H9,H11:H18,H20:H26,H28:H34,H36:H39,H41:H46,H48:H52)</f>
        <v>1793820034</v>
      </c>
      <c r="I54" s="39">
        <f t="shared" si="1"/>
        <v>0.20018942480075705</v>
      </c>
      <c r="J54" s="34">
        <f>SUM(J8:J9,J11:J18,J20:J26,J28:J34,J36:J39,J41:J46,J48:J52)</f>
        <v>1546069803</v>
      </c>
      <c r="K54" s="39">
        <f t="shared" si="2"/>
        <v>0.17169331617546596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6496645921</v>
      </c>
      <c r="O54" s="39">
        <f t="shared" si="5"/>
        <v>0.72146204526465629</v>
      </c>
      <c r="P54" s="34">
        <f>SUM(P8:P9,P11:P18,P20:P26,P28:P34,P36:P39,P41:P46,P48:P52)</f>
        <v>1206783132</v>
      </c>
      <c r="Q54" s="34">
        <f>SUM(Q8:Q9,Q11:Q18,Q20:Q26,Q28:Q34,Q36:Q39,Q41:Q46,Q48:Q52)</f>
        <v>5987858404</v>
      </c>
      <c r="R54" s="34">
        <f>SUM(R8:R9,R11:R18,R20:R26,R28:R34,R36:R39,R41:R46,R48:R52)</f>
        <v>5864100816</v>
      </c>
      <c r="S54" s="34">
        <f>SUM(S8:S9,S11:S18,S20:S26,S28:S34,S36:S39,S41:S46,S48:S52)</f>
        <v>3540120218</v>
      </c>
      <c r="T54" s="39">
        <f t="shared" si="6"/>
        <v>0.60369361460173099</v>
      </c>
      <c r="U54" s="39">
        <f t="shared" si="7"/>
        <v>0.28114966310284828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1367666956</v>
      </c>
      <c r="E57" s="33">
        <v>1270484973</v>
      </c>
      <c r="F57" s="33">
        <v>319635699</v>
      </c>
      <c r="G57" s="38">
        <f t="shared" ref="G57:G85" si="8">IF(($D57      =0),0,($F57      /$D57      ))</f>
        <v>0.2337087238949129</v>
      </c>
      <c r="H57" s="33">
        <v>358020407</v>
      </c>
      <c r="I57" s="38">
        <f t="shared" ref="I57:I85" si="9">IF(($D57      =0),0,($H57      /$D57      ))</f>
        <v>0.26177455368746949</v>
      </c>
      <c r="J57" s="33">
        <v>245005861</v>
      </c>
      <c r="K57" s="38">
        <f t="shared" ref="K57:K85" si="10">IF(($E57      =0),0,($J57      /$E57      ))</f>
        <v>0.19284435960030832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922661967</v>
      </c>
      <c r="O57" s="38">
        <f t="shared" ref="O57:O85" si="13">IF(($E57      =0),0,($N57      /$E57      ))</f>
        <v>0.72622816216496877</v>
      </c>
      <c r="P57" s="33">
        <v>935779254</v>
      </c>
      <c r="Q57" s="33">
        <v>1357062822</v>
      </c>
      <c r="R57" s="33">
        <v>1242986847</v>
      </c>
      <c r="S57" s="33">
        <v>1551056116</v>
      </c>
      <c r="T57" s="38">
        <f t="shared" ref="T57:T85" si="14">IF(($R57      =0),0,($S57      /$R57      ))</f>
        <v>1.2478459605132088</v>
      </c>
      <c r="U57" s="38">
        <f t="shared" ref="U57:U85" si="15">IF(($P57      =0),0,(($J57      /$P57      )-1))</f>
        <v>-0.73817985389960361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1367666956</v>
      </c>
      <c r="E58" s="34">
        <f>E57</f>
        <v>1270484973</v>
      </c>
      <c r="F58" s="34">
        <f>F57</f>
        <v>319635699</v>
      </c>
      <c r="G58" s="39">
        <f t="shared" si="8"/>
        <v>0.2337087238949129</v>
      </c>
      <c r="H58" s="34">
        <f>H57</f>
        <v>358020407</v>
      </c>
      <c r="I58" s="39">
        <f t="shared" si="9"/>
        <v>0.26177455368746949</v>
      </c>
      <c r="J58" s="34">
        <f>J57</f>
        <v>245005861</v>
      </c>
      <c r="K58" s="39">
        <f t="shared" si="10"/>
        <v>0.19284435960030832</v>
      </c>
      <c r="L58" s="34">
        <f>L57</f>
        <v>0</v>
      </c>
      <c r="M58" s="39">
        <f t="shared" si="11"/>
        <v>0</v>
      </c>
      <c r="N58" s="34">
        <f t="shared" si="12"/>
        <v>922661967</v>
      </c>
      <c r="O58" s="39">
        <f t="shared" si="13"/>
        <v>0.72622816216496877</v>
      </c>
      <c r="P58" s="34">
        <f>P57</f>
        <v>935779254</v>
      </c>
      <c r="Q58" s="34">
        <f>Q57</f>
        <v>1357062822</v>
      </c>
      <c r="R58" s="34">
        <f>R57</f>
        <v>1242986847</v>
      </c>
      <c r="S58" s="34">
        <f>S57</f>
        <v>1551056116</v>
      </c>
      <c r="T58" s="39">
        <f t="shared" si="14"/>
        <v>1.2478459605132088</v>
      </c>
      <c r="U58" s="39">
        <f t="shared" si="15"/>
        <v>-0.73817985389960361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128169003</v>
      </c>
      <c r="E59" s="33">
        <v>138641153</v>
      </c>
      <c r="F59" s="33">
        <v>15235735</v>
      </c>
      <c r="G59" s="38">
        <f t="shared" si="8"/>
        <v>0.11887222841235645</v>
      </c>
      <c r="H59" s="33">
        <v>14042529</v>
      </c>
      <c r="I59" s="38">
        <f t="shared" si="9"/>
        <v>0.10956259837645768</v>
      </c>
      <c r="J59" s="33">
        <v>9484270</v>
      </c>
      <c r="K59" s="38">
        <f t="shared" si="10"/>
        <v>6.8408764603970079E-2</v>
      </c>
      <c r="L59" s="33">
        <v>0</v>
      </c>
      <c r="M59" s="38">
        <f t="shared" si="11"/>
        <v>0</v>
      </c>
      <c r="N59" s="33">
        <f t="shared" si="12"/>
        <v>38762534</v>
      </c>
      <c r="O59" s="38">
        <f t="shared" si="13"/>
        <v>0.27958894715770288</v>
      </c>
      <c r="P59" s="33">
        <v>12903866</v>
      </c>
      <c r="Q59" s="33">
        <v>102634304</v>
      </c>
      <c r="R59" s="33">
        <v>139732658</v>
      </c>
      <c r="S59" s="33">
        <v>54867524</v>
      </c>
      <c r="T59" s="38">
        <f t="shared" si="14"/>
        <v>0.39266070498709044</v>
      </c>
      <c r="U59" s="38">
        <f t="shared" si="15"/>
        <v>-0.26500554175004609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189296410</v>
      </c>
      <c r="E60" s="33">
        <v>168404777</v>
      </c>
      <c r="F60" s="33">
        <v>14037910</v>
      </c>
      <c r="G60" s="38">
        <f t="shared" si="8"/>
        <v>7.4158353029515983E-2</v>
      </c>
      <c r="H60" s="33">
        <v>16298826</v>
      </c>
      <c r="I60" s="38">
        <f t="shared" si="9"/>
        <v>8.6102140024736873E-2</v>
      </c>
      <c r="J60" s="33">
        <v>-15257517</v>
      </c>
      <c r="K60" s="38">
        <f t="shared" si="10"/>
        <v>-9.0600262485428185E-2</v>
      </c>
      <c r="L60" s="33">
        <v>0</v>
      </c>
      <c r="M60" s="38">
        <f t="shared" si="11"/>
        <v>0</v>
      </c>
      <c r="N60" s="33">
        <f t="shared" si="12"/>
        <v>15079219</v>
      </c>
      <c r="O60" s="38">
        <f t="shared" si="13"/>
        <v>8.9541515796787638E-2</v>
      </c>
      <c r="P60" s="33">
        <v>2079972</v>
      </c>
      <c r="Q60" s="33">
        <v>45309975</v>
      </c>
      <c r="R60" s="33">
        <v>50093146</v>
      </c>
      <c r="S60" s="33">
        <v>10493840</v>
      </c>
      <c r="T60" s="38">
        <f t="shared" si="14"/>
        <v>0.20948654332870209</v>
      </c>
      <c r="U60" s="38">
        <f t="shared" si="15"/>
        <v>-8.3354434578927012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119279487</v>
      </c>
      <c r="E61" s="33">
        <v>113479946</v>
      </c>
      <c r="F61" s="33">
        <v>5694817</v>
      </c>
      <c r="G61" s="38">
        <f t="shared" si="8"/>
        <v>4.7743473276339626E-2</v>
      </c>
      <c r="H61" s="33">
        <v>7856524</v>
      </c>
      <c r="I61" s="38">
        <f t="shared" si="9"/>
        <v>6.5866513996660631E-2</v>
      </c>
      <c r="J61" s="33">
        <v>4109254</v>
      </c>
      <c r="K61" s="38">
        <f t="shared" si="10"/>
        <v>3.6211279127679526E-2</v>
      </c>
      <c r="L61" s="33">
        <v>0</v>
      </c>
      <c r="M61" s="38">
        <f t="shared" si="11"/>
        <v>0</v>
      </c>
      <c r="N61" s="33">
        <f t="shared" si="12"/>
        <v>17660595</v>
      </c>
      <c r="O61" s="38">
        <f t="shared" si="13"/>
        <v>0.15562745332994782</v>
      </c>
      <c r="P61" s="33">
        <v>6331900</v>
      </c>
      <c r="Q61" s="33">
        <v>102121164</v>
      </c>
      <c r="R61" s="33">
        <v>114534285</v>
      </c>
      <c r="S61" s="33">
        <v>21138047</v>
      </c>
      <c r="T61" s="38">
        <f t="shared" si="14"/>
        <v>0.1845565020116029</v>
      </c>
      <c r="U61" s="38">
        <f t="shared" si="15"/>
        <v>-0.35102354743441933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33940911</v>
      </c>
      <c r="E62" s="33">
        <v>33621819</v>
      </c>
      <c r="F62" s="33">
        <v>6852134</v>
      </c>
      <c r="G62" s="38">
        <f t="shared" si="8"/>
        <v>0.20188420988464334</v>
      </c>
      <c r="H62" s="33">
        <v>8596083</v>
      </c>
      <c r="I62" s="38">
        <f t="shared" si="9"/>
        <v>0.25326612476606769</v>
      </c>
      <c r="J62" s="33">
        <v>7003745</v>
      </c>
      <c r="K62" s="38">
        <f t="shared" si="10"/>
        <v>0.20830952067168049</v>
      </c>
      <c r="L62" s="33">
        <v>0</v>
      </c>
      <c r="M62" s="38">
        <f t="shared" si="11"/>
        <v>0</v>
      </c>
      <c r="N62" s="33">
        <f t="shared" si="12"/>
        <v>22451962</v>
      </c>
      <c r="O62" s="38">
        <f t="shared" si="13"/>
        <v>0.66777951543906655</v>
      </c>
      <c r="P62" s="33">
        <v>618993</v>
      </c>
      <c r="Q62" s="33">
        <v>36808693</v>
      </c>
      <c r="R62" s="33">
        <v>35113130</v>
      </c>
      <c r="S62" s="33">
        <v>12320157</v>
      </c>
      <c r="T62" s="38">
        <f t="shared" si="14"/>
        <v>0.35087037242194019</v>
      </c>
      <c r="U62" s="38">
        <f t="shared" si="15"/>
        <v>10.314740231311179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470685811</v>
      </c>
      <c r="E63" s="34">
        <f>SUM(E59:E62)</f>
        <v>454147695</v>
      </c>
      <c r="F63" s="34">
        <f>SUM(F59:F62)</f>
        <v>41820596</v>
      </c>
      <c r="G63" s="39">
        <f t="shared" si="8"/>
        <v>8.885034352565177E-2</v>
      </c>
      <c r="H63" s="34">
        <f>SUM(H59:H62)</f>
        <v>46793962</v>
      </c>
      <c r="I63" s="39">
        <f t="shared" si="9"/>
        <v>9.941655538879203E-2</v>
      </c>
      <c r="J63" s="34">
        <f>SUM(J59:J62)</f>
        <v>5339752</v>
      </c>
      <c r="K63" s="39">
        <f t="shared" si="10"/>
        <v>1.1757743260152404E-2</v>
      </c>
      <c r="L63" s="34">
        <f>SUM(L59:L62)</f>
        <v>0</v>
      </c>
      <c r="M63" s="39">
        <f t="shared" si="11"/>
        <v>0</v>
      </c>
      <c r="N63" s="34">
        <f t="shared" si="12"/>
        <v>93954310</v>
      </c>
      <c r="O63" s="39">
        <f t="shared" si="13"/>
        <v>0.2068805171410151</v>
      </c>
      <c r="P63" s="34">
        <f>SUM(P59:P62)</f>
        <v>21934731</v>
      </c>
      <c r="Q63" s="34">
        <f>SUM(Q59:Q62)</f>
        <v>286874136</v>
      </c>
      <c r="R63" s="34">
        <f>SUM(R59:R62)</f>
        <v>339473219</v>
      </c>
      <c r="S63" s="34">
        <f>SUM(S59:S62)</f>
        <v>98819568</v>
      </c>
      <c r="T63" s="39">
        <f t="shared" si="14"/>
        <v>0.29109680077591038</v>
      </c>
      <c r="U63" s="39">
        <f t="shared" si="15"/>
        <v>-0.75656177411065584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80614792</v>
      </c>
      <c r="E64" s="33">
        <v>83614792</v>
      </c>
      <c r="F64" s="33">
        <v>166257</v>
      </c>
      <c r="G64" s="38">
        <f t="shared" si="8"/>
        <v>2.0623634431755403E-3</v>
      </c>
      <c r="H64" s="33">
        <v>260395</v>
      </c>
      <c r="I64" s="38">
        <f t="shared" si="9"/>
        <v>3.2301143938943612E-3</v>
      </c>
      <c r="J64" s="33">
        <v>519768</v>
      </c>
      <c r="K64" s="38">
        <f t="shared" si="10"/>
        <v>6.2162206897554678E-3</v>
      </c>
      <c r="L64" s="33">
        <v>0</v>
      </c>
      <c r="M64" s="38">
        <f t="shared" si="11"/>
        <v>0</v>
      </c>
      <c r="N64" s="33">
        <f t="shared" si="12"/>
        <v>946420</v>
      </c>
      <c r="O64" s="38">
        <f t="shared" si="13"/>
        <v>1.1318810671681154E-2</v>
      </c>
      <c r="P64" s="33">
        <v>71777</v>
      </c>
      <c r="Q64" s="33">
        <v>88542069</v>
      </c>
      <c r="R64" s="33">
        <v>90436347</v>
      </c>
      <c r="S64" s="33">
        <v>285408</v>
      </c>
      <c r="T64" s="38">
        <f t="shared" si="14"/>
        <v>3.155899253648536E-3</v>
      </c>
      <c r="U64" s="38">
        <f t="shared" si="15"/>
        <v>6.2414283126906946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45167886</v>
      </c>
      <c r="E65" s="33">
        <v>53171931</v>
      </c>
      <c r="F65" s="33">
        <v>12201792</v>
      </c>
      <c r="G65" s="38">
        <f t="shared" si="8"/>
        <v>0.27014308351734684</v>
      </c>
      <c r="H65" s="33">
        <v>13240846</v>
      </c>
      <c r="I65" s="38">
        <f t="shared" si="9"/>
        <v>0.29314734809594589</v>
      </c>
      <c r="J65" s="33">
        <v>6808698</v>
      </c>
      <c r="K65" s="38">
        <f t="shared" si="10"/>
        <v>0.1280506062493762</v>
      </c>
      <c r="L65" s="33">
        <v>0</v>
      </c>
      <c r="M65" s="38">
        <f t="shared" si="11"/>
        <v>0</v>
      </c>
      <c r="N65" s="33">
        <f t="shared" si="12"/>
        <v>32251336</v>
      </c>
      <c r="O65" s="38">
        <f t="shared" si="13"/>
        <v>0.60654814285379255</v>
      </c>
      <c r="P65" s="33">
        <v>47955025</v>
      </c>
      <c r="Q65" s="33">
        <v>34166712</v>
      </c>
      <c r="R65" s="33">
        <v>46478999</v>
      </c>
      <c r="S65" s="33">
        <v>64183367</v>
      </c>
      <c r="T65" s="38">
        <f t="shared" si="14"/>
        <v>1.3809111293468261</v>
      </c>
      <c r="U65" s="38">
        <f t="shared" si="15"/>
        <v>-0.85801909184699621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49481285</v>
      </c>
      <c r="E66" s="33">
        <v>50729988</v>
      </c>
      <c r="F66" s="33">
        <v>3988283</v>
      </c>
      <c r="G66" s="38">
        <f t="shared" si="8"/>
        <v>8.060184774910352E-2</v>
      </c>
      <c r="H66" s="33">
        <v>6303474</v>
      </c>
      <c r="I66" s="38">
        <f t="shared" si="9"/>
        <v>0.12739107321081092</v>
      </c>
      <c r="J66" s="33">
        <v>22288512</v>
      </c>
      <c r="K66" s="38">
        <f t="shared" si="10"/>
        <v>0.43935575147386197</v>
      </c>
      <c r="L66" s="33">
        <v>0</v>
      </c>
      <c r="M66" s="38">
        <f t="shared" si="11"/>
        <v>0</v>
      </c>
      <c r="N66" s="33">
        <f t="shared" si="12"/>
        <v>32580269</v>
      </c>
      <c r="O66" s="38">
        <f t="shared" si="13"/>
        <v>0.64222899086828089</v>
      </c>
      <c r="P66" s="33">
        <v>5402206</v>
      </c>
      <c r="Q66" s="33">
        <v>33655225</v>
      </c>
      <c r="R66" s="33">
        <v>53205728</v>
      </c>
      <c r="S66" s="33">
        <v>13947459</v>
      </c>
      <c r="T66" s="38">
        <f t="shared" si="14"/>
        <v>0.26214205733638302</v>
      </c>
      <c r="U66" s="38">
        <f t="shared" si="15"/>
        <v>3.1258167496759661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678455974</v>
      </c>
      <c r="E67" s="33">
        <v>663776093</v>
      </c>
      <c r="F67" s="33">
        <v>75135377</v>
      </c>
      <c r="G67" s="38">
        <f t="shared" si="8"/>
        <v>0.11074466122985306</v>
      </c>
      <c r="H67" s="33">
        <v>102837989</v>
      </c>
      <c r="I67" s="38">
        <f t="shared" si="9"/>
        <v>0.15157651040154302</v>
      </c>
      <c r="J67" s="33">
        <v>94031026</v>
      </c>
      <c r="K67" s="38">
        <f t="shared" si="10"/>
        <v>0.14166076029496288</v>
      </c>
      <c r="L67" s="33">
        <v>0</v>
      </c>
      <c r="M67" s="38">
        <f t="shared" si="11"/>
        <v>0</v>
      </c>
      <c r="N67" s="33">
        <f t="shared" si="12"/>
        <v>272004392</v>
      </c>
      <c r="O67" s="38">
        <f t="shared" si="13"/>
        <v>0.4097833514470971</v>
      </c>
      <c r="P67" s="33">
        <v>136522775</v>
      </c>
      <c r="Q67" s="33">
        <v>536292626</v>
      </c>
      <c r="R67" s="33">
        <v>602187720</v>
      </c>
      <c r="S67" s="33">
        <v>384333572</v>
      </c>
      <c r="T67" s="38">
        <f t="shared" si="14"/>
        <v>0.63822884332480245</v>
      </c>
      <c r="U67" s="38">
        <f t="shared" si="15"/>
        <v>-0.31124293364239042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141371201</v>
      </c>
      <c r="E68" s="33">
        <v>132727937</v>
      </c>
      <c r="F68" s="33">
        <v>13736808</v>
      </c>
      <c r="G68" s="38">
        <f t="shared" si="8"/>
        <v>9.7168361751414981E-2</v>
      </c>
      <c r="H68" s="33">
        <v>26179977</v>
      </c>
      <c r="I68" s="38">
        <f t="shared" si="9"/>
        <v>0.18518606912025881</v>
      </c>
      <c r="J68" s="33">
        <v>30325509</v>
      </c>
      <c r="K68" s="38">
        <f t="shared" si="10"/>
        <v>0.22847871883972701</v>
      </c>
      <c r="L68" s="33">
        <v>0</v>
      </c>
      <c r="M68" s="38">
        <f t="shared" si="11"/>
        <v>0</v>
      </c>
      <c r="N68" s="33">
        <f t="shared" si="12"/>
        <v>70242294</v>
      </c>
      <c r="O68" s="38">
        <f t="shared" si="13"/>
        <v>0.52922011437576999</v>
      </c>
      <c r="P68" s="33">
        <v>29765248</v>
      </c>
      <c r="Q68" s="33">
        <v>128341507</v>
      </c>
      <c r="R68" s="33">
        <v>131261442</v>
      </c>
      <c r="S68" s="33">
        <v>79438256</v>
      </c>
      <c r="T68" s="38">
        <f t="shared" si="14"/>
        <v>0.60519109640742785</v>
      </c>
      <c r="U68" s="38">
        <f t="shared" si="15"/>
        <v>1.8822655198438065E-2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55632676</v>
      </c>
      <c r="E69" s="33">
        <v>55212147</v>
      </c>
      <c r="F69" s="33">
        <v>11759750</v>
      </c>
      <c r="G69" s="38">
        <f t="shared" si="8"/>
        <v>0.21138206617995511</v>
      </c>
      <c r="H69" s="33">
        <v>14386961</v>
      </c>
      <c r="I69" s="38">
        <f t="shared" si="9"/>
        <v>0.2586063089972519</v>
      </c>
      <c r="J69" s="33">
        <v>11848285</v>
      </c>
      <c r="K69" s="38">
        <f t="shared" si="10"/>
        <v>0.21459562150336228</v>
      </c>
      <c r="L69" s="33">
        <v>0</v>
      </c>
      <c r="M69" s="38">
        <f t="shared" si="11"/>
        <v>0</v>
      </c>
      <c r="N69" s="33">
        <f t="shared" si="12"/>
        <v>37994996</v>
      </c>
      <c r="O69" s="38">
        <f t="shared" si="13"/>
        <v>0.68816371151080213</v>
      </c>
      <c r="P69" s="33">
        <v>11766080</v>
      </c>
      <c r="Q69" s="33">
        <v>51940134</v>
      </c>
      <c r="R69" s="33">
        <v>53499359</v>
      </c>
      <c r="S69" s="33">
        <v>34532723</v>
      </c>
      <c r="T69" s="38">
        <f t="shared" si="14"/>
        <v>0.64547919162919321</v>
      </c>
      <c r="U69" s="38">
        <f t="shared" si="15"/>
        <v>6.9866089640731044E-3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1050723814</v>
      </c>
      <c r="E70" s="34">
        <f>SUM(E64:E69)</f>
        <v>1039232888</v>
      </c>
      <c r="F70" s="34">
        <f>SUM(F64:F69)</f>
        <v>116988267</v>
      </c>
      <c r="G70" s="39">
        <f t="shared" si="8"/>
        <v>0.11134064484047185</v>
      </c>
      <c r="H70" s="34">
        <f>SUM(H64:H69)</f>
        <v>163209642</v>
      </c>
      <c r="I70" s="39">
        <f t="shared" si="9"/>
        <v>0.15533067760087904</v>
      </c>
      <c r="J70" s="34">
        <f>SUM(J64:J69)</f>
        <v>165821798</v>
      </c>
      <c r="K70" s="39">
        <f t="shared" si="10"/>
        <v>0.15956173049827499</v>
      </c>
      <c r="L70" s="34">
        <f>SUM(L64:L69)</f>
        <v>0</v>
      </c>
      <c r="M70" s="39">
        <f t="shared" si="11"/>
        <v>0</v>
      </c>
      <c r="N70" s="34">
        <f t="shared" si="12"/>
        <v>446019707</v>
      </c>
      <c r="O70" s="39">
        <f t="shared" si="13"/>
        <v>0.42918167058623724</v>
      </c>
      <c r="P70" s="34">
        <f>SUM(P64:P69)</f>
        <v>231483111</v>
      </c>
      <c r="Q70" s="34">
        <f>SUM(Q64:Q69)</f>
        <v>872938273</v>
      </c>
      <c r="R70" s="34">
        <f>SUM(R64:R69)</f>
        <v>977069595</v>
      </c>
      <c r="S70" s="34">
        <f>SUM(S64:S69)</f>
        <v>576720785</v>
      </c>
      <c r="T70" s="39">
        <f t="shared" si="14"/>
        <v>0.59025558460858663</v>
      </c>
      <c r="U70" s="39">
        <f t="shared" si="15"/>
        <v>-0.28365487536583178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167775948</v>
      </c>
      <c r="E71" s="33">
        <v>186129801</v>
      </c>
      <c r="F71" s="33">
        <v>25085251</v>
      </c>
      <c r="G71" s="38">
        <f t="shared" si="8"/>
        <v>0.14951637167921114</v>
      </c>
      <c r="H71" s="33">
        <v>26528389</v>
      </c>
      <c r="I71" s="38">
        <f t="shared" si="9"/>
        <v>0.15811795025589723</v>
      </c>
      <c r="J71" s="33">
        <v>24921878</v>
      </c>
      <c r="K71" s="38">
        <f t="shared" si="10"/>
        <v>0.13389515201813385</v>
      </c>
      <c r="L71" s="33">
        <v>0</v>
      </c>
      <c r="M71" s="38">
        <f t="shared" si="11"/>
        <v>0</v>
      </c>
      <c r="N71" s="33">
        <f t="shared" si="12"/>
        <v>76535518</v>
      </c>
      <c r="O71" s="38">
        <f t="shared" si="13"/>
        <v>0.41119432562010849</v>
      </c>
      <c r="P71" s="33">
        <v>25922787</v>
      </c>
      <c r="Q71" s="33">
        <v>113581320</v>
      </c>
      <c r="R71" s="33">
        <v>111711244</v>
      </c>
      <c r="S71" s="33">
        <v>69737337</v>
      </c>
      <c r="T71" s="38">
        <f t="shared" si="14"/>
        <v>0.62426425937929753</v>
      </c>
      <c r="U71" s="38">
        <f t="shared" si="15"/>
        <v>-3.8611164764035588E-2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285586518</v>
      </c>
      <c r="E72" s="33">
        <v>266109968</v>
      </c>
      <c r="F72" s="33">
        <v>62388842</v>
      </c>
      <c r="G72" s="38">
        <f t="shared" si="8"/>
        <v>0.21845863886333738</v>
      </c>
      <c r="H72" s="33">
        <v>56134456</v>
      </c>
      <c r="I72" s="38">
        <f t="shared" si="9"/>
        <v>0.19655849440343678</v>
      </c>
      <c r="J72" s="33">
        <v>74994726</v>
      </c>
      <c r="K72" s="38">
        <f t="shared" si="10"/>
        <v>0.28181855254666749</v>
      </c>
      <c r="L72" s="33">
        <v>0</v>
      </c>
      <c r="M72" s="38">
        <f t="shared" si="11"/>
        <v>0</v>
      </c>
      <c r="N72" s="33">
        <f t="shared" si="12"/>
        <v>193518024</v>
      </c>
      <c r="O72" s="38">
        <f t="shared" si="13"/>
        <v>0.72721072966346001</v>
      </c>
      <c r="P72" s="33">
        <v>59811060</v>
      </c>
      <c r="Q72" s="33">
        <v>269970370</v>
      </c>
      <c r="R72" s="33">
        <v>280965253</v>
      </c>
      <c r="S72" s="33">
        <v>172910278</v>
      </c>
      <c r="T72" s="38">
        <f t="shared" si="14"/>
        <v>0.61541516665763651</v>
      </c>
      <c r="U72" s="38">
        <f t="shared" si="15"/>
        <v>0.2538605067357107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12707820</v>
      </c>
      <c r="E73" s="33">
        <v>72579128</v>
      </c>
      <c r="F73" s="33">
        <v>10822071</v>
      </c>
      <c r="G73" s="38">
        <f t="shared" si="8"/>
        <v>0.85160719934654405</v>
      </c>
      <c r="H73" s="33">
        <v>9319754</v>
      </c>
      <c r="I73" s="38">
        <f t="shared" si="9"/>
        <v>0.73338731584174155</v>
      </c>
      <c r="J73" s="33">
        <v>14832711</v>
      </c>
      <c r="K73" s="38">
        <f t="shared" si="10"/>
        <v>0.20436606788662437</v>
      </c>
      <c r="L73" s="33">
        <v>0</v>
      </c>
      <c r="M73" s="38">
        <f t="shared" si="11"/>
        <v>0</v>
      </c>
      <c r="N73" s="33">
        <f t="shared" si="12"/>
        <v>34974536</v>
      </c>
      <c r="O73" s="38">
        <f t="shared" si="13"/>
        <v>0.48188145771054181</v>
      </c>
      <c r="P73" s="33">
        <v>5001597</v>
      </c>
      <c r="Q73" s="33">
        <v>58814292</v>
      </c>
      <c r="R73" s="33">
        <v>58814292</v>
      </c>
      <c r="S73" s="33">
        <v>34700643</v>
      </c>
      <c r="T73" s="38">
        <f t="shared" si="14"/>
        <v>0.59000358280262899</v>
      </c>
      <c r="U73" s="38">
        <f t="shared" si="15"/>
        <v>1.9655949889605262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1113280239</v>
      </c>
      <c r="E74" s="33">
        <v>902572154</v>
      </c>
      <c r="F74" s="33">
        <v>76102329</v>
      </c>
      <c r="G74" s="38">
        <f t="shared" si="8"/>
        <v>6.8358645320389988E-2</v>
      </c>
      <c r="H74" s="33">
        <v>136010056</v>
      </c>
      <c r="I74" s="38">
        <f t="shared" si="9"/>
        <v>0.1221705472129556</v>
      </c>
      <c r="J74" s="33">
        <v>170935359</v>
      </c>
      <c r="K74" s="38">
        <f t="shared" si="10"/>
        <v>0.18938691853327441</v>
      </c>
      <c r="L74" s="33">
        <v>0</v>
      </c>
      <c r="M74" s="38">
        <f t="shared" si="11"/>
        <v>0</v>
      </c>
      <c r="N74" s="33">
        <f t="shared" si="12"/>
        <v>383047744</v>
      </c>
      <c r="O74" s="38">
        <f t="shared" si="13"/>
        <v>0.42439570321598907</v>
      </c>
      <c r="P74" s="33">
        <v>54173358</v>
      </c>
      <c r="Q74" s="33">
        <v>1226047798</v>
      </c>
      <c r="R74" s="33">
        <v>1029253733</v>
      </c>
      <c r="S74" s="33">
        <v>159986036</v>
      </c>
      <c r="T74" s="38">
        <f t="shared" si="14"/>
        <v>0.1554388688333278</v>
      </c>
      <c r="U74" s="38">
        <f t="shared" si="15"/>
        <v>2.1553399181937363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46490919</v>
      </c>
      <c r="E75" s="33">
        <v>51683367</v>
      </c>
      <c r="F75" s="33">
        <v>10816290</v>
      </c>
      <c r="G75" s="38">
        <f t="shared" si="8"/>
        <v>0.2326538221367489</v>
      </c>
      <c r="H75" s="33">
        <v>18177688</v>
      </c>
      <c r="I75" s="38">
        <f t="shared" si="9"/>
        <v>0.3909943789237636</v>
      </c>
      <c r="J75" s="33">
        <v>11769897</v>
      </c>
      <c r="K75" s="38">
        <f t="shared" si="10"/>
        <v>0.22773084810825114</v>
      </c>
      <c r="L75" s="33">
        <v>0</v>
      </c>
      <c r="M75" s="38">
        <f t="shared" si="11"/>
        <v>0</v>
      </c>
      <c r="N75" s="33">
        <f t="shared" si="12"/>
        <v>40763875</v>
      </c>
      <c r="O75" s="38">
        <f t="shared" si="13"/>
        <v>0.78872328499805366</v>
      </c>
      <c r="P75" s="33">
        <v>11911240</v>
      </c>
      <c r="Q75" s="33">
        <v>48295046</v>
      </c>
      <c r="R75" s="33">
        <v>51824530</v>
      </c>
      <c r="S75" s="33">
        <v>33425275</v>
      </c>
      <c r="T75" s="38">
        <f t="shared" si="14"/>
        <v>0.64497015216539344</v>
      </c>
      <c r="U75" s="38">
        <f t="shared" si="15"/>
        <v>-1.1866354804369705E-2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97484290</v>
      </c>
      <c r="E76" s="33">
        <v>94739515</v>
      </c>
      <c r="F76" s="33">
        <v>10371801</v>
      </c>
      <c r="G76" s="38">
        <f t="shared" si="8"/>
        <v>0.10639458932305913</v>
      </c>
      <c r="H76" s="33">
        <v>7141180</v>
      </c>
      <c r="I76" s="38">
        <f t="shared" si="9"/>
        <v>7.3254675189202284E-2</v>
      </c>
      <c r="J76" s="33">
        <v>9781928</v>
      </c>
      <c r="K76" s="38">
        <f t="shared" si="10"/>
        <v>0.10325077133865421</v>
      </c>
      <c r="L76" s="33">
        <v>0</v>
      </c>
      <c r="M76" s="38">
        <f t="shared" si="11"/>
        <v>0</v>
      </c>
      <c r="N76" s="33">
        <f t="shared" si="12"/>
        <v>27294909</v>
      </c>
      <c r="O76" s="38">
        <f t="shared" si="13"/>
        <v>0.28810479977652409</v>
      </c>
      <c r="P76" s="33">
        <v>13136783</v>
      </c>
      <c r="Q76" s="33">
        <v>88782870</v>
      </c>
      <c r="R76" s="33">
        <v>92906747</v>
      </c>
      <c r="S76" s="33">
        <v>16870672</v>
      </c>
      <c r="T76" s="38">
        <f t="shared" si="14"/>
        <v>0.18158715642040507</v>
      </c>
      <c r="U76" s="38">
        <f t="shared" si="15"/>
        <v>-0.25537873313428405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46046159</v>
      </c>
      <c r="E77" s="33">
        <v>52666986</v>
      </c>
      <c r="F77" s="33">
        <v>10376270</v>
      </c>
      <c r="G77" s="38">
        <f t="shared" si="8"/>
        <v>0.22534496308367435</v>
      </c>
      <c r="H77" s="33">
        <v>11838894</v>
      </c>
      <c r="I77" s="38">
        <f t="shared" si="9"/>
        <v>0.25710926290290576</v>
      </c>
      <c r="J77" s="33">
        <v>8782010</v>
      </c>
      <c r="K77" s="38">
        <f t="shared" si="10"/>
        <v>0.16674601428682476</v>
      </c>
      <c r="L77" s="33">
        <v>0</v>
      </c>
      <c r="M77" s="38">
        <f t="shared" si="11"/>
        <v>0</v>
      </c>
      <c r="N77" s="33">
        <f t="shared" si="12"/>
        <v>30997174</v>
      </c>
      <c r="O77" s="38">
        <f t="shared" si="13"/>
        <v>0.58855036815662853</v>
      </c>
      <c r="P77" s="33">
        <v>12895635</v>
      </c>
      <c r="Q77" s="33">
        <v>44862486</v>
      </c>
      <c r="R77" s="33">
        <v>46198039</v>
      </c>
      <c r="S77" s="33">
        <v>28398670</v>
      </c>
      <c r="T77" s="38">
        <f t="shared" si="14"/>
        <v>0.61471591900253597</v>
      </c>
      <c r="U77" s="38">
        <f t="shared" si="15"/>
        <v>-0.31899359744595746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1769371893</v>
      </c>
      <c r="E78" s="34">
        <f>SUM(E71:E77)</f>
        <v>1626480919</v>
      </c>
      <c r="F78" s="34">
        <f>SUM(F71:F77)</f>
        <v>205962854</v>
      </c>
      <c r="G78" s="39">
        <f t="shared" si="8"/>
        <v>0.1164045019675239</v>
      </c>
      <c r="H78" s="34">
        <f>SUM(H71:H77)</f>
        <v>265150417</v>
      </c>
      <c r="I78" s="39">
        <f t="shared" si="9"/>
        <v>0.14985567367097313</v>
      </c>
      <c r="J78" s="34">
        <f>SUM(J71:J77)</f>
        <v>316018509</v>
      </c>
      <c r="K78" s="39">
        <f t="shared" si="10"/>
        <v>0.19429586004261018</v>
      </c>
      <c r="L78" s="34">
        <f>SUM(L71:L77)</f>
        <v>0</v>
      </c>
      <c r="M78" s="39">
        <f t="shared" si="11"/>
        <v>0</v>
      </c>
      <c r="N78" s="34">
        <f t="shared" si="12"/>
        <v>787131780</v>
      </c>
      <c r="O78" s="39">
        <f t="shared" si="13"/>
        <v>0.4839477492818961</v>
      </c>
      <c r="P78" s="34">
        <f>SUM(P71:P77)</f>
        <v>182852460</v>
      </c>
      <c r="Q78" s="34">
        <f>SUM(Q71:Q77)</f>
        <v>1850354182</v>
      </c>
      <c r="R78" s="34">
        <f>SUM(R71:R77)</f>
        <v>1671673838</v>
      </c>
      <c r="S78" s="34">
        <f>SUM(S71:S77)</f>
        <v>516028911</v>
      </c>
      <c r="T78" s="39">
        <f t="shared" si="14"/>
        <v>0.30868994852331955</v>
      </c>
      <c r="U78" s="39">
        <f t="shared" si="15"/>
        <v>0.72827048102059999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166899426</v>
      </c>
      <c r="E79" s="33">
        <v>163875575</v>
      </c>
      <c r="F79" s="33">
        <v>28943643</v>
      </c>
      <c r="G79" s="38">
        <f t="shared" si="8"/>
        <v>0.1734196677225241</v>
      </c>
      <c r="H79" s="33">
        <v>43236324</v>
      </c>
      <c r="I79" s="38">
        <f t="shared" si="9"/>
        <v>0.25905615756881034</v>
      </c>
      <c r="J79" s="33">
        <v>38923766</v>
      </c>
      <c r="K79" s="38">
        <f t="shared" si="10"/>
        <v>0.23752024058496821</v>
      </c>
      <c r="L79" s="33">
        <v>0</v>
      </c>
      <c r="M79" s="38">
        <f t="shared" si="11"/>
        <v>0</v>
      </c>
      <c r="N79" s="33">
        <f t="shared" si="12"/>
        <v>111103733</v>
      </c>
      <c r="O79" s="38">
        <f t="shared" si="13"/>
        <v>0.67797615965649549</v>
      </c>
      <c r="P79" s="33">
        <v>27470307</v>
      </c>
      <c r="Q79" s="33">
        <v>151856213</v>
      </c>
      <c r="R79" s="33">
        <v>158874312</v>
      </c>
      <c r="S79" s="33">
        <v>92704062</v>
      </c>
      <c r="T79" s="38">
        <f t="shared" si="14"/>
        <v>0.58350567082235416</v>
      </c>
      <c r="U79" s="38">
        <f t="shared" si="15"/>
        <v>0.41693960682710962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260924245</v>
      </c>
      <c r="E80" s="33">
        <v>247725819</v>
      </c>
      <c r="F80" s="33">
        <v>27094545</v>
      </c>
      <c r="G80" s="38">
        <f t="shared" si="8"/>
        <v>0.10384065689257815</v>
      </c>
      <c r="H80" s="33">
        <v>50799059</v>
      </c>
      <c r="I80" s="38">
        <f t="shared" si="9"/>
        <v>0.19468891823371953</v>
      </c>
      <c r="J80" s="33">
        <v>19262623</v>
      </c>
      <c r="K80" s="38">
        <f t="shared" si="10"/>
        <v>7.7757833550648192E-2</v>
      </c>
      <c r="L80" s="33">
        <v>0</v>
      </c>
      <c r="M80" s="38">
        <f t="shared" si="11"/>
        <v>0</v>
      </c>
      <c r="N80" s="33">
        <f t="shared" si="12"/>
        <v>97156227</v>
      </c>
      <c r="O80" s="38">
        <f t="shared" si="13"/>
        <v>0.39219257561522081</v>
      </c>
      <c r="P80" s="33">
        <v>27107953</v>
      </c>
      <c r="Q80" s="33">
        <v>275885702</v>
      </c>
      <c r="R80" s="33">
        <v>307847971</v>
      </c>
      <c r="S80" s="33">
        <v>68352675</v>
      </c>
      <c r="T80" s="38">
        <f t="shared" si="14"/>
        <v>0.22203386554072821</v>
      </c>
      <c r="U80" s="38">
        <f t="shared" si="15"/>
        <v>-0.28941063901062536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227934050</v>
      </c>
      <c r="E81" s="33">
        <v>235508510</v>
      </c>
      <c r="F81" s="33">
        <v>35433564</v>
      </c>
      <c r="G81" s="38">
        <f t="shared" si="8"/>
        <v>0.1554553345583953</v>
      </c>
      <c r="H81" s="33">
        <v>48051701</v>
      </c>
      <c r="I81" s="38">
        <f t="shared" si="9"/>
        <v>0.21081405345098725</v>
      </c>
      <c r="J81" s="33">
        <v>42187620</v>
      </c>
      <c r="K81" s="38">
        <f t="shared" si="10"/>
        <v>0.17913416377183142</v>
      </c>
      <c r="L81" s="33">
        <v>0</v>
      </c>
      <c r="M81" s="38">
        <f t="shared" si="11"/>
        <v>0</v>
      </c>
      <c r="N81" s="33">
        <f t="shared" si="12"/>
        <v>125672885</v>
      </c>
      <c r="O81" s="38">
        <f t="shared" si="13"/>
        <v>0.53362354082236774</v>
      </c>
      <c r="P81" s="33">
        <v>42858713</v>
      </c>
      <c r="Q81" s="33">
        <v>219826870</v>
      </c>
      <c r="R81" s="33">
        <v>216659230</v>
      </c>
      <c r="S81" s="33">
        <v>117276931</v>
      </c>
      <c r="T81" s="38">
        <f t="shared" si="14"/>
        <v>0.54129672204595203</v>
      </c>
      <c r="U81" s="38">
        <f t="shared" si="15"/>
        <v>-1.5658263000104533E-2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137357627</v>
      </c>
      <c r="E82" s="33">
        <v>141598744</v>
      </c>
      <c r="F82" s="33">
        <v>24337248</v>
      </c>
      <c r="G82" s="38">
        <f t="shared" si="8"/>
        <v>0.17718162821784916</v>
      </c>
      <c r="H82" s="33">
        <v>27207831</v>
      </c>
      <c r="I82" s="38">
        <f t="shared" si="9"/>
        <v>0.19808023474371758</v>
      </c>
      <c r="J82" s="33">
        <v>28591484</v>
      </c>
      <c r="K82" s="38">
        <f t="shared" si="10"/>
        <v>0.20191905092039517</v>
      </c>
      <c r="L82" s="33">
        <v>0</v>
      </c>
      <c r="M82" s="38">
        <f t="shared" si="11"/>
        <v>0</v>
      </c>
      <c r="N82" s="33">
        <f t="shared" si="12"/>
        <v>80136563</v>
      </c>
      <c r="O82" s="38">
        <f t="shared" si="13"/>
        <v>0.56594119930894304</v>
      </c>
      <c r="P82" s="33">
        <v>11189286</v>
      </c>
      <c r="Q82" s="33">
        <v>296374471</v>
      </c>
      <c r="R82" s="33">
        <v>152171504</v>
      </c>
      <c r="S82" s="33">
        <v>22894336</v>
      </c>
      <c r="T82" s="38">
        <f t="shared" si="14"/>
        <v>0.15045087548060246</v>
      </c>
      <c r="U82" s="38">
        <f t="shared" si="15"/>
        <v>1.5552554470410356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126722049</v>
      </c>
      <c r="E83" s="33">
        <v>126727649</v>
      </c>
      <c r="F83" s="33">
        <v>26060387</v>
      </c>
      <c r="G83" s="38">
        <f t="shared" si="8"/>
        <v>0.20564998124359557</v>
      </c>
      <c r="H83" s="33">
        <v>30845040</v>
      </c>
      <c r="I83" s="38">
        <f t="shared" si="9"/>
        <v>0.24340704907636082</v>
      </c>
      <c r="J83" s="33">
        <v>27219056</v>
      </c>
      <c r="K83" s="38">
        <f t="shared" si="10"/>
        <v>0.214783878772974</v>
      </c>
      <c r="L83" s="33">
        <v>0</v>
      </c>
      <c r="M83" s="38">
        <f t="shared" si="11"/>
        <v>0</v>
      </c>
      <c r="N83" s="33">
        <f t="shared" si="12"/>
        <v>84124483</v>
      </c>
      <c r="O83" s="38">
        <f t="shared" si="13"/>
        <v>0.66382106559871557</v>
      </c>
      <c r="P83" s="33">
        <v>23587220</v>
      </c>
      <c r="Q83" s="33">
        <v>118028030</v>
      </c>
      <c r="R83" s="33">
        <v>126876950</v>
      </c>
      <c r="S83" s="33">
        <v>75283251</v>
      </c>
      <c r="T83" s="38">
        <f t="shared" si="14"/>
        <v>0.59335640555672253</v>
      </c>
      <c r="U83" s="38">
        <f t="shared" si="15"/>
        <v>0.15397473716699128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919837397</v>
      </c>
      <c r="E84" s="34">
        <f>SUM(E79:E83)</f>
        <v>915436297</v>
      </c>
      <c r="F84" s="34">
        <f>SUM(F79:F83)</f>
        <v>141869387</v>
      </c>
      <c r="G84" s="39">
        <f t="shared" si="8"/>
        <v>0.15423311496433972</v>
      </c>
      <c r="H84" s="34">
        <f>SUM(H79:H83)</f>
        <v>200139955</v>
      </c>
      <c r="I84" s="39">
        <f t="shared" si="9"/>
        <v>0.21758188529053685</v>
      </c>
      <c r="J84" s="34">
        <f>SUM(J79:J83)</f>
        <v>156184549</v>
      </c>
      <c r="K84" s="39">
        <f t="shared" si="10"/>
        <v>0.17061214364324032</v>
      </c>
      <c r="L84" s="34">
        <f>SUM(L79:L83)</f>
        <v>0</v>
      </c>
      <c r="M84" s="39">
        <f t="shared" si="11"/>
        <v>0</v>
      </c>
      <c r="N84" s="34">
        <f t="shared" si="12"/>
        <v>498193891</v>
      </c>
      <c r="O84" s="39">
        <f t="shared" si="13"/>
        <v>0.54421470137533778</v>
      </c>
      <c r="P84" s="34">
        <f>SUM(P79:P83)</f>
        <v>132213479</v>
      </c>
      <c r="Q84" s="34">
        <f>SUM(Q79:Q83)</f>
        <v>1061971286</v>
      </c>
      <c r="R84" s="34">
        <f>SUM(R79:R83)</f>
        <v>962429967</v>
      </c>
      <c r="S84" s="34">
        <f>SUM(S79:S83)</f>
        <v>376511255</v>
      </c>
      <c r="T84" s="39">
        <f t="shared" si="14"/>
        <v>0.39120898965108802</v>
      </c>
      <c r="U84" s="39">
        <f t="shared" si="15"/>
        <v>0.18130579560651294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5578285871</v>
      </c>
      <c r="E85" s="34">
        <f>SUM(E57,E59:E62,E64:E69,E71:E77,E79:E83)</f>
        <v>5305782772</v>
      </c>
      <c r="F85" s="34">
        <f>SUM(F57,F59:F62,F64:F69,F71:F77,F79:F83)</f>
        <v>826276803</v>
      </c>
      <c r="G85" s="39">
        <f t="shared" si="8"/>
        <v>0.14812378248586894</v>
      </c>
      <c r="H85" s="34">
        <f>SUM(H57,H59:H62,H64:H69,H71:H77,H79:H83)</f>
        <v>1033314383</v>
      </c>
      <c r="I85" s="39">
        <f t="shared" si="9"/>
        <v>0.18523869283428482</v>
      </c>
      <c r="J85" s="34">
        <f>SUM(J57,J59:J62,J64:J69,J71:J77,J79:J83)</f>
        <v>888370469</v>
      </c>
      <c r="K85" s="39">
        <f t="shared" si="10"/>
        <v>0.16743438379877945</v>
      </c>
      <c r="L85" s="34">
        <f>SUM(L57,L59:L62,L64:L69,L71:L77,L79:L83)</f>
        <v>0</v>
      </c>
      <c r="M85" s="39">
        <f t="shared" si="11"/>
        <v>0</v>
      </c>
      <c r="N85" s="34">
        <f t="shared" si="12"/>
        <v>2747961655</v>
      </c>
      <c r="O85" s="39">
        <f t="shared" si="13"/>
        <v>0.51791823621232869</v>
      </c>
      <c r="P85" s="34">
        <f>SUM(P57,P59:P62,P64:P69,P71:P77,P79:P83)</f>
        <v>1504263035</v>
      </c>
      <c r="Q85" s="34">
        <f>SUM(Q57,Q59:Q62,Q64:Q69,Q71:Q77,Q79:Q83)</f>
        <v>5429200699</v>
      </c>
      <c r="R85" s="34">
        <f>SUM(R57,R59:R62,R64:R69,R71:R77,R79:R83)</f>
        <v>5193633466</v>
      </c>
      <c r="S85" s="34">
        <f>SUM(S57,S59:S62,S64:S69,S71:S77,S79:S83)</f>
        <v>3119136635</v>
      </c>
      <c r="T85" s="39">
        <f t="shared" si="14"/>
        <v>0.60056926531672961</v>
      </c>
      <c r="U85" s="39">
        <f t="shared" si="15"/>
        <v>-0.40943143032162588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5473434527</v>
      </c>
      <c r="E88" s="33">
        <v>7037681669</v>
      </c>
      <c r="F88" s="33">
        <v>1253897578</v>
      </c>
      <c r="G88" s="38">
        <f t="shared" ref="G88:G99" si="16">IF(($D88      =0),0,($F88      /$D88      ))</f>
        <v>0.22908789203828545</v>
      </c>
      <c r="H88" s="33">
        <v>1539436558</v>
      </c>
      <c r="I88" s="38">
        <f t="shared" ref="I88:I99" si="17">IF(($D88      =0),0,($H88      /$D88      ))</f>
        <v>0.28125604689452055</v>
      </c>
      <c r="J88" s="33">
        <v>1802184951</v>
      </c>
      <c r="K88" s="38">
        <f t="shared" ref="K88:K99" si="18">IF(($E88      =0),0,($J88      /$E88      ))</f>
        <v>0.25607650868017684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4595519087</v>
      </c>
      <c r="O88" s="38">
        <f t="shared" ref="O88:O99" si="21">IF(($E88      =0),0,($N88      /$E88      ))</f>
        <v>0.65298763188488851</v>
      </c>
      <c r="P88" s="33">
        <v>1581109073</v>
      </c>
      <c r="Q88" s="33">
        <v>5533886224</v>
      </c>
      <c r="R88" s="33">
        <v>6571899982</v>
      </c>
      <c r="S88" s="33">
        <v>4395678415</v>
      </c>
      <c r="T88" s="38">
        <f t="shared" ref="T88:T99" si="22">IF(($R88      =0),0,($S88      /$R88      ))</f>
        <v>0.66885960331707317</v>
      </c>
      <c r="U88" s="38">
        <f t="shared" ref="U88:U99" si="23">IF(($P88      =0),0,(($J88      /$P88      )-1))</f>
        <v>0.13982329351923206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20739350830</v>
      </c>
      <c r="E89" s="33">
        <v>19935621376</v>
      </c>
      <c r="F89" s="33">
        <v>6137025020</v>
      </c>
      <c r="G89" s="38">
        <f t="shared" si="16"/>
        <v>0.29591210787189332</v>
      </c>
      <c r="H89" s="33">
        <v>7047088349</v>
      </c>
      <c r="I89" s="38">
        <f t="shared" si="17"/>
        <v>0.33979310185573441</v>
      </c>
      <c r="J89" s="33">
        <v>7053615032</v>
      </c>
      <c r="K89" s="38">
        <f t="shared" si="18"/>
        <v>0.35381967278389787</v>
      </c>
      <c r="L89" s="33">
        <v>0</v>
      </c>
      <c r="M89" s="38">
        <f t="shared" si="19"/>
        <v>0</v>
      </c>
      <c r="N89" s="33">
        <f t="shared" si="20"/>
        <v>20237728401</v>
      </c>
      <c r="O89" s="38">
        <f t="shared" si="21"/>
        <v>1.0151541313562316</v>
      </c>
      <c r="P89" s="33">
        <v>6385714527</v>
      </c>
      <c r="Q89" s="33">
        <v>26787570937</v>
      </c>
      <c r="R89" s="33">
        <v>19628712258</v>
      </c>
      <c r="S89" s="33">
        <v>19187063534</v>
      </c>
      <c r="T89" s="38">
        <f t="shared" si="22"/>
        <v>0.97749986253835885</v>
      </c>
      <c r="U89" s="38">
        <f t="shared" si="23"/>
        <v>0.10459291629401712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7334496035</v>
      </c>
      <c r="E90" s="33">
        <v>7265576185</v>
      </c>
      <c r="F90" s="33">
        <v>1326572580</v>
      </c>
      <c r="G90" s="38">
        <f t="shared" si="16"/>
        <v>0.18086758431249189</v>
      </c>
      <c r="H90" s="33">
        <v>1626987526</v>
      </c>
      <c r="I90" s="38">
        <f t="shared" si="17"/>
        <v>0.22182676467968124</v>
      </c>
      <c r="J90" s="33">
        <v>1153427134</v>
      </c>
      <c r="K90" s="38">
        <f t="shared" si="18"/>
        <v>0.15875232805091011</v>
      </c>
      <c r="L90" s="33">
        <v>0</v>
      </c>
      <c r="M90" s="38">
        <f t="shared" si="19"/>
        <v>0</v>
      </c>
      <c r="N90" s="33">
        <f t="shared" si="20"/>
        <v>4106987240</v>
      </c>
      <c r="O90" s="38">
        <f t="shared" si="21"/>
        <v>0.5652665577272451</v>
      </c>
      <c r="P90" s="33">
        <v>1496306068</v>
      </c>
      <c r="Q90" s="33">
        <v>7095043776</v>
      </c>
      <c r="R90" s="33">
        <v>7169565980</v>
      </c>
      <c r="S90" s="33">
        <v>4788567433</v>
      </c>
      <c r="T90" s="38">
        <f t="shared" si="22"/>
        <v>0.66790199662825334</v>
      </c>
      <c r="U90" s="38">
        <f t="shared" si="23"/>
        <v>-0.22915026633441415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33547281392</v>
      </c>
      <c r="E91" s="34">
        <f>SUM(E88:E90)</f>
        <v>34238879230</v>
      </c>
      <c r="F91" s="34">
        <f>SUM(F88:F90)</f>
        <v>8717495178</v>
      </c>
      <c r="G91" s="39">
        <f t="shared" si="16"/>
        <v>0.25985697845783878</v>
      </c>
      <c r="H91" s="34">
        <f>SUM(H88:H90)</f>
        <v>10213512433</v>
      </c>
      <c r="I91" s="39">
        <f t="shared" si="17"/>
        <v>0.30445127024318608</v>
      </c>
      <c r="J91" s="34">
        <f>SUM(J88:J90)</f>
        <v>10009227117</v>
      </c>
      <c r="K91" s="39">
        <f t="shared" si="18"/>
        <v>0.29233512726169919</v>
      </c>
      <c r="L91" s="34">
        <f>SUM(L88:L90)</f>
        <v>0</v>
      </c>
      <c r="M91" s="39">
        <f t="shared" si="19"/>
        <v>0</v>
      </c>
      <c r="N91" s="34">
        <f t="shared" si="20"/>
        <v>28940234728</v>
      </c>
      <c r="O91" s="39">
        <f t="shared" si="21"/>
        <v>0.84524480295028626</v>
      </c>
      <c r="P91" s="34">
        <f>SUM(P88:P90)</f>
        <v>9463129668</v>
      </c>
      <c r="Q91" s="34">
        <f>SUM(Q88:Q90)</f>
        <v>39416500937</v>
      </c>
      <c r="R91" s="34">
        <f>SUM(R88:R90)</f>
        <v>33370178220</v>
      </c>
      <c r="S91" s="34">
        <f>SUM(S88:S90)</f>
        <v>28371309382</v>
      </c>
      <c r="T91" s="39">
        <f t="shared" si="22"/>
        <v>0.8501995163153192</v>
      </c>
      <c r="U91" s="39">
        <f t="shared" si="23"/>
        <v>5.7707911458368066E-2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767730886</v>
      </c>
      <c r="E92" s="33">
        <v>781479708</v>
      </c>
      <c r="F92" s="33">
        <v>1027964082</v>
      </c>
      <c r="G92" s="38">
        <f t="shared" si="16"/>
        <v>1.3389640833077021</v>
      </c>
      <c r="H92" s="33">
        <v>236057500</v>
      </c>
      <c r="I92" s="38">
        <f t="shared" si="17"/>
        <v>0.30747427816783185</v>
      </c>
      <c r="J92" s="33">
        <v>-691150379</v>
      </c>
      <c r="K92" s="38">
        <f t="shared" si="18"/>
        <v>-0.88441244465428914</v>
      </c>
      <c r="L92" s="33">
        <v>0</v>
      </c>
      <c r="M92" s="38">
        <f t="shared" si="19"/>
        <v>0</v>
      </c>
      <c r="N92" s="33">
        <f t="shared" si="20"/>
        <v>572871203</v>
      </c>
      <c r="O92" s="38">
        <f t="shared" si="21"/>
        <v>0.73305960108179802</v>
      </c>
      <c r="P92" s="33">
        <v>359280295</v>
      </c>
      <c r="Q92" s="33">
        <v>741059282</v>
      </c>
      <c r="R92" s="33">
        <v>740518041</v>
      </c>
      <c r="S92" s="33">
        <v>587988845</v>
      </c>
      <c r="T92" s="38">
        <f t="shared" si="22"/>
        <v>0.79402365971526678</v>
      </c>
      <c r="U92" s="38">
        <f t="shared" si="23"/>
        <v>-2.9237080035241005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200624528</v>
      </c>
      <c r="E93" s="33">
        <v>198872286</v>
      </c>
      <c r="F93" s="33">
        <v>40081775</v>
      </c>
      <c r="G93" s="38">
        <f t="shared" si="16"/>
        <v>0.19978501831042314</v>
      </c>
      <c r="H93" s="33">
        <v>44876990</v>
      </c>
      <c r="I93" s="38">
        <f t="shared" si="17"/>
        <v>0.22368645771966625</v>
      </c>
      <c r="J93" s="33">
        <v>33041605</v>
      </c>
      <c r="K93" s="38">
        <f t="shared" si="18"/>
        <v>0.16614484433492155</v>
      </c>
      <c r="L93" s="33">
        <v>0</v>
      </c>
      <c r="M93" s="38">
        <f t="shared" si="19"/>
        <v>0</v>
      </c>
      <c r="N93" s="33">
        <f t="shared" si="20"/>
        <v>118000370</v>
      </c>
      <c r="O93" s="38">
        <f t="shared" si="21"/>
        <v>0.593347481307677</v>
      </c>
      <c r="P93" s="33">
        <v>37536040</v>
      </c>
      <c r="Q93" s="33">
        <v>199437951</v>
      </c>
      <c r="R93" s="33">
        <v>199527321</v>
      </c>
      <c r="S93" s="33">
        <v>118548721</v>
      </c>
      <c r="T93" s="38">
        <f t="shared" si="22"/>
        <v>0.59414781096569724</v>
      </c>
      <c r="U93" s="38">
        <f t="shared" si="23"/>
        <v>-0.11973652521683165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173190024</v>
      </c>
      <c r="E94" s="33">
        <v>178631930</v>
      </c>
      <c r="F94" s="33">
        <v>29663282</v>
      </c>
      <c r="G94" s="38">
        <f t="shared" si="16"/>
        <v>0.17127592753263896</v>
      </c>
      <c r="H94" s="33">
        <v>35109624</v>
      </c>
      <c r="I94" s="38">
        <f t="shared" si="17"/>
        <v>0.20272313144318288</v>
      </c>
      <c r="J94" s="33">
        <v>35170708</v>
      </c>
      <c r="K94" s="38">
        <f t="shared" si="18"/>
        <v>0.19688925714456537</v>
      </c>
      <c r="L94" s="33">
        <v>0</v>
      </c>
      <c r="M94" s="38">
        <f t="shared" si="19"/>
        <v>0</v>
      </c>
      <c r="N94" s="33">
        <f t="shared" si="20"/>
        <v>99943614</v>
      </c>
      <c r="O94" s="38">
        <f t="shared" si="21"/>
        <v>0.55949467712743184</v>
      </c>
      <c r="P94" s="33">
        <v>34002300</v>
      </c>
      <c r="Q94" s="33">
        <v>170743773</v>
      </c>
      <c r="R94" s="33">
        <v>170737300</v>
      </c>
      <c r="S94" s="33">
        <v>86242567</v>
      </c>
      <c r="T94" s="38">
        <f t="shared" si="22"/>
        <v>0.5051184890472088</v>
      </c>
      <c r="U94" s="38">
        <f t="shared" si="23"/>
        <v>3.436261664652096E-2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157476436</v>
      </c>
      <c r="E95" s="33">
        <v>156589261</v>
      </c>
      <c r="F95" s="33">
        <v>38914931</v>
      </c>
      <c r="G95" s="38">
        <f t="shared" si="16"/>
        <v>0.24711589866054626</v>
      </c>
      <c r="H95" s="33">
        <v>35913585</v>
      </c>
      <c r="I95" s="38">
        <f t="shared" si="17"/>
        <v>0.22805688211028602</v>
      </c>
      <c r="J95" s="33">
        <v>40409457</v>
      </c>
      <c r="K95" s="38">
        <f t="shared" si="18"/>
        <v>0.2580602063126155</v>
      </c>
      <c r="L95" s="33">
        <v>0</v>
      </c>
      <c r="M95" s="38">
        <f t="shared" si="19"/>
        <v>0</v>
      </c>
      <c r="N95" s="33">
        <f t="shared" si="20"/>
        <v>115237973</v>
      </c>
      <c r="O95" s="38">
        <f t="shared" si="21"/>
        <v>0.73592513473832666</v>
      </c>
      <c r="P95" s="33">
        <v>38960705</v>
      </c>
      <c r="Q95" s="33">
        <v>163242649</v>
      </c>
      <c r="R95" s="33">
        <v>160364574</v>
      </c>
      <c r="S95" s="33">
        <v>109038663</v>
      </c>
      <c r="T95" s="38">
        <f t="shared" si="22"/>
        <v>0.67994233564328244</v>
      </c>
      <c r="U95" s="38">
        <f t="shared" si="23"/>
        <v>3.7184953403692322E-2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1299021874</v>
      </c>
      <c r="E96" s="34">
        <f>SUM(E92:E95)</f>
        <v>1315573185</v>
      </c>
      <c r="F96" s="34">
        <f>SUM(F92:F95)</f>
        <v>1136624070</v>
      </c>
      <c r="G96" s="39">
        <f t="shared" si="16"/>
        <v>0.8749845501061978</v>
      </c>
      <c r="H96" s="34">
        <f>SUM(H92:H95)</f>
        <v>351957699</v>
      </c>
      <c r="I96" s="39">
        <f t="shared" si="17"/>
        <v>0.27094054845761589</v>
      </c>
      <c r="J96" s="34">
        <f>SUM(J92:J95)</f>
        <v>-582528609</v>
      </c>
      <c r="K96" s="39">
        <f t="shared" si="18"/>
        <v>-0.44279452913902317</v>
      </c>
      <c r="L96" s="34">
        <f>SUM(L92:L95)</f>
        <v>0</v>
      </c>
      <c r="M96" s="39">
        <f t="shared" si="19"/>
        <v>0</v>
      </c>
      <c r="N96" s="34">
        <f t="shared" si="20"/>
        <v>906053160</v>
      </c>
      <c r="O96" s="39">
        <f t="shared" si="21"/>
        <v>0.6887136119303009</v>
      </c>
      <c r="P96" s="34">
        <f>SUM(P92:P95)</f>
        <v>469779340</v>
      </c>
      <c r="Q96" s="34">
        <f>SUM(Q92:Q95)</f>
        <v>1274483655</v>
      </c>
      <c r="R96" s="34">
        <f>SUM(R92:R95)</f>
        <v>1271147236</v>
      </c>
      <c r="S96" s="34">
        <f>SUM(S92:S95)</f>
        <v>901818796</v>
      </c>
      <c r="T96" s="39">
        <f t="shared" si="22"/>
        <v>0.70945266642581128</v>
      </c>
      <c r="U96" s="39">
        <f t="shared" si="23"/>
        <v>-2.2400047413749613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657343951</v>
      </c>
      <c r="E97" s="33">
        <v>642514786</v>
      </c>
      <c r="F97" s="33">
        <v>130599324</v>
      </c>
      <c r="G97" s="38">
        <f t="shared" si="16"/>
        <v>0.19867730402222869</v>
      </c>
      <c r="H97" s="33">
        <v>123043599</v>
      </c>
      <c r="I97" s="38">
        <f t="shared" si="17"/>
        <v>0.18718297903679956</v>
      </c>
      <c r="J97" s="33">
        <v>142778046</v>
      </c>
      <c r="K97" s="38">
        <f t="shared" si="18"/>
        <v>0.22221752574578105</v>
      </c>
      <c r="L97" s="33">
        <v>0</v>
      </c>
      <c r="M97" s="38">
        <f t="shared" si="19"/>
        <v>0</v>
      </c>
      <c r="N97" s="33">
        <f t="shared" si="20"/>
        <v>396420969</v>
      </c>
      <c r="O97" s="38">
        <f t="shared" si="21"/>
        <v>0.61698341833957426</v>
      </c>
      <c r="P97" s="33">
        <v>136366630</v>
      </c>
      <c r="Q97" s="33">
        <v>735278612</v>
      </c>
      <c r="R97" s="33">
        <v>679481230</v>
      </c>
      <c r="S97" s="33">
        <v>440806250</v>
      </c>
      <c r="T97" s="38">
        <f t="shared" si="22"/>
        <v>0.64873940667941632</v>
      </c>
      <c r="U97" s="38">
        <f t="shared" si="23"/>
        <v>4.7016018508340363E-2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485210557</v>
      </c>
      <c r="E98" s="33">
        <v>482388632</v>
      </c>
      <c r="F98" s="33">
        <v>53890919</v>
      </c>
      <c r="G98" s="38">
        <f t="shared" si="16"/>
        <v>0.11106707845188125</v>
      </c>
      <c r="H98" s="33">
        <v>63201817</v>
      </c>
      <c r="I98" s="38">
        <f t="shared" si="17"/>
        <v>0.13025647543773455</v>
      </c>
      <c r="J98" s="33">
        <v>61781053</v>
      </c>
      <c r="K98" s="38">
        <f t="shared" si="18"/>
        <v>0.12807319431192565</v>
      </c>
      <c r="L98" s="33">
        <v>0</v>
      </c>
      <c r="M98" s="38">
        <f t="shared" si="19"/>
        <v>0</v>
      </c>
      <c r="N98" s="33">
        <f t="shared" si="20"/>
        <v>178873789</v>
      </c>
      <c r="O98" s="38">
        <f t="shared" si="21"/>
        <v>0.37080846673020273</v>
      </c>
      <c r="P98" s="33">
        <v>56311842</v>
      </c>
      <c r="Q98" s="33">
        <v>484556508</v>
      </c>
      <c r="R98" s="33">
        <v>473028619</v>
      </c>
      <c r="S98" s="33">
        <v>1046123145</v>
      </c>
      <c r="T98" s="38">
        <f t="shared" si="22"/>
        <v>2.211543029281279</v>
      </c>
      <c r="U98" s="38">
        <f t="shared" si="23"/>
        <v>9.7123638754349484E-2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435343844</v>
      </c>
      <c r="E99" s="33">
        <v>435021422</v>
      </c>
      <c r="F99" s="33">
        <v>48795840</v>
      </c>
      <c r="G99" s="38">
        <f t="shared" si="16"/>
        <v>0.11208574709971092</v>
      </c>
      <c r="H99" s="33">
        <v>109390450</v>
      </c>
      <c r="I99" s="38">
        <f t="shared" si="17"/>
        <v>0.25127368058063088</v>
      </c>
      <c r="J99" s="33">
        <v>105338757</v>
      </c>
      <c r="K99" s="38">
        <f t="shared" si="18"/>
        <v>0.24214613734585236</v>
      </c>
      <c r="L99" s="33">
        <v>0</v>
      </c>
      <c r="M99" s="38">
        <f t="shared" si="19"/>
        <v>0</v>
      </c>
      <c r="N99" s="33">
        <f t="shared" si="20"/>
        <v>263525047</v>
      </c>
      <c r="O99" s="38">
        <f t="shared" si="21"/>
        <v>0.60577487377161854</v>
      </c>
      <c r="P99" s="33">
        <v>29352701</v>
      </c>
      <c r="Q99" s="33">
        <v>413206028</v>
      </c>
      <c r="R99" s="33">
        <v>434768324</v>
      </c>
      <c r="S99" s="33">
        <v>105039844</v>
      </c>
      <c r="T99" s="38">
        <f t="shared" si="22"/>
        <v>0.24159957890584505</v>
      </c>
      <c r="U99" s="38">
        <f t="shared" si="23"/>
        <v>2.5887244925092241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70816414</v>
      </c>
      <c r="E100" s="33">
        <v>56320434</v>
      </c>
      <c r="F100" s="33">
        <v>13618056</v>
      </c>
      <c r="G100" s="38">
        <f>IF(($D100     =0),0,($F100     /$D100     ))</f>
        <v>0.19230084144051687</v>
      </c>
      <c r="H100" s="33">
        <v>12646201</v>
      </c>
      <c r="I100" s="38">
        <f>IF(($D100     =0),0,($H100     /$D100     ))</f>
        <v>0.1785772575267649</v>
      </c>
      <c r="J100" s="33">
        <v>13545460</v>
      </c>
      <c r="K100" s="38">
        <f>IF(($E100     =0),0,($J100     /$E100     ))</f>
        <v>0.24050702450197739</v>
      </c>
      <c r="L100" s="33">
        <v>0</v>
      </c>
      <c r="M100" s="38">
        <f>IF(($E100     =0),0,($L100     /$E100     ))</f>
        <v>0</v>
      </c>
      <c r="N100" s="33">
        <f>$F100     +$H100     +$J100</f>
        <v>39809717</v>
      </c>
      <c r="O100" s="38">
        <f>IF(($E100     =0),0,($N100     /$E100     ))</f>
        <v>0.70684322141409639</v>
      </c>
      <c r="P100" s="33">
        <v>22117976</v>
      </c>
      <c r="Q100" s="33">
        <v>60394116</v>
      </c>
      <c r="R100" s="33">
        <v>53440819</v>
      </c>
      <c r="S100" s="33">
        <v>49577883</v>
      </c>
      <c r="T100" s="38">
        <f>IF(($R100     =0),0,($S100     /$R100     ))</f>
        <v>0.9277156287593572</v>
      </c>
      <c r="U100" s="38">
        <f>IF(($P100     =0),0,(($J100     /$P100     )-1))</f>
        <v>-0.38758139533201408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1648714766</v>
      </c>
      <c r="E101" s="34">
        <f>SUM(E97:E100)</f>
        <v>1616245274</v>
      </c>
      <c r="F101" s="34">
        <f>SUM(F97:F100)</f>
        <v>246904139</v>
      </c>
      <c r="G101" s="39">
        <f>IF(($D101     =0),0,($F101     /$D101     ))</f>
        <v>0.1497555211439163</v>
      </c>
      <c r="H101" s="34">
        <f>SUM(H97:H100)</f>
        <v>308282067</v>
      </c>
      <c r="I101" s="39">
        <f>IF(($D101     =0),0,($H101     /$D101     ))</f>
        <v>0.1869832631801637</v>
      </c>
      <c r="J101" s="34">
        <f>SUM(J97:J100)</f>
        <v>323443316</v>
      </c>
      <c r="K101" s="39">
        <f>IF(($E101     =0),0,($J101     /$E101     ))</f>
        <v>0.20012019289592056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878629522</v>
      </c>
      <c r="O101" s="39">
        <f>IF(($E101     =0),0,($N101     /$E101     ))</f>
        <v>0.54362387697846415</v>
      </c>
      <c r="P101" s="34">
        <f>SUM(P97:P100)</f>
        <v>244149149</v>
      </c>
      <c r="Q101" s="34">
        <f>SUM(Q97:Q100)</f>
        <v>1693435264</v>
      </c>
      <c r="R101" s="34">
        <f>SUM(R97:R100)</f>
        <v>1640718992</v>
      </c>
      <c r="S101" s="34">
        <f>SUM(S97:S100)</f>
        <v>1641547122</v>
      </c>
      <c r="T101" s="39">
        <f>IF(($R101     =0),0,($S101     /$R101     ))</f>
        <v>1.0005047360358708</v>
      </c>
      <c r="U101" s="39">
        <f>IF(($P101     =0),0,(($J101     /$P101     )-1))</f>
        <v>0.32477756864923579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36495018032</v>
      </c>
      <c r="E102" s="34">
        <f>SUM(E88:E90,E92:E95,E97:E100)</f>
        <v>37170697689</v>
      </c>
      <c r="F102" s="34">
        <f>SUM(F88:F90,F92:F95,F97:F100)</f>
        <v>10101023387</v>
      </c>
      <c r="G102" s="39">
        <f>IF(($D102     =0),0,($F102     /$D102     ))</f>
        <v>0.27677814484549917</v>
      </c>
      <c r="H102" s="34">
        <f>SUM(H88:H90,H92:H95,H97:H100)</f>
        <v>10873752199</v>
      </c>
      <c r="I102" s="39">
        <f>IF(($D102     =0),0,($H102     /$D102     ))</f>
        <v>0.29795168725401222</v>
      </c>
      <c r="J102" s="34">
        <f>SUM(J88:J90,J92:J95,J97:J100)</f>
        <v>9750141824</v>
      </c>
      <c r="K102" s="39">
        <f>IF(($E102     =0),0,($J102     /$E102     ))</f>
        <v>0.26230720514254374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30724917410</v>
      </c>
      <c r="O102" s="39">
        <f>IF(($E102     =0),0,($N102     /$E102     ))</f>
        <v>0.82658974192707946</v>
      </c>
      <c r="P102" s="34">
        <f>SUM(P88:P90,P92:P95,P97:P100)</f>
        <v>10177058157</v>
      </c>
      <c r="Q102" s="34">
        <f>SUM(Q88:Q90,Q92:Q95,Q97:Q100)</f>
        <v>42384419856</v>
      </c>
      <c r="R102" s="34">
        <f>SUM(R88:R90,R92:R95,R97:R100)</f>
        <v>36282044448</v>
      </c>
      <c r="S102" s="34">
        <f>SUM(S88:S90,S92:S95,S97:S100)</f>
        <v>30914675300</v>
      </c>
      <c r="T102" s="39">
        <f>IF(($R102     =0),0,($S102     /$R102     ))</f>
        <v>0.85206541611257336</v>
      </c>
      <c r="U102" s="39">
        <f>IF(($P102     =0),0,(($J102     /$P102     )-1))</f>
        <v>-4.1948893915513041E-2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6047267260</v>
      </c>
      <c r="E105" s="33">
        <v>5960640967</v>
      </c>
      <c r="F105" s="33">
        <v>1288149602</v>
      </c>
      <c r="G105" s="38">
        <f t="shared" ref="G105:G136" si="24">IF(($D105     =0),0,($F105     /$D105     ))</f>
        <v>0.21301350620313084</v>
      </c>
      <c r="H105" s="33">
        <v>1331749014</v>
      </c>
      <c r="I105" s="38">
        <f t="shared" ref="I105:I136" si="25">IF(($D105     =0),0,($H105     /$D105     ))</f>
        <v>0.22022327718322143</v>
      </c>
      <c r="J105" s="33">
        <v>1178350509</v>
      </c>
      <c r="K105" s="38">
        <f t="shared" ref="K105:K136" si="26">IF(($E105     =0),0,($J105     /$E105     ))</f>
        <v>0.19768855657029544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3798249125</v>
      </c>
      <c r="O105" s="38">
        <f t="shared" ref="O105:O136" si="29">IF(($E105     =0),0,($N105     /$E105     ))</f>
        <v>0.63722159177650739</v>
      </c>
      <c r="P105" s="33">
        <v>937744730</v>
      </c>
      <c r="Q105" s="33">
        <v>6773057470</v>
      </c>
      <c r="R105" s="33">
        <v>5838019413</v>
      </c>
      <c r="S105" s="33">
        <v>3304647943</v>
      </c>
      <c r="T105" s="38">
        <f t="shared" ref="T105:T136" si="30">IF(($R105     =0),0,($S105     /$R105     ))</f>
        <v>0.56605634706203056</v>
      </c>
      <c r="U105" s="38">
        <f t="shared" ref="U105:U136" si="31">IF(($P105     =0),0,(($J105     /$P105     )-1))</f>
        <v>0.25657918546766978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6047267260</v>
      </c>
      <c r="E106" s="34">
        <f>E105</f>
        <v>5960640967</v>
      </c>
      <c r="F106" s="34">
        <f>F105</f>
        <v>1288149602</v>
      </c>
      <c r="G106" s="39">
        <f t="shared" si="24"/>
        <v>0.21301350620313084</v>
      </c>
      <c r="H106" s="34">
        <f>H105</f>
        <v>1331749014</v>
      </c>
      <c r="I106" s="39">
        <f t="shared" si="25"/>
        <v>0.22022327718322143</v>
      </c>
      <c r="J106" s="34">
        <f>J105</f>
        <v>1178350509</v>
      </c>
      <c r="K106" s="39">
        <f t="shared" si="26"/>
        <v>0.19768855657029544</v>
      </c>
      <c r="L106" s="34">
        <f>L105</f>
        <v>0</v>
      </c>
      <c r="M106" s="39">
        <f t="shared" si="27"/>
        <v>0</v>
      </c>
      <c r="N106" s="34">
        <f t="shared" si="28"/>
        <v>3798249125</v>
      </c>
      <c r="O106" s="39">
        <f t="shared" si="29"/>
        <v>0.63722159177650739</v>
      </c>
      <c r="P106" s="34">
        <f>P105</f>
        <v>937744730</v>
      </c>
      <c r="Q106" s="34">
        <f>Q105</f>
        <v>6773057470</v>
      </c>
      <c r="R106" s="34">
        <f>R105</f>
        <v>5838019413</v>
      </c>
      <c r="S106" s="34">
        <f>S105</f>
        <v>3304647943</v>
      </c>
      <c r="T106" s="39">
        <f t="shared" si="30"/>
        <v>0.56605634706203056</v>
      </c>
      <c r="U106" s="39">
        <f t="shared" si="31"/>
        <v>0.25657918546766978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106812324</v>
      </c>
      <c r="E107" s="33">
        <v>126630295</v>
      </c>
      <c r="F107" s="33">
        <v>18584348</v>
      </c>
      <c r="G107" s="38">
        <f t="shared" si="24"/>
        <v>0.17399067171312554</v>
      </c>
      <c r="H107" s="33">
        <v>19679498</v>
      </c>
      <c r="I107" s="38">
        <f t="shared" si="25"/>
        <v>0.18424370206569046</v>
      </c>
      <c r="J107" s="33">
        <v>24683271</v>
      </c>
      <c r="K107" s="38">
        <f t="shared" si="26"/>
        <v>0.19492390031942988</v>
      </c>
      <c r="L107" s="33">
        <v>0</v>
      </c>
      <c r="M107" s="38">
        <f t="shared" si="27"/>
        <v>0</v>
      </c>
      <c r="N107" s="33">
        <f t="shared" si="28"/>
        <v>62947117</v>
      </c>
      <c r="O107" s="38">
        <f t="shared" si="29"/>
        <v>0.49709366151283152</v>
      </c>
      <c r="P107" s="33">
        <v>23715897</v>
      </c>
      <c r="Q107" s="33">
        <v>107666334</v>
      </c>
      <c r="R107" s="33">
        <v>114605394</v>
      </c>
      <c r="S107" s="33">
        <v>59825277</v>
      </c>
      <c r="T107" s="38">
        <f t="shared" si="30"/>
        <v>0.52201100586940963</v>
      </c>
      <c r="U107" s="38">
        <f t="shared" si="31"/>
        <v>4.0790108002239922E-2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101648608</v>
      </c>
      <c r="E108" s="33">
        <v>102943421</v>
      </c>
      <c r="F108" s="33">
        <v>18563884</v>
      </c>
      <c r="G108" s="38">
        <f t="shared" si="24"/>
        <v>0.18262801985443813</v>
      </c>
      <c r="H108" s="33">
        <v>18406166</v>
      </c>
      <c r="I108" s="38">
        <f t="shared" si="25"/>
        <v>0.18107641965938187</v>
      </c>
      <c r="J108" s="33">
        <v>17614740</v>
      </c>
      <c r="K108" s="38">
        <f t="shared" si="26"/>
        <v>0.17111088624109355</v>
      </c>
      <c r="L108" s="33">
        <v>0</v>
      </c>
      <c r="M108" s="38">
        <f t="shared" si="27"/>
        <v>0</v>
      </c>
      <c r="N108" s="33">
        <f t="shared" si="28"/>
        <v>54584790</v>
      </c>
      <c r="O108" s="38">
        <f t="shared" si="29"/>
        <v>0.53024068434640426</v>
      </c>
      <c r="P108" s="33">
        <v>15414313</v>
      </c>
      <c r="Q108" s="33">
        <v>96840027</v>
      </c>
      <c r="R108" s="33">
        <v>98735221</v>
      </c>
      <c r="S108" s="33">
        <v>47377337</v>
      </c>
      <c r="T108" s="38">
        <f t="shared" si="30"/>
        <v>0.47984231483109763</v>
      </c>
      <c r="U108" s="38">
        <f t="shared" si="31"/>
        <v>0.14275219401604211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59646059</v>
      </c>
      <c r="E109" s="33">
        <v>61555583</v>
      </c>
      <c r="F109" s="33">
        <v>10202480</v>
      </c>
      <c r="G109" s="38">
        <f t="shared" si="24"/>
        <v>0.17105036227121057</v>
      </c>
      <c r="H109" s="33">
        <v>8925871</v>
      </c>
      <c r="I109" s="38">
        <f t="shared" si="25"/>
        <v>0.14964728851574249</v>
      </c>
      <c r="J109" s="33">
        <v>5919975</v>
      </c>
      <c r="K109" s="38">
        <f t="shared" si="26"/>
        <v>9.6172836182869065E-2</v>
      </c>
      <c r="L109" s="33">
        <v>0</v>
      </c>
      <c r="M109" s="38">
        <f t="shared" si="27"/>
        <v>0</v>
      </c>
      <c r="N109" s="33">
        <f t="shared" si="28"/>
        <v>25048326</v>
      </c>
      <c r="O109" s="38">
        <f t="shared" si="29"/>
        <v>0.40692208211235692</v>
      </c>
      <c r="P109" s="33">
        <v>4734717</v>
      </c>
      <c r="Q109" s="33">
        <v>57011580</v>
      </c>
      <c r="R109" s="33">
        <v>59978550</v>
      </c>
      <c r="S109" s="33">
        <v>29355879</v>
      </c>
      <c r="T109" s="38">
        <f t="shared" si="30"/>
        <v>0.48943962466581803</v>
      </c>
      <c r="U109" s="38">
        <f t="shared" si="31"/>
        <v>0.25033344125953039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320170366</v>
      </c>
      <c r="E110" s="33">
        <v>350449008</v>
      </c>
      <c r="F110" s="33">
        <v>43581174</v>
      </c>
      <c r="G110" s="38">
        <f t="shared" si="24"/>
        <v>0.13611870000485929</v>
      </c>
      <c r="H110" s="33">
        <v>106285083</v>
      </c>
      <c r="I110" s="38">
        <f t="shared" si="25"/>
        <v>0.33196414873698837</v>
      </c>
      <c r="J110" s="33">
        <v>68417286</v>
      </c>
      <c r="K110" s="38">
        <f t="shared" si="26"/>
        <v>0.19522750653641457</v>
      </c>
      <c r="L110" s="33">
        <v>0</v>
      </c>
      <c r="M110" s="38">
        <f t="shared" si="27"/>
        <v>0</v>
      </c>
      <c r="N110" s="33">
        <f t="shared" si="28"/>
        <v>218283543</v>
      </c>
      <c r="O110" s="38">
        <f t="shared" si="29"/>
        <v>0.62286820055715497</v>
      </c>
      <c r="P110" s="33">
        <v>66809663</v>
      </c>
      <c r="Q110" s="33">
        <v>178318117</v>
      </c>
      <c r="R110" s="33">
        <v>220916337</v>
      </c>
      <c r="S110" s="33">
        <v>146030120</v>
      </c>
      <c r="T110" s="38">
        <f t="shared" si="30"/>
        <v>0.66102001320074399</v>
      </c>
      <c r="U110" s="38">
        <f t="shared" si="31"/>
        <v>2.4062731763816902E-2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548395040</v>
      </c>
      <c r="E111" s="33">
        <v>518078057</v>
      </c>
      <c r="F111" s="33">
        <v>86834662</v>
      </c>
      <c r="G111" s="38">
        <f t="shared" si="24"/>
        <v>0.15834326656200245</v>
      </c>
      <c r="H111" s="33">
        <v>84758156</v>
      </c>
      <c r="I111" s="38">
        <f t="shared" si="25"/>
        <v>0.15455675164385149</v>
      </c>
      <c r="J111" s="33">
        <v>-32004409</v>
      </c>
      <c r="K111" s="38">
        <f t="shared" si="26"/>
        <v>-6.1775264494554727E-2</v>
      </c>
      <c r="L111" s="33">
        <v>0</v>
      </c>
      <c r="M111" s="38">
        <f t="shared" si="27"/>
        <v>0</v>
      </c>
      <c r="N111" s="33">
        <f t="shared" si="28"/>
        <v>139588409</v>
      </c>
      <c r="O111" s="38">
        <f t="shared" si="29"/>
        <v>0.26943509209462618</v>
      </c>
      <c r="P111" s="33">
        <v>80955152</v>
      </c>
      <c r="Q111" s="33">
        <v>315922225</v>
      </c>
      <c r="R111" s="33">
        <v>340271413</v>
      </c>
      <c r="S111" s="33">
        <v>222783559</v>
      </c>
      <c r="T111" s="38">
        <f t="shared" si="30"/>
        <v>0.65472311363399782</v>
      </c>
      <c r="U111" s="38">
        <f t="shared" si="31"/>
        <v>-1.3953350492134213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1136672397</v>
      </c>
      <c r="E112" s="34">
        <f>SUM(E107:E111)</f>
        <v>1159656364</v>
      </c>
      <c r="F112" s="34">
        <f>SUM(F107:F111)</f>
        <v>177766548</v>
      </c>
      <c r="G112" s="39">
        <f t="shared" si="24"/>
        <v>0.15639206905100908</v>
      </c>
      <c r="H112" s="34">
        <f>SUM(H107:H111)</f>
        <v>238054774</v>
      </c>
      <c r="I112" s="39">
        <f t="shared" si="25"/>
        <v>0.20943129667641608</v>
      </c>
      <c r="J112" s="34">
        <f>SUM(J107:J111)</f>
        <v>84630863</v>
      </c>
      <c r="K112" s="39">
        <f t="shared" si="26"/>
        <v>7.2979259742155828E-2</v>
      </c>
      <c r="L112" s="34">
        <f>SUM(L107:L111)</f>
        <v>0</v>
      </c>
      <c r="M112" s="39">
        <f t="shared" si="27"/>
        <v>0</v>
      </c>
      <c r="N112" s="34">
        <f t="shared" si="28"/>
        <v>500452185</v>
      </c>
      <c r="O112" s="39">
        <f t="shared" si="29"/>
        <v>0.43155213952673999</v>
      </c>
      <c r="P112" s="34">
        <f>SUM(P107:P111)</f>
        <v>191629742</v>
      </c>
      <c r="Q112" s="34">
        <f>SUM(Q107:Q111)</f>
        <v>755758283</v>
      </c>
      <c r="R112" s="34">
        <f>SUM(R107:R111)</f>
        <v>834506915</v>
      </c>
      <c r="S112" s="34">
        <f>SUM(S107:S111)</f>
        <v>505372172</v>
      </c>
      <c r="T112" s="39">
        <f t="shared" si="30"/>
        <v>0.60559374993315662</v>
      </c>
      <c r="U112" s="39">
        <f t="shared" si="31"/>
        <v>-0.55836258966523056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68198000</v>
      </c>
      <c r="E113" s="33">
        <v>69809000</v>
      </c>
      <c r="F113" s="33">
        <v>7507878</v>
      </c>
      <c r="G113" s="38">
        <f t="shared" si="24"/>
        <v>0.11008941611190944</v>
      </c>
      <c r="H113" s="33">
        <v>11489986</v>
      </c>
      <c r="I113" s="38">
        <f t="shared" si="25"/>
        <v>0.16847980879204669</v>
      </c>
      <c r="J113" s="33">
        <v>10242491</v>
      </c>
      <c r="K113" s="38">
        <f t="shared" si="26"/>
        <v>0.14672164047615638</v>
      </c>
      <c r="L113" s="33">
        <v>0</v>
      </c>
      <c r="M113" s="38">
        <f t="shared" si="27"/>
        <v>0</v>
      </c>
      <c r="N113" s="33">
        <f t="shared" si="28"/>
        <v>29240355</v>
      </c>
      <c r="O113" s="38">
        <f t="shared" si="29"/>
        <v>0.41886225271813088</v>
      </c>
      <c r="P113" s="33">
        <v>10402118</v>
      </c>
      <c r="Q113" s="33">
        <v>59437000</v>
      </c>
      <c r="R113" s="33">
        <v>71496000</v>
      </c>
      <c r="S113" s="33">
        <v>53402611</v>
      </c>
      <c r="T113" s="38">
        <f t="shared" si="30"/>
        <v>0.74693145071052924</v>
      </c>
      <c r="U113" s="38">
        <f t="shared" si="31"/>
        <v>-1.5345624804486979E-2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156755878</v>
      </c>
      <c r="E114" s="33">
        <v>156375018</v>
      </c>
      <c r="F114" s="33">
        <v>40512409</v>
      </c>
      <c r="G114" s="38">
        <f t="shared" si="24"/>
        <v>0.25844267862159531</v>
      </c>
      <c r="H114" s="33">
        <v>38346762</v>
      </c>
      <c r="I114" s="38">
        <f t="shared" si="25"/>
        <v>0.24462726686395772</v>
      </c>
      <c r="J114" s="33">
        <v>35684478</v>
      </c>
      <c r="K114" s="38">
        <f t="shared" si="26"/>
        <v>0.2281980744520202</v>
      </c>
      <c r="L114" s="33">
        <v>0</v>
      </c>
      <c r="M114" s="38">
        <f t="shared" si="27"/>
        <v>0</v>
      </c>
      <c r="N114" s="33">
        <f t="shared" si="28"/>
        <v>114543649</v>
      </c>
      <c r="O114" s="38">
        <f t="shared" si="29"/>
        <v>0.73249327459709712</v>
      </c>
      <c r="P114" s="33">
        <v>45902525</v>
      </c>
      <c r="Q114" s="33">
        <v>134014716</v>
      </c>
      <c r="R114" s="33">
        <v>152982580</v>
      </c>
      <c r="S114" s="33">
        <v>117649746</v>
      </c>
      <c r="T114" s="38">
        <f t="shared" si="30"/>
        <v>0.7690401482312561</v>
      </c>
      <c r="U114" s="38">
        <f t="shared" si="31"/>
        <v>-0.2226031574515781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31781329</v>
      </c>
      <c r="E115" s="33">
        <v>41579020</v>
      </c>
      <c r="F115" s="33">
        <v>10863853</v>
      </c>
      <c r="G115" s="38">
        <f t="shared" si="24"/>
        <v>0.34183129975464527</v>
      </c>
      <c r="H115" s="33">
        <v>9180347</v>
      </c>
      <c r="I115" s="38">
        <f t="shared" si="25"/>
        <v>0.28885975787859597</v>
      </c>
      <c r="J115" s="33">
        <v>6097739</v>
      </c>
      <c r="K115" s="38">
        <f t="shared" si="26"/>
        <v>0.146654226097681</v>
      </c>
      <c r="L115" s="33">
        <v>0</v>
      </c>
      <c r="M115" s="38">
        <f t="shared" si="27"/>
        <v>0</v>
      </c>
      <c r="N115" s="33">
        <f t="shared" si="28"/>
        <v>26141939</v>
      </c>
      <c r="O115" s="38">
        <f t="shared" si="29"/>
        <v>0.62872908019477125</v>
      </c>
      <c r="P115" s="33">
        <v>7924916</v>
      </c>
      <c r="Q115" s="33">
        <v>39916741</v>
      </c>
      <c r="R115" s="33">
        <v>34740933</v>
      </c>
      <c r="S115" s="33">
        <v>18427721</v>
      </c>
      <c r="T115" s="38">
        <f t="shared" si="30"/>
        <v>0.53043253041016492</v>
      </c>
      <c r="U115" s="38">
        <f t="shared" si="31"/>
        <v>-0.23056105578910868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52368609</v>
      </c>
      <c r="E116" s="33">
        <v>53073739</v>
      </c>
      <c r="F116" s="33">
        <v>16204616</v>
      </c>
      <c r="G116" s="38">
        <f t="shared" si="24"/>
        <v>0.30943376785127136</v>
      </c>
      <c r="H116" s="33">
        <v>14250551</v>
      </c>
      <c r="I116" s="38">
        <f t="shared" si="25"/>
        <v>0.27212009774787027</v>
      </c>
      <c r="J116" s="33">
        <v>11520619</v>
      </c>
      <c r="K116" s="38">
        <f t="shared" si="26"/>
        <v>0.21706816246731742</v>
      </c>
      <c r="L116" s="33">
        <v>0</v>
      </c>
      <c r="M116" s="38">
        <f t="shared" si="27"/>
        <v>0</v>
      </c>
      <c r="N116" s="33">
        <f t="shared" si="28"/>
        <v>41975786</v>
      </c>
      <c r="O116" s="38">
        <f t="shared" si="29"/>
        <v>0.79089558774067148</v>
      </c>
      <c r="P116" s="33">
        <v>3899770</v>
      </c>
      <c r="Q116" s="33">
        <v>38705385</v>
      </c>
      <c r="R116" s="33">
        <v>45869581</v>
      </c>
      <c r="S116" s="33">
        <v>17070883</v>
      </c>
      <c r="T116" s="38">
        <f t="shared" si="30"/>
        <v>0.37216130228004479</v>
      </c>
      <c r="U116" s="38">
        <f t="shared" si="31"/>
        <v>1.9541790926131539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991103339</v>
      </c>
      <c r="E117" s="33">
        <v>693410592</v>
      </c>
      <c r="F117" s="33">
        <v>94424837</v>
      </c>
      <c r="G117" s="38">
        <f t="shared" si="24"/>
        <v>9.52724436336502E-2</v>
      </c>
      <c r="H117" s="33">
        <v>621388710</v>
      </c>
      <c r="I117" s="38">
        <f t="shared" si="25"/>
        <v>0.62696661947175625</v>
      </c>
      <c r="J117" s="33">
        <v>-160759501</v>
      </c>
      <c r="K117" s="38">
        <f t="shared" si="26"/>
        <v>-0.23183883092457866</v>
      </c>
      <c r="L117" s="33">
        <v>0</v>
      </c>
      <c r="M117" s="38">
        <f t="shared" si="27"/>
        <v>0</v>
      </c>
      <c r="N117" s="33">
        <f t="shared" si="28"/>
        <v>555054046</v>
      </c>
      <c r="O117" s="38">
        <f t="shared" si="29"/>
        <v>0.80046952325758536</v>
      </c>
      <c r="P117" s="33">
        <v>1396854802</v>
      </c>
      <c r="Q117" s="33">
        <v>1051920718</v>
      </c>
      <c r="R117" s="33">
        <v>1177169132</v>
      </c>
      <c r="S117" s="33">
        <v>2684983220</v>
      </c>
      <c r="T117" s="38">
        <f t="shared" si="30"/>
        <v>2.2808814358207279</v>
      </c>
      <c r="U117" s="38">
        <f t="shared" si="31"/>
        <v>-1.1150867654747125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62533186</v>
      </c>
      <c r="E118" s="33">
        <v>63562345</v>
      </c>
      <c r="F118" s="33">
        <v>17171360</v>
      </c>
      <c r="G118" s="38">
        <f t="shared" si="24"/>
        <v>0.27459595613759391</v>
      </c>
      <c r="H118" s="33">
        <v>17016114</v>
      </c>
      <c r="I118" s="38">
        <f t="shared" si="25"/>
        <v>0.27211333834805729</v>
      </c>
      <c r="J118" s="33">
        <v>10579477</v>
      </c>
      <c r="K118" s="38">
        <f t="shared" si="26"/>
        <v>0.16644252190506817</v>
      </c>
      <c r="L118" s="33">
        <v>0</v>
      </c>
      <c r="M118" s="38">
        <f t="shared" si="27"/>
        <v>0</v>
      </c>
      <c r="N118" s="33">
        <f t="shared" si="28"/>
        <v>44766951</v>
      </c>
      <c r="O118" s="38">
        <f t="shared" si="29"/>
        <v>0.70429986495935604</v>
      </c>
      <c r="P118" s="33">
        <v>18216005</v>
      </c>
      <c r="Q118" s="33">
        <v>50551785</v>
      </c>
      <c r="R118" s="33">
        <v>57122785</v>
      </c>
      <c r="S118" s="33">
        <v>35897090</v>
      </c>
      <c r="T118" s="38">
        <f t="shared" si="30"/>
        <v>0.62841981531537727</v>
      </c>
      <c r="U118" s="38">
        <f t="shared" si="31"/>
        <v>-0.41922078962977882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46960656</v>
      </c>
      <c r="E119" s="33">
        <v>46593887</v>
      </c>
      <c r="F119" s="33">
        <v>9518799</v>
      </c>
      <c r="G119" s="38">
        <f t="shared" si="24"/>
        <v>0.20269731751617781</v>
      </c>
      <c r="H119" s="33">
        <v>13281262</v>
      </c>
      <c r="I119" s="38">
        <f t="shared" si="25"/>
        <v>0.28281679029355977</v>
      </c>
      <c r="J119" s="33">
        <v>9822511</v>
      </c>
      <c r="K119" s="38">
        <f t="shared" si="26"/>
        <v>0.21081115211529788</v>
      </c>
      <c r="L119" s="33">
        <v>0</v>
      </c>
      <c r="M119" s="38">
        <f t="shared" si="27"/>
        <v>0</v>
      </c>
      <c r="N119" s="33">
        <f t="shared" si="28"/>
        <v>32622572</v>
      </c>
      <c r="O119" s="38">
        <f t="shared" si="29"/>
        <v>0.70014703860186633</v>
      </c>
      <c r="P119" s="33">
        <v>9604415</v>
      </c>
      <c r="Q119" s="33">
        <v>44180928</v>
      </c>
      <c r="R119" s="33">
        <v>43707365</v>
      </c>
      <c r="S119" s="33">
        <v>28568200</v>
      </c>
      <c r="T119" s="38">
        <f t="shared" si="30"/>
        <v>0.65362439488173218</v>
      </c>
      <c r="U119" s="38">
        <f t="shared" si="31"/>
        <v>2.2707890069306735E-2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244677888</v>
      </c>
      <c r="E120" s="33">
        <v>-98655267</v>
      </c>
      <c r="F120" s="33">
        <v>27686949</v>
      </c>
      <c r="G120" s="38">
        <f t="shared" si="24"/>
        <v>0.11315672710073417</v>
      </c>
      <c r="H120" s="33">
        <v>28611554</v>
      </c>
      <c r="I120" s="38">
        <f t="shared" si="25"/>
        <v>0.11693559329725782</v>
      </c>
      <c r="J120" s="33">
        <v>38395305</v>
      </c>
      <c r="K120" s="38">
        <f t="shared" si="26"/>
        <v>-0.38918657024160708</v>
      </c>
      <c r="L120" s="33">
        <v>0</v>
      </c>
      <c r="M120" s="38">
        <f t="shared" si="27"/>
        <v>0</v>
      </c>
      <c r="N120" s="33">
        <f t="shared" si="28"/>
        <v>94693808</v>
      </c>
      <c r="O120" s="38">
        <f t="shared" si="29"/>
        <v>-0.95984543835860281</v>
      </c>
      <c r="P120" s="33">
        <v>24096650</v>
      </c>
      <c r="Q120" s="33">
        <v>271715358</v>
      </c>
      <c r="R120" s="33">
        <v>260231590</v>
      </c>
      <c r="S120" s="33">
        <v>71474251</v>
      </c>
      <c r="T120" s="38">
        <f t="shared" si="30"/>
        <v>0.27465632054893874</v>
      </c>
      <c r="U120" s="38">
        <f t="shared" si="31"/>
        <v>0.59338767007032089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1654378885</v>
      </c>
      <c r="E121" s="34">
        <f>SUM(E113:E120)</f>
        <v>1025748334</v>
      </c>
      <c r="F121" s="34">
        <f>SUM(F113:F120)</f>
        <v>223890701</v>
      </c>
      <c r="G121" s="39">
        <f t="shared" si="24"/>
        <v>0.13533217996795213</v>
      </c>
      <c r="H121" s="34">
        <f>SUM(H113:H120)</f>
        <v>753565286</v>
      </c>
      <c r="I121" s="39">
        <f t="shared" si="25"/>
        <v>0.45549740318403542</v>
      </c>
      <c r="J121" s="34">
        <f>SUM(J113:J120)</f>
        <v>-38416881</v>
      </c>
      <c r="K121" s="39">
        <f t="shared" si="26"/>
        <v>-3.7452540478608277E-2</v>
      </c>
      <c r="L121" s="34">
        <f>SUM(L113:L120)</f>
        <v>0</v>
      </c>
      <c r="M121" s="39">
        <f t="shared" si="27"/>
        <v>0</v>
      </c>
      <c r="N121" s="34">
        <f t="shared" si="28"/>
        <v>939039106</v>
      </c>
      <c r="O121" s="39">
        <f t="shared" si="29"/>
        <v>0.91546734698376808</v>
      </c>
      <c r="P121" s="34">
        <f>SUM(P113:P120)</f>
        <v>1516901201</v>
      </c>
      <c r="Q121" s="34">
        <f>SUM(Q113:Q120)</f>
        <v>1690442631</v>
      </c>
      <c r="R121" s="34">
        <f>SUM(R113:R120)</f>
        <v>1843319966</v>
      </c>
      <c r="S121" s="34">
        <f>SUM(S113:S120)</f>
        <v>3027473722</v>
      </c>
      <c r="T121" s="39">
        <f t="shared" si="30"/>
        <v>1.6424027178361285</v>
      </c>
      <c r="U121" s="39">
        <f t="shared" si="31"/>
        <v>-1.0253258953019972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81709211</v>
      </c>
      <c r="E122" s="33">
        <v>83740664</v>
      </c>
      <c r="F122" s="33">
        <v>14702927</v>
      </c>
      <c r="G122" s="38">
        <f t="shared" si="24"/>
        <v>0.17994209979582351</v>
      </c>
      <c r="H122" s="33">
        <v>20723554</v>
      </c>
      <c r="I122" s="38">
        <f t="shared" si="25"/>
        <v>0.25362567752612369</v>
      </c>
      <c r="J122" s="33">
        <v>17859516</v>
      </c>
      <c r="K122" s="38">
        <f t="shared" si="26"/>
        <v>0.21327172662495247</v>
      </c>
      <c r="L122" s="33">
        <v>0</v>
      </c>
      <c r="M122" s="38">
        <f t="shared" si="27"/>
        <v>0</v>
      </c>
      <c r="N122" s="33">
        <f t="shared" si="28"/>
        <v>53285997</v>
      </c>
      <c r="O122" s="38">
        <f t="shared" si="29"/>
        <v>0.6363216441656111</v>
      </c>
      <c r="P122" s="33">
        <v>17400718</v>
      </c>
      <c r="Q122" s="33">
        <v>79375759</v>
      </c>
      <c r="R122" s="33">
        <v>84556376</v>
      </c>
      <c r="S122" s="33">
        <v>55106610</v>
      </c>
      <c r="T122" s="38">
        <f t="shared" si="30"/>
        <v>0.65171442541482616</v>
      </c>
      <c r="U122" s="38">
        <f t="shared" si="31"/>
        <v>2.6366613147802198E-2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240315603</v>
      </c>
      <c r="E123" s="33">
        <v>211604101</v>
      </c>
      <c r="F123" s="33">
        <v>48848499</v>
      </c>
      <c r="G123" s="38">
        <f t="shared" si="24"/>
        <v>0.20326811239135398</v>
      </c>
      <c r="H123" s="33">
        <v>56656418</v>
      </c>
      <c r="I123" s="38">
        <f t="shared" si="25"/>
        <v>0.23575838311256053</v>
      </c>
      <c r="J123" s="33">
        <v>53888890</v>
      </c>
      <c r="K123" s="38">
        <f t="shared" si="26"/>
        <v>0.25466845748892175</v>
      </c>
      <c r="L123" s="33">
        <v>0</v>
      </c>
      <c r="M123" s="38">
        <f t="shared" si="27"/>
        <v>0</v>
      </c>
      <c r="N123" s="33">
        <f t="shared" si="28"/>
        <v>159393807</v>
      </c>
      <c r="O123" s="38">
        <f t="shared" si="29"/>
        <v>0.75326426211371011</v>
      </c>
      <c r="P123" s="33">
        <v>39598641</v>
      </c>
      <c r="Q123" s="33">
        <v>242474208</v>
      </c>
      <c r="R123" s="33">
        <v>241509662</v>
      </c>
      <c r="S123" s="33">
        <v>104971951</v>
      </c>
      <c r="T123" s="38">
        <f t="shared" si="30"/>
        <v>0.43464907420556947</v>
      </c>
      <c r="U123" s="38">
        <f t="shared" si="31"/>
        <v>0.36087725838874118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124094832</v>
      </c>
      <c r="E124" s="33">
        <v>129181580</v>
      </c>
      <c r="F124" s="33">
        <v>28104623</v>
      </c>
      <c r="G124" s="38">
        <f t="shared" si="24"/>
        <v>0.22647698173280897</v>
      </c>
      <c r="H124" s="33">
        <v>31800224</v>
      </c>
      <c r="I124" s="38">
        <f t="shared" si="25"/>
        <v>0.2562574402776096</v>
      </c>
      <c r="J124" s="33">
        <v>29851982</v>
      </c>
      <c r="K124" s="38">
        <f t="shared" si="26"/>
        <v>0.23108543803226436</v>
      </c>
      <c r="L124" s="33">
        <v>0</v>
      </c>
      <c r="M124" s="38">
        <f t="shared" si="27"/>
        <v>0</v>
      </c>
      <c r="N124" s="33">
        <f t="shared" si="28"/>
        <v>89756829</v>
      </c>
      <c r="O124" s="38">
        <f t="shared" si="29"/>
        <v>0.69481135778026559</v>
      </c>
      <c r="P124" s="33">
        <v>33063391</v>
      </c>
      <c r="Q124" s="33">
        <v>119094156</v>
      </c>
      <c r="R124" s="33">
        <v>138267876</v>
      </c>
      <c r="S124" s="33">
        <v>90292569</v>
      </c>
      <c r="T124" s="38">
        <f t="shared" si="30"/>
        <v>0.65302636890147936</v>
      </c>
      <c r="U124" s="38">
        <f t="shared" si="31"/>
        <v>-9.7128845616591519E-2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325232568</v>
      </c>
      <c r="E125" s="33">
        <v>394847578</v>
      </c>
      <c r="F125" s="33">
        <v>27005061</v>
      </c>
      <c r="G125" s="38">
        <f t="shared" si="24"/>
        <v>8.3033077425382559E-2</v>
      </c>
      <c r="H125" s="33">
        <v>34219026</v>
      </c>
      <c r="I125" s="38">
        <f t="shared" si="25"/>
        <v>0.10521402026380089</v>
      </c>
      <c r="J125" s="33">
        <v>46617530</v>
      </c>
      <c r="K125" s="38">
        <f t="shared" si="26"/>
        <v>0.11806462188809476</v>
      </c>
      <c r="L125" s="33">
        <v>0</v>
      </c>
      <c r="M125" s="38">
        <f t="shared" si="27"/>
        <v>0</v>
      </c>
      <c r="N125" s="33">
        <f t="shared" si="28"/>
        <v>107841617</v>
      </c>
      <c r="O125" s="38">
        <f t="shared" si="29"/>
        <v>0.27312214385673655</v>
      </c>
      <c r="P125" s="33">
        <v>55415351</v>
      </c>
      <c r="Q125" s="33">
        <v>348033379</v>
      </c>
      <c r="R125" s="33">
        <v>358585693</v>
      </c>
      <c r="S125" s="33">
        <v>121787903</v>
      </c>
      <c r="T125" s="38">
        <f t="shared" si="30"/>
        <v>0.33963402717241148</v>
      </c>
      <c r="U125" s="38">
        <f t="shared" si="31"/>
        <v>-0.15876144139193493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771352214</v>
      </c>
      <c r="E126" s="34">
        <f>SUM(E122:E125)</f>
        <v>819373923</v>
      </c>
      <c r="F126" s="34">
        <f>SUM(F122:F125)</f>
        <v>118661110</v>
      </c>
      <c r="G126" s="39">
        <f t="shared" si="24"/>
        <v>0.15383518429882928</v>
      </c>
      <c r="H126" s="34">
        <f>SUM(H122:H125)</f>
        <v>143399222</v>
      </c>
      <c r="I126" s="39">
        <f t="shared" si="25"/>
        <v>0.18590628171840576</v>
      </c>
      <c r="J126" s="34">
        <f>SUM(J122:J125)</f>
        <v>148217918</v>
      </c>
      <c r="K126" s="39">
        <f t="shared" si="26"/>
        <v>0.18089167087149294</v>
      </c>
      <c r="L126" s="34">
        <f>SUM(L122:L125)</f>
        <v>0</v>
      </c>
      <c r="M126" s="39">
        <f t="shared" si="27"/>
        <v>0</v>
      </c>
      <c r="N126" s="34">
        <f t="shared" si="28"/>
        <v>410278250</v>
      </c>
      <c r="O126" s="39">
        <f t="shared" si="29"/>
        <v>0.50072163451069462</v>
      </c>
      <c r="P126" s="34">
        <f>SUM(P122:P125)</f>
        <v>145478101</v>
      </c>
      <c r="Q126" s="34">
        <f>SUM(Q122:Q125)</f>
        <v>788977502</v>
      </c>
      <c r="R126" s="34">
        <f>SUM(R122:R125)</f>
        <v>822919607</v>
      </c>
      <c r="S126" s="34">
        <f>SUM(S122:S125)</f>
        <v>372159033</v>
      </c>
      <c r="T126" s="39">
        <f t="shared" si="30"/>
        <v>0.45224227231226977</v>
      </c>
      <c r="U126" s="39">
        <f t="shared" si="31"/>
        <v>1.8833191945501149E-2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69335764</v>
      </c>
      <c r="E127" s="33">
        <v>67586949</v>
      </c>
      <c r="F127" s="33">
        <v>5139057</v>
      </c>
      <c r="G127" s="38">
        <f t="shared" si="24"/>
        <v>7.4118416002454376E-2</v>
      </c>
      <c r="H127" s="33">
        <v>5996648</v>
      </c>
      <c r="I127" s="38">
        <f t="shared" si="25"/>
        <v>8.6487083347058819E-2</v>
      </c>
      <c r="J127" s="33">
        <v>15939205</v>
      </c>
      <c r="K127" s="38">
        <f t="shared" si="26"/>
        <v>0.23583258655454326</v>
      </c>
      <c r="L127" s="33">
        <v>0</v>
      </c>
      <c r="M127" s="38">
        <f t="shared" si="27"/>
        <v>0</v>
      </c>
      <c r="N127" s="33">
        <f t="shared" si="28"/>
        <v>27074910</v>
      </c>
      <c r="O127" s="38">
        <f t="shared" si="29"/>
        <v>0.40059375960290794</v>
      </c>
      <c r="P127" s="33">
        <v>5103310</v>
      </c>
      <c r="Q127" s="33">
        <v>69732556</v>
      </c>
      <c r="R127" s="33">
        <v>70866261</v>
      </c>
      <c r="S127" s="33">
        <v>23310983</v>
      </c>
      <c r="T127" s="38">
        <f t="shared" si="30"/>
        <v>0.32894331761061868</v>
      </c>
      <c r="U127" s="38">
        <f t="shared" si="31"/>
        <v>2.1233072260944366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93802849</v>
      </c>
      <c r="E128" s="33">
        <v>107815414</v>
      </c>
      <c r="F128" s="33">
        <v>5612196</v>
      </c>
      <c r="G128" s="38">
        <f t="shared" si="24"/>
        <v>5.9829696643862063E-2</v>
      </c>
      <c r="H128" s="33">
        <v>5988979</v>
      </c>
      <c r="I128" s="38">
        <f t="shared" si="25"/>
        <v>6.3846450975065805E-2</v>
      </c>
      <c r="J128" s="33">
        <v>8584241</v>
      </c>
      <c r="K128" s="38">
        <f t="shared" si="26"/>
        <v>7.9619793511157874E-2</v>
      </c>
      <c r="L128" s="33">
        <v>0</v>
      </c>
      <c r="M128" s="38">
        <f t="shared" si="27"/>
        <v>0</v>
      </c>
      <c r="N128" s="33">
        <f t="shared" si="28"/>
        <v>20185416</v>
      </c>
      <c r="O128" s="38">
        <f t="shared" si="29"/>
        <v>0.18722198664469256</v>
      </c>
      <c r="P128" s="33">
        <v>11045587</v>
      </c>
      <c r="Q128" s="33">
        <v>85011335</v>
      </c>
      <c r="R128" s="33">
        <v>94109977</v>
      </c>
      <c r="S128" s="33">
        <v>23672081</v>
      </c>
      <c r="T128" s="38">
        <f t="shared" si="30"/>
        <v>0.25153635942340097</v>
      </c>
      <c r="U128" s="38">
        <f t="shared" si="31"/>
        <v>-0.22283523727620813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107759830</v>
      </c>
      <c r="E129" s="33">
        <v>115512620</v>
      </c>
      <c r="F129" s="33">
        <v>19015188</v>
      </c>
      <c r="G129" s="38">
        <f t="shared" si="24"/>
        <v>0.17645896434691852</v>
      </c>
      <c r="H129" s="33">
        <v>36644340</v>
      </c>
      <c r="I129" s="38">
        <f t="shared" si="25"/>
        <v>0.3400556589593729</v>
      </c>
      <c r="J129" s="33">
        <v>27925602</v>
      </c>
      <c r="K129" s="38">
        <f t="shared" si="26"/>
        <v>0.24175368890429461</v>
      </c>
      <c r="L129" s="33">
        <v>0</v>
      </c>
      <c r="M129" s="38">
        <f t="shared" si="27"/>
        <v>0</v>
      </c>
      <c r="N129" s="33">
        <f t="shared" si="28"/>
        <v>83585130</v>
      </c>
      <c r="O129" s="38">
        <f t="shared" si="29"/>
        <v>0.7236017155528115</v>
      </c>
      <c r="P129" s="33">
        <v>18473865</v>
      </c>
      <c r="Q129" s="33">
        <v>79350104</v>
      </c>
      <c r="R129" s="33">
        <v>97005917</v>
      </c>
      <c r="S129" s="33">
        <v>57043838</v>
      </c>
      <c r="T129" s="38">
        <f t="shared" si="30"/>
        <v>0.58804493338277497</v>
      </c>
      <c r="U129" s="38">
        <f t="shared" si="31"/>
        <v>0.51162748022679616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67575471</v>
      </c>
      <c r="E130" s="33">
        <v>88110923</v>
      </c>
      <c r="F130" s="33">
        <v>8836221</v>
      </c>
      <c r="G130" s="38">
        <f t="shared" si="24"/>
        <v>0.13076077560746857</v>
      </c>
      <c r="H130" s="33">
        <v>18734405</v>
      </c>
      <c r="I130" s="38">
        <f t="shared" si="25"/>
        <v>0.27723676539376246</v>
      </c>
      <c r="J130" s="33">
        <v>10880947</v>
      </c>
      <c r="K130" s="38">
        <f t="shared" si="26"/>
        <v>0.12349146541116134</v>
      </c>
      <c r="L130" s="33">
        <v>0</v>
      </c>
      <c r="M130" s="38">
        <f t="shared" si="27"/>
        <v>0</v>
      </c>
      <c r="N130" s="33">
        <f t="shared" si="28"/>
        <v>38451573</v>
      </c>
      <c r="O130" s="38">
        <f t="shared" si="29"/>
        <v>0.43639961642440178</v>
      </c>
      <c r="P130" s="33">
        <v>10207621</v>
      </c>
      <c r="Q130" s="33">
        <v>57795077</v>
      </c>
      <c r="R130" s="33">
        <v>63556328</v>
      </c>
      <c r="S130" s="33">
        <v>30754435</v>
      </c>
      <c r="T130" s="38">
        <f t="shared" si="30"/>
        <v>0.48389257164133209</v>
      </c>
      <c r="U130" s="38">
        <f t="shared" si="31"/>
        <v>6.5963068182096407E-2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138844805</v>
      </c>
      <c r="E131" s="33">
        <v>146839997</v>
      </c>
      <c r="F131" s="33">
        <v>28402407</v>
      </c>
      <c r="G131" s="38">
        <f t="shared" si="24"/>
        <v>0.20456225927934429</v>
      </c>
      <c r="H131" s="33">
        <v>42429110</v>
      </c>
      <c r="I131" s="38">
        <f t="shared" si="25"/>
        <v>0.30558658640487124</v>
      </c>
      <c r="J131" s="33">
        <v>31132538</v>
      </c>
      <c r="K131" s="38">
        <f t="shared" si="26"/>
        <v>0.2120167436396774</v>
      </c>
      <c r="L131" s="33">
        <v>0</v>
      </c>
      <c r="M131" s="38">
        <f t="shared" si="27"/>
        <v>0</v>
      </c>
      <c r="N131" s="33">
        <f t="shared" si="28"/>
        <v>101964055</v>
      </c>
      <c r="O131" s="38">
        <f t="shared" si="29"/>
        <v>0.6943888387576036</v>
      </c>
      <c r="P131" s="33">
        <v>35717731</v>
      </c>
      <c r="Q131" s="33">
        <v>129209427</v>
      </c>
      <c r="R131" s="33">
        <v>134643078</v>
      </c>
      <c r="S131" s="33">
        <v>90223873</v>
      </c>
      <c r="T131" s="38">
        <f t="shared" si="30"/>
        <v>0.67009663133221009</v>
      </c>
      <c r="U131" s="38">
        <f t="shared" si="31"/>
        <v>-0.12837302011149587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477318719</v>
      </c>
      <c r="E132" s="34">
        <f>SUM(E127:E131)</f>
        <v>525865903</v>
      </c>
      <c r="F132" s="34">
        <f>SUM(F127:F131)</f>
        <v>67005069</v>
      </c>
      <c r="G132" s="39">
        <f t="shared" si="24"/>
        <v>0.1403780458063284</v>
      </c>
      <c r="H132" s="34">
        <f>SUM(H127:H131)</f>
        <v>109793482</v>
      </c>
      <c r="I132" s="39">
        <f t="shared" si="25"/>
        <v>0.23002132040834544</v>
      </c>
      <c r="J132" s="34">
        <f>SUM(J127:J131)</f>
        <v>94462533</v>
      </c>
      <c r="K132" s="39">
        <f t="shared" si="26"/>
        <v>0.17963235962077578</v>
      </c>
      <c r="L132" s="34">
        <f>SUM(L127:L131)</f>
        <v>0</v>
      </c>
      <c r="M132" s="39">
        <f t="shared" si="27"/>
        <v>0</v>
      </c>
      <c r="N132" s="34">
        <f t="shared" si="28"/>
        <v>271261084</v>
      </c>
      <c r="O132" s="39">
        <f t="shared" si="29"/>
        <v>0.5158369889595219</v>
      </c>
      <c r="P132" s="34">
        <f>SUM(P127:P131)</f>
        <v>80548114</v>
      </c>
      <c r="Q132" s="34">
        <f>SUM(Q127:Q131)</f>
        <v>421098499</v>
      </c>
      <c r="R132" s="34">
        <f>SUM(R127:R131)</f>
        <v>460181561</v>
      </c>
      <c r="S132" s="34">
        <f>SUM(S127:S131)</f>
        <v>225005210</v>
      </c>
      <c r="T132" s="39">
        <f t="shared" si="30"/>
        <v>0.48894877385145818</v>
      </c>
      <c r="U132" s="39">
        <f t="shared" si="31"/>
        <v>0.17274667660126708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324628620</v>
      </c>
      <c r="E133" s="33">
        <v>191416021</v>
      </c>
      <c r="F133" s="33">
        <v>92186985</v>
      </c>
      <c r="G133" s="38">
        <f t="shared" si="24"/>
        <v>0.28397676397108795</v>
      </c>
      <c r="H133" s="33">
        <v>84690163</v>
      </c>
      <c r="I133" s="38">
        <f t="shared" si="25"/>
        <v>0.26088323019701715</v>
      </c>
      <c r="J133" s="33">
        <v>63432747</v>
      </c>
      <c r="K133" s="38">
        <f t="shared" si="26"/>
        <v>0.3313868226317378</v>
      </c>
      <c r="L133" s="33">
        <v>0</v>
      </c>
      <c r="M133" s="38">
        <f t="shared" si="27"/>
        <v>0</v>
      </c>
      <c r="N133" s="33">
        <f t="shared" si="28"/>
        <v>240309895</v>
      </c>
      <c r="O133" s="38">
        <f t="shared" si="29"/>
        <v>1.2554325063522243</v>
      </c>
      <c r="P133" s="33">
        <v>104040031</v>
      </c>
      <c r="Q133" s="33">
        <v>393574881</v>
      </c>
      <c r="R133" s="33">
        <v>377079699</v>
      </c>
      <c r="S133" s="33">
        <v>258605715</v>
      </c>
      <c r="T133" s="38">
        <f t="shared" si="30"/>
        <v>0.68581182091163173</v>
      </c>
      <c r="U133" s="38">
        <f t="shared" si="31"/>
        <v>-0.39030442042063596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32050943</v>
      </c>
      <c r="E134" s="33">
        <v>32245868</v>
      </c>
      <c r="F134" s="33">
        <v>890185</v>
      </c>
      <c r="G134" s="38">
        <f t="shared" si="24"/>
        <v>2.7774065805177713E-2</v>
      </c>
      <c r="H134" s="33">
        <v>4429555</v>
      </c>
      <c r="I134" s="38">
        <f t="shared" si="25"/>
        <v>0.13820357797272922</v>
      </c>
      <c r="J134" s="33">
        <v>5745195</v>
      </c>
      <c r="K134" s="38">
        <f t="shared" si="26"/>
        <v>0.17816840905011458</v>
      </c>
      <c r="L134" s="33">
        <v>0</v>
      </c>
      <c r="M134" s="38">
        <f t="shared" si="27"/>
        <v>0</v>
      </c>
      <c r="N134" s="33">
        <f t="shared" si="28"/>
        <v>11064935</v>
      </c>
      <c r="O134" s="38">
        <f t="shared" si="29"/>
        <v>0.34314272451899885</v>
      </c>
      <c r="P134" s="33">
        <v>4136309</v>
      </c>
      <c r="Q134" s="33">
        <v>33597277</v>
      </c>
      <c r="R134" s="33">
        <v>32289647</v>
      </c>
      <c r="S134" s="33">
        <v>11665379</v>
      </c>
      <c r="T134" s="38">
        <f t="shared" si="30"/>
        <v>0.36127304209922145</v>
      </c>
      <c r="U134" s="38">
        <f t="shared" si="31"/>
        <v>0.38896658832790298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66479522</v>
      </c>
      <c r="E135" s="33">
        <v>62707005</v>
      </c>
      <c r="F135" s="33">
        <v>7334912</v>
      </c>
      <c r="G135" s="38">
        <f t="shared" si="24"/>
        <v>0.11033340462345682</v>
      </c>
      <c r="H135" s="33">
        <v>6274287</v>
      </c>
      <c r="I135" s="38">
        <f t="shared" si="25"/>
        <v>9.437924358120385E-2</v>
      </c>
      <c r="J135" s="33">
        <v>11535193</v>
      </c>
      <c r="K135" s="38">
        <f t="shared" si="26"/>
        <v>0.1839538182376913</v>
      </c>
      <c r="L135" s="33">
        <v>0</v>
      </c>
      <c r="M135" s="38">
        <f t="shared" si="27"/>
        <v>0</v>
      </c>
      <c r="N135" s="33">
        <f t="shared" si="28"/>
        <v>25144392</v>
      </c>
      <c r="O135" s="38">
        <f t="shared" si="29"/>
        <v>0.40098218691835147</v>
      </c>
      <c r="P135" s="33">
        <v>7812306</v>
      </c>
      <c r="Q135" s="33">
        <v>41296377</v>
      </c>
      <c r="R135" s="33">
        <v>37372256</v>
      </c>
      <c r="S135" s="33">
        <v>22869290</v>
      </c>
      <c r="T135" s="38">
        <f t="shared" si="30"/>
        <v>0.6119322847408516</v>
      </c>
      <c r="U135" s="38">
        <f t="shared" si="31"/>
        <v>0.47654136947528691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75075297</v>
      </c>
      <c r="E136" s="33">
        <v>75182062</v>
      </c>
      <c r="F136" s="33">
        <v>20940930</v>
      </c>
      <c r="G136" s="38">
        <f t="shared" si="24"/>
        <v>0.27893236306477748</v>
      </c>
      <c r="H136" s="33">
        <v>18743944</v>
      </c>
      <c r="I136" s="38">
        <f t="shared" si="25"/>
        <v>0.24966859604964334</v>
      </c>
      <c r="J136" s="33">
        <v>17826472</v>
      </c>
      <c r="K136" s="38">
        <f t="shared" si="26"/>
        <v>0.23711070866877793</v>
      </c>
      <c r="L136" s="33">
        <v>0</v>
      </c>
      <c r="M136" s="38">
        <f t="shared" si="27"/>
        <v>0</v>
      </c>
      <c r="N136" s="33">
        <f t="shared" si="28"/>
        <v>57511346</v>
      </c>
      <c r="O136" s="38">
        <f t="shared" si="29"/>
        <v>0.76496100891726004</v>
      </c>
      <c r="P136" s="33">
        <v>15817132</v>
      </c>
      <c r="Q136" s="33">
        <v>75864085</v>
      </c>
      <c r="R136" s="33">
        <v>75759825</v>
      </c>
      <c r="S136" s="33">
        <v>29910329</v>
      </c>
      <c r="T136" s="38">
        <f t="shared" si="30"/>
        <v>0.394804621050801</v>
      </c>
      <c r="U136" s="38">
        <f t="shared" si="31"/>
        <v>0.12703567245945724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498234382</v>
      </c>
      <c r="E137" s="34">
        <f>SUM(E133:E136)</f>
        <v>361550956</v>
      </c>
      <c r="F137" s="34">
        <f>SUM(F133:F136)</f>
        <v>121353012</v>
      </c>
      <c r="G137" s="39">
        <f t="shared" ref="G137:G170" si="32">IF(($D137     =0),0,($F137     /$D137     ))</f>
        <v>0.24356611342811746</v>
      </c>
      <c r="H137" s="34">
        <f>SUM(H133:H136)</f>
        <v>114137949</v>
      </c>
      <c r="I137" s="39">
        <f t="shared" ref="I137:I170" si="33">IF(($D137     =0),0,($H137     /$D137     ))</f>
        <v>0.22908485067174669</v>
      </c>
      <c r="J137" s="34">
        <f>SUM(J133:J136)</f>
        <v>98539607</v>
      </c>
      <c r="K137" s="39">
        <f t="shared" ref="K137:K170" si="34">IF(($E137     =0),0,($J137     /$E137     ))</f>
        <v>0.27254694079691494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334030568</v>
      </c>
      <c r="O137" s="39">
        <f t="shared" ref="O137:O170" si="37">IF(($E137     =0),0,($N137     /$E137     ))</f>
        <v>0.92388240843152414</v>
      </c>
      <c r="P137" s="34">
        <f>SUM(P133:P136)</f>
        <v>131805778</v>
      </c>
      <c r="Q137" s="34">
        <f>SUM(Q133:Q136)</f>
        <v>544332620</v>
      </c>
      <c r="R137" s="34">
        <f>SUM(R133:R136)</f>
        <v>522501427</v>
      </c>
      <c r="S137" s="34">
        <f>SUM(S133:S136)</f>
        <v>323050713</v>
      </c>
      <c r="T137" s="39">
        <f t="shared" ref="T137:T170" si="38">IF(($R137     =0),0,($S137     /$R137     ))</f>
        <v>0.61827718797789999</v>
      </c>
      <c r="U137" s="39">
        <f t="shared" ref="U137:U170" si="39">IF(($P137     =0),0,(($J137     /$P137     )-1))</f>
        <v>-0.25238780503234082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73377721</v>
      </c>
      <c r="E138" s="33">
        <v>75041138</v>
      </c>
      <c r="F138" s="33">
        <v>11067908</v>
      </c>
      <c r="G138" s="38">
        <f t="shared" si="32"/>
        <v>0.15083471998264977</v>
      </c>
      <c r="H138" s="33">
        <v>10986039</v>
      </c>
      <c r="I138" s="38">
        <f t="shared" si="33"/>
        <v>0.14971899985828124</v>
      </c>
      <c r="J138" s="33">
        <v>11310778</v>
      </c>
      <c r="K138" s="38">
        <f t="shared" si="34"/>
        <v>0.15072769818602696</v>
      </c>
      <c r="L138" s="33">
        <v>0</v>
      </c>
      <c r="M138" s="38">
        <f t="shared" si="35"/>
        <v>0</v>
      </c>
      <c r="N138" s="33">
        <f t="shared" si="36"/>
        <v>33364725</v>
      </c>
      <c r="O138" s="38">
        <f t="shared" si="37"/>
        <v>0.44461912344666199</v>
      </c>
      <c r="P138" s="33">
        <v>9695801</v>
      </c>
      <c r="Q138" s="33">
        <v>68053593</v>
      </c>
      <c r="R138" s="33">
        <v>79372516</v>
      </c>
      <c r="S138" s="33">
        <v>35853812</v>
      </c>
      <c r="T138" s="38">
        <f t="shared" si="38"/>
        <v>0.45171570471572303</v>
      </c>
      <c r="U138" s="38">
        <f t="shared" si="39"/>
        <v>0.16656457780022516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88083471</v>
      </c>
      <c r="E139" s="33">
        <v>88495839</v>
      </c>
      <c r="F139" s="33">
        <v>20746036</v>
      </c>
      <c r="G139" s="38">
        <f t="shared" si="32"/>
        <v>0.23552700369857132</v>
      </c>
      <c r="H139" s="33">
        <v>21915341</v>
      </c>
      <c r="I139" s="38">
        <f t="shared" si="33"/>
        <v>0.2488019687598369</v>
      </c>
      <c r="J139" s="33">
        <v>20172058</v>
      </c>
      <c r="K139" s="38">
        <f t="shared" si="34"/>
        <v>0.22794357596858311</v>
      </c>
      <c r="L139" s="33">
        <v>0</v>
      </c>
      <c r="M139" s="38">
        <f t="shared" si="35"/>
        <v>0</v>
      </c>
      <c r="N139" s="33">
        <f t="shared" si="36"/>
        <v>62833435</v>
      </c>
      <c r="O139" s="38">
        <f t="shared" si="37"/>
        <v>0.71001569915620555</v>
      </c>
      <c r="P139" s="33">
        <v>7761815</v>
      </c>
      <c r="Q139" s="33">
        <v>92706346</v>
      </c>
      <c r="R139" s="33">
        <v>89561482</v>
      </c>
      <c r="S139" s="33">
        <v>33669426</v>
      </c>
      <c r="T139" s="38">
        <f t="shared" si="38"/>
        <v>0.37593645446822777</v>
      </c>
      <c r="U139" s="38">
        <f t="shared" si="39"/>
        <v>1.5988841527400486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75583528</v>
      </c>
      <c r="E140" s="33">
        <v>95547221</v>
      </c>
      <c r="F140" s="33">
        <v>17847380</v>
      </c>
      <c r="G140" s="38">
        <f t="shared" si="32"/>
        <v>0.23612790342361367</v>
      </c>
      <c r="H140" s="33">
        <v>26819990</v>
      </c>
      <c r="I140" s="38">
        <f t="shared" si="33"/>
        <v>0.35483908610352244</v>
      </c>
      <c r="J140" s="33">
        <v>25235107</v>
      </c>
      <c r="K140" s="38">
        <f t="shared" si="34"/>
        <v>0.26411136541585023</v>
      </c>
      <c r="L140" s="33">
        <v>0</v>
      </c>
      <c r="M140" s="38">
        <f t="shared" si="35"/>
        <v>0</v>
      </c>
      <c r="N140" s="33">
        <f t="shared" si="36"/>
        <v>69902477</v>
      </c>
      <c r="O140" s="38">
        <f t="shared" si="37"/>
        <v>0.73160136180203506</v>
      </c>
      <c r="P140" s="33">
        <v>30874920</v>
      </c>
      <c r="Q140" s="33">
        <v>74877217</v>
      </c>
      <c r="R140" s="33">
        <v>101981696</v>
      </c>
      <c r="S140" s="33">
        <v>73516496</v>
      </c>
      <c r="T140" s="38">
        <f t="shared" si="38"/>
        <v>0.72087932328562176</v>
      </c>
      <c r="U140" s="38">
        <f t="shared" si="39"/>
        <v>-0.18266648140302877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87148321</v>
      </c>
      <c r="E141" s="33">
        <v>79084615</v>
      </c>
      <c r="F141" s="33">
        <v>24165994</v>
      </c>
      <c r="G141" s="38">
        <f t="shared" si="32"/>
        <v>0.27729729870527281</v>
      </c>
      <c r="H141" s="33">
        <v>29359503</v>
      </c>
      <c r="I141" s="38">
        <f t="shared" si="33"/>
        <v>0.33689120642955361</v>
      </c>
      <c r="J141" s="33">
        <v>16473660</v>
      </c>
      <c r="K141" s="38">
        <f t="shared" si="34"/>
        <v>0.20830423211897789</v>
      </c>
      <c r="L141" s="33">
        <v>0</v>
      </c>
      <c r="M141" s="38">
        <f t="shared" si="35"/>
        <v>0</v>
      </c>
      <c r="N141" s="33">
        <f t="shared" si="36"/>
        <v>69999157</v>
      </c>
      <c r="O141" s="38">
        <f t="shared" si="37"/>
        <v>0.88511725068143787</v>
      </c>
      <c r="P141" s="33">
        <v>27534770</v>
      </c>
      <c r="Q141" s="33">
        <v>73395600</v>
      </c>
      <c r="R141" s="33">
        <v>96417920</v>
      </c>
      <c r="S141" s="33">
        <v>92374146</v>
      </c>
      <c r="T141" s="38">
        <f t="shared" si="38"/>
        <v>0.95805993325722028</v>
      </c>
      <c r="U141" s="38">
        <f t="shared" si="39"/>
        <v>-0.40171426890437067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140386057</v>
      </c>
      <c r="E142" s="33">
        <v>104329860</v>
      </c>
      <c r="F142" s="33">
        <v>26764460</v>
      </c>
      <c r="G142" s="38">
        <f t="shared" si="32"/>
        <v>0.19064899016289061</v>
      </c>
      <c r="H142" s="33">
        <v>26720122</v>
      </c>
      <c r="I142" s="38">
        <f t="shared" si="33"/>
        <v>0.19033316107738535</v>
      </c>
      <c r="J142" s="33">
        <v>25720587</v>
      </c>
      <c r="K142" s="38">
        <f t="shared" si="34"/>
        <v>0.24653140529470663</v>
      </c>
      <c r="L142" s="33">
        <v>0</v>
      </c>
      <c r="M142" s="38">
        <f t="shared" si="35"/>
        <v>0</v>
      </c>
      <c r="N142" s="33">
        <f t="shared" si="36"/>
        <v>79205169</v>
      </c>
      <c r="O142" s="38">
        <f t="shared" si="37"/>
        <v>0.75918024810921825</v>
      </c>
      <c r="P142" s="33">
        <v>32949084</v>
      </c>
      <c r="Q142" s="33">
        <v>140229211</v>
      </c>
      <c r="R142" s="33">
        <v>148136634</v>
      </c>
      <c r="S142" s="33">
        <v>80760337</v>
      </c>
      <c r="T142" s="38">
        <f t="shared" si="38"/>
        <v>0.54517464599607413</v>
      </c>
      <c r="U142" s="38">
        <f t="shared" si="39"/>
        <v>-0.21938385297752128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137208470</v>
      </c>
      <c r="E143" s="33">
        <v>141880424</v>
      </c>
      <c r="F143" s="33">
        <v>43761699</v>
      </c>
      <c r="G143" s="38">
        <f t="shared" si="32"/>
        <v>0.3189431308431615</v>
      </c>
      <c r="H143" s="33">
        <v>46582965</v>
      </c>
      <c r="I143" s="38">
        <f t="shared" si="33"/>
        <v>0.33950502472624322</v>
      </c>
      <c r="J143" s="33">
        <v>41386143</v>
      </c>
      <c r="K143" s="38">
        <f t="shared" si="34"/>
        <v>0.29169734508264511</v>
      </c>
      <c r="L143" s="33">
        <v>0</v>
      </c>
      <c r="M143" s="38">
        <f t="shared" si="35"/>
        <v>0</v>
      </c>
      <c r="N143" s="33">
        <f t="shared" si="36"/>
        <v>131730807</v>
      </c>
      <c r="O143" s="38">
        <f t="shared" si="37"/>
        <v>0.92846358423625797</v>
      </c>
      <c r="P143" s="33">
        <v>12624013</v>
      </c>
      <c r="Q143" s="33">
        <v>211092708</v>
      </c>
      <c r="R143" s="33">
        <v>227143658</v>
      </c>
      <c r="S143" s="33">
        <v>107251150</v>
      </c>
      <c r="T143" s="38">
        <f t="shared" si="38"/>
        <v>0.47217320943206786</v>
      </c>
      <c r="U143" s="38">
        <f t="shared" si="39"/>
        <v>2.2783666334944366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601787568</v>
      </c>
      <c r="E144" s="34">
        <f>SUM(E138:E143)</f>
        <v>584379097</v>
      </c>
      <c r="F144" s="34">
        <f>SUM(F138:F143)</f>
        <v>144353477</v>
      </c>
      <c r="G144" s="39">
        <f t="shared" si="32"/>
        <v>0.23987447510713614</v>
      </c>
      <c r="H144" s="34">
        <f>SUM(H138:H143)</f>
        <v>162383960</v>
      </c>
      <c r="I144" s="39">
        <f t="shared" si="33"/>
        <v>0.2698360162867306</v>
      </c>
      <c r="J144" s="34">
        <f>SUM(J138:J143)</f>
        <v>140298333</v>
      </c>
      <c r="K144" s="39">
        <f t="shared" si="34"/>
        <v>0.24008102569075979</v>
      </c>
      <c r="L144" s="34">
        <f>SUM(L138:L143)</f>
        <v>0</v>
      </c>
      <c r="M144" s="39">
        <f t="shared" si="35"/>
        <v>0</v>
      </c>
      <c r="N144" s="34">
        <f t="shared" si="36"/>
        <v>447035770</v>
      </c>
      <c r="O144" s="39">
        <f t="shared" si="37"/>
        <v>0.76497563361681975</v>
      </c>
      <c r="P144" s="34">
        <f>SUM(P138:P143)</f>
        <v>121440403</v>
      </c>
      <c r="Q144" s="34">
        <f>SUM(Q138:Q143)</f>
        <v>660354675</v>
      </c>
      <c r="R144" s="34">
        <f>SUM(R138:R143)</f>
        <v>742613906</v>
      </c>
      <c r="S144" s="34">
        <f>SUM(S138:S143)</f>
        <v>423425367</v>
      </c>
      <c r="T144" s="39">
        <f t="shared" si="38"/>
        <v>0.57018238357631834</v>
      </c>
      <c r="U144" s="39">
        <f t="shared" si="39"/>
        <v>0.15528546953191524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83198990</v>
      </c>
      <c r="E145" s="33">
        <v>80513393</v>
      </c>
      <c r="F145" s="33">
        <v>22120486</v>
      </c>
      <c r="G145" s="38">
        <f t="shared" si="32"/>
        <v>0.26587445352401512</v>
      </c>
      <c r="H145" s="33">
        <v>30839895</v>
      </c>
      <c r="I145" s="38">
        <f t="shared" si="33"/>
        <v>0.37067631470045492</v>
      </c>
      <c r="J145" s="33">
        <v>20522777</v>
      </c>
      <c r="K145" s="38">
        <f t="shared" si="34"/>
        <v>0.25489892097827749</v>
      </c>
      <c r="L145" s="33">
        <v>0</v>
      </c>
      <c r="M145" s="38">
        <f t="shared" si="35"/>
        <v>0</v>
      </c>
      <c r="N145" s="33">
        <f t="shared" si="36"/>
        <v>73483158</v>
      </c>
      <c r="O145" s="38">
        <f t="shared" si="37"/>
        <v>0.91268241545850637</v>
      </c>
      <c r="P145" s="33">
        <v>17525918</v>
      </c>
      <c r="Q145" s="33">
        <v>75531274</v>
      </c>
      <c r="R145" s="33">
        <v>88240584</v>
      </c>
      <c r="S145" s="33">
        <v>56722434</v>
      </c>
      <c r="T145" s="38">
        <f t="shared" si="38"/>
        <v>0.64281571391231951</v>
      </c>
      <c r="U145" s="38">
        <f t="shared" si="39"/>
        <v>0.17099583599558099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106080603</v>
      </c>
      <c r="E146" s="33">
        <v>107745515</v>
      </c>
      <c r="F146" s="33">
        <v>26486819</v>
      </c>
      <c r="G146" s="38">
        <f t="shared" si="32"/>
        <v>0.2496857884565381</v>
      </c>
      <c r="H146" s="33">
        <v>24103374</v>
      </c>
      <c r="I146" s="38">
        <f t="shared" si="33"/>
        <v>0.22721754324869364</v>
      </c>
      <c r="J146" s="33">
        <v>21753568</v>
      </c>
      <c r="K146" s="38">
        <f t="shared" si="34"/>
        <v>0.20189766599565653</v>
      </c>
      <c r="L146" s="33">
        <v>0</v>
      </c>
      <c r="M146" s="38">
        <f t="shared" si="35"/>
        <v>0</v>
      </c>
      <c r="N146" s="33">
        <f t="shared" si="36"/>
        <v>72343761</v>
      </c>
      <c r="O146" s="38">
        <f t="shared" si="37"/>
        <v>0.67143176214805789</v>
      </c>
      <c r="P146" s="33">
        <v>21471762</v>
      </c>
      <c r="Q146" s="33">
        <v>86249044</v>
      </c>
      <c r="R146" s="33">
        <v>91217201</v>
      </c>
      <c r="S146" s="33">
        <v>60827600</v>
      </c>
      <c r="T146" s="38">
        <f t="shared" si="38"/>
        <v>0.66684352658442125</v>
      </c>
      <c r="U146" s="38">
        <f t="shared" si="39"/>
        <v>1.3124493462623121E-2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110234429</v>
      </c>
      <c r="E147" s="33">
        <v>108560051</v>
      </c>
      <c r="F147" s="33">
        <v>17896671</v>
      </c>
      <c r="G147" s="38">
        <f t="shared" si="32"/>
        <v>0.16235101104392713</v>
      </c>
      <c r="H147" s="33">
        <v>20233485</v>
      </c>
      <c r="I147" s="38">
        <f t="shared" si="33"/>
        <v>0.1835495968324016</v>
      </c>
      <c r="J147" s="33">
        <v>18295327</v>
      </c>
      <c r="K147" s="38">
        <f t="shared" si="34"/>
        <v>0.16852725133668184</v>
      </c>
      <c r="L147" s="33">
        <v>0</v>
      </c>
      <c r="M147" s="38">
        <f t="shared" si="35"/>
        <v>0</v>
      </c>
      <c r="N147" s="33">
        <f t="shared" si="36"/>
        <v>56425483</v>
      </c>
      <c r="O147" s="38">
        <f t="shared" si="37"/>
        <v>0.51976286378126335</v>
      </c>
      <c r="P147" s="33">
        <v>19367797</v>
      </c>
      <c r="Q147" s="33">
        <v>102974630</v>
      </c>
      <c r="R147" s="33">
        <v>119423827</v>
      </c>
      <c r="S147" s="33">
        <v>74465678</v>
      </c>
      <c r="T147" s="38">
        <f t="shared" si="38"/>
        <v>0.62354121342971203</v>
      </c>
      <c r="U147" s="38">
        <f t="shared" si="39"/>
        <v>-5.5373876543625467E-2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84349530</v>
      </c>
      <c r="E148" s="33">
        <v>85657642</v>
      </c>
      <c r="F148" s="33">
        <v>11244191</v>
      </c>
      <c r="G148" s="38">
        <f t="shared" si="32"/>
        <v>0.13330472617926858</v>
      </c>
      <c r="H148" s="33">
        <v>24806889</v>
      </c>
      <c r="I148" s="38">
        <f t="shared" si="33"/>
        <v>0.29409635121855449</v>
      </c>
      <c r="J148" s="33">
        <v>10444286</v>
      </c>
      <c r="K148" s="38">
        <f t="shared" si="34"/>
        <v>0.12193058034448345</v>
      </c>
      <c r="L148" s="33">
        <v>0</v>
      </c>
      <c r="M148" s="38">
        <f t="shared" si="35"/>
        <v>0</v>
      </c>
      <c r="N148" s="33">
        <f t="shared" si="36"/>
        <v>46495366</v>
      </c>
      <c r="O148" s="38">
        <f t="shared" si="37"/>
        <v>0.54280464549794638</v>
      </c>
      <c r="P148" s="33">
        <v>11463387</v>
      </c>
      <c r="Q148" s="33">
        <v>135906833</v>
      </c>
      <c r="R148" s="33">
        <v>85767064</v>
      </c>
      <c r="S148" s="33">
        <v>37074872</v>
      </c>
      <c r="T148" s="38">
        <f t="shared" si="38"/>
        <v>0.43227400205747979</v>
      </c>
      <c r="U148" s="38">
        <f t="shared" si="39"/>
        <v>-8.8900514306984535E-2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113500153</v>
      </c>
      <c r="E149" s="33">
        <v>123706676</v>
      </c>
      <c r="F149" s="33">
        <v>7950311</v>
      </c>
      <c r="G149" s="38">
        <f t="shared" si="32"/>
        <v>7.0046698527357926E-2</v>
      </c>
      <c r="H149" s="33">
        <v>18436401</v>
      </c>
      <c r="I149" s="38">
        <f t="shared" si="33"/>
        <v>0.16243503213603597</v>
      </c>
      <c r="J149" s="33">
        <v>82784269</v>
      </c>
      <c r="K149" s="38">
        <f t="shared" si="34"/>
        <v>0.66919807141208776</v>
      </c>
      <c r="L149" s="33">
        <v>0</v>
      </c>
      <c r="M149" s="38">
        <f t="shared" si="35"/>
        <v>0</v>
      </c>
      <c r="N149" s="33">
        <f t="shared" si="36"/>
        <v>109170981</v>
      </c>
      <c r="O149" s="38">
        <f t="shared" si="37"/>
        <v>0.8824987020102294</v>
      </c>
      <c r="P149" s="33">
        <v>62347267</v>
      </c>
      <c r="Q149" s="33">
        <v>156887835</v>
      </c>
      <c r="R149" s="33">
        <v>172971218</v>
      </c>
      <c r="S149" s="33">
        <v>108592190</v>
      </c>
      <c r="T149" s="38">
        <f t="shared" si="38"/>
        <v>0.62780496810746855</v>
      </c>
      <c r="U149" s="38">
        <f t="shared" si="39"/>
        <v>0.32779306910116857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497363705</v>
      </c>
      <c r="E150" s="34">
        <f>SUM(E145:E149)</f>
        <v>506183277</v>
      </c>
      <c r="F150" s="34">
        <f>SUM(F145:F149)</f>
        <v>85698478</v>
      </c>
      <c r="G150" s="39">
        <f t="shared" si="32"/>
        <v>0.17230545200317743</v>
      </c>
      <c r="H150" s="34">
        <f>SUM(H145:H149)</f>
        <v>118420044</v>
      </c>
      <c r="I150" s="39">
        <f t="shared" si="33"/>
        <v>0.2380954677824752</v>
      </c>
      <c r="J150" s="34">
        <f>SUM(J145:J149)</f>
        <v>153800227</v>
      </c>
      <c r="K150" s="39">
        <f t="shared" si="34"/>
        <v>0.30384296358332674</v>
      </c>
      <c r="L150" s="34">
        <f>SUM(L145:L149)</f>
        <v>0</v>
      </c>
      <c r="M150" s="39">
        <f t="shared" si="35"/>
        <v>0</v>
      </c>
      <c r="N150" s="34">
        <f t="shared" si="36"/>
        <v>357918749</v>
      </c>
      <c r="O150" s="39">
        <f t="shared" si="37"/>
        <v>0.70709319185983299</v>
      </c>
      <c r="P150" s="34">
        <f>SUM(P145:P149)</f>
        <v>132176131</v>
      </c>
      <c r="Q150" s="34">
        <f>SUM(Q145:Q149)</f>
        <v>557549616</v>
      </c>
      <c r="R150" s="34">
        <f>SUM(R145:R149)</f>
        <v>557619894</v>
      </c>
      <c r="S150" s="34">
        <f>SUM(S145:S149)</f>
        <v>337682774</v>
      </c>
      <c r="T150" s="39">
        <f t="shared" si="38"/>
        <v>0.60557877800536286</v>
      </c>
      <c r="U150" s="39">
        <f t="shared" si="39"/>
        <v>0.16360061257958902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90015131</v>
      </c>
      <c r="E151" s="33">
        <v>93551626</v>
      </c>
      <c r="F151" s="33">
        <v>21457093</v>
      </c>
      <c r="G151" s="38">
        <f t="shared" si="32"/>
        <v>0.23837206880252165</v>
      </c>
      <c r="H151" s="33">
        <v>21596031</v>
      </c>
      <c r="I151" s="38">
        <f t="shared" si="33"/>
        <v>0.23991556486208968</v>
      </c>
      <c r="J151" s="33">
        <v>22906168</v>
      </c>
      <c r="K151" s="38">
        <f t="shared" si="34"/>
        <v>0.24485055983954784</v>
      </c>
      <c r="L151" s="33">
        <v>0</v>
      </c>
      <c r="M151" s="38">
        <f t="shared" si="35"/>
        <v>0</v>
      </c>
      <c r="N151" s="33">
        <f t="shared" si="36"/>
        <v>65959292</v>
      </c>
      <c r="O151" s="38">
        <f t="shared" si="37"/>
        <v>0.70505767585482693</v>
      </c>
      <c r="P151" s="33">
        <v>15542972</v>
      </c>
      <c r="Q151" s="33">
        <v>81130354</v>
      </c>
      <c r="R151" s="33">
        <v>85191790</v>
      </c>
      <c r="S151" s="33">
        <v>50092414</v>
      </c>
      <c r="T151" s="38">
        <f t="shared" si="38"/>
        <v>0.58799579161325288</v>
      </c>
      <c r="U151" s="38">
        <f t="shared" si="39"/>
        <v>0.47373153602798745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525985800</v>
      </c>
      <c r="E152" s="33">
        <v>538556240</v>
      </c>
      <c r="F152" s="33">
        <v>91809794</v>
      </c>
      <c r="G152" s="38">
        <f t="shared" si="32"/>
        <v>0.17454804673434149</v>
      </c>
      <c r="H152" s="33">
        <v>141707536</v>
      </c>
      <c r="I152" s="38">
        <f t="shared" si="33"/>
        <v>0.26941323511014936</v>
      </c>
      <c r="J152" s="33">
        <v>112982962</v>
      </c>
      <c r="K152" s="38">
        <f t="shared" si="34"/>
        <v>0.20978860443618666</v>
      </c>
      <c r="L152" s="33">
        <v>0</v>
      </c>
      <c r="M152" s="38">
        <f t="shared" si="35"/>
        <v>0</v>
      </c>
      <c r="N152" s="33">
        <f t="shared" si="36"/>
        <v>346500292</v>
      </c>
      <c r="O152" s="38">
        <f t="shared" si="37"/>
        <v>0.6433873869885901</v>
      </c>
      <c r="P152" s="33">
        <v>99145263</v>
      </c>
      <c r="Q152" s="33">
        <v>441118700</v>
      </c>
      <c r="R152" s="33">
        <v>523426713</v>
      </c>
      <c r="S152" s="33">
        <v>282230715</v>
      </c>
      <c r="T152" s="38">
        <f t="shared" si="38"/>
        <v>0.53919814940740329</v>
      </c>
      <c r="U152" s="38">
        <f t="shared" si="39"/>
        <v>0.13956994596907779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70790760</v>
      </c>
      <c r="E153" s="33">
        <v>74567520</v>
      </c>
      <c r="F153" s="33">
        <v>15550848</v>
      </c>
      <c r="G153" s="38">
        <f t="shared" si="32"/>
        <v>0.21967341500500911</v>
      </c>
      <c r="H153" s="33">
        <v>17123166</v>
      </c>
      <c r="I153" s="38">
        <f t="shared" si="33"/>
        <v>0.24188419505596492</v>
      </c>
      <c r="J153" s="33">
        <v>18208233</v>
      </c>
      <c r="K153" s="38">
        <f t="shared" si="34"/>
        <v>0.24418450553270379</v>
      </c>
      <c r="L153" s="33">
        <v>0</v>
      </c>
      <c r="M153" s="38">
        <f t="shared" si="35"/>
        <v>0</v>
      </c>
      <c r="N153" s="33">
        <f t="shared" si="36"/>
        <v>50882247</v>
      </c>
      <c r="O153" s="38">
        <f t="shared" si="37"/>
        <v>0.68236474808334779</v>
      </c>
      <c r="P153" s="33">
        <v>12267003</v>
      </c>
      <c r="Q153" s="33">
        <v>70555680</v>
      </c>
      <c r="R153" s="33">
        <v>71861250</v>
      </c>
      <c r="S153" s="33">
        <v>75323442</v>
      </c>
      <c r="T153" s="38">
        <f t="shared" si="38"/>
        <v>1.0481788446485414</v>
      </c>
      <c r="U153" s="38">
        <f t="shared" si="39"/>
        <v>0.48432612268864683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42475127</v>
      </c>
      <c r="E154" s="33">
        <v>53625364</v>
      </c>
      <c r="F154" s="33">
        <v>15144945</v>
      </c>
      <c r="G154" s="38">
        <f t="shared" si="32"/>
        <v>0.35656032293911682</v>
      </c>
      <c r="H154" s="33">
        <v>16459449</v>
      </c>
      <c r="I154" s="38">
        <f t="shared" si="33"/>
        <v>0.38750794082381435</v>
      </c>
      <c r="J154" s="33">
        <v>13165709</v>
      </c>
      <c r="K154" s="38">
        <f t="shared" si="34"/>
        <v>0.24551272043579975</v>
      </c>
      <c r="L154" s="33">
        <v>0</v>
      </c>
      <c r="M154" s="38">
        <f t="shared" si="35"/>
        <v>0</v>
      </c>
      <c r="N154" s="33">
        <f t="shared" si="36"/>
        <v>44770103</v>
      </c>
      <c r="O154" s="38">
        <f t="shared" si="37"/>
        <v>0.83486804863459763</v>
      </c>
      <c r="P154" s="33">
        <v>7640879</v>
      </c>
      <c r="Q154" s="33">
        <v>55957165</v>
      </c>
      <c r="R154" s="33">
        <v>61457643</v>
      </c>
      <c r="S154" s="33">
        <v>34516152</v>
      </c>
      <c r="T154" s="38">
        <f t="shared" si="38"/>
        <v>0.5616250528839839</v>
      </c>
      <c r="U154" s="38">
        <f t="shared" si="39"/>
        <v>0.72306209796019538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76067852</v>
      </c>
      <c r="E155" s="33">
        <v>86125452</v>
      </c>
      <c r="F155" s="33">
        <v>9662132</v>
      </c>
      <c r="G155" s="38">
        <f t="shared" si="32"/>
        <v>0.1270199137475316</v>
      </c>
      <c r="H155" s="33">
        <v>17304408</v>
      </c>
      <c r="I155" s="38">
        <f t="shared" si="33"/>
        <v>0.22748648141135891</v>
      </c>
      <c r="J155" s="33">
        <v>21103515</v>
      </c>
      <c r="K155" s="38">
        <f t="shared" si="34"/>
        <v>0.2450322699032105</v>
      </c>
      <c r="L155" s="33">
        <v>0</v>
      </c>
      <c r="M155" s="38">
        <f t="shared" si="35"/>
        <v>0</v>
      </c>
      <c r="N155" s="33">
        <f t="shared" si="36"/>
        <v>48070055</v>
      </c>
      <c r="O155" s="38">
        <f t="shared" si="37"/>
        <v>0.55813994450792548</v>
      </c>
      <c r="P155" s="33">
        <v>12040688</v>
      </c>
      <c r="Q155" s="33">
        <v>87187941</v>
      </c>
      <c r="R155" s="33">
        <v>98878913</v>
      </c>
      <c r="S155" s="33">
        <v>35177463</v>
      </c>
      <c r="T155" s="38">
        <f t="shared" si="38"/>
        <v>0.35576304322843838</v>
      </c>
      <c r="U155" s="38">
        <f t="shared" si="39"/>
        <v>0.75268348453178091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213855321</v>
      </c>
      <c r="E156" s="33">
        <v>224155066</v>
      </c>
      <c r="F156" s="33">
        <v>46402944</v>
      </c>
      <c r="G156" s="38">
        <f t="shared" si="32"/>
        <v>0.21698288255357462</v>
      </c>
      <c r="H156" s="33">
        <v>53444602</v>
      </c>
      <c r="I156" s="38">
        <f t="shared" si="33"/>
        <v>0.24991008757738603</v>
      </c>
      <c r="J156" s="33">
        <v>48456731</v>
      </c>
      <c r="K156" s="38">
        <f t="shared" si="34"/>
        <v>0.21617504286073105</v>
      </c>
      <c r="L156" s="33">
        <v>0</v>
      </c>
      <c r="M156" s="38">
        <f t="shared" si="35"/>
        <v>0</v>
      </c>
      <c r="N156" s="33">
        <f t="shared" si="36"/>
        <v>148304277</v>
      </c>
      <c r="O156" s="38">
        <f t="shared" si="37"/>
        <v>0.66161465652531803</v>
      </c>
      <c r="P156" s="33">
        <v>30010217</v>
      </c>
      <c r="Q156" s="33">
        <v>161123842</v>
      </c>
      <c r="R156" s="33">
        <v>153532075</v>
      </c>
      <c r="S156" s="33">
        <v>106139964</v>
      </c>
      <c r="T156" s="38">
        <f t="shared" si="38"/>
        <v>0.69132110668080271</v>
      </c>
      <c r="U156" s="38">
        <f t="shared" si="39"/>
        <v>0.61467446236726642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1019189991</v>
      </c>
      <c r="E157" s="34">
        <f>SUM(E151:E156)</f>
        <v>1070581268</v>
      </c>
      <c r="F157" s="34">
        <f>SUM(F151:F156)</f>
        <v>200027756</v>
      </c>
      <c r="G157" s="39">
        <f t="shared" si="32"/>
        <v>0.19626149958923605</v>
      </c>
      <c r="H157" s="34">
        <f>SUM(H151:H156)</f>
        <v>267635192</v>
      </c>
      <c r="I157" s="39">
        <f t="shared" si="33"/>
        <v>0.26259597755410063</v>
      </c>
      <c r="J157" s="34">
        <f>SUM(J151:J156)</f>
        <v>236823318</v>
      </c>
      <c r="K157" s="39">
        <f t="shared" si="34"/>
        <v>0.22121003335171374</v>
      </c>
      <c r="L157" s="34">
        <f>SUM(L151:L156)</f>
        <v>0</v>
      </c>
      <c r="M157" s="39">
        <f t="shared" si="35"/>
        <v>0</v>
      </c>
      <c r="N157" s="34">
        <f t="shared" si="36"/>
        <v>704486266</v>
      </c>
      <c r="O157" s="39">
        <f t="shared" si="37"/>
        <v>0.6580409045602692</v>
      </c>
      <c r="P157" s="34">
        <f>SUM(P151:P156)</f>
        <v>176647022</v>
      </c>
      <c r="Q157" s="34">
        <f>SUM(Q151:Q156)</f>
        <v>897073682</v>
      </c>
      <c r="R157" s="34">
        <f>SUM(R151:R156)</f>
        <v>994348384</v>
      </c>
      <c r="S157" s="34">
        <f>SUM(S151:S156)</f>
        <v>583480150</v>
      </c>
      <c r="T157" s="39">
        <f t="shared" si="38"/>
        <v>0.58679649847955095</v>
      </c>
      <c r="U157" s="39">
        <f t="shared" si="39"/>
        <v>0.34065842332739704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102382146</v>
      </c>
      <c r="E158" s="33">
        <v>128048097</v>
      </c>
      <c r="F158" s="33">
        <v>14762489</v>
      </c>
      <c r="G158" s="38">
        <f t="shared" si="32"/>
        <v>0.14419007196821212</v>
      </c>
      <c r="H158" s="33">
        <v>36988163</v>
      </c>
      <c r="I158" s="38">
        <f t="shared" si="33"/>
        <v>0.36127551965945315</v>
      </c>
      <c r="J158" s="33">
        <v>19496723</v>
      </c>
      <c r="K158" s="38">
        <f t="shared" si="34"/>
        <v>0.15226093520155945</v>
      </c>
      <c r="L158" s="33">
        <v>0</v>
      </c>
      <c r="M158" s="38">
        <f t="shared" si="35"/>
        <v>0</v>
      </c>
      <c r="N158" s="33">
        <f t="shared" si="36"/>
        <v>71247375</v>
      </c>
      <c r="O158" s="38">
        <f t="shared" si="37"/>
        <v>0.55641104139173581</v>
      </c>
      <c r="P158" s="33">
        <v>9555305</v>
      </c>
      <c r="Q158" s="33">
        <v>102503047</v>
      </c>
      <c r="R158" s="33">
        <v>108863826</v>
      </c>
      <c r="S158" s="33">
        <v>44214821</v>
      </c>
      <c r="T158" s="38">
        <f t="shared" si="38"/>
        <v>0.40614796139904175</v>
      </c>
      <c r="U158" s="38">
        <f t="shared" si="39"/>
        <v>1.040408233960088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220484672</v>
      </c>
      <c r="E159" s="33">
        <v>189044950</v>
      </c>
      <c r="F159" s="33">
        <v>35934504</v>
      </c>
      <c r="G159" s="38">
        <f t="shared" si="32"/>
        <v>0.16297960159334796</v>
      </c>
      <c r="H159" s="33">
        <v>42005589</v>
      </c>
      <c r="I159" s="38">
        <f t="shared" si="33"/>
        <v>0.19051478100028649</v>
      </c>
      <c r="J159" s="33">
        <v>39414891</v>
      </c>
      <c r="K159" s="38">
        <f t="shared" si="34"/>
        <v>0.20849481036123949</v>
      </c>
      <c r="L159" s="33">
        <v>0</v>
      </c>
      <c r="M159" s="38">
        <f t="shared" si="35"/>
        <v>0</v>
      </c>
      <c r="N159" s="33">
        <f t="shared" si="36"/>
        <v>117354984</v>
      </c>
      <c r="O159" s="38">
        <f t="shared" si="37"/>
        <v>0.62077820116326832</v>
      </c>
      <c r="P159" s="33">
        <v>42827615</v>
      </c>
      <c r="Q159" s="33">
        <v>200021832</v>
      </c>
      <c r="R159" s="33">
        <v>215710945</v>
      </c>
      <c r="S159" s="33">
        <v>111640452</v>
      </c>
      <c r="T159" s="38">
        <f t="shared" si="38"/>
        <v>0.51754653432165898</v>
      </c>
      <c r="U159" s="38">
        <f t="shared" si="39"/>
        <v>-7.9685128392043336E-2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96626768</v>
      </c>
      <c r="E160" s="33">
        <v>97151636</v>
      </c>
      <c r="F160" s="33">
        <v>19788358</v>
      </c>
      <c r="G160" s="38">
        <f t="shared" si="32"/>
        <v>0.20479167843014268</v>
      </c>
      <c r="H160" s="33">
        <v>24629704</v>
      </c>
      <c r="I160" s="38">
        <f t="shared" si="33"/>
        <v>0.2548952480745294</v>
      </c>
      <c r="J160" s="33">
        <v>16678818</v>
      </c>
      <c r="K160" s="38">
        <f t="shared" si="34"/>
        <v>0.17167820004595702</v>
      </c>
      <c r="L160" s="33">
        <v>0</v>
      </c>
      <c r="M160" s="38">
        <f t="shared" si="35"/>
        <v>0</v>
      </c>
      <c r="N160" s="33">
        <f t="shared" si="36"/>
        <v>61096880</v>
      </c>
      <c r="O160" s="38">
        <f t="shared" si="37"/>
        <v>0.62888163818466214</v>
      </c>
      <c r="P160" s="33">
        <v>19150566</v>
      </c>
      <c r="Q160" s="33">
        <v>90005379</v>
      </c>
      <c r="R160" s="33">
        <v>93285029</v>
      </c>
      <c r="S160" s="33">
        <v>65704432</v>
      </c>
      <c r="T160" s="38">
        <f t="shared" si="38"/>
        <v>0.7043405860976899</v>
      </c>
      <c r="U160" s="38">
        <f t="shared" si="39"/>
        <v>-0.12906918782452692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72350038</v>
      </c>
      <c r="E161" s="33">
        <v>73975947</v>
      </c>
      <c r="F161" s="33">
        <v>15497700</v>
      </c>
      <c r="G161" s="38">
        <f t="shared" si="32"/>
        <v>0.21420444865557639</v>
      </c>
      <c r="H161" s="33">
        <v>17389947</v>
      </c>
      <c r="I161" s="38">
        <f t="shared" si="33"/>
        <v>0.24035850540949266</v>
      </c>
      <c r="J161" s="33">
        <v>16218394</v>
      </c>
      <c r="K161" s="38">
        <f t="shared" si="34"/>
        <v>0.21923874796763332</v>
      </c>
      <c r="L161" s="33">
        <v>0</v>
      </c>
      <c r="M161" s="38">
        <f t="shared" si="35"/>
        <v>0</v>
      </c>
      <c r="N161" s="33">
        <f t="shared" si="36"/>
        <v>49106041</v>
      </c>
      <c r="O161" s="38">
        <f t="shared" si="37"/>
        <v>0.66381091410698667</v>
      </c>
      <c r="P161" s="33">
        <v>12450483</v>
      </c>
      <c r="Q161" s="33">
        <v>64908671</v>
      </c>
      <c r="R161" s="33">
        <v>80257715</v>
      </c>
      <c r="S161" s="33">
        <v>47945571</v>
      </c>
      <c r="T161" s="38">
        <f t="shared" si="38"/>
        <v>0.59739516630893363</v>
      </c>
      <c r="U161" s="38">
        <f t="shared" si="39"/>
        <v>0.30263171316325632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280083462</v>
      </c>
      <c r="E162" s="33">
        <v>292125983</v>
      </c>
      <c r="F162" s="33">
        <v>53829884</v>
      </c>
      <c r="G162" s="38">
        <f t="shared" si="32"/>
        <v>0.19219229730886431</v>
      </c>
      <c r="H162" s="33">
        <v>63863341</v>
      </c>
      <c r="I162" s="38">
        <f t="shared" si="33"/>
        <v>0.22801539421131548</v>
      </c>
      <c r="J162" s="33">
        <v>76548879</v>
      </c>
      <c r="K162" s="38">
        <f t="shared" si="34"/>
        <v>0.26204063813111755</v>
      </c>
      <c r="L162" s="33">
        <v>0</v>
      </c>
      <c r="M162" s="38">
        <f t="shared" si="35"/>
        <v>0</v>
      </c>
      <c r="N162" s="33">
        <f t="shared" si="36"/>
        <v>194242104</v>
      </c>
      <c r="O162" s="38">
        <f t="shared" si="37"/>
        <v>0.66492580360439901</v>
      </c>
      <c r="P162" s="33">
        <v>64582303</v>
      </c>
      <c r="Q162" s="33">
        <v>250026024</v>
      </c>
      <c r="R162" s="33">
        <v>256709434</v>
      </c>
      <c r="S162" s="33">
        <v>164527460</v>
      </c>
      <c r="T162" s="38">
        <f t="shared" si="38"/>
        <v>0.64090928578807116</v>
      </c>
      <c r="U162" s="38">
        <f t="shared" si="39"/>
        <v>0.18529187477256737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771927086</v>
      </c>
      <c r="E163" s="34">
        <f>SUM(E158:E162)</f>
        <v>780346613</v>
      </c>
      <c r="F163" s="34">
        <f>SUM(F158:F162)</f>
        <v>139812935</v>
      </c>
      <c r="G163" s="39">
        <f t="shared" si="32"/>
        <v>0.18112194472212106</v>
      </c>
      <c r="H163" s="34">
        <f>SUM(H158:H162)</f>
        <v>184876744</v>
      </c>
      <c r="I163" s="39">
        <f t="shared" si="33"/>
        <v>0.23950026803438271</v>
      </c>
      <c r="J163" s="34">
        <f>SUM(J158:J162)</f>
        <v>168357705</v>
      </c>
      <c r="K163" s="39">
        <f t="shared" si="34"/>
        <v>0.21574733867653759</v>
      </c>
      <c r="L163" s="34">
        <f>SUM(L158:L162)</f>
        <v>0</v>
      </c>
      <c r="M163" s="39">
        <f t="shared" si="35"/>
        <v>0</v>
      </c>
      <c r="N163" s="34">
        <f t="shared" si="36"/>
        <v>493047384</v>
      </c>
      <c r="O163" s="39">
        <f t="shared" si="37"/>
        <v>0.63183126034789361</v>
      </c>
      <c r="P163" s="34">
        <f>SUM(P158:P162)</f>
        <v>148566272</v>
      </c>
      <c r="Q163" s="34">
        <f>SUM(Q158:Q162)</f>
        <v>707464953</v>
      </c>
      <c r="R163" s="34">
        <f>SUM(R158:R162)</f>
        <v>754826949</v>
      </c>
      <c r="S163" s="34">
        <f>SUM(S158:S162)</f>
        <v>434032736</v>
      </c>
      <c r="T163" s="39">
        <f t="shared" si="38"/>
        <v>0.57500959203299462</v>
      </c>
      <c r="U163" s="39">
        <f t="shared" si="39"/>
        <v>0.13321619189582945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103854955</v>
      </c>
      <c r="E164" s="33">
        <v>119431254</v>
      </c>
      <c r="F164" s="33">
        <v>18971925</v>
      </c>
      <c r="G164" s="38">
        <f t="shared" si="32"/>
        <v>0.18267712888614704</v>
      </c>
      <c r="H164" s="33">
        <v>34846401</v>
      </c>
      <c r="I164" s="38">
        <f t="shared" si="33"/>
        <v>0.33552949880918054</v>
      </c>
      <c r="J164" s="33">
        <v>33385886</v>
      </c>
      <c r="K164" s="38">
        <f t="shared" si="34"/>
        <v>0.27954061338081571</v>
      </c>
      <c r="L164" s="33">
        <v>0</v>
      </c>
      <c r="M164" s="38">
        <f t="shared" si="35"/>
        <v>0</v>
      </c>
      <c r="N164" s="33">
        <f t="shared" si="36"/>
        <v>87204212</v>
      </c>
      <c r="O164" s="38">
        <f t="shared" si="37"/>
        <v>0.73016240790706255</v>
      </c>
      <c r="P164" s="33">
        <v>32674658</v>
      </c>
      <c r="Q164" s="33">
        <v>109054333</v>
      </c>
      <c r="R164" s="33">
        <v>121715938</v>
      </c>
      <c r="S164" s="33">
        <v>74872417</v>
      </c>
      <c r="T164" s="38">
        <f t="shared" si="38"/>
        <v>0.6151406153563882</v>
      </c>
      <c r="U164" s="38">
        <f t="shared" si="39"/>
        <v>2.1766960804914914E-2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87316977</v>
      </c>
      <c r="E165" s="33">
        <v>90152660</v>
      </c>
      <c r="F165" s="33">
        <v>16350059</v>
      </c>
      <c r="G165" s="38">
        <f t="shared" si="32"/>
        <v>0.18724948528623478</v>
      </c>
      <c r="H165" s="33">
        <v>23559057</v>
      </c>
      <c r="I165" s="38">
        <f t="shared" si="33"/>
        <v>0.26981072649823873</v>
      </c>
      <c r="J165" s="33">
        <v>20549979</v>
      </c>
      <c r="K165" s="38">
        <f t="shared" si="34"/>
        <v>0.22794645216236548</v>
      </c>
      <c r="L165" s="33">
        <v>0</v>
      </c>
      <c r="M165" s="38">
        <f t="shared" si="35"/>
        <v>0</v>
      </c>
      <c r="N165" s="33">
        <f t="shared" si="36"/>
        <v>60459095</v>
      </c>
      <c r="O165" s="38">
        <f t="shared" si="37"/>
        <v>0.670630184400549</v>
      </c>
      <c r="P165" s="33">
        <v>22640677</v>
      </c>
      <c r="Q165" s="33">
        <v>73844659</v>
      </c>
      <c r="R165" s="33">
        <v>78418641</v>
      </c>
      <c r="S165" s="33">
        <v>61274095</v>
      </c>
      <c r="T165" s="38">
        <f t="shared" si="38"/>
        <v>0.78137154914480089</v>
      </c>
      <c r="U165" s="38">
        <f t="shared" si="39"/>
        <v>-9.2342556717716517E-2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91564983</v>
      </c>
      <c r="E166" s="33">
        <v>90120797</v>
      </c>
      <c r="F166" s="33">
        <v>20384219</v>
      </c>
      <c r="G166" s="38">
        <f t="shared" si="32"/>
        <v>0.22262024555828291</v>
      </c>
      <c r="H166" s="33">
        <v>19929721</v>
      </c>
      <c r="I166" s="38">
        <f t="shared" si="33"/>
        <v>0.2176565794808262</v>
      </c>
      <c r="J166" s="33">
        <v>20055897</v>
      </c>
      <c r="K166" s="38">
        <f t="shared" si="34"/>
        <v>0.22254460310642837</v>
      </c>
      <c r="L166" s="33">
        <v>0</v>
      </c>
      <c r="M166" s="38">
        <f t="shared" si="35"/>
        <v>0</v>
      </c>
      <c r="N166" s="33">
        <f t="shared" si="36"/>
        <v>60369837</v>
      </c>
      <c r="O166" s="38">
        <f t="shared" si="37"/>
        <v>0.66987686538102853</v>
      </c>
      <c r="P166" s="33">
        <v>16044277</v>
      </c>
      <c r="Q166" s="33">
        <v>77965712</v>
      </c>
      <c r="R166" s="33">
        <v>76145606</v>
      </c>
      <c r="S166" s="33">
        <v>51432984</v>
      </c>
      <c r="T166" s="38">
        <f t="shared" si="38"/>
        <v>0.67545570521823672</v>
      </c>
      <c r="U166" s="38">
        <f t="shared" si="39"/>
        <v>0.25003432688179084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124749167</v>
      </c>
      <c r="E167" s="33">
        <v>110945660</v>
      </c>
      <c r="F167" s="33">
        <v>19923303</v>
      </c>
      <c r="G167" s="38">
        <f t="shared" si="32"/>
        <v>0.15970690209097749</v>
      </c>
      <c r="H167" s="33">
        <v>24862080</v>
      </c>
      <c r="I167" s="38">
        <f t="shared" si="33"/>
        <v>0.19929656123475359</v>
      </c>
      <c r="J167" s="33">
        <v>21083626</v>
      </c>
      <c r="K167" s="38">
        <f t="shared" si="34"/>
        <v>0.19003560842307846</v>
      </c>
      <c r="L167" s="33">
        <v>0</v>
      </c>
      <c r="M167" s="38">
        <f t="shared" si="35"/>
        <v>0</v>
      </c>
      <c r="N167" s="33">
        <f t="shared" si="36"/>
        <v>65869009</v>
      </c>
      <c r="O167" s="38">
        <f t="shared" si="37"/>
        <v>0.59370514358110082</v>
      </c>
      <c r="P167" s="33">
        <v>18580756</v>
      </c>
      <c r="Q167" s="33">
        <v>101411248</v>
      </c>
      <c r="R167" s="33">
        <v>95715003</v>
      </c>
      <c r="S167" s="33">
        <v>54262465</v>
      </c>
      <c r="T167" s="38">
        <f t="shared" si="38"/>
        <v>0.56691702762627505</v>
      </c>
      <c r="U167" s="38">
        <f t="shared" si="39"/>
        <v>0.13470226938021246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217552827</v>
      </c>
      <c r="E168" s="33">
        <v>206186435</v>
      </c>
      <c r="F168" s="33">
        <v>41535004</v>
      </c>
      <c r="G168" s="38">
        <f t="shared" si="32"/>
        <v>0.19091916465879802</v>
      </c>
      <c r="H168" s="33">
        <v>57246162</v>
      </c>
      <c r="I168" s="38">
        <f t="shared" si="33"/>
        <v>0.26313683342758859</v>
      </c>
      <c r="J168" s="33">
        <v>38186029</v>
      </c>
      <c r="K168" s="38">
        <f t="shared" si="34"/>
        <v>0.18520146099814958</v>
      </c>
      <c r="L168" s="33">
        <v>0</v>
      </c>
      <c r="M168" s="38">
        <f t="shared" si="35"/>
        <v>0</v>
      </c>
      <c r="N168" s="33">
        <f t="shared" si="36"/>
        <v>136967195</v>
      </c>
      <c r="O168" s="38">
        <f t="shared" si="37"/>
        <v>0.66428809926317411</v>
      </c>
      <c r="P168" s="33">
        <v>45407312</v>
      </c>
      <c r="Q168" s="33">
        <v>208209031</v>
      </c>
      <c r="R168" s="33">
        <v>223735312</v>
      </c>
      <c r="S168" s="33">
        <v>128400709</v>
      </c>
      <c r="T168" s="38">
        <f t="shared" si="38"/>
        <v>0.57389559051813865</v>
      </c>
      <c r="U168" s="38">
        <f t="shared" si="39"/>
        <v>-0.15903348341782486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625038909</v>
      </c>
      <c r="E169" s="34">
        <f>SUM(E164:E168)</f>
        <v>616836806</v>
      </c>
      <c r="F169" s="34">
        <f>SUM(F164:F168)</f>
        <v>117164510</v>
      </c>
      <c r="G169" s="39">
        <f t="shared" si="32"/>
        <v>0.187451546316455</v>
      </c>
      <c r="H169" s="34">
        <f>SUM(H164:H168)</f>
        <v>160443421</v>
      </c>
      <c r="I169" s="39">
        <f t="shared" si="33"/>
        <v>0.25669349330059066</v>
      </c>
      <c r="J169" s="34">
        <f>SUM(J164:J168)</f>
        <v>133261417</v>
      </c>
      <c r="K169" s="39">
        <f t="shared" si="34"/>
        <v>0.21603998935173788</v>
      </c>
      <c r="L169" s="34">
        <f>SUM(L164:L168)</f>
        <v>0</v>
      </c>
      <c r="M169" s="39">
        <f t="shared" si="35"/>
        <v>0</v>
      </c>
      <c r="N169" s="34">
        <f t="shared" si="36"/>
        <v>410869348</v>
      </c>
      <c r="O169" s="39">
        <f t="shared" si="37"/>
        <v>0.666090842834693</v>
      </c>
      <c r="P169" s="34">
        <f>SUM(P164:P168)</f>
        <v>135347680</v>
      </c>
      <c r="Q169" s="34">
        <f>SUM(Q164:Q168)</f>
        <v>570484983</v>
      </c>
      <c r="R169" s="34">
        <f>SUM(R164:R168)</f>
        <v>595730500</v>
      </c>
      <c r="S169" s="34">
        <f>SUM(S164:S168)</f>
        <v>370242670</v>
      </c>
      <c r="T169" s="39">
        <f t="shared" si="38"/>
        <v>0.621493561266378</v>
      </c>
      <c r="U169" s="39">
        <f t="shared" si="39"/>
        <v>-1.5414102406483776E-2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14100531116</v>
      </c>
      <c r="E170" s="34">
        <f>SUM(E105,E107:E111,E113:E120,E122:E125,E127:E131,E133:E136,E138:E143,E145:E149,E151:E156,E158:E162,E164:E168)</f>
        <v>13411163508</v>
      </c>
      <c r="F170" s="34">
        <f>SUM(F105,F107:F111,F113:F120,F122:F125,F127:F131,F133:F136,F138:F143,F145:F149,F151:F156,F158:F162,F164:F168)</f>
        <v>2683883198</v>
      </c>
      <c r="G170" s="39">
        <f t="shared" si="32"/>
        <v>0.19033915644174379</v>
      </c>
      <c r="H170" s="34">
        <f>SUM(H105,H107:H111,H113:H120,H122:H125,H127:H131,H133:H136,H138:H143,H145:H149,H151:H156,H158:H162,H164:H168)</f>
        <v>3584459088</v>
      </c>
      <c r="I170" s="39">
        <f t="shared" si="33"/>
        <v>0.25420738116259195</v>
      </c>
      <c r="J170" s="34">
        <f>SUM(J105,J107:J111,J113:J120,J122:J125,J127:J131,J133:J136,J138:J143,J145:J149,J151:J156,J158:J162,J164:J168)</f>
        <v>2398325549</v>
      </c>
      <c r="K170" s="39">
        <f t="shared" si="34"/>
        <v>0.1788305352901973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8666667835</v>
      </c>
      <c r="O170" s="39">
        <f t="shared" si="37"/>
        <v>0.6462278854351583</v>
      </c>
      <c r="P170" s="34">
        <f>SUM(P105,P107:P111,P113:P120,P122:P125,P127:P131,P133:P136,P138:P143,P145:P149,P151:P156,P158:P162,P164:P168)</f>
        <v>3718285174</v>
      </c>
      <c r="Q170" s="34">
        <f>SUM(Q105,Q107:Q111,Q113:Q120,Q122:Q125,Q127:Q131,Q133:Q136,Q138:Q143,Q145:Q149,Q151:Q156,Q158:Q162,Q164:Q168)</f>
        <v>14366594914</v>
      </c>
      <c r="R170" s="34">
        <f>SUM(R105,R107:R111,R113:R120,R122:R125,R127:R131,R133:R136,R138:R143,R145:R149,R151:R156,R158:R162,R164:R168)</f>
        <v>13966588522</v>
      </c>
      <c r="S170" s="34">
        <f>SUM(S105,S107:S111,S113:S120,S122:S125,S127:S131,S133:S136,S138:S143,S145:S149,S151:S156,S158:S162,S164:S168)</f>
        <v>9906572490</v>
      </c>
      <c r="T170" s="39">
        <f t="shared" si="38"/>
        <v>0.70930510155685389</v>
      </c>
      <c r="U170" s="39">
        <f t="shared" si="39"/>
        <v>-0.35499149829329357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267176498</v>
      </c>
      <c r="E173" s="33">
        <v>248141637</v>
      </c>
      <c r="F173" s="33">
        <v>33238734</v>
      </c>
      <c r="G173" s="38">
        <f t="shared" ref="G173:G205" si="40">IF(($D173     =0),0,($F173     /$D173     ))</f>
        <v>0.12440740203129692</v>
      </c>
      <c r="H173" s="33">
        <v>29647931</v>
      </c>
      <c r="I173" s="38">
        <f t="shared" ref="I173:I205" si="41">IF(($D173     =0),0,($H173     /$D173     ))</f>
        <v>0.11096758592890907</v>
      </c>
      <c r="J173" s="33">
        <v>25361026</v>
      </c>
      <c r="K173" s="38">
        <f t="shared" ref="K173:K205" si="42">IF(($E173     =0),0,($J173     /$E173     ))</f>
        <v>0.10220383127399131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88247691</v>
      </c>
      <c r="O173" s="38">
        <f t="shared" ref="O173:O205" si="45">IF(($E173     =0),0,($N173     /$E173     ))</f>
        <v>0.35563435490675027</v>
      </c>
      <c r="P173" s="33">
        <v>30805995</v>
      </c>
      <c r="Q173" s="33">
        <v>252692200</v>
      </c>
      <c r="R173" s="33">
        <v>243217015</v>
      </c>
      <c r="S173" s="33">
        <v>89976965</v>
      </c>
      <c r="T173" s="38">
        <f t="shared" ref="T173:T205" si="46">IF(($R173     =0),0,($S173     /$R173     ))</f>
        <v>0.36994519071784515</v>
      </c>
      <c r="U173" s="38">
        <f t="shared" ref="U173:U205" si="47">IF(($P173     =0),0,(($J173     /$P173     )-1))</f>
        <v>-0.17675030460791807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135919723</v>
      </c>
      <c r="E174" s="33">
        <v>116465600</v>
      </c>
      <c r="F174" s="33">
        <v>22894852</v>
      </c>
      <c r="G174" s="38">
        <f t="shared" si="40"/>
        <v>0.16844392774402578</v>
      </c>
      <c r="H174" s="33">
        <v>35040549</v>
      </c>
      <c r="I174" s="38">
        <f t="shared" si="41"/>
        <v>0.25780326965498596</v>
      </c>
      <c r="J174" s="33">
        <v>30151396</v>
      </c>
      <c r="K174" s="38">
        <f t="shared" si="42"/>
        <v>0.25888670989545409</v>
      </c>
      <c r="L174" s="33">
        <v>0</v>
      </c>
      <c r="M174" s="38">
        <f t="shared" si="43"/>
        <v>0</v>
      </c>
      <c r="N174" s="33">
        <f t="shared" si="44"/>
        <v>88086797</v>
      </c>
      <c r="O174" s="38">
        <f t="shared" si="45"/>
        <v>0.75633317477435402</v>
      </c>
      <c r="P174" s="33">
        <v>27453695</v>
      </c>
      <c r="Q174" s="33">
        <v>141413694</v>
      </c>
      <c r="R174" s="33">
        <v>129093223</v>
      </c>
      <c r="S174" s="33">
        <v>78054806</v>
      </c>
      <c r="T174" s="38">
        <f t="shared" si="46"/>
        <v>0.60463906769141551</v>
      </c>
      <c r="U174" s="38">
        <f t="shared" si="47"/>
        <v>9.8263676346662887E-2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263481478</v>
      </c>
      <c r="E175" s="33">
        <v>270621162</v>
      </c>
      <c r="F175" s="33">
        <v>62715109</v>
      </c>
      <c r="G175" s="38">
        <f t="shared" si="40"/>
        <v>0.23802473508213734</v>
      </c>
      <c r="H175" s="33">
        <v>53757102</v>
      </c>
      <c r="I175" s="38">
        <f t="shared" si="41"/>
        <v>0.20402611374451149</v>
      </c>
      <c r="J175" s="33">
        <v>62558711</v>
      </c>
      <c r="K175" s="38">
        <f t="shared" si="42"/>
        <v>0.23116710658422196</v>
      </c>
      <c r="L175" s="33">
        <v>0</v>
      </c>
      <c r="M175" s="38">
        <f t="shared" si="43"/>
        <v>0</v>
      </c>
      <c r="N175" s="33">
        <f t="shared" si="44"/>
        <v>179030922</v>
      </c>
      <c r="O175" s="38">
        <f t="shared" si="45"/>
        <v>0.66155551427275294</v>
      </c>
      <c r="P175" s="33">
        <v>-10806962</v>
      </c>
      <c r="Q175" s="33">
        <v>237609210</v>
      </c>
      <c r="R175" s="33">
        <v>251788649</v>
      </c>
      <c r="S175" s="33">
        <v>141606514</v>
      </c>
      <c r="T175" s="38">
        <f t="shared" si="46"/>
        <v>0.56240229479129533</v>
      </c>
      <c r="U175" s="38">
        <f t="shared" si="47"/>
        <v>-6.7887416463572281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162104704</v>
      </c>
      <c r="E176" s="33">
        <v>162567827</v>
      </c>
      <c r="F176" s="33">
        <v>24411644</v>
      </c>
      <c r="G176" s="38">
        <f t="shared" si="40"/>
        <v>0.15059182983363642</v>
      </c>
      <c r="H176" s="33">
        <v>21748677</v>
      </c>
      <c r="I176" s="38">
        <f t="shared" si="41"/>
        <v>0.13416437933843056</v>
      </c>
      <c r="J176" s="33">
        <v>32761294</v>
      </c>
      <c r="K176" s="38">
        <f t="shared" si="42"/>
        <v>0.20152384764299028</v>
      </c>
      <c r="L176" s="33">
        <v>0</v>
      </c>
      <c r="M176" s="38">
        <f t="shared" si="43"/>
        <v>0</v>
      </c>
      <c r="N176" s="33">
        <f t="shared" si="44"/>
        <v>78921615</v>
      </c>
      <c r="O176" s="38">
        <f t="shared" si="45"/>
        <v>0.48546884372145788</v>
      </c>
      <c r="P176" s="33">
        <v>12619135</v>
      </c>
      <c r="Q176" s="33">
        <v>155716372</v>
      </c>
      <c r="R176" s="33">
        <v>160743872</v>
      </c>
      <c r="S176" s="33">
        <v>50745160</v>
      </c>
      <c r="T176" s="38">
        <f t="shared" si="46"/>
        <v>0.31568954616198369</v>
      </c>
      <c r="U176" s="38">
        <f t="shared" si="47"/>
        <v>1.5961600379106811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121724984</v>
      </c>
      <c r="E177" s="33">
        <v>146289255</v>
      </c>
      <c r="F177" s="33">
        <v>12150815</v>
      </c>
      <c r="G177" s="38">
        <f t="shared" si="40"/>
        <v>9.9821865657423292E-2</v>
      </c>
      <c r="H177" s="33">
        <v>18589164</v>
      </c>
      <c r="I177" s="38">
        <f t="shared" si="41"/>
        <v>0.15271445014114768</v>
      </c>
      <c r="J177" s="33">
        <v>24910138</v>
      </c>
      <c r="K177" s="38">
        <f t="shared" si="42"/>
        <v>0.1702800250093556</v>
      </c>
      <c r="L177" s="33">
        <v>0</v>
      </c>
      <c r="M177" s="38">
        <f t="shared" si="43"/>
        <v>0</v>
      </c>
      <c r="N177" s="33">
        <f t="shared" si="44"/>
        <v>55650117</v>
      </c>
      <c r="O177" s="38">
        <f t="shared" si="45"/>
        <v>0.38041151416076319</v>
      </c>
      <c r="P177" s="33">
        <v>7835212</v>
      </c>
      <c r="Q177" s="33">
        <v>116004102</v>
      </c>
      <c r="R177" s="33">
        <v>125895470</v>
      </c>
      <c r="S177" s="33">
        <v>31117167</v>
      </c>
      <c r="T177" s="38">
        <f t="shared" si="46"/>
        <v>0.24716669313042003</v>
      </c>
      <c r="U177" s="38">
        <f t="shared" si="47"/>
        <v>2.179255136938222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295218840</v>
      </c>
      <c r="E178" s="33">
        <v>196277655</v>
      </c>
      <c r="F178" s="33">
        <v>42301181</v>
      </c>
      <c r="G178" s="38">
        <f t="shared" si="40"/>
        <v>0.14328753883051637</v>
      </c>
      <c r="H178" s="33">
        <v>23423804</v>
      </c>
      <c r="I178" s="38">
        <f t="shared" si="41"/>
        <v>7.9343865723474835E-2</v>
      </c>
      <c r="J178" s="33">
        <v>46287478</v>
      </c>
      <c r="K178" s="38">
        <f t="shared" si="42"/>
        <v>0.23582652849607358</v>
      </c>
      <c r="L178" s="33">
        <v>0</v>
      </c>
      <c r="M178" s="38">
        <f t="shared" si="43"/>
        <v>0</v>
      </c>
      <c r="N178" s="33">
        <f t="shared" si="44"/>
        <v>112012463</v>
      </c>
      <c r="O178" s="38">
        <f t="shared" si="45"/>
        <v>0.5706837235242086</v>
      </c>
      <c r="P178" s="33">
        <v>37327883</v>
      </c>
      <c r="Q178" s="33">
        <v>189240372</v>
      </c>
      <c r="R178" s="33">
        <v>170870532</v>
      </c>
      <c r="S178" s="33">
        <v>130520985</v>
      </c>
      <c r="T178" s="38">
        <f t="shared" si="46"/>
        <v>0.76385894906677065</v>
      </c>
      <c r="U178" s="38">
        <f t="shared" si="47"/>
        <v>0.24002419317484458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1245626227</v>
      </c>
      <c r="E179" s="34">
        <f>SUM(E173:E178)</f>
        <v>1140363136</v>
      </c>
      <c r="F179" s="34">
        <f>SUM(F173:F178)</f>
        <v>197712335</v>
      </c>
      <c r="G179" s="39">
        <f t="shared" si="40"/>
        <v>0.15872525057229708</v>
      </c>
      <c r="H179" s="34">
        <f>SUM(H173:H178)</f>
        <v>182207227</v>
      </c>
      <c r="I179" s="39">
        <f t="shared" si="41"/>
        <v>0.1462776096476652</v>
      </c>
      <c r="J179" s="34">
        <f>SUM(J173:J178)</f>
        <v>222030043</v>
      </c>
      <c r="K179" s="39">
        <f t="shared" si="42"/>
        <v>0.19470117543329638</v>
      </c>
      <c r="L179" s="34">
        <f>SUM(L173:L178)</f>
        <v>0</v>
      </c>
      <c r="M179" s="39">
        <f t="shared" si="43"/>
        <v>0</v>
      </c>
      <c r="N179" s="34">
        <f t="shared" si="44"/>
        <v>601949605</v>
      </c>
      <c r="O179" s="39">
        <f t="shared" si="45"/>
        <v>0.52785782528136727</v>
      </c>
      <c r="P179" s="34">
        <f>SUM(P173:P178)</f>
        <v>105234958</v>
      </c>
      <c r="Q179" s="34">
        <f>SUM(Q173:Q178)</f>
        <v>1092675950</v>
      </c>
      <c r="R179" s="34">
        <f>SUM(R173:R178)</f>
        <v>1081608761</v>
      </c>
      <c r="S179" s="34">
        <f>SUM(S173:S178)</f>
        <v>522021597</v>
      </c>
      <c r="T179" s="39">
        <f t="shared" si="46"/>
        <v>0.48263440147929793</v>
      </c>
      <c r="U179" s="39">
        <f t="shared" si="47"/>
        <v>1.1098506353753663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193344276</v>
      </c>
      <c r="E180" s="33">
        <v>102330225</v>
      </c>
      <c r="F180" s="33">
        <v>16344784</v>
      </c>
      <c r="G180" s="38">
        <f t="shared" si="40"/>
        <v>8.4537201401297238E-2</v>
      </c>
      <c r="H180" s="33">
        <v>24778356</v>
      </c>
      <c r="I180" s="38">
        <f t="shared" si="41"/>
        <v>0.12815665667805962</v>
      </c>
      <c r="J180" s="33">
        <v>19915769</v>
      </c>
      <c r="K180" s="38">
        <f t="shared" si="42"/>
        <v>0.1946225467597672</v>
      </c>
      <c r="L180" s="33">
        <v>0</v>
      </c>
      <c r="M180" s="38">
        <f t="shared" si="43"/>
        <v>0</v>
      </c>
      <c r="N180" s="33">
        <f t="shared" si="44"/>
        <v>61038909</v>
      </c>
      <c r="O180" s="38">
        <f t="shared" si="45"/>
        <v>0.59648954157972389</v>
      </c>
      <c r="P180" s="33">
        <v>20110941</v>
      </c>
      <c r="Q180" s="33">
        <v>67042020</v>
      </c>
      <c r="R180" s="33">
        <v>94258869</v>
      </c>
      <c r="S180" s="33">
        <v>58294373</v>
      </c>
      <c r="T180" s="38">
        <f t="shared" si="46"/>
        <v>0.61844973972687922</v>
      </c>
      <c r="U180" s="38">
        <f t="shared" si="47"/>
        <v>-9.7047671712626737E-3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146745783</v>
      </c>
      <c r="E181" s="33">
        <v>153655968</v>
      </c>
      <c r="F181" s="33">
        <v>32334780</v>
      </c>
      <c r="G181" s="38">
        <f t="shared" si="40"/>
        <v>0.22034554819200494</v>
      </c>
      <c r="H181" s="33">
        <v>30182200</v>
      </c>
      <c r="I181" s="38">
        <f t="shared" si="41"/>
        <v>0.20567677914124455</v>
      </c>
      <c r="J181" s="33">
        <v>28899197</v>
      </c>
      <c r="K181" s="38">
        <f t="shared" si="42"/>
        <v>0.18807728314203845</v>
      </c>
      <c r="L181" s="33">
        <v>0</v>
      </c>
      <c r="M181" s="38">
        <f t="shared" si="43"/>
        <v>0</v>
      </c>
      <c r="N181" s="33">
        <f t="shared" si="44"/>
        <v>91416177</v>
      </c>
      <c r="O181" s="38">
        <f t="shared" si="45"/>
        <v>0.59494062085502597</v>
      </c>
      <c r="P181" s="33">
        <v>23358397</v>
      </c>
      <c r="Q181" s="33">
        <v>136442804</v>
      </c>
      <c r="R181" s="33">
        <v>138759081</v>
      </c>
      <c r="S181" s="33">
        <v>79357339</v>
      </c>
      <c r="T181" s="38">
        <f t="shared" si="46"/>
        <v>0.57190735502204715</v>
      </c>
      <c r="U181" s="38">
        <f t="shared" si="47"/>
        <v>0.23720805841256998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405309068</v>
      </c>
      <c r="E182" s="33">
        <v>398000580</v>
      </c>
      <c r="F182" s="33">
        <v>105159548</v>
      </c>
      <c r="G182" s="38">
        <f t="shared" si="40"/>
        <v>0.25945520666219096</v>
      </c>
      <c r="H182" s="33">
        <v>114110670</v>
      </c>
      <c r="I182" s="38">
        <f t="shared" si="41"/>
        <v>0.28153988896197113</v>
      </c>
      <c r="J182" s="33">
        <v>138262449</v>
      </c>
      <c r="K182" s="38">
        <f t="shared" si="42"/>
        <v>0.34739258168920256</v>
      </c>
      <c r="L182" s="33">
        <v>0</v>
      </c>
      <c r="M182" s="38">
        <f t="shared" si="43"/>
        <v>0</v>
      </c>
      <c r="N182" s="33">
        <f t="shared" si="44"/>
        <v>357532667</v>
      </c>
      <c r="O182" s="38">
        <f t="shared" si="45"/>
        <v>0.89832197480717235</v>
      </c>
      <c r="P182" s="33">
        <v>105787567</v>
      </c>
      <c r="Q182" s="33">
        <v>365710596</v>
      </c>
      <c r="R182" s="33">
        <v>377041539</v>
      </c>
      <c r="S182" s="33">
        <v>277573348</v>
      </c>
      <c r="T182" s="38">
        <f t="shared" si="46"/>
        <v>0.73618771219793899</v>
      </c>
      <c r="U182" s="38">
        <f t="shared" si="47"/>
        <v>0.30698202937212837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207254124</v>
      </c>
      <c r="E183" s="33">
        <v>227846735</v>
      </c>
      <c r="F183" s="33">
        <v>37778914</v>
      </c>
      <c r="G183" s="38">
        <f t="shared" si="40"/>
        <v>0.18228305073437284</v>
      </c>
      <c r="H183" s="33">
        <v>57521739</v>
      </c>
      <c r="I183" s="38">
        <f t="shared" si="41"/>
        <v>0.27754207197343878</v>
      </c>
      <c r="J183" s="33">
        <v>52107416</v>
      </c>
      <c r="K183" s="38">
        <f t="shared" si="42"/>
        <v>0.22869503045545067</v>
      </c>
      <c r="L183" s="33">
        <v>0</v>
      </c>
      <c r="M183" s="38">
        <f t="shared" si="43"/>
        <v>0</v>
      </c>
      <c r="N183" s="33">
        <f t="shared" si="44"/>
        <v>147408069</v>
      </c>
      <c r="O183" s="38">
        <f t="shared" si="45"/>
        <v>0.64696151559951032</v>
      </c>
      <c r="P183" s="33">
        <v>33790290</v>
      </c>
      <c r="Q183" s="33">
        <v>185123432</v>
      </c>
      <c r="R183" s="33">
        <v>188702955</v>
      </c>
      <c r="S183" s="33">
        <v>109305245</v>
      </c>
      <c r="T183" s="38">
        <f t="shared" si="46"/>
        <v>0.57924500970321313</v>
      </c>
      <c r="U183" s="38">
        <f t="shared" si="47"/>
        <v>0.5420825331774306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558122932</v>
      </c>
      <c r="E184" s="33">
        <v>539700817</v>
      </c>
      <c r="F184" s="33">
        <v>51621824</v>
      </c>
      <c r="G184" s="38">
        <f t="shared" si="40"/>
        <v>9.2491852673059496E-2</v>
      </c>
      <c r="H184" s="33">
        <v>79276040</v>
      </c>
      <c r="I184" s="38">
        <f t="shared" si="41"/>
        <v>0.14204046358733025</v>
      </c>
      <c r="J184" s="33">
        <v>142175262</v>
      </c>
      <c r="K184" s="38">
        <f t="shared" si="42"/>
        <v>0.26343347558801267</v>
      </c>
      <c r="L184" s="33">
        <v>0</v>
      </c>
      <c r="M184" s="38">
        <f t="shared" si="43"/>
        <v>0</v>
      </c>
      <c r="N184" s="33">
        <f t="shared" si="44"/>
        <v>273073126</v>
      </c>
      <c r="O184" s="38">
        <f t="shared" si="45"/>
        <v>0.50597130372696841</v>
      </c>
      <c r="P184" s="33">
        <v>42649543</v>
      </c>
      <c r="Q184" s="33">
        <v>228452201</v>
      </c>
      <c r="R184" s="33">
        <v>342833460</v>
      </c>
      <c r="S184" s="33">
        <v>129712981</v>
      </c>
      <c r="T184" s="38">
        <f t="shared" si="46"/>
        <v>0.37835566283407696</v>
      </c>
      <c r="U184" s="38">
        <f t="shared" si="47"/>
        <v>2.3335705848008734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1510776183</v>
      </c>
      <c r="E185" s="34">
        <f>SUM(E180:E184)</f>
        <v>1421534325</v>
      </c>
      <c r="F185" s="34">
        <f>SUM(F180:F184)</f>
        <v>243239850</v>
      </c>
      <c r="G185" s="39">
        <f t="shared" si="40"/>
        <v>0.16100323313079393</v>
      </c>
      <c r="H185" s="34">
        <f>SUM(H180:H184)</f>
        <v>305869005</v>
      </c>
      <c r="I185" s="39">
        <f t="shared" si="41"/>
        <v>0.20245818569407512</v>
      </c>
      <c r="J185" s="34">
        <f>SUM(J180:J184)</f>
        <v>381360093</v>
      </c>
      <c r="K185" s="39">
        <f t="shared" si="42"/>
        <v>0.26827357334477309</v>
      </c>
      <c r="L185" s="34">
        <f>SUM(L180:L184)</f>
        <v>0</v>
      </c>
      <c r="M185" s="39">
        <f t="shared" si="43"/>
        <v>0</v>
      </c>
      <c r="N185" s="34">
        <f t="shared" si="44"/>
        <v>930468948</v>
      </c>
      <c r="O185" s="39">
        <f t="shared" si="45"/>
        <v>0.65455257156734503</v>
      </c>
      <c r="P185" s="34">
        <f>SUM(P180:P184)</f>
        <v>225696738</v>
      </c>
      <c r="Q185" s="34">
        <f>SUM(Q180:Q184)</f>
        <v>982771053</v>
      </c>
      <c r="R185" s="34">
        <f>SUM(R180:R184)</f>
        <v>1141595904</v>
      </c>
      <c r="S185" s="34">
        <f>SUM(S180:S184)</f>
        <v>654243286</v>
      </c>
      <c r="T185" s="39">
        <f t="shared" si="46"/>
        <v>0.57309533409117763</v>
      </c>
      <c r="U185" s="39">
        <f t="shared" si="47"/>
        <v>0.68970139479818271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113686674</v>
      </c>
      <c r="E186" s="33">
        <v>113359028</v>
      </c>
      <c r="F186" s="33">
        <v>17221096</v>
      </c>
      <c r="G186" s="38">
        <f t="shared" si="40"/>
        <v>0.15147858050627816</v>
      </c>
      <c r="H186" s="33">
        <v>24286798</v>
      </c>
      <c r="I186" s="38">
        <f t="shared" si="41"/>
        <v>0.21362924206930356</v>
      </c>
      <c r="J186" s="33">
        <v>24331409</v>
      </c>
      <c r="K186" s="38">
        <f t="shared" si="42"/>
        <v>0.21464024021095171</v>
      </c>
      <c r="L186" s="33">
        <v>0</v>
      </c>
      <c r="M186" s="38">
        <f t="shared" si="43"/>
        <v>0</v>
      </c>
      <c r="N186" s="33">
        <f t="shared" si="44"/>
        <v>65839303</v>
      </c>
      <c r="O186" s="38">
        <f t="shared" si="45"/>
        <v>0.58080334810210266</v>
      </c>
      <c r="P186" s="33">
        <v>18117491</v>
      </c>
      <c r="Q186" s="33">
        <v>110836173</v>
      </c>
      <c r="R186" s="33">
        <v>120344683</v>
      </c>
      <c r="S186" s="33">
        <v>61757952</v>
      </c>
      <c r="T186" s="38">
        <f t="shared" si="46"/>
        <v>0.51317557585822049</v>
      </c>
      <c r="U186" s="38">
        <f t="shared" si="47"/>
        <v>0.34297894780243032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90852180</v>
      </c>
      <c r="E187" s="33">
        <v>78715513</v>
      </c>
      <c r="F187" s="33">
        <v>14638842</v>
      </c>
      <c r="G187" s="38">
        <f t="shared" si="40"/>
        <v>0.16112813143283958</v>
      </c>
      <c r="H187" s="33">
        <v>7607840</v>
      </c>
      <c r="I187" s="38">
        <f t="shared" si="41"/>
        <v>8.3738662077233586E-2</v>
      </c>
      <c r="J187" s="33">
        <v>18680218</v>
      </c>
      <c r="K187" s="38">
        <f t="shared" si="42"/>
        <v>0.23731304399934483</v>
      </c>
      <c r="L187" s="33">
        <v>0</v>
      </c>
      <c r="M187" s="38">
        <f t="shared" si="43"/>
        <v>0</v>
      </c>
      <c r="N187" s="33">
        <f t="shared" si="44"/>
        <v>40926900</v>
      </c>
      <c r="O187" s="38">
        <f t="shared" si="45"/>
        <v>0.51993436160417328</v>
      </c>
      <c r="P187" s="33">
        <v>14073546</v>
      </c>
      <c r="Q187" s="33">
        <v>81709289</v>
      </c>
      <c r="R187" s="33">
        <v>95116483</v>
      </c>
      <c r="S187" s="33">
        <v>47004359</v>
      </c>
      <c r="T187" s="38">
        <f t="shared" si="46"/>
        <v>0.49417679793732489</v>
      </c>
      <c r="U187" s="38">
        <f t="shared" si="47"/>
        <v>0.32732845012905765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809228112</v>
      </c>
      <c r="E188" s="33">
        <v>887707723</v>
      </c>
      <c r="F188" s="33">
        <v>187581218</v>
      </c>
      <c r="G188" s="38">
        <f t="shared" si="40"/>
        <v>0.23180264652002106</v>
      </c>
      <c r="H188" s="33">
        <v>185659271</v>
      </c>
      <c r="I188" s="38">
        <f t="shared" si="41"/>
        <v>0.22942760915849153</v>
      </c>
      <c r="J188" s="33">
        <v>206524113</v>
      </c>
      <c r="K188" s="38">
        <f t="shared" si="42"/>
        <v>0.2326487735197951</v>
      </c>
      <c r="L188" s="33">
        <v>0</v>
      </c>
      <c r="M188" s="38">
        <f t="shared" si="43"/>
        <v>0</v>
      </c>
      <c r="N188" s="33">
        <f t="shared" si="44"/>
        <v>579764602</v>
      </c>
      <c r="O188" s="38">
        <f t="shared" si="45"/>
        <v>0.65310302814612331</v>
      </c>
      <c r="P188" s="33">
        <v>173863687</v>
      </c>
      <c r="Q188" s="33">
        <v>810532654</v>
      </c>
      <c r="R188" s="33">
        <v>860480201</v>
      </c>
      <c r="S188" s="33">
        <v>555522657</v>
      </c>
      <c r="T188" s="38">
        <f t="shared" si="46"/>
        <v>0.6455960943138539</v>
      </c>
      <c r="U188" s="38">
        <f t="shared" si="47"/>
        <v>0.1878507614991507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191802300</v>
      </c>
      <c r="E189" s="33">
        <v>204235060</v>
      </c>
      <c r="F189" s="33">
        <v>31041284</v>
      </c>
      <c r="G189" s="38">
        <f t="shared" si="40"/>
        <v>0.16183999879042119</v>
      </c>
      <c r="H189" s="33">
        <v>33511498</v>
      </c>
      <c r="I189" s="38">
        <f t="shared" si="41"/>
        <v>0.17471895801040968</v>
      </c>
      <c r="J189" s="33">
        <v>29277020</v>
      </c>
      <c r="K189" s="38">
        <f t="shared" si="42"/>
        <v>0.1433496286093093</v>
      </c>
      <c r="L189" s="33">
        <v>0</v>
      </c>
      <c r="M189" s="38">
        <f t="shared" si="43"/>
        <v>0</v>
      </c>
      <c r="N189" s="33">
        <f t="shared" si="44"/>
        <v>93829802</v>
      </c>
      <c r="O189" s="38">
        <f t="shared" si="45"/>
        <v>0.45942064011928219</v>
      </c>
      <c r="P189" s="33">
        <v>34847847</v>
      </c>
      <c r="Q189" s="33">
        <v>166892222</v>
      </c>
      <c r="R189" s="33">
        <v>166460585</v>
      </c>
      <c r="S189" s="33">
        <v>109247737</v>
      </c>
      <c r="T189" s="38">
        <f t="shared" si="46"/>
        <v>0.65629792782477603</v>
      </c>
      <c r="U189" s="38">
        <f t="shared" si="47"/>
        <v>-0.15986143993343405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366131000</v>
      </c>
      <c r="E190" s="33">
        <v>431968000</v>
      </c>
      <c r="F190" s="33">
        <v>52803873</v>
      </c>
      <c r="G190" s="38">
        <f t="shared" si="40"/>
        <v>0.14422125687254014</v>
      </c>
      <c r="H190" s="33">
        <v>74533353</v>
      </c>
      <c r="I190" s="38">
        <f t="shared" si="41"/>
        <v>0.20357017843340225</v>
      </c>
      <c r="J190" s="33">
        <v>71546016</v>
      </c>
      <c r="K190" s="38">
        <f t="shared" si="42"/>
        <v>0.16562804652196458</v>
      </c>
      <c r="L190" s="33">
        <v>0</v>
      </c>
      <c r="M190" s="38">
        <f t="shared" si="43"/>
        <v>0</v>
      </c>
      <c r="N190" s="33">
        <f t="shared" si="44"/>
        <v>198883242</v>
      </c>
      <c r="O190" s="38">
        <f t="shared" si="45"/>
        <v>0.46041197959108082</v>
      </c>
      <c r="P190" s="33">
        <v>70056907</v>
      </c>
      <c r="Q190" s="33">
        <v>338807000</v>
      </c>
      <c r="R190" s="33">
        <v>376203000</v>
      </c>
      <c r="S190" s="33">
        <v>182315112</v>
      </c>
      <c r="T190" s="38">
        <f t="shared" si="46"/>
        <v>0.48461897433034823</v>
      </c>
      <c r="U190" s="38">
        <f t="shared" si="47"/>
        <v>2.1255705736480834E-2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1571700266</v>
      </c>
      <c r="E191" s="34">
        <f>SUM(E186:E190)</f>
        <v>1715985324</v>
      </c>
      <c r="F191" s="34">
        <f>SUM(F186:F190)</f>
        <v>303286313</v>
      </c>
      <c r="G191" s="39">
        <f t="shared" si="40"/>
        <v>0.19296701766925831</v>
      </c>
      <c r="H191" s="34">
        <f>SUM(H186:H190)</f>
        <v>325598760</v>
      </c>
      <c r="I191" s="39">
        <f t="shared" si="41"/>
        <v>0.20716339307408377</v>
      </c>
      <c r="J191" s="34">
        <f>SUM(J186:J190)</f>
        <v>350358776</v>
      </c>
      <c r="K191" s="39">
        <f t="shared" si="42"/>
        <v>0.20417352706916275</v>
      </c>
      <c r="L191" s="34">
        <f>SUM(L186:L190)</f>
        <v>0</v>
      </c>
      <c r="M191" s="39">
        <f t="shared" si="43"/>
        <v>0</v>
      </c>
      <c r="N191" s="34">
        <f t="shared" si="44"/>
        <v>979243849</v>
      </c>
      <c r="O191" s="39">
        <f t="shared" si="45"/>
        <v>0.57065980419771933</v>
      </c>
      <c r="P191" s="34">
        <f>SUM(P186:P190)</f>
        <v>310959478</v>
      </c>
      <c r="Q191" s="34">
        <f>SUM(Q186:Q190)</f>
        <v>1508777338</v>
      </c>
      <c r="R191" s="34">
        <f>SUM(R186:R190)</f>
        <v>1618604952</v>
      </c>
      <c r="S191" s="34">
        <f>SUM(S186:S190)</f>
        <v>955847817</v>
      </c>
      <c r="T191" s="39">
        <f t="shared" si="46"/>
        <v>0.59053805304309981</v>
      </c>
      <c r="U191" s="39">
        <f t="shared" si="47"/>
        <v>0.12670235444632438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127855353</v>
      </c>
      <c r="E192" s="33">
        <v>128035853</v>
      </c>
      <c r="F192" s="33">
        <v>21916347</v>
      </c>
      <c r="G192" s="38">
        <f t="shared" si="40"/>
        <v>0.17141516945324925</v>
      </c>
      <c r="H192" s="33">
        <v>33010684</v>
      </c>
      <c r="I192" s="38">
        <f t="shared" si="41"/>
        <v>0.25818773501020331</v>
      </c>
      <c r="J192" s="33">
        <v>29385135</v>
      </c>
      <c r="K192" s="38">
        <f t="shared" si="42"/>
        <v>0.22950708189525632</v>
      </c>
      <c r="L192" s="33">
        <v>0</v>
      </c>
      <c r="M192" s="38">
        <f t="shared" si="43"/>
        <v>0</v>
      </c>
      <c r="N192" s="33">
        <f t="shared" si="44"/>
        <v>84312166</v>
      </c>
      <c r="O192" s="38">
        <f t="shared" si="45"/>
        <v>0.65850434877799424</v>
      </c>
      <c r="P192" s="33">
        <v>25326966</v>
      </c>
      <c r="Q192" s="33">
        <v>148291788</v>
      </c>
      <c r="R192" s="33">
        <v>116930168</v>
      </c>
      <c r="S192" s="33">
        <v>70189912</v>
      </c>
      <c r="T192" s="38">
        <f t="shared" si="46"/>
        <v>0.60027205297438724</v>
      </c>
      <c r="U192" s="38">
        <f t="shared" si="47"/>
        <v>0.16023115441462665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122305026</v>
      </c>
      <c r="E193" s="33">
        <v>133173818</v>
      </c>
      <c r="F193" s="33">
        <v>28783423</v>
      </c>
      <c r="G193" s="38">
        <f t="shared" si="40"/>
        <v>0.23534129333327641</v>
      </c>
      <c r="H193" s="33">
        <v>31902769</v>
      </c>
      <c r="I193" s="38">
        <f t="shared" si="41"/>
        <v>0.26084593612694218</v>
      </c>
      <c r="J193" s="33">
        <v>30873273</v>
      </c>
      <c r="K193" s="38">
        <f t="shared" si="42"/>
        <v>0.23182689708573198</v>
      </c>
      <c r="L193" s="33">
        <v>0</v>
      </c>
      <c r="M193" s="38">
        <f t="shared" si="43"/>
        <v>0</v>
      </c>
      <c r="N193" s="33">
        <f t="shared" si="44"/>
        <v>91559465</v>
      </c>
      <c r="O193" s="38">
        <f t="shared" si="45"/>
        <v>0.68751851058291358</v>
      </c>
      <c r="P193" s="33">
        <v>25222263</v>
      </c>
      <c r="Q193" s="33">
        <v>106197657</v>
      </c>
      <c r="R193" s="33">
        <v>114414374</v>
      </c>
      <c r="S193" s="33">
        <v>75445143</v>
      </c>
      <c r="T193" s="38">
        <f t="shared" si="46"/>
        <v>0.65940266386459445</v>
      </c>
      <c r="U193" s="38">
        <f t="shared" si="47"/>
        <v>0.22404849239737135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129599286</v>
      </c>
      <c r="E194" s="33">
        <v>148183749</v>
      </c>
      <c r="F194" s="33">
        <v>20724475</v>
      </c>
      <c r="G194" s="38">
        <f t="shared" si="40"/>
        <v>0.15991195352727483</v>
      </c>
      <c r="H194" s="33">
        <v>21315759</v>
      </c>
      <c r="I194" s="38">
        <f t="shared" si="41"/>
        <v>0.16447435520593839</v>
      </c>
      <c r="J194" s="33">
        <v>26302693</v>
      </c>
      <c r="K194" s="38">
        <f t="shared" si="42"/>
        <v>0.17750052335361011</v>
      </c>
      <c r="L194" s="33">
        <v>0</v>
      </c>
      <c r="M194" s="38">
        <f t="shared" si="43"/>
        <v>0</v>
      </c>
      <c r="N194" s="33">
        <f t="shared" si="44"/>
        <v>68342927</v>
      </c>
      <c r="O194" s="38">
        <f t="shared" si="45"/>
        <v>0.46120392729434856</v>
      </c>
      <c r="P194" s="33">
        <v>30007987</v>
      </c>
      <c r="Q194" s="33">
        <v>139917084</v>
      </c>
      <c r="R194" s="33">
        <v>132240546</v>
      </c>
      <c r="S194" s="33">
        <v>89801407</v>
      </c>
      <c r="T194" s="38">
        <f t="shared" si="46"/>
        <v>0.67907619649422801</v>
      </c>
      <c r="U194" s="38">
        <f t="shared" si="47"/>
        <v>-0.12347692632631435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142532805</v>
      </c>
      <c r="E195" s="33">
        <v>158857460</v>
      </c>
      <c r="F195" s="33">
        <v>30963301</v>
      </c>
      <c r="G195" s="38">
        <f t="shared" si="40"/>
        <v>0.21723631272113111</v>
      </c>
      <c r="H195" s="33">
        <v>45343710</v>
      </c>
      <c r="I195" s="38">
        <f t="shared" si="41"/>
        <v>0.31812823721528527</v>
      </c>
      <c r="J195" s="33">
        <v>39064350</v>
      </c>
      <c r="K195" s="38">
        <f t="shared" si="42"/>
        <v>0.24590818712574153</v>
      </c>
      <c r="L195" s="33">
        <v>0</v>
      </c>
      <c r="M195" s="38">
        <f t="shared" si="43"/>
        <v>0</v>
      </c>
      <c r="N195" s="33">
        <f t="shared" si="44"/>
        <v>115371361</v>
      </c>
      <c r="O195" s="38">
        <f t="shared" si="45"/>
        <v>0.72625711754424371</v>
      </c>
      <c r="P195" s="33">
        <v>34679325</v>
      </c>
      <c r="Q195" s="33">
        <v>140049824</v>
      </c>
      <c r="R195" s="33">
        <v>138086425</v>
      </c>
      <c r="S195" s="33">
        <v>78572804</v>
      </c>
      <c r="T195" s="38">
        <f t="shared" si="46"/>
        <v>0.56901179098524712</v>
      </c>
      <c r="U195" s="38">
        <f t="shared" si="47"/>
        <v>0.1264449351306578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193490484</v>
      </c>
      <c r="E196" s="33">
        <v>197634556</v>
      </c>
      <c r="F196" s="33">
        <v>26202402</v>
      </c>
      <c r="G196" s="38">
        <f t="shared" si="40"/>
        <v>0.13541958993704312</v>
      </c>
      <c r="H196" s="33">
        <v>35819818</v>
      </c>
      <c r="I196" s="38">
        <f t="shared" si="41"/>
        <v>0.18512444260566324</v>
      </c>
      <c r="J196" s="33">
        <v>19138719</v>
      </c>
      <c r="K196" s="38">
        <f t="shared" si="42"/>
        <v>9.6838930333620399E-2</v>
      </c>
      <c r="L196" s="33">
        <v>0</v>
      </c>
      <c r="M196" s="38">
        <f t="shared" si="43"/>
        <v>0</v>
      </c>
      <c r="N196" s="33">
        <f t="shared" si="44"/>
        <v>81160939</v>
      </c>
      <c r="O196" s="38">
        <f t="shared" si="45"/>
        <v>0.41066168104731643</v>
      </c>
      <c r="P196" s="33">
        <v>4206921</v>
      </c>
      <c r="Q196" s="33">
        <v>157647624</v>
      </c>
      <c r="R196" s="33">
        <v>163452227</v>
      </c>
      <c r="S196" s="33">
        <v>23458494</v>
      </c>
      <c r="T196" s="38">
        <f t="shared" si="46"/>
        <v>0.14351896227146541</v>
      </c>
      <c r="U196" s="38">
        <f t="shared" si="47"/>
        <v>3.5493411927630687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45498269</v>
      </c>
      <c r="E197" s="33">
        <v>47203640</v>
      </c>
      <c r="F197" s="33">
        <v>9204314</v>
      </c>
      <c r="G197" s="38">
        <f t="shared" si="40"/>
        <v>0.20230031168878096</v>
      </c>
      <c r="H197" s="33">
        <v>11282102</v>
      </c>
      <c r="I197" s="38">
        <f t="shared" si="41"/>
        <v>0.24796771938730242</v>
      </c>
      <c r="J197" s="33">
        <v>12691797</v>
      </c>
      <c r="K197" s="38">
        <f t="shared" si="42"/>
        <v>0.26887326909534942</v>
      </c>
      <c r="L197" s="33">
        <v>0</v>
      </c>
      <c r="M197" s="38">
        <f t="shared" si="43"/>
        <v>0</v>
      </c>
      <c r="N197" s="33">
        <f t="shared" si="44"/>
        <v>33178213</v>
      </c>
      <c r="O197" s="38">
        <f t="shared" si="45"/>
        <v>0.70287403683275274</v>
      </c>
      <c r="P197" s="33">
        <v>7797727</v>
      </c>
      <c r="Q197" s="33">
        <v>50861676</v>
      </c>
      <c r="R197" s="33">
        <v>45181960</v>
      </c>
      <c r="S197" s="33">
        <v>27290483</v>
      </c>
      <c r="T197" s="38">
        <f t="shared" si="46"/>
        <v>0.6040128183903487</v>
      </c>
      <c r="U197" s="38">
        <f t="shared" si="47"/>
        <v>0.62762776896395578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761281223</v>
      </c>
      <c r="E198" s="34">
        <f>SUM(E192:E197)</f>
        <v>813089076</v>
      </c>
      <c r="F198" s="34">
        <f>SUM(F192:F197)</f>
        <v>137794262</v>
      </c>
      <c r="G198" s="39">
        <f t="shared" si="40"/>
        <v>0.18100310087380153</v>
      </c>
      <c r="H198" s="34">
        <f>SUM(H192:H197)</f>
        <v>178674842</v>
      </c>
      <c r="I198" s="39">
        <f t="shared" si="41"/>
        <v>0.23470280968692694</v>
      </c>
      <c r="J198" s="34">
        <f>SUM(J192:J197)</f>
        <v>157455967</v>
      </c>
      <c r="K198" s="39">
        <f t="shared" si="42"/>
        <v>0.19365155878689974</v>
      </c>
      <c r="L198" s="34">
        <f>SUM(L192:L197)</f>
        <v>0</v>
      </c>
      <c r="M198" s="39">
        <f t="shared" si="43"/>
        <v>0</v>
      </c>
      <c r="N198" s="34">
        <f t="shared" si="44"/>
        <v>473925071</v>
      </c>
      <c r="O198" s="39">
        <f t="shared" si="45"/>
        <v>0.58286980478384876</v>
      </c>
      <c r="P198" s="34">
        <f>SUM(P192:P197)</f>
        <v>127241189</v>
      </c>
      <c r="Q198" s="34">
        <f>SUM(Q192:Q197)</f>
        <v>742965653</v>
      </c>
      <c r="R198" s="34">
        <f>SUM(R192:R197)</f>
        <v>710305700</v>
      </c>
      <c r="S198" s="34">
        <f>SUM(S192:S197)</f>
        <v>364758243</v>
      </c>
      <c r="T198" s="39">
        <f t="shared" si="46"/>
        <v>0.51352290006964607</v>
      </c>
      <c r="U198" s="39">
        <f t="shared" si="47"/>
        <v>0.23746067006651428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154153229</v>
      </c>
      <c r="E199" s="33">
        <v>154830941</v>
      </c>
      <c r="F199" s="33">
        <v>15662130</v>
      </c>
      <c r="G199" s="38">
        <f t="shared" si="40"/>
        <v>0.10160105047167063</v>
      </c>
      <c r="H199" s="33">
        <v>21389253</v>
      </c>
      <c r="I199" s="38">
        <f t="shared" si="41"/>
        <v>0.1387531947190026</v>
      </c>
      <c r="J199" s="33">
        <v>17011796</v>
      </c>
      <c r="K199" s="38">
        <f t="shared" si="42"/>
        <v>0.1098733618108024</v>
      </c>
      <c r="L199" s="33">
        <v>0</v>
      </c>
      <c r="M199" s="38">
        <f t="shared" si="43"/>
        <v>0</v>
      </c>
      <c r="N199" s="33">
        <f t="shared" si="44"/>
        <v>54063179</v>
      </c>
      <c r="O199" s="38">
        <f t="shared" si="45"/>
        <v>0.3491755501247002</v>
      </c>
      <c r="P199" s="33">
        <v>14608629</v>
      </c>
      <c r="Q199" s="33">
        <v>143457729</v>
      </c>
      <c r="R199" s="33">
        <v>146774908</v>
      </c>
      <c r="S199" s="33">
        <v>40906963</v>
      </c>
      <c r="T199" s="38">
        <f t="shared" si="46"/>
        <v>0.27870542422687128</v>
      </c>
      <c r="U199" s="38">
        <f t="shared" si="47"/>
        <v>0.16450325352228456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148682890</v>
      </c>
      <c r="E200" s="33">
        <v>149320589</v>
      </c>
      <c r="F200" s="33">
        <v>42482599</v>
      </c>
      <c r="G200" s="38">
        <f t="shared" si="40"/>
        <v>0.28572621234359918</v>
      </c>
      <c r="H200" s="33">
        <v>38692590</v>
      </c>
      <c r="I200" s="38">
        <f t="shared" si="41"/>
        <v>0.26023565993370185</v>
      </c>
      <c r="J200" s="33">
        <v>37732815</v>
      </c>
      <c r="K200" s="38">
        <f t="shared" si="42"/>
        <v>0.25269666596345935</v>
      </c>
      <c r="L200" s="33">
        <v>0</v>
      </c>
      <c r="M200" s="38">
        <f t="shared" si="43"/>
        <v>0</v>
      </c>
      <c r="N200" s="33">
        <f t="shared" si="44"/>
        <v>118908004</v>
      </c>
      <c r="O200" s="38">
        <f t="shared" si="45"/>
        <v>0.79632691510478837</v>
      </c>
      <c r="P200" s="33">
        <v>34924462</v>
      </c>
      <c r="Q200" s="33">
        <v>158383240</v>
      </c>
      <c r="R200" s="33">
        <v>169743313</v>
      </c>
      <c r="S200" s="33">
        <v>114342992</v>
      </c>
      <c r="T200" s="38">
        <f t="shared" si="46"/>
        <v>0.67362295444298292</v>
      </c>
      <c r="U200" s="38">
        <f t="shared" si="47"/>
        <v>8.0412205061312081E-2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171489814</v>
      </c>
      <c r="E201" s="33">
        <v>161874245</v>
      </c>
      <c r="F201" s="33">
        <v>35338910</v>
      </c>
      <c r="G201" s="38">
        <f t="shared" si="40"/>
        <v>0.2060700234942234</v>
      </c>
      <c r="H201" s="33">
        <v>39210862</v>
      </c>
      <c r="I201" s="38">
        <f t="shared" si="41"/>
        <v>0.2286483440934865</v>
      </c>
      <c r="J201" s="33">
        <v>126937259</v>
      </c>
      <c r="K201" s="38">
        <f t="shared" si="42"/>
        <v>0.78417205281791436</v>
      </c>
      <c r="L201" s="33">
        <v>0</v>
      </c>
      <c r="M201" s="38">
        <f t="shared" si="43"/>
        <v>0</v>
      </c>
      <c r="N201" s="33">
        <f t="shared" si="44"/>
        <v>201487031</v>
      </c>
      <c r="O201" s="38">
        <f t="shared" si="45"/>
        <v>1.2447133328714521</v>
      </c>
      <c r="P201" s="33">
        <v>91005979</v>
      </c>
      <c r="Q201" s="33">
        <v>168116880</v>
      </c>
      <c r="R201" s="33">
        <v>166176103</v>
      </c>
      <c r="S201" s="33">
        <v>263874423</v>
      </c>
      <c r="T201" s="38">
        <f t="shared" si="46"/>
        <v>1.5879203943060334</v>
      </c>
      <c r="U201" s="38">
        <f t="shared" si="47"/>
        <v>0.39482328957749036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536258375</v>
      </c>
      <c r="E202" s="33">
        <v>501331104</v>
      </c>
      <c r="F202" s="33">
        <v>69646578</v>
      </c>
      <c r="G202" s="38">
        <f t="shared" si="40"/>
        <v>0.12987504018002516</v>
      </c>
      <c r="H202" s="33">
        <v>92564021</v>
      </c>
      <c r="I202" s="38">
        <f t="shared" si="41"/>
        <v>0.17261086318698518</v>
      </c>
      <c r="J202" s="33">
        <v>76366283</v>
      </c>
      <c r="K202" s="38">
        <f t="shared" si="42"/>
        <v>0.15232703973619799</v>
      </c>
      <c r="L202" s="33">
        <v>0</v>
      </c>
      <c r="M202" s="38">
        <f t="shared" si="43"/>
        <v>0</v>
      </c>
      <c r="N202" s="33">
        <f t="shared" si="44"/>
        <v>238576882</v>
      </c>
      <c r="O202" s="38">
        <f t="shared" si="45"/>
        <v>0.47588685420962828</v>
      </c>
      <c r="P202" s="33">
        <v>61650370</v>
      </c>
      <c r="Q202" s="33">
        <v>426345769</v>
      </c>
      <c r="R202" s="33">
        <v>461448786</v>
      </c>
      <c r="S202" s="33">
        <v>338597851</v>
      </c>
      <c r="T202" s="38">
        <f t="shared" si="46"/>
        <v>0.7337712467185904</v>
      </c>
      <c r="U202" s="38">
        <f t="shared" si="47"/>
        <v>0.23869950821057517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397028875</v>
      </c>
      <c r="E203" s="33">
        <v>405636532</v>
      </c>
      <c r="F203" s="33">
        <v>61606247</v>
      </c>
      <c r="G203" s="38">
        <f t="shared" si="40"/>
        <v>0.15516817762939786</v>
      </c>
      <c r="H203" s="33">
        <v>62698800</v>
      </c>
      <c r="I203" s="38">
        <f t="shared" si="41"/>
        <v>0.15792000015112251</v>
      </c>
      <c r="J203" s="33">
        <v>70920168</v>
      </c>
      <c r="K203" s="38">
        <f t="shared" si="42"/>
        <v>0.17483673783109852</v>
      </c>
      <c r="L203" s="33">
        <v>0</v>
      </c>
      <c r="M203" s="38">
        <f t="shared" si="43"/>
        <v>0</v>
      </c>
      <c r="N203" s="33">
        <f t="shared" si="44"/>
        <v>195225215</v>
      </c>
      <c r="O203" s="38">
        <f t="shared" si="45"/>
        <v>0.48128114604825584</v>
      </c>
      <c r="P203" s="33">
        <v>57211038</v>
      </c>
      <c r="Q203" s="33">
        <v>337916571</v>
      </c>
      <c r="R203" s="33">
        <v>383559435</v>
      </c>
      <c r="S203" s="33">
        <v>182222530</v>
      </c>
      <c r="T203" s="38">
        <f t="shared" si="46"/>
        <v>0.47508290338366987</v>
      </c>
      <c r="U203" s="38">
        <f t="shared" si="47"/>
        <v>0.23962386419208115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1407613183</v>
      </c>
      <c r="E204" s="34">
        <f>SUM(E199:E203)</f>
        <v>1372993411</v>
      </c>
      <c r="F204" s="34">
        <f>SUM(F199:F203)</f>
        <v>224736464</v>
      </c>
      <c r="G204" s="39">
        <f t="shared" si="40"/>
        <v>0.15965782838224526</v>
      </c>
      <c r="H204" s="34">
        <f>SUM(H199:H203)</f>
        <v>254555526</v>
      </c>
      <c r="I204" s="39">
        <f t="shared" si="41"/>
        <v>0.18084195933535813</v>
      </c>
      <c r="J204" s="34">
        <f>SUM(J199:J203)</f>
        <v>328968321</v>
      </c>
      <c r="K204" s="39">
        <f t="shared" si="42"/>
        <v>0.23959934429721746</v>
      </c>
      <c r="L204" s="34">
        <f>SUM(L199:L203)</f>
        <v>0</v>
      </c>
      <c r="M204" s="39">
        <f t="shared" si="43"/>
        <v>0</v>
      </c>
      <c r="N204" s="34">
        <f t="shared" si="44"/>
        <v>808260311</v>
      </c>
      <c r="O204" s="39">
        <f t="shared" si="45"/>
        <v>0.58868477046172807</v>
      </c>
      <c r="P204" s="34">
        <f>SUM(P199:P203)</f>
        <v>259400478</v>
      </c>
      <c r="Q204" s="34">
        <f>SUM(Q199:Q203)</f>
        <v>1234220189</v>
      </c>
      <c r="R204" s="34">
        <f>SUM(R199:R203)</f>
        <v>1327702545</v>
      </c>
      <c r="S204" s="34">
        <f>SUM(S199:S203)</f>
        <v>939944759</v>
      </c>
      <c r="T204" s="39">
        <f t="shared" si="46"/>
        <v>0.70794829951915172</v>
      </c>
      <c r="U204" s="39">
        <f t="shared" si="47"/>
        <v>0.26818702701079844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6496997082</v>
      </c>
      <c r="E205" s="34">
        <f>SUM(E173:E178,E180:E184,E186:E190,E192:E197,E199:E203)</f>
        <v>6463965272</v>
      </c>
      <c r="F205" s="34">
        <f>SUM(F173:F178,F180:F184,F186:F190,F192:F197,F199:F203)</f>
        <v>1106769224</v>
      </c>
      <c r="G205" s="39">
        <f t="shared" si="40"/>
        <v>0.17035088826903064</v>
      </c>
      <c r="H205" s="34">
        <f>SUM(H173:H178,H180:H184,H186:H190,H192:H197,H199:H203)</f>
        <v>1246905360</v>
      </c>
      <c r="I205" s="39">
        <f t="shared" si="41"/>
        <v>0.19192025858447198</v>
      </c>
      <c r="J205" s="34">
        <f>SUM(J173:J178,J180:J184,J186:J190,J192:J197,J199:J203)</f>
        <v>1440173200</v>
      </c>
      <c r="K205" s="39">
        <f t="shared" si="42"/>
        <v>0.2228002687821371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3793847784</v>
      </c>
      <c r="O205" s="39">
        <f t="shared" si="45"/>
        <v>0.58692267429619938</v>
      </c>
      <c r="P205" s="34">
        <f>SUM(P173:P178,P180:P184,P186:P190,P192:P197,P199:P203)</f>
        <v>1028532841</v>
      </c>
      <c r="Q205" s="34">
        <f>SUM(Q173:Q178,Q180:Q184,Q186:Q190,Q192:Q197,Q199:Q203)</f>
        <v>5561410183</v>
      </c>
      <c r="R205" s="34">
        <f>SUM(R173:R178,R180:R184,R186:R190,R192:R197,R199:R203)</f>
        <v>5879817862</v>
      </c>
      <c r="S205" s="34">
        <f>SUM(S173:S178,S180:S184,S186:S190,S192:S197,S199:S203)</f>
        <v>3436815702</v>
      </c>
      <c r="T205" s="39">
        <f t="shared" si="46"/>
        <v>0.58451057203853229</v>
      </c>
      <c r="U205" s="39">
        <f t="shared" si="47"/>
        <v>0.40022091914904645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229968713</v>
      </c>
      <c r="E208" s="33">
        <v>257508185</v>
      </c>
      <c r="F208" s="33">
        <v>38497511</v>
      </c>
      <c r="G208" s="38">
        <f t="shared" ref="G208:G231" si="48">IF(($D208     =0),0,($F208     /$D208     ))</f>
        <v>0.16740325454619559</v>
      </c>
      <c r="H208" s="33">
        <v>37929699</v>
      </c>
      <c r="I208" s="38">
        <f t="shared" ref="I208:I231" si="49">IF(($D208     =0),0,($H208     /$D208     ))</f>
        <v>0.16493417084957987</v>
      </c>
      <c r="J208" s="33">
        <v>41585962</v>
      </c>
      <c r="K208" s="38">
        <f t="shared" ref="K208:K231" si="50">IF(($E208     =0),0,($J208     /$E208     ))</f>
        <v>0.16149374824726445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118013172</v>
      </c>
      <c r="O208" s="38">
        <f t="shared" ref="O208:O231" si="53">IF(($E208     =0),0,($N208     /$E208     ))</f>
        <v>0.4582890132210749</v>
      </c>
      <c r="P208" s="33">
        <v>23870598</v>
      </c>
      <c r="Q208" s="33">
        <v>161701666</v>
      </c>
      <c r="R208" s="33">
        <v>206869489</v>
      </c>
      <c r="S208" s="33">
        <v>72038695</v>
      </c>
      <c r="T208" s="38">
        <f t="shared" ref="T208:T231" si="54">IF(($R208     =0),0,($S208     /$R208     ))</f>
        <v>0.34823257575697886</v>
      </c>
      <c r="U208" s="38">
        <f t="shared" ref="U208:U231" si="55">IF(($P208     =0),0,(($J208     /$P208     )-1))</f>
        <v>0.74214160868529566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163636836</v>
      </c>
      <c r="E209" s="33">
        <v>156965112</v>
      </c>
      <c r="F209" s="33">
        <v>19417534</v>
      </c>
      <c r="G209" s="38">
        <f t="shared" si="48"/>
        <v>0.11866236523908345</v>
      </c>
      <c r="H209" s="33">
        <v>51674899</v>
      </c>
      <c r="I209" s="38">
        <f t="shared" si="49"/>
        <v>0.31579013786357979</v>
      </c>
      <c r="J209" s="33">
        <v>28059297</v>
      </c>
      <c r="K209" s="38">
        <f t="shared" si="50"/>
        <v>0.1787613606773969</v>
      </c>
      <c r="L209" s="33">
        <v>0</v>
      </c>
      <c r="M209" s="38">
        <f t="shared" si="51"/>
        <v>0</v>
      </c>
      <c r="N209" s="33">
        <f t="shared" si="52"/>
        <v>99151730</v>
      </c>
      <c r="O209" s="38">
        <f t="shared" si="53"/>
        <v>0.63168005129700411</v>
      </c>
      <c r="P209" s="33">
        <v>23591911</v>
      </c>
      <c r="Q209" s="33">
        <v>95755594</v>
      </c>
      <c r="R209" s="33">
        <v>144533577</v>
      </c>
      <c r="S209" s="33">
        <v>110187014</v>
      </c>
      <c r="T209" s="38">
        <f t="shared" si="54"/>
        <v>0.76236274149639294</v>
      </c>
      <c r="U209" s="38">
        <f t="shared" si="55"/>
        <v>0.1893609212072731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166305408</v>
      </c>
      <c r="E210" s="33">
        <v>175826007</v>
      </c>
      <c r="F210" s="33">
        <v>35534539</v>
      </c>
      <c r="G210" s="38">
        <f t="shared" si="48"/>
        <v>0.2136703756500811</v>
      </c>
      <c r="H210" s="33">
        <v>36499340</v>
      </c>
      <c r="I210" s="38">
        <f t="shared" si="49"/>
        <v>0.21947175644462505</v>
      </c>
      <c r="J210" s="33">
        <v>37314981</v>
      </c>
      <c r="K210" s="38">
        <f t="shared" si="50"/>
        <v>0.21222674413575235</v>
      </c>
      <c r="L210" s="33">
        <v>0</v>
      </c>
      <c r="M210" s="38">
        <f t="shared" si="51"/>
        <v>0</v>
      </c>
      <c r="N210" s="33">
        <f t="shared" si="52"/>
        <v>109348860</v>
      </c>
      <c r="O210" s="38">
        <f t="shared" si="53"/>
        <v>0.62191516412017478</v>
      </c>
      <c r="P210" s="33">
        <v>33761372</v>
      </c>
      <c r="Q210" s="33">
        <v>123143940</v>
      </c>
      <c r="R210" s="33">
        <v>165651221</v>
      </c>
      <c r="S210" s="33">
        <v>90739246</v>
      </c>
      <c r="T210" s="38">
        <f t="shared" si="54"/>
        <v>0.54777287756907023</v>
      </c>
      <c r="U210" s="38">
        <f t="shared" si="55"/>
        <v>0.10525665248438365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105577880</v>
      </c>
      <c r="E211" s="33">
        <v>105577880</v>
      </c>
      <c r="F211" s="33">
        <v>10845448</v>
      </c>
      <c r="G211" s="38">
        <f t="shared" si="48"/>
        <v>0.10272462375641564</v>
      </c>
      <c r="H211" s="33">
        <v>27221914</v>
      </c>
      <c r="I211" s="38">
        <f t="shared" si="49"/>
        <v>0.25783728561323643</v>
      </c>
      <c r="J211" s="33">
        <v>12936969</v>
      </c>
      <c r="K211" s="38">
        <f t="shared" si="50"/>
        <v>0.12253484347289413</v>
      </c>
      <c r="L211" s="33">
        <v>0</v>
      </c>
      <c r="M211" s="38">
        <f t="shared" si="51"/>
        <v>0</v>
      </c>
      <c r="N211" s="33">
        <f t="shared" si="52"/>
        <v>51004331</v>
      </c>
      <c r="O211" s="38">
        <f t="shared" si="53"/>
        <v>0.48309675284254616</v>
      </c>
      <c r="P211" s="33">
        <v>4189448</v>
      </c>
      <c r="Q211" s="33">
        <v>112039110</v>
      </c>
      <c r="R211" s="33">
        <v>112139110</v>
      </c>
      <c r="S211" s="33">
        <v>13338772</v>
      </c>
      <c r="T211" s="38">
        <f t="shared" si="54"/>
        <v>0.1189484382388981</v>
      </c>
      <c r="U211" s="38">
        <f t="shared" si="55"/>
        <v>2.0879889188265377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134856957</v>
      </c>
      <c r="E212" s="33">
        <v>135722022</v>
      </c>
      <c r="F212" s="33">
        <v>53810533</v>
      </c>
      <c r="G212" s="38">
        <f t="shared" si="48"/>
        <v>0.39901933275863549</v>
      </c>
      <c r="H212" s="33">
        <v>13315215</v>
      </c>
      <c r="I212" s="38">
        <f t="shared" si="49"/>
        <v>9.8735840524712418E-2</v>
      </c>
      <c r="J212" s="33">
        <v>57502189</v>
      </c>
      <c r="K212" s="38">
        <f t="shared" si="50"/>
        <v>0.42367618867334589</v>
      </c>
      <c r="L212" s="33">
        <v>0</v>
      </c>
      <c r="M212" s="38">
        <f t="shared" si="51"/>
        <v>0</v>
      </c>
      <c r="N212" s="33">
        <f t="shared" si="52"/>
        <v>124627937</v>
      </c>
      <c r="O212" s="38">
        <f t="shared" si="53"/>
        <v>0.91825877012059254</v>
      </c>
      <c r="P212" s="33">
        <v>15633410</v>
      </c>
      <c r="Q212" s="33">
        <v>133505524</v>
      </c>
      <c r="R212" s="33">
        <v>157920152</v>
      </c>
      <c r="S212" s="33">
        <v>63468444</v>
      </c>
      <c r="T212" s="38">
        <f t="shared" si="54"/>
        <v>0.40190212076290299</v>
      </c>
      <c r="U212" s="38">
        <f t="shared" si="55"/>
        <v>2.6781603629662372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130143252</v>
      </c>
      <c r="E213" s="33">
        <v>128873380</v>
      </c>
      <c r="F213" s="33">
        <v>18931996</v>
      </c>
      <c r="G213" s="38">
        <f t="shared" si="48"/>
        <v>0.14547043898979872</v>
      </c>
      <c r="H213" s="33">
        <v>19923931</v>
      </c>
      <c r="I213" s="38">
        <f t="shared" si="49"/>
        <v>0.15309230938842683</v>
      </c>
      <c r="J213" s="33">
        <v>19643811</v>
      </c>
      <c r="K213" s="38">
        <f t="shared" si="50"/>
        <v>0.15242721964768829</v>
      </c>
      <c r="L213" s="33">
        <v>0</v>
      </c>
      <c r="M213" s="38">
        <f t="shared" si="51"/>
        <v>0</v>
      </c>
      <c r="N213" s="33">
        <f t="shared" si="52"/>
        <v>58499738</v>
      </c>
      <c r="O213" s="38">
        <f t="shared" si="53"/>
        <v>0.45393189811580947</v>
      </c>
      <c r="P213" s="33">
        <v>7250750</v>
      </c>
      <c r="Q213" s="33">
        <v>127643652</v>
      </c>
      <c r="R213" s="33">
        <v>117558640</v>
      </c>
      <c r="S213" s="33">
        <v>17353225</v>
      </c>
      <c r="T213" s="38">
        <f t="shared" si="54"/>
        <v>0.14761335279142393</v>
      </c>
      <c r="U213" s="38">
        <f t="shared" si="55"/>
        <v>1.7092109092162882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711214738</v>
      </c>
      <c r="E214" s="33">
        <v>751226350</v>
      </c>
      <c r="F214" s="33">
        <v>96129300</v>
      </c>
      <c r="G214" s="38">
        <f t="shared" si="48"/>
        <v>0.13516213158113718</v>
      </c>
      <c r="H214" s="33">
        <v>146466766</v>
      </c>
      <c r="I214" s="38">
        <f t="shared" si="49"/>
        <v>0.20593887917997561</v>
      </c>
      <c r="J214" s="33">
        <v>136772727</v>
      </c>
      <c r="K214" s="38">
        <f t="shared" si="50"/>
        <v>0.18206593392257872</v>
      </c>
      <c r="L214" s="33">
        <v>0</v>
      </c>
      <c r="M214" s="38">
        <f t="shared" si="51"/>
        <v>0</v>
      </c>
      <c r="N214" s="33">
        <f t="shared" si="52"/>
        <v>379368793</v>
      </c>
      <c r="O214" s="38">
        <f t="shared" si="53"/>
        <v>0.5049993161182379</v>
      </c>
      <c r="P214" s="33">
        <v>222523815</v>
      </c>
      <c r="Q214" s="33">
        <v>670937964</v>
      </c>
      <c r="R214" s="33">
        <v>680687176</v>
      </c>
      <c r="S214" s="33">
        <v>385552365</v>
      </c>
      <c r="T214" s="38">
        <f t="shared" si="54"/>
        <v>0.56641637832177993</v>
      </c>
      <c r="U214" s="38">
        <f t="shared" si="55"/>
        <v>-0.38535690213651963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173799431</v>
      </c>
      <c r="E215" s="33">
        <v>174400401</v>
      </c>
      <c r="F215" s="33">
        <v>43070274</v>
      </c>
      <c r="G215" s="38">
        <f t="shared" si="48"/>
        <v>0.2478159666702246</v>
      </c>
      <c r="H215" s="33">
        <v>40295194</v>
      </c>
      <c r="I215" s="38">
        <f t="shared" si="49"/>
        <v>0.23184882578815807</v>
      </c>
      <c r="J215" s="33">
        <v>39588280</v>
      </c>
      <c r="K215" s="38">
        <f t="shared" si="50"/>
        <v>0.22699649641287237</v>
      </c>
      <c r="L215" s="33">
        <v>0</v>
      </c>
      <c r="M215" s="38">
        <f t="shared" si="51"/>
        <v>0</v>
      </c>
      <c r="N215" s="33">
        <f t="shared" si="52"/>
        <v>122953748</v>
      </c>
      <c r="O215" s="38">
        <f t="shared" si="53"/>
        <v>0.70500840190155301</v>
      </c>
      <c r="P215" s="33">
        <v>34185518</v>
      </c>
      <c r="Q215" s="33">
        <v>158326121</v>
      </c>
      <c r="R215" s="33">
        <v>165225667</v>
      </c>
      <c r="S215" s="33">
        <v>100945682</v>
      </c>
      <c r="T215" s="38">
        <f t="shared" si="54"/>
        <v>0.61095641998527994</v>
      </c>
      <c r="U215" s="38">
        <f t="shared" si="55"/>
        <v>0.15804242018506209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1815503215</v>
      </c>
      <c r="E216" s="34">
        <f>SUM(E208:E215)</f>
        <v>1886099337</v>
      </c>
      <c r="F216" s="34">
        <f>SUM(F208:F215)</f>
        <v>316237135</v>
      </c>
      <c r="G216" s="39">
        <f t="shared" si="48"/>
        <v>0.17418704213090583</v>
      </c>
      <c r="H216" s="34">
        <f>SUM(H208:H215)</f>
        <v>373326958</v>
      </c>
      <c r="I216" s="39">
        <f t="shared" si="49"/>
        <v>0.20563277162800286</v>
      </c>
      <c r="J216" s="34">
        <f>SUM(J208:J215)</f>
        <v>373404216</v>
      </c>
      <c r="K216" s="39">
        <f t="shared" si="50"/>
        <v>0.19797696159202882</v>
      </c>
      <c r="L216" s="34">
        <f>SUM(L208:L215)</f>
        <v>0</v>
      </c>
      <c r="M216" s="39">
        <f t="shared" si="51"/>
        <v>0</v>
      </c>
      <c r="N216" s="34">
        <f t="shared" si="52"/>
        <v>1062968309</v>
      </c>
      <c r="O216" s="39">
        <f t="shared" si="53"/>
        <v>0.56358023575298033</v>
      </c>
      <c r="P216" s="34">
        <f>SUM(P208:P215)</f>
        <v>365006822</v>
      </c>
      <c r="Q216" s="34">
        <f>SUM(Q208:Q215)</f>
        <v>1583053571</v>
      </c>
      <c r="R216" s="34">
        <f>SUM(R208:R215)</f>
        <v>1750585032</v>
      </c>
      <c r="S216" s="34">
        <f>SUM(S208:S215)</f>
        <v>853623443</v>
      </c>
      <c r="T216" s="39">
        <f t="shared" si="54"/>
        <v>0.48762181064964116</v>
      </c>
      <c r="U216" s="39">
        <f t="shared" si="55"/>
        <v>2.3006128910105783E-2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124212888</v>
      </c>
      <c r="E217" s="33">
        <v>127518028</v>
      </c>
      <c r="F217" s="33">
        <v>30932007</v>
      </c>
      <c r="G217" s="38">
        <f t="shared" si="48"/>
        <v>0.24902413508008928</v>
      </c>
      <c r="H217" s="33">
        <v>30032415</v>
      </c>
      <c r="I217" s="38">
        <f t="shared" si="49"/>
        <v>0.24178179481665379</v>
      </c>
      <c r="J217" s="33">
        <v>27072208</v>
      </c>
      <c r="K217" s="38">
        <f t="shared" si="50"/>
        <v>0.21230102460492881</v>
      </c>
      <c r="L217" s="33">
        <v>0</v>
      </c>
      <c r="M217" s="38">
        <f t="shared" si="51"/>
        <v>0</v>
      </c>
      <c r="N217" s="33">
        <f t="shared" si="52"/>
        <v>88036630</v>
      </c>
      <c r="O217" s="38">
        <f t="shared" si="53"/>
        <v>0.69038575471069863</v>
      </c>
      <c r="P217" s="33">
        <v>26848135</v>
      </c>
      <c r="Q217" s="33">
        <v>125013504</v>
      </c>
      <c r="R217" s="33">
        <v>126414094</v>
      </c>
      <c r="S217" s="33">
        <v>126145550</v>
      </c>
      <c r="T217" s="38">
        <f t="shared" si="54"/>
        <v>0.9978756799063877</v>
      </c>
      <c r="U217" s="38">
        <f t="shared" si="55"/>
        <v>8.3459428373702238E-3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588156045</v>
      </c>
      <c r="E218" s="33">
        <v>543365055</v>
      </c>
      <c r="F218" s="33">
        <v>50656420</v>
      </c>
      <c r="G218" s="38">
        <f t="shared" si="48"/>
        <v>8.612751740059052E-2</v>
      </c>
      <c r="H218" s="33">
        <v>99287127</v>
      </c>
      <c r="I218" s="38">
        <f t="shared" si="49"/>
        <v>0.16881085868972068</v>
      </c>
      <c r="J218" s="33">
        <v>246412567</v>
      </c>
      <c r="K218" s="38">
        <f t="shared" si="50"/>
        <v>0.45349358544965684</v>
      </c>
      <c r="L218" s="33">
        <v>0</v>
      </c>
      <c r="M218" s="38">
        <f t="shared" si="51"/>
        <v>0</v>
      </c>
      <c r="N218" s="33">
        <f t="shared" si="52"/>
        <v>396356114</v>
      </c>
      <c r="O218" s="38">
        <f t="shared" si="53"/>
        <v>0.7294471927349101</v>
      </c>
      <c r="P218" s="33">
        <v>75257369</v>
      </c>
      <c r="Q218" s="33">
        <v>1145835593</v>
      </c>
      <c r="R218" s="33">
        <v>550582584</v>
      </c>
      <c r="S218" s="33">
        <v>227669809</v>
      </c>
      <c r="T218" s="38">
        <f t="shared" si="54"/>
        <v>0.41350710250580686</v>
      </c>
      <c r="U218" s="38">
        <f t="shared" si="55"/>
        <v>2.274264969321476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337091690</v>
      </c>
      <c r="E219" s="33">
        <v>355637705</v>
      </c>
      <c r="F219" s="33">
        <v>74177326</v>
      </c>
      <c r="G219" s="38">
        <f t="shared" si="48"/>
        <v>0.22005088882493662</v>
      </c>
      <c r="H219" s="33">
        <v>79866907</v>
      </c>
      <c r="I219" s="38">
        <f t="shared" si="49"/>
        <v>0.23692932626135044</v>
      </c>
      <c r="J219" s="33">
        <v>55798863</v>
      </c>
      <c r="K219" s="38">
        <f t="shared" si="50"/>
        <v>0.15689805162813095</v>
      </c>
      <c r="L219" s="33">
        <v>0</v>
      </c>
      <c r="M219" s="38">
        <f t="shared" si="51"/>
        <v>0</v>
      </c>
      <c r="N219" s="33">
        <f t="shared" si="52"/>
        <v>209843096</v>
      </c>
      <c r="O219" s="38">
        <f t="shared" si="53"/>
        <v>0.59004737981874</v>
      </c>
      <c r="P219" s="33">
        <v>73801927</v>
      </c>
      <c r="Q219" s="33">
        <v>342448236</v>
      </c>
      <c r="R219" s="33">
        <v>358899428</v>
      </c>
      <c r="S219" s="33">
        <v>223506146</v>
      </c>
      <c r="T219" s="38">
        <f t="shared" si="54"/>
        <v>0.62275425526730011</v>
      </c>
      <c r="U219" s="38">
        <f t="shared" si="55"/>
        <v>-0.24393758715812397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69072876</v>
      </c>
      <c r="E220" s="33">
        <v>69788522</v>
      </c>
      <c r="F220" s="33">
        <v>10148996</v>
      </c>
      <c r="G220" s="38">
        <f t="shared" si="48"/>
        <v>0.14693171310834083</v>
      </c>
      <c r="H220" s="33">
        <v>11812684</v>
      </c>
      <c r="I220" s="38">
        <f t="shared" si="49"/>
        <v>0.17101769441307177</v>
      </c>
      <c r="J220" s="33">
        <v>12436013</v>
      </c>
      <c r="K220" s="38">
        <f t="shared" si="50"/>
        <v>0.17819567808012898</v>
      </c>
      <c r="L220" s="33">
        <v>0</v>
      </c>
      <c r="M220" s="38">
        <f t="shared" si="51"/>
        <v>0</v>
      </c>
      <c r="N220" s="33">
        <f t="shared" si="52"/>
        <v>34397693</v>
      </c>
      <c r="O220" s="38">
        <f t="shared" si="53"/>
        <v>0.49288467521922874</v>
      </c>
      <c r="P220" s="33">
        <v>12375258</v>
      </c>
      <c r="Q220" s="33">
        <v>56214444</v>
      </c>
      <c r="R220" s="33">
        <v>53038244</v>
      </c>
      <c r="S220" s="33">
        <v>31749344</v>
      </c>
      <c r="T220" s="38">
        <f t="shared" si="54"/>
        <v>0.59861227683178952</v>
      </c>
      <c r="U220" s="38">
        <f t="shared" si="55"/>
        <v>4.9093925960976836E-3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517046544</v>
      </c>
      <c r="E221" s="33">
        <v>527931920</v>
      </c>
      <c r="F221" s="33">
        <v>28830773</v>
      </c>
      <c r="G221" s="38">
        <f t="shared" si="48"/>
        <v>5.5760498420428468E-2</v>
      </c>
      <c r="H221" s="33">
        <v>20060476</v>
      </c>
      <c r="I221" s="38">
        <f t="shared" si="49"/>
        <v>3.8798201501952213E-2</v>
      </c>
      <c r="J221" s="33">
        <v>44938224</v>
      </c>
      <c r="K221" s="38">
        <f t="shared" si="50"/>
        <v>8.5121248209428221E-2</v>
      </c>
      <c r="L221" s="33">
        <v>0</v>
      </c>
      <c r="M221" s="38">
        <f t="shared" si="51"/>
        <v>0</v>
      </c>
      <c r="N221" s="33">
        <f t="shared" si="52"/>
        <v>93829473</v>
      </c>
      <c r="O221" s="38">
        <f t="shared" si="53"/>
        <v>0.17773025165820625</v>
      </c>
      <c r="P221" s="33">
        <v>28700079</v>
      </c>
      <c r="Q221" s="33">
        <v>248694361</v>
      </c>
      <c r="R221" s="33">
        <v>336072153</v>
      </c>
      <c r="S221" s="33">
        <v>75807273</v>
      </c>
      <c r="T221" s="38">
        <f t="shared" si="54"/>
        <v>0.22556844511898611</v>
      </c>
      <c r="U221" s="38">
        <f t="shared" si="55"/>
        <v>0.56578746699617088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236293775</v>
      </c>
      <c r="E222" s="33">
        <v>245917775</v>
      </c>
      <c r="F222" s="33">
        <v>22453736</v>
      </c>
      <c r="G222" s="38">
        <f t="shared" si="48"/>
        <v>9.5024661567999408E-2</v>
      </c>
      <c r="H222" s="33">
        <v>45728995</v>
      </c>
      <c r="I222" s="38">
        <f t="shared" si="49"/>
        <v>0.19352602496616764</v>
      </c>
      <c r="J222" s="33">
        <v>38866790</v>
      </c>
      <c r="K222" s="38">
        <f t="shared" si="50"/>
        <v>0.15804790849299119</v>
      </c>
      <c r="L222" s="33">
        <v>0</v>
      </c>
      <c r="M222" s="38">
        <f t="shared" si="51"/>
        <v>0</v>
      </c>
      <c r="N222" s="33">
        <f t="shared" si="52"/>
        <v>107049521</v>
      </c>
      <c r="O222" s="38">
        <f t="shared" si="53"/>
        <v>0.43530615466897421</v>
      </c>
      <c r="P222" s="33">
        <v>19640159</v>
      </c>
      <c r="Q222" s="33">
        <v>252898146</v>
      </c>
      <c r="R222" s="33">
        <v>229129636</v>
      </c>
      <c r="S222" s="33">
        <v>403426379</v>
      </c>
      <c r="T222" s="38">
        <f t="shared" si="54"/>
        <v>1.7606905245552784</v>
      </c>
      <c r="U222" s="38">
        <f t="shared" si="55"/>
        <v>0.97894477330860719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164982990</v>
      </c>
      <c r="E223" s="33">
        <v>154801205</v>
      </c>
      <c r="F223" s="33">
        <v>27891249</v>
      </c>
      <c r="G223" s="38">
        <f t="shared" si="48"/>
        <v>0.169055300791918</v>
      </c>
      <c r="H223" s="33">
        <v>33632270</v>
      </c>
      <c r="I223" s="38">
        <f t="shared" si="49"/>
        <v>0.20385295478036858</v>
      </c>
      <c r="J223" s="33">
        <v>29328515</v>
      </c>
      <c r="K223" s="38">
        <f t="shared" si="50"/>
        <v>0.18945921641889027</v>
      </c>
      <c r="L223" s="33">
        <v>0</v>
      </c>
      <c r="M223" s="38">
        <f t="shared" si="51"/>
        <v>0</v>
      </c>
      <c r="N223" s="33">
        <f t="shared" si="52"/>
        <v>90852034</v>
      </c>
      <c r="O223" s="38">
        <f t="shared" si="53"/>
        <v>0.58689487591521006</v>
      </c>
      <c r="P223" s="33">
        <v>28683257</v>
      </c>
      <c r="Q223" s="33">
        <v>135605992</v>
      </c>
      <c r="R223" s="33">
        <v>133203019</v>
      </c>
      <c r="S223" s="33">
        <v>79607826</v>
      </c>
      <c r="T223" s="38">
        <f t="shared" si="54"/>
        <v>0.59764280567845085</v>
      </c>
      <c r="U223" s="38">
        <f t="shared" si="55"/>
        <v>2.2495980843458607E-2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2036856808</v>
      </c>
      <c r="E224" s="34">
        <f>SUM(E217:E223)</f>
        <v>2024960210</v>
      </c>
      <c r="F224" s="34">
        <f>SUM(F217:F223)</f>
        <v>245090507</v>
      </c>
      <c r="G224" s="39">
        <f t="shared" si="48"/>
        <v>0.12032780411336604</v>
      </c>
      <c r="H224" s="34">
        <f>SUM(H217:H223)</f>
        <v>320420874</v>
      </c>
      <c r="I224" s="39">
        <f t="shared" si="49"/>
        <v>0.15731143826188884</v>
      </c>
      <c r="J224" s="34">
        <f>SUM(J217:J223)</f>
        <v>454853180</v>
      </c>
      <c r="K224" s="39">
        <f t="shared" si="50"/>
        <v>0.2246232680295481</v>
      </c>
      <c r="L224" s="34">
        <f>SUM(L217:L223)</f>
        <v>0</v>
      </c>
      <c r="M224" s="39">
        <f t="shared" si="51"/>
        <v>0</v>
      </c>
      <c r="N224" s="34">
        <f t="shared" si="52"/>
        <v>1020364561</v>
      </c>
      <c r="O224" s="39">
        <f t="shared" si="53"/>
        <v>0.50389363502604334</v>
      </c>
      <c r="P224" s="34">
        <f>SUM(P217:P223)</f>
        <v>265306184</v>
      </c>
      <c r="Q224" s="34">
        <f>SUM(Q217:Q223)</f>
        <v>2306710276</v>
      </c>
      <c r="R224" s="34">
        <f>SUM(R217:R223)</f>
        <v>1787339158</v>
      </c>
      <c r="S224" s="34">
        <f>SUM(S217:S223)</f>
        <v>1167912327</v>
      </c>
      <c r="T224" s="39">
        <f t="shared" si="54"/>
        <v>0.65343632280001784</v>
      </c>
      <c r="U224" s="39">
        <f t="shared" si="55"/>
        <v>0.71444620378694235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188312025</v>
      </c>
      <c r="E225" s="33">
        <v>222455155</v>
      </c>
      <c r="F225" s="33">
        <v>51287294</v>
      </c>
      <c r="G225" s="38">
        <f t="shared" si="48"/>
        <v>0.27235272946589578</v>
      </c>
      <c r="H225" s="33">
        <v>47287514</v>
      </c>
      <c r="I225" s="38">
        <f t="shared" si="49"/>
        <v>0.25111255640737762</v>
      </c>
      <c r="J225" s="33">
        <v>95068514</v>
      </c>
      <c r="K225" s="38">
        <f t="shared" si="50"/>
        <v>0.42736035494434821</v>
      </c>
      <c r="L225" s="33">
        <v>0</v>
      </c>
      <c r="M225" s="38">
        <f t="shared" si="51"/>
        <v>0</v>
      </c>
      <c r="N225" s="33">
        <f t="shared" si="52"/>
        <v>193643322</v>
      </c>
      <c r="O225" s="38">
        <f t="shared" si="53"/>
        <v>0.87048251140774868</v>
      </c>
      <c r="P225" s="33">
        <v>24253491</v>
      </c>
      <c r="Q225" s="33">
        <v>123687804</v>
      </c>
      <c r="R225" s="33">
        <v>150221947</v>
      </c>
      <c r="S225" s="33">
        <v>100852316</v>
      </c>
      <c r="T225" s="38">
        <f t="shared" si="54"/>
        <v>0.67135540454684695</v>
      </c>
      <c r="U225" s="38">
        <f t="shared" si="55"/>
        <v>2.9197868051242604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378096525</v>
      </c>
      <c r="E226" s="33">
        <v>323082185</v>
      </c>
      <c r="F226" s="33">
        <v>54815759</v>
      </c>
      <c r="G226" s="38">
        <f t="shared" si="48"/>
        <v>0.14497821422717386</v>
      </c>
      <c r="H226" s="33">
        <v>97206367</v>
      </c>
      <c r="I226" s="38">
        <f t="shared" si="49"/>
        <v>0.25709405025608212</v>
      </c>
      <c r="J226" s="33">
        <v>57079447</v>
      </c>
      <c r="K226" s="38">
        <f t="shared" si="50"/>
        <v>0.17667160137597807</v>
      </c>
      <c r="L226" s="33">
        <v>0</v>
      </c>
      <c r="M226" s="38">
        <f t="shared" si="51"/>
        <v>0</v>
      </c>
      <c r="N226" s="33">
        <f t="shared" si="52"/>
        <v>209101573</v>
      </c>
      <c r="O226" s="38">
        <f t="shared" si="53"/>
        <v>0.64720861349876035</v>
      </c>
      <c r="P226" s="33">
        <v>51547884</v>
      </c>
      <c r="Q226" s="33">
        <v>305956457</v>
      </c>
      <c r="R226" s="33">
        <v>301638210</v>
      </c>
      <c r="S226" s="33">
        <v>139617304</v>
      </c>
      <c r="T226" s="38">
        <f t="shared" si="54"/>
        <v>0.46286345486535013</v>
      </c>
      <c r="U226" s="38">
        <f t="shared" si="55"/>
        <v>0.10730921564113083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656689151</v>
      </c>
      <c r="E227" s="33">
        <v>720668356</v>
      </c>
      <c r="F227" s="33">
        <v>101615203</v>
      </c>
      <c r="G227" s="38">
        <f t="shared" si="48"/>
        <v>0.15473866569176806</v>
      </c>
      <c r="H227" s="33">
        <v>111736301</v>
      </c>
      <c r="I227" s="38">
        <f t="shared" si="49"/>
        <v>0.1701509775665534</v>
      </c>
      <c r="J227" s="33">
        <v>86220029</v>
      </c>
      <c r="K227" s="38">
        <f t="shared" si="50"/>
        <v>0.11963898273341143</v>
      </c>
      <c r="L227" s="33">
        <v>0</v>
      </c>
      <c r="M227" s="38">
        <f t="shared" si="51"/>
        <v>0</v>
      </c>
      <c r="N227" s="33">
        <f t="shared" si="52"/>
        <v>299571533</v>
      </c>
      <c r="O227" s="38">
        <f t="shared" si="53"/>
        <v>0.41568570411880273</v>
      </c>
      <c r="P227" s="33">
        <v>33286074</v>
      </c>
      <c r="Q227" s="33">
        <v>774195640</v>
      </c>
      <c r="R227" s="33">
        <v>735374679</v>
      </c>
      <c r="S227" s="33">
        <v>178905042</v>
      </c>
      <c r="T227" s="38">
        <f t="shared" si="54"/>
        <v>0.24328420206592399</v>
      </c>
      <c r="U227" s="38">
        <f t="shared" si="55"/>
        <v>1.5902733076901772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497336873</v>
      </c>
      <c r="E228" s="33">
        <v>536352013</v>
      </c>
      <c r="F228" s="33">
        <v>120592328</v>
      </c>
      <c r="G228" s="38">
        <f t="shared" si="48"/>
        <v>0.24247614554008748</v>
      </c>
      <c r="H228" s="33">
        <v>149373978</v>
      </c>
      <c r="I228" s="38">
        <f t="shared" si="49"/>
        <v>0.30034768405358114</v>
      </c>
      <c r="J228" s="33">
        <v>121365051</v>
      </c>
      <c r="K228" s="38">
        <f t="shared" si="50"/>
        <v>0.22627872751173958</v>
      </c>
      <c r="L228" s="33">
        <v>0</v>
      </c>
      <c r="M228" s="38">
        <f t="shared" si="51"/>
        <v>0</v>
      </c>
      <c r="N228" s="33">
        <f t="shared" si="52"/>
        <v>391331357</v>
      </c>
      <c r="O228" s="38">
        <f t="shared" si="53"/>
        <v>0.72961664637212797</v>
      </c>
      <c r="P228" s="33">
        <v>122119318</v>
      </c>
      <c r="Q228" s="33">
        <v>526835044</v>
      </c>
      <c r="R228" s="33">
        <v>564287125</v>
      </c>
      <c r="S228" s="33">
        <v>339702627</v>
      </c>
      <c r="T228" s="38">
        <f t="shared" si="54"/>
        <v>0.60200315043516184</v>
      </c>
      <c r="U228" s="38">
        <f t="shared" si="55"/>
        <v>-6.1764756989552971E-3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116027994</v>
      </c>
      <c r="E229" s="33">
        <v>118706807</v>
      </c>
      <c r="F229" s="33">
        <v>25757845</v>
      </c>
      <c r="G229" s="38">
        <f t="shared" si="48"/>
        <v>0.22199681397577209</v>
      </c>
      <c r="H229" s="33">
        <v>29955048</v>
      </c>
      <c r="I229" s="38">
        <f t="shared" si="49"/>
        <v>0.25817086866123012</v>
      </c>
      <c r="J229" s="33">
        <v>25532251</v>
      </c>
      <c r="K229" s="38">
        <f t="shared" si="50"/>
        <v>0.21508666305884211</v>
      </c>
      <c r="L229" s="33">
        <v>0</v>
      </c>
      <c r="M229" s="38">
        <f t="shared" si="51"/>
        <v>0</v>
      </c>
      <c r="N229" s="33">
        <f t="shared" si="52"/>
        <v>81245144</v>
      </c>
      <c r="O229" s="38">
        <f t="shared" si="53"/>
        <v>0.6844185776136662</v>
      </c>
      <c r="P229" s="33">
        <v>25182774</v>
      </c>
      <c r="Q229" s="33">
        <v>112907171</v>
      </c>
      <c r="R229" s="33">
        <v>119784712</v>
      </c>
      <c r="S229" s="33">
        <v>78730967</v>
      </c>
      <c r="T229" s="38">
        <f t="shared" si="54"/>
        <v>0.65727057890325769</v>
      </c>
      <c r="U229" s="38">
        <f t="shared" si="55"/>
        <v>1.3877621266028983E-2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1836462568</v>
      </c>
      <c r="E230" s="34">
        <f>SUM(E225:E229)</f>
        <v>1921264516</v>
      </c>
      <c r="F230" s="34">
        <f>SUM(F225:F229)</f>
        <v>354068429</v>
      </c>
      <c r="G230" s="39">
        <f t="shared" si="48"/>
        <v>0.19279915374784812</v>
      </c>
      <c r="H230" s="34">
        <f>SUM(H225:H229)</f>
        <v>435559208</v>
      </c>
      <c r="I230" s="39">
        <f t="shared" si="49"/>
        <v>0.23717292995214481</v>
      </c>
      <c r="J230" s="34">
        <f>SUM(J225:J229)</f>
        <v>385265292</v>
      </c>
      <c r="K230" s="39">
        <f t="shared" si="50"/>
        <v>0.20052693879034822</v>
      </c>
      <c r="L230" s="34">
        <f>SUM(L225:L229)</f>
        <v>0</v>
      </c>
      <c r="M230" s="39">
        <f t="shared" si="51"/>
        <v>0</v>
      </c>
      <c r="N230" s="34">
        <f t="shared" si="52"/>
        <v>1174892929</v>
      </c>
      <c r="O230" s="39">
        <f t="shared" si="53"/>
        <v>0.61152065174559234</v>
      </c>
      <c r="P230" s="34">
        <f>SUM(P225:P229)</f>
        <v>256389541</v>
      </c>
      <c r="Q230" s="34">
        <f>SUM(Q225:Q229)</f>
        <v>1843582116</v>
      </c>
      <c r="R230" s="34">
        <f>SUM(R225:R229)</f>
        <v>1871306673</v>
      </c>
      <c r="S230" s="34">
        <f>SUM(S225:S229)</f>
        <v>837808256</v>
      </c>
      <c r="T230" s="39">
        <f t="shared" si="54"/>
        <v>0.44771296340052114</v>
      </c>
      <c r="U230" s="39">
        <f t="shared" si="55"/>
        <v>0.50265603853161855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5688822591</v>
      </c>
      <c r="E231" s="34">
        <f>SUM(E208:E215,E217:E223,E225:E229)</f>
        <v>5832324063</v>
      </c>
      <c r="F231" s="34">
        <f>SUM(F208:F215,F217:F223,F225:F229)</f>
        <v>915396071</v>
      </c>
      <c r="G231" s="39">
        <f t="shared" si="48"/>
        <v>0.16091134085429243</v>
      </c>
      <c r="H231" s="34">
        <f>SUM(H208:H215,H217:H223,H225:H229)</f>
        <v>1129307040</v>
      </c>
      <c r="I231" s="39">
        <f t="shared" si="49"/>
        <v>0.19851331658445806</v>
      </c>
      <c r="J231" s="34">
        <f>SUM(J208:J215,J217:J223,J225:J229)</f>
        <v>1213522688</v>
      </c>
      <c r="K231" s="39">
        <f t="shared" si="50"/>
        <v>0.20806846034131282</v>
      </c>
      <c r="L231" s="34">
        <f>SUM(L208:L215,L217:L223,L225:L229)</f>
        <v>0</v>
      </c>
      <c r="M231" s="39">
        <f t="shared" si="51"/>
        <v>0</v>
      </c>
      <c r="N231" s="34">
        <f t="shared" si="52"/>
        <v>3258225799</v>
      </c>
      <c r="O231" s="39">
        <f t="shared" si="53"/>
        <v>0.55864965043181281</v>
      </c>
      <c r="P231" s="34">
        <f>SUM(P208:P215,P217:P223,P225:P229)</f>
        <v>886702547</v>
      </c>
      <c r="Q231" s="34">
        <f>SUM(Q208:Q215,Q217:Q223,Q225:Q229)</f>
        <v>5733345963</v>
      </c>
      <c r="R231" s="34">
        <f>SUM(R208:R215,R217:R223,R225:R229)</f>
        <v>5409230863</v>
      </c>
      <c r="S231" s="34">
        <f>SUM(S208:S215,S217:S223,S225:S229)</f>
        <v>2859344026</v>
      </c>
      <c r="T231" s="39">
        <f t="shared" si="54"/>
        <v>0.52860454626892861</v>
      </c>
      <c r="U231" s="39">
        <f t="shared" si="55"/>
        <v>0.36857922885835581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169374399</v>
      </c>
      <c r="E234" s="33">
        <v>182617416</v>
      </c>
      <c r="F234" s="33">
        <v>29968949</v>
      </c>
      <c r="G234" s="38">
        <f t="shared" ref="G234:G260" si="56">IF(($D234     =0),0,($F234     /$D234     ))</f>
        <v>0.17693907212033858</v>
      </c>
      <c r="H234" s="33">
        <v>39442253</v>
      </c>
      <c r="I234" s="38">
        <f t="shared" ref="I234:I260" si="57">IF(($D234     =0),0,($H234     /$D234     ))</f>
        <v>0.23287021670848851</v>
      </c>
      <c r="J234" s="33">
        <v>44943246</v>
      </c>
      <c r="K234" s="38">
        <f t="shared" ref="K234:K260" si="58">IF(($E234     =0),0,($J234     /$E234     ))</f>
        <v>0.24610602309694274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114354448</v>
      </c>
      <c r="O234" s="38">
        <f t="shared" ref="O234:O260" si="61">IF(($E234     =0),0,($N234     /$E234     ))</f>
        <v>0.62619683546502491</v>
      </c>
      <c r="P234" s="33">
        <v>34529242</v>
      </c>
      <c r="Q234" s="33">
        <v>131134029</v>
      </c>
      <c r="R234" s="33">
        <v>149923447</v>
      </c>
      <c r="S234" s="33">
        <v>123131542</v>
      </c>
      <c r="T234" s="38">
        <f t="shared" ref="T234:T260" si="62">IF(($R234     =0),0,($S234     /$R234     ))</f>
        <v>0.82129609786786717</v>
      </c>
      <c r="U234" s="38">
        <f t="shared" ref="U234:U260" si="63">IF(($P234     =0),0,(($J234     /$P234     )-1))</f>
        <v>0.30159955437191477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1179440414</v>
      </c>
      <c r="E235" s="33">
        <v>1013248987</v>
      </c>
      <c r="F235" s="33">
        <v>123325378</v>
      </c>
      <c r="G235" s="38">
        <f t="shared" si="56"/>
        <v>0.10456261845543305</v>
      </c>
      <c r="H235" s="33">
        <v>117959191</v>
      </c>
      <c r="I235" s="38">
        <f t="shared" si="57"/>
        <v>0.10001284473536787</v>
      </c>
      <c r="J235" s="33">
        <v>57748867</v>
      </c>
      <c r="K235" s="38">
        <f t="shared" si="58"/>
        <v>5.6993757448483881E-2</v>
      </c>
      <c r="L235" s="33">
        <v>0</v>
      </c>
      <c r="M235" s="38">
        <f t="shared" si="59"/>
        <v>0</v>
      </c>
      <c r="N235" s="33">
        <f t="shared" si="60"/>
        <v>299033436</v>
      </c>
      <c r="O235" s="38">
        <f t="shared" si="61"/>
        <v>0.2951233505649683</v>
      </c>
      <c r="P235" s="33">
        <v>61948440</v>
      </c>
      <c r="Q235" s="33">
        <v>1172313531</v>
      </c>
      <c r="R235" s="33">
        <v>1179522531</v>
      </c>
      <c r="S235" s="33">
        <v>229793760</v>
      </c>
      <c r="T235" s="38">
        <f t="shared" si="62"/>
        <v>0.19481930523631516</v>
      </c>
      <c r="U235" s="38">
        <f t="shared" si="63"/>
        <v>-6.7791424610531004E-2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550448623</v>
      </c>
      <c r="E236" s="33">
        <v>557301683</v>
      </c>
      <c r="F236" s="33">
        <v>61188796</v>
      </c>
      <c r="G236" s="38">
        <f t="shared" si="56"/>
        <v>0.11116168420317767</v>
      </c>
      <c r="H236" s="33">
        <v>90415011</v>
      </c>
      <c r="I236" s="38">
        <f t="shared" si="57"/>
        <v>0.16425694828198345</v>
      </c>
      <c r="J236" s="33">
        <v>83211846</v>
      </c>
      <c r="K236" s="38">
        <f t="shared" si="58"/>
        <v>0.14931203069774329</v>
      </c>
      <c r="L236" s="33">
        <v>0</v>
      </c>
      <c r="M236" s="38">
        <f t="shared" si="59"/>
        <v>0</v>
      </c>
      <c r="N236" s="33">
        <f t="shared" si="60"/>
        <v>234815653</v>
      </c>
      <c r="O236" s="38">
        <f t="shared" si="61"/>
        <v>0.42134387920016386</v>
      </c>
      <c r="P236" s="33">
        <v>57328228</v>
      </c>
      <c r="Q236" s="33">
        <v>505838687</v>
      </c>
      <c r="R236" s="33">
        <v>516521230</v>
      </c>
      <c r="S236" s="33">
        <v>190744631</v>
      </c>
      <c r="T236" s="38">
        <f t="shared" si="62"/>
        <v>0.36928710752121457</v>
      </c>
      <c r="U236" s="38">
        <f t="shared" si="63"/>
        <v>0.45149865786886001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34909209</v>
      </c>
      <c r="E237" s="33">
        <v>34909209</v>
      </c>
      <c r="F237" s="33">
        <v>5079391</v>
      </c>
      <c r="G237" s="38">
        <f t="shared" si="56"/>
        <v>0.14550289581181861</v>
      </c>
      <c r="H237" s="33">
        <v>1388541</v>
      </c>
      <c r="I237" s="38">
        <f t="shared" si="57"/>
        <v>3.9775779508495882E-2</v>
      </c>
      <c r="J237" s="33">
        <v>1650054</v>
      </c>
      <c r="K237" s="38">
        <f t="shared" si="58"/>
        <v>4.7267011979561041E-2</v>
      </c>
      <c r="L237" s="33">
        <v>0</v>
      </c>
      <c r="M237" s="38">
        <f t="shared" si="59"/>
        <v>0</v>
      </c>
      <c r="N237" s="33">
        <f t="shared" si="60"/>
        <v>8117986</v>
      </c>
      <c r="O237" s="38">
        <f t="shared" si="61"/>
        <v>0.23254568729987551</v>
      </c>
      <c r="P237" s="33">
        <v>1246262</v>
      </c>
      <c r="Q237" s="33">
        <v>27926626</v>
      </c>
      <c r="R237" s="33">
        <v>27926626</v>
      </c>
      <c r="S237" s="33">
        <v>5872142</v>
      </c>
      <c r="T237" s="38">
        <f t="shared" si="62"/>
        <v>0.21027037064914322</v>
      </c>
      <c r="U237" s="38">
        <f t="shared" si="63"/>
        <v>0.32400249706722994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232954296</v>
      </c>
      <c r="E238" s="33">
        <v>231554296</v>
      </c>
      <c r="F238" s="33">
        <v>38185514</v>
      </c>
      <c r="G238" s="38">
        <f t="shared" si="56"/>
        <v>0.1639184795287055</v>
      </c>
      <c r="H238" s="33">
        <v>43986056</v>
      </c>
      <c r="I238" s="38">
        <f t="shared" si="57"/>
        <v>0.18881839380201856</v>
      </c>
      <c r="J238" s="33">
        <v>135313735</v>
      </c>
      <c r="K238" s="38">
        <f t="shared" si="58"/>
        <v>0.5843715160439088</v>
      </c>
      <c r="L238" s="33">
        <v>0</v>
      </c>
      <c r="M238" s="38">
        <f t="shared" si="59"/>
        <v>0</v>
      </c>
      <c r="N238" s="33">
        <f t="shared" si="60"/>
        <v>217485305</v>
      </c>
      <c r="O238" s="38">
        <f t="shared" si="61"/>
        <v>0.93924107113089361</v>
      </c>
      <c r="P238" s="33">
        <v>93931611</v>
      </c>
      <c r="Q238" s="33">
        <v>244344601</v>
      </c>
      <c r="R238" s="33">
        <v>246698595</v>
      </c>
      <c r="S238" s="33">
        <v>174051790</v>
      </c>
      <c r="T238" s="38">
        <f t="shared" si="62"/>
        <v>0.70552404240486255</v>
      </c>
      <c r="U238" s="38">
        <f t="shared" si="63"/>
        <v>0.44055588485541897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90082808</v>
      </c>
      <c r="E239" s="33">
        <v>102089615</v>
      </c>
      <c r="F239" s="33">
        <v>15273315</v>
      </c>
      <c r="G239" s="38">
        <f t="shared" si="56"/>
        <v>0.16954750122798126</v>
      </c>
      <c r="H239" s="33">
        <v>14556851</v>
      </c>
      <c r="I239" s="38">
        <f t="shared" si="57"/>
        <v>0.16159410794565818</v>
      </c>
      <c r="J239" s="33">
        <v>18323478</v>
      </c>
      <c r="K239" s="38">
        <f t="shared" si="58"/>
        <v>0.17948425018548655</v>
      </c>
      <c r="L239" s="33">
        <v>0</v>
      </c>
      <c r="M239" s="38">
        <f t="shared" si="59"/>
        <v>0</v>
      </c>
      <c r="N239" s="33">
        <f t="shared" si="60"/>
        <v>48153644</v>
      </c>
      <c r="O239" s="38">
        <f t="shared" si="61"/>
        <v>0.47168014102119987</v>
      </c>
      <c r="P239" s="33">
        <v>11127860</v>
      </c>
      <c r="Q239" s="33">
        <v>92385940</v>
      </c>
      <c r="R239" s="33">
        <v>96202026</v>
      </c>
      <c r="S239" s="33">
        <v>39002032</v>
      </c>
      <c r="T239" s="38">
        <f t="shared" si="62"/>
        <v>0.40541798984566085</v>
      </c>
      <c r="U239" s="38">
        <f t="shared" si="63"/>
        <v>0.64663088859852658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2257209749</v>
      </c>
      <c r="E240" s="34">
        <f>SUM(E234:E239)</f>
        <v>2121721206</v>
      </c>
      <c r="F240" s="34">
        <f>SUM(F234:F239)</f>
        <v>273021343</v>
      </c>
      <c r="G240" s="39">
        <f t="shared" si="56"/>
        <v>0.12095523826306138</v>
      </c>
      <c r="H240" s="34">
        <f>SUM(H234:H239)</f>
        <v>307747903</v>
      </c>
      <c r="I240" s="39">
        <f t="shared" si="57"/>
        <v>0.13633996713701063</v>
      </c>
      <c r="J240" s="34">
        <f>SUM(J234:J239)</f>
        <v>341191226</v>
      </c>
      <c r="K240" s="39">
        <f t="shared" si="58"/>
        <v>0.16080869863351877</v>
      </c>
      <c r="L240" s="34">
        <f>SUM(L234:L239)</f>
        <v>0</v>
      </c>
      <c r="M240" s="39">
        <f t="shared" si="59"/>
        <v>0</v>
      </c>
      <c r="N240" s="34">
        <f t="shared" si="60"/>
        <v>921960472</v>
      </c>
      <c r="O240" s="39">
        <f t="shared" si="61"/>
        <v>0.43453422126940838</v>
      </c>
      <c r="P240" s="34">
        <f>SUM(P234:P239)</f>
        <v>260111643</v>
      </c>
      <c r="Q240" s="34">
        <f>SUM(Q234:Q239)</f>
        <v>2173943414</v>
      </c>
      <c r="R240" s="34">
        <f>SUM(R234:R239)</f>
        <v>2216794455</v>
      </c>
      <c r="S240" s="34">
        <f>SUM(S234:S239)</f>
        <v>762595897</v>
      </c>
      <c r="T240" s="39">
        <f t="shared" si="62"/>
        <v>0.34400839251467724</v>
      </c>
      <c r="U240" s="39">
        <f t="shared" si="63"/>
        <v>0.3117107026231809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86565981</v>
      </c>
      <c r="E241" s="33">
        <v>98917022</v>
      </c>
      <c r="F241" s="33">
        <v>16216411</v>
      </c>
      <c r="G241" s="38">
        <f t="shared" si="56"/>
        <v>0.18733006676144523</v>
      </c>
      <c r="H241" s="33">
        <v>15425030</v>
      </c>
      <c r="I241" s="38">
        <f t="shared" si="57"/>
        <v>0.17818812681161667</v>
      </c>
      <c r="J241" s="33">
        <v>14613864</v>
      </c>
      <c r="K241" s="38">
        <f t="shared" si="58"/>
        <v>0.14773861671654451</v>
      </c>
      <c r="L241" s="33">
        <v>0</v>
      </c>
      <c r="M241" s="38">
        <f t="shared" si="59"/>
        <v>0</v>
      </c>
      <c r="N241" s="33">
        <f t="shared" si="60"/>
        <v>46255305</v>
      </c>
      <c r="O241" s="38">
        <f t="shared" si="61"/>
        <v>0.46761724185347997</v>
      </c>
      <c r="P241" s="33">
        <v>8218126</v>
      </c>
      <c r="Q241" s="33">
        <v>65771753</v>
      </c>
      <c r="R241" s="33">
        <v>66771753</v>
      </c>
      <c r="S241" s="33">
        <v>36852001</v>
      </c>
      <c r="T241" s="38">
        <f t="shared" si="62"/>
        <v>0.55191004196040805</v>
      </c>
      <c r="U241" s="38">
        <f t="shared" si="63"/>
        <v>0.77824774163842214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140916879</v>
      </c>
      <c r="E242" s="33">
        <v>153271091</v>
      </c>
      <c r="F242" s="33">
        <v>2896001</v>
      </c>
      <c r="G242" s="38">
        <f t="shared" si="56"/>
        <v>2.055112929374486E-2</v>
      </c>
      <c r="H242" s="33">
        <v>19923876</v>
      </c>
      <c r="I242" s="38">
        <f t="shared" si="57"/>
        <v>0.14138743450314423</v>
      </c>
      <c r="J242" s="33">
        <v>8225919</v>
      </c>
      <c r="K242" s="38">
        <f t="shared" si="58"/>
        <v>5.3669083623864855E-2</v>
      </c>
      <c r="L242" s="33">
        <v>0</v>
      </c>
      <c r="M242" s="38">
        <f t="shared" si="59"/>
        <v>0</v>
      </c>
      <c r="N242" s="33">
        <f t="shared" si="60"/>
        <v>31045796</v>
      </c>
      <c r="O242" s="38">
        <f t="shared" si="61"/>
        <v>0.20255480532855344</v>
      </c>
      <c r="P242" s="33">
        <v>17887733</v>
      </c>
      <c r="Q242" s="33">
        <v>103026458</v>
      </c>
      <c r="R242" s="33">
        <v>103026458</v>
      </c>
      <c r="S242" s="33">
        <v>46556845</v>
      </c>
      <c r="T242" s="38">
        <f t="shared" si="62"/>
        <v>0.45189212464239042</v>
      </c>
      <c r="U242" s="38">
        <f t="shared" si="63"/>
        <v>-0.54013630458370554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481394168</v>
      </c>
      <c r="E243" s="33">
        <v>500092023</v>
      </c>
      <c r="F243" s="33">
        <v>58086747</v>
      </c>
      <c r="G243" s="38">
        <f t="shared" si="56"/>
        <v>0.12066358685093169</v>
      </c>
      <c r="H243" s="33">
        <v>65239388</v>
      </c>
      <c r="I243" s="38">
        <f t="shared" si="57"/>
        <v>0.13552176643735328</v>
      </c>
      <c r="J243" s="33">
        <v>58701446</v>
      </c>
      <c r="K243" s="38">
        <f t="shared" si="58"/>
        <v>0.11738128844338715</v>
      </c>
      <c r="L243" s="33">
        <v>0</v>
      </c>
      <c r="M243" s="38">
        <f t="shared" si="59"/>
        <v>0</v>
      </c>
      <c r="N243" s="33">
        <f t="shared" si="60"/>
        <v>182027581</v>
      </c>
      <c r="O243" s="38">
        <f t="shared" si="61"/>
        <v>0.36398817143300044</v>
      </c>
      <c r="P243" s="33">
        <v>53367718</v>
      </c>
      <c r="Q243" s="33">
        <v>494382192</v>
      </c>
      <c r="R243" s="33">
        <v>502093014</v>
      </c>
      <c r="S243" s="33">
        <v>159490081</v>
      </c>
      <c r="T243" s="38">
        <f t="shared" si="62"/>
        <v>0.31765046824571036</v>
      </c>
      <c r="U243" s="38">
        <f t="shared" si="63"/>
        <v>9.9942965520841698E-2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283792967</v>
      </c>
      <c r="E244" s="33">
        <v>285893430</v>
      </c>
      <c r="F244" s="33">
        <v>44579264</v>
      </c>
      <c r="G244" s="38">
        <f t="shared" si="56"/>
        <v>0.15708375183237011</v>
      </c>
      <c r="H244" s="33">
        <v>45514009</v>
      </c>
      <c r="I244" s="38">
        <f t="shared" si="57"/>
        <v>0.16037750858004879</v>
      </c>
      <c r="J244" s="33">
        <v>26272006</v>
      </c>
      <c r="K244" s="38">
        <f t="shared" si="58"/>
        <v>9.189440275000374E-2</v>
      </c>
      <c r="L244" s="33">
        <v>0</v>
      </c>
      <c r="M244" s="38">
        <f t="shared" si="59"/>
        <v>0</v>
      </c>
      <c r="N244" s="33">
        <f t="shared" si="60"/>
        <v>116365279</v>
      </c>
      <c r="O244" s="38">
        <f t="shared" si="61"/>
        <v>0.40702327087404561</v>
      </c>
      <c r="P244" s="33">
        <v>21746276</v>
      </c>
      <c r="Q244" s="33">
        <v>243657580</v>
      </c>
      <c r="R244" s="33">
        <v>251465218</v>
      </c>
      <c r="S244" s="33">
        <v>89983951</v>
      </c>
      <c r="T244" s="38">
        <f t="shared" si="62"/>
        <v>0.35783855801481063</v>
      </c>
      <c r="U244" s="38">
        <f t="shared" si="63"/>
        <v>0.20811517337497243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143712430</v>
      </c>
      <c r="E245" s="33">
        <v>132150188</v>
      </c>
      <c r="F245" s="33">
        <v>13791130</v>
      </c>
      <c r="G245" s="38">
        <f t="shared" si="56"/>
        <v>9.5963376306419698E-2</v>
      </c>
      <c r="H245" s="33">
        <v>13581478</v>
      </c>
      <c r="I245" s="38">
        <f t="shared" si="57"/>
        <v>9.4504546336040662E-2</v>
      </c>
      <c r="J245" s="33">
        <v>22110633</v>
      </c>
      <c r="K245" s="38">
        <f t="shared" si="58"/>
        <v>0.16731442712741354</v>
      </c>
      <c r="L245" s="33">
        <v>0</v>
      </c>
      <c r="M245" s="38">
        <f t="shared" si="59"/>
        <v>0</v>
      </c>
      <c r="N245" s="33">
        <f t="shared" si="60"/>
        <v>49483241</v>
      </c>
      <c r="O245" s="38">
        <f t="shared" si="61"/>
        <v>0.3744469966247797</v>
      </c>
      <c r="P245" s="33">
        <v>15387235</v>
      </c>
      <c r="Q245" s="33">
        <v>143400085</v>
      </c>
      <c r="R245" s="33">
        <v>119605585</v>
      </c>
      <c r="S245" s="33">
        <v>41860191</v>
      </c>
      <c r="T245" s="38">
        <f t="shared" si="62"/>
        <v>0.34998525361503813</v>
      </c>
      <c r="U245" s="38">
        <f t="shared" si="63"/>
        <v>0.43694646894000133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428744972</v>
      </c>
      <c r="E246" s="33">
        <v>454926894</v>
      </c>
      <c r="F246" s="33">
        <v>66497928</v>
      </c>
      <c r="G246" s="38">
        <f t="shared" si="56"/>
        <v>0.15509902702719042</v>
      </c>
      <c r="H246" s="33">
        <v>50907681</v>
      </c>
      <c r="I246" s="38">
        <f t="shared" si="57"/>
        <v>0.11873650847152092</v>
      </c>
      <c r="J246" s="33">
        <v>33030995</v>
      </c>
      <c r="K246" s="38">
        <f t="shared" si="58"/>
        <v>7.2607259398473817E-2</v>
      </c>
      <c r="L246" s="33">
        <v>0</v>
      </c>
      <c r="M246" s="38">
        <f t="shared" si="59"/>
        <v>0</v>
      </c>
      <c r="N246" s="33">
        <f t="shared" si="60"/>
        <v>150436604</v>
      </c>
      <c r="O246" s="38">
        <f t="shared" si="61"/>
        <v>0.33068303057941439</v>
      </c>
      <c r="P246" s="33">
        <v>38751953</v>
      </c>
      <c r="Q246" s="33">
        <v>376902798</v>
      </c>
      <c r="R246" s="33">
        <v>406132055</v>
      </c>
      <c r="S246" s="33">
        <v>115090200</v>
      </c>
      <c r="T246" s="38">
        <f t="shared" si="62"/>
        <v>0.28338122682781097</v>
      </c>
      <c r="U246" s="38">
        <f t="shared" si="63"/>
        <v>-0.14763018524511529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1565127397</v>
      </c>
      <c r="E247" s="34">
        <f>SUM(E241:E246)</f>
        <v>1625250648</v>
      </c>
      <c r="F247" s="34">
        <f>SUM(F241:F246)</f>
        <v>202067481</v>
      </c>
      <c r="G247" s="39">
        <f t="shared" si="56"/>
        <v>0.1291060915471279</v>
      </c>
      <c r="H247" s="34">
        <f>SUM(H241:H246)</f>
        <v>210591462</v>
      </c>
      <c r="I247" s="39">
        <f t="shared" si="57"/>
        <v>0.13455228143322828</v>
      </c>
      <c r="J247" s="34">
        <f>SUM(J241:J246)</f>
        <v>162954863</v>
      </c>
      <c r="K247" s="39">
        <f t="shared" si="58"/>
        <v>0.10026445040986687</v>
      </c>
      <c r="L247" s="34">
        <f>SUM(L241:L246)</f>
        <v>0</v>
      </c>
      <c r="M247" s="39">
        <f t="shared" si="59"/>
        <v>0</v>
      </c>
      <c r="N247" s="34">
        <f t="shared" si="60"/>
        <v>575613806</v>
      </c>
      <c r="O247" s="39">
        <f t="shared" si="61"/>
        <v>0.35416925180638353</v>
      </c>
      <c r="P247" s="34">
        <f>SUM(P241:P246)</f>
        <v>155359041</v>
      </c>
      <c r="Q247" s="34">
        <f>SUM(Q241:Q246)</f>
        <v>1427140866</v>
      </c>
      <c r="R247" s="34">
        <f>SUM(R241:R246)</f>
        <v>1449094083</v>
      </c>
      <c r="S247" s="34">
        <f>SUM(S241:S246)</f>
        <v>489833269</v>
      </c>
      <c r="T247" s="39">
        <f t="shared" si="62"/>
        <v>0.33802723697961579</v>
      </c>
      <c r="U247" s="39">
        <f t="shared" si="63"/>
        <v>4.8892049996626774E-2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137913748</v>
      </c>
      <c r="E248" s="33">
        <v>140242199</v>
      </c>
      <c r="F248" s="33">
        <v>14829080</v>
      </c>
      <c r="G248" s="38">
        <f t="shared" si="56"/>
        <v>0.1075243056986603</v>
      </c>
      <c r="H248" s="33">
        <v>14509049</v>
      </c>
      <c r="I248" s="38">
        <f t="shared" si="57"/>
        <v>0.10520379012540505</v>
      </c>
      <c r="J248" s="33">
        <v>27194565</v>
      </c>
      <c r="K248" s="38">
        <f t="shared" si="58"/>
        <v>0.19391142747269671</v>
      </c>
      <c r="L248" s="33">
        <v>0</v>
      </c>
      <c r="M248" s="38">
        <f t="shared" si="59"/>
        <v>0</v>
      </c>
      <c r="N248" s="33">
        <f t="shared" si="60"/>
        <v>56532694</v>
      </c>
      <c r="O248" s="38">
        <f t="shared" si="61"/>
        <v>0.40310758390204648</v>
      </c>
      <c r="P248" s="33">
        <v>15317906</v>
      </c>
      <c r="Q248" s="33">
        <v>115833699</v>
      </c>
      <c r="R248" s="33">
        <v>134274125</v>
      </c>
      <c r="S248" s="33">
        <v>43463727</v>
      </c>
      <c r="T248" s="38">
        <f t="shared" si="62"/>
        <v>0.32369398795188575</v>
      </c>
      <c r="U248" s="38">
        <f t="shared" si="63"/>
        <v>0.77534481540753686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128914065</v>
      </c>
      <c r="E249" s="33">
        <v>128914065</v>
      </c>
      <c r="F249" s="33">
        <v>19965081</v>
      </c>
      <c r="G249" s="38">
        <f t="shared" si="56"/>
        <v>0.15487123922436236</v>
      </c>
      <c r="H249" s="33">
        <v>17932214</v>
      </c>
      <c r="I249" s="38">
        <f t="shared" si="57"/>
        <v>0.13910207547950645</v>
      </c>
      <c r="J249" s="33">
        <v>18631634</v>
      </c>
      <c r="K249" s="38">
        <f t="shared" si="58"/>
        <v>0.14452755019399938</v>
      </c>
      <c r="L249" s="33">
        <v>0</v>
      </c>
      <c r="M249" s="38">
        <f t="shared" si="59"/>
        <v>0</v>
      </c>
      <c r="N249" s="33">
        <f t="shared" si="60"/>
        <v>56528929</v>
      </c>
      <c r="O249" s="38">
        <f t="shared" si="61"/>
        <v>0.43850086489786821</v>
      </c>
      <c r="P249" s="33">
        <v>0</v>
      </c>
      <c r="Q249" s="33">
        <v>93210458</v>
      </c>
      <c r="R249" s="33">
        <v>99918134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81001016</v>
      </c>
      <c r="E250" s="33">
        <v>96201016</v>
      </c>
      <c r="F250" s="33">
        <v>14714646</v>
      </c>
      <c r="G250" s="38">
        <f t="shared" si="56"/>
        <v>0.18166001769656814</v>
      </c>
      <c r="H250" s="33">
        <v>16001287</v>
      </c>
      <c r="I250" s="38">
        <f t="shared" si="57"/>
        <v>0.19754427524711543</v>
      </c>
      <c r="J250" s="33">
        <v>25895735</v>
      </c>
      <c r="K250" s="38">
        <f t="shared" si="58"/>
        <v>0.26918359157454219</v>
      </c>
      <c r="L250" s="33">
        <v>0</v>
      </c>
      <c r="M250" s="38">
        <f t="shared" si="59"/>
        <v>0</v>
      </c>
      <c r="N250" s="33">
        <f t="shared" si="60"/>
        <v>56611668</v>
      </c>
      <c r="O250" s="38">
        <f t="shared" si="61"/>
        <v>0.58847266228456463</v>
      </c>
      <c r="P250" s="33">
        <v>11226880</v>
      </c>
      <c r="Q250" s="33">
        <v>75008285</v>
      </c>
      <c r="R250" s="33">
        <v>87234859</v>
      </c>
      <c r="S250" s="33">
        <v>48377934</v>
      </c>
      <c r="T250" s="38">
        <f t="shared" si="62"/>
        <v>0.55457112620540827</v>
      </c>
      <c r="U250" s="38">
        <f t="shared" si="63"/>
        <v>1.3065833962775053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126323973</v>
      </c>
      <c r="E251" s="33">
        <v>125286236</v>
      </c>
      <c r="F251" s="33">
        <v>8581144</v>
      </c>
      <c r="G251" s="38">
        <f t="shared" si="56"/>
        <v>6.7929655759006252E-2</v>
      </c>
      <c r="H251" s="33">
        <v>20245089</v>
      </c>
      <c r="I251" s="38">
        <f t="shared" si="57"/>
        <v>0.16026323839577147</v>
      </c>
      <c r="J251" s="33">
        <v>16960488</v>
      </c>
      <c r="K251" s="38">
        <f t="shared" si="58"/>
        <v>0.13537391290133419</v>
      </c>
      <c r="L251" s="33">
        <v>0</v>
      </c>
      <c r="M251" s="38">
        <f t="shared" si="59"/>
        <v>0</v>
      </c>
      <c r="N251" s="33">
        <f t="shared" si="60"/>
        <v>45786721</v>
      </c>
      <c r="O251" s="38">
        <f t="shared" si="61"/>
        <v>0.36545691260131719</v>
      </c>
      <c r="P251" s="33">
        <v>16618349</v>
      </c>
      <c r="Q251" s="33">
        <v>167471293</v>
      </c>
      <c r="R251" s="33">
        <v>159005563</v>
      </c>
      <c r="S251" s="33">
        <v>40450448</v>
      </c>
      <c r="T251" s="38">
        <f t="shared" si="62"/>
        <v>0.25439643265814543</v>
      </c>
      <c r="U251" s="38">
        <f t="shared" si="63"/>
        <v>2.0588025922430697E-2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103332427</v>
      </c>
      <c r="E252" s="33">
        <v>102892516</v>
      </c>
      <c r="F252" s="33">
        <v>16271513</v>
      </c>
      <c r="G252" s="38">
        <f t="shared" si="56"/>
        <v>0.15746763598226526</v>
      </c>
      <c r="H252" s="33">
        <v>13903405</v>
      </c>
      <c r="I252" s="38">
        <f t="shared" si="57"/>
        <v>0.13455026078115828</v>
      </c>
      <c r="J252" s="33">
        <v>11254972</v>
      </c>
      <c r="K252" s="38">
        <f t="shared" si="58"/>
        <v>0.10938572053189952</v>
      </c>
      <c r="L252" s="33">
        <v>0</v>
      </c>
      <c r="M252" s="38">
        <f t="shared" si="59"/>
        <v>0</v>
      </c>
      <c r="N252" s="33">
        <f t="shared" si="60"/>
        <v>41429890</v>
      </c>
      <c r="O252" s="38">
        <f t="shared" si="61"/>
        <v>0.40265212292019376</v>
      </c>
      <c r="P252" s="33">
        <v>15418626</v>
      </c>
      <c r="Q252" s="33">
        <v>71391752</v>
      </c>
      <c r="R252" s="33">
        <v>105863895</v>
      </c>
      <c r="S252" s="33">
        <v>39717620</v>
      </c>
      <c r="T252" s="38">
        <f t="shared" si="62"/>
        <v>0.37517625815675876</v>
      </c>
      <c r="U252" s="38">
        <f t="shared" si="63"/>
        <v>-0.27004053409168882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115268675</v>
      </c>
      <c r="E253" s="33">
        <v>144375730</v>
      </c>
      <c r="F253" s="33">
        <v>19789541</v>
      </c>
      <c r="G253" s="38">
        <f t="shared" si="56"/>
        <v>0.17168186413177736</v>
      </c>
      <c r="H253" s="33">
        <v>76305561</v>
      </c>
      <c r="I253" s="38">
        <f t="shared" si="57"/>
        <v>0.66198003056771493</v>
      </c>
      <c r="J253" s="33">
        <v>105712323</v>
      </c>
      <c r="K253" s="38">
        <f t="shared" si="58"/>
        <v>0.73220286401322443</v>
      </c>
      <c r="L253" s="33">
        <v>0</v>
      </c>
      <c r="M253" s="38">
        <f t="shared" si="59"/>
        <v>0</v>
      </c>
      <c r="N253" s="33">
        <f t="shared" si="60"/>
        <v>201807425</v>
      </c>
      <c r="O253" s="38">
        <f t="shared" si="61"/>
        <v>1.3977932786902618</v>
      </c>
      <c r="P253" s="33">
        <v>41675668</v>
      </c>
      <c r="Q253" s="33">
        <v>79236223</v>
      </c>
      <c r="R253" s="33">
        <v>102936249</v>
      </c>
      <c r="S253" s="33">
        <v>128280316</v>
      </c>
      <c r="T253" s="38">
        <f t="shared" si="62"/>
        <v>1.2462112933608063</v>
      </c>
      <c r="U253" s="38">
        <f t="shared" si="63"/>
        <v>1.5365477765107447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692753904</v>
      </c>
      <c r="E254" s="34">
        <f>SUM(E248:E253)</f>
        <v>737911762</v>
      </c>
      <c r="F254" s="34">
        <f>SUM(F248:F253)</f>
        <v>94151005</v>
      </c>
      <c r="G254" s="39">
        <f t="shared" si="56"/>
        <v>0.13590829940671109</v>
      </c>
      <c r="H254" s="34">
        <f>SUM(H248:H253)</f>
        <v>158896605</v>
      </c>
      <c r="I254" s="39">
        <f t="shared" si="57"/>
        <v>0.22936948327901446</v>
      </c>
      <c r="J254" s="34">
        <f>SUM(J248:J253)</f>
        <v>205649717</v>
      </c>
      <c r="K254" s="39">
        <f t="shared" si="58"/>
        <v>0.27869147449637754</v>
      </c>
      <c r="L254" s="34">
        <f>SUM(L248:L253)</f>
        <v>0</v>
      </c>
      <c r="M254" s="39">
        <f t="shared" si="59"/>
        <v>0</v>
      </c>
      <c r="N254" s="34">
        <f t="shared" si="60"/>
        <v>458697327</v>
      </c>
      <c r="O254" s="39">
        <f t="shared" si="61"/>
        <v>0.62161541612613569</v>
      </c>
      <c r="P254" s="34">
        <f>SUM(P248:P253)</f>
        <v>100257429</v>
      </c>
      <c r="Q254" s="34">
        <f>SUM(Q248:Q253)</f>
        <v>602151710</v>
      </c>
      <c r="R254" s="34">
        <f>SUM(R248:R253)</f>
        <v>689232825</v>
      </c>
      <c r="S254" s="34">
        <f>SUM(S248:S253)</f>
        <v>300290045</v>
      </c>
      <c r="T254" s="39">
        <f t="shared" si="62"/>
        <v>0.43568738183646433</v>
      </c>
      <c r="U254" s="39">
        <f t="shared" si="63"/>
        <v>1.051216743250019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275725541</v>
      </c>
      <c r="E255" s="33">
        <v>296827585</v>
      </c>
      <c r="F255" s="33">
        <v>34121585</v>
      </c>
      <c r="G255" s="38">
        <f t="shared" si="56"/>
        <v>0.12375199220300016</v>
      </c>
      <c r="H255" s="33">
        <v>42165495</v>
      </c>
      <c r="I255" s="38">
        <f t="shared" si="57"/>
        <v>0.15292560437844965</v>
      </c>
      <c r="J255" s="33">
        <v>46765296</v>
      </c>
      <c r="K255" s="38">
        <f t="shared" si="58"/>
        <v>0.15755037052907331</v>
      </c>
      <c r="L255" s="33">
        <v>0</v>
      </c>
      <c r="M255" s="38">
        <f t="shared" si="59"/>
        <v>0</v>
      </c>
      <c r="N255" s="33">
        <f t="shared" si="60"/>
        <v>123052376</v>
      </c>
      <c r="O255" s="38">
        <f t="shared" si="61"/>
        <v>0.41455842454804193</v>
      </c>
      <c r="P255" s="33">
        <v>152803386</v>
      </c>
      <c r="Q255" s="33">
        <v>323475519</v>
      </c>
      <c r="R255" s="33">
        <v>334489464</v>
      </c>
      <c r="S255" s="33">
        <v>221830010</v>
      </c>
      <c r="T255" s="38">
        <f t="shared" si="62"/>
        <v>0.66318982770709933</v>
      </c>
      <c r="U255" s="38">
        <f t="shared" si="63"/>
        <v>-0.69395117985147259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61647085</v>
      </c>
      <c r="E256" s="33">
        <v>79835070</v>
      </c>
      <c r="F256" s="33">
        <v>12349015</v>
      </c>
      <c r="G256" s="38">
        <f t="shared" si="56"/>
        <v>0.20031790635356075</v>
      </c>
      <c r="H256" s="33">
        <v>17321860</v>
      </c>
      <c r="I256" s="38">
        <f t="shared" si="57"/>
        <v>0.28098425091794688</v>
      </c>
      <c r="J256" s="33">
        <v>19472795</v>
      </c>
      <c r="K256" s="38">
        <f t="shared" si="58"/>
        <v>0.2439127942143722</v>
      </c>
      <c r="L256" s="33">
        <v>0</v>
      </c>
      <c r="M256" s="38">
        <f t="shared" si="59"/>
        <v>0</v>
      </c>
      <c r="N256" s="33">
        <f t="shared" si="60"/>
        <v>49143670</v>
      </c>
      <c r="O256" s="38">
        <f t="shared" si="61"/>
        <v>0.61556493906750509</v>
      </c>
      <c r="P256" s="33">
        <v>17793548</v>
      </c>
      <c r="Q256" s="33">
        <v>54706351</v>
      </c>
      <c r="R256" s="33">
        <v>69468351</v>
      </c>
      <c r="S256" s="33">
        <v>40674367</v>
      </c>
      <c r="T256" s="38">
        <f t="shared" si="62"/>
        <v>0.58550932064012862</v>
      </c>
      <c r="U256" s="38">
        <f t="shared" si="63"/>
        <v>9.4373926998707613E-2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465893874</v>
      </c>
      <c r="E257" s="33">
        <v>465893874</v>
      </c>
      <c r="F257" s="33">
        <v>98547825</v>
      </c>
      <c r="G257" s="38">
        <f t="shared" si="56"/>
        <v>0.2115241914513776</v>
      </c>
      <c r="H257" s="33">
        <v>122387025</v>
      </c>
      <c r="I257" s="38">
        <f t="shared" si="57"/>
        <v>0.26269292607182898</v>
      </c>
      <c r="J257" s="33">
        <v>72881450</v>
      </c>
      <c r="K257" s="38">
        <f t="shared" si="58"/>
        <v>0.15643358727657364</v>
      </c>
      <c r="L257" s="33">
        <v>0</v>
      </c>
      <c r="M257" s="38">
        <f t="shared" si="59"/>
        <v>0</v>
      </c>
      <c r="N257" s="33">
        <f t="shared" si="60"/>
        <v>293816300</v>
      </c>
      <c r="O257" s="38">
        <f t="shared" si="61"/>
        <v>0.63065070479978025</v>
      </c>
      <c r="P257" s="33">
        <v>165356830</v>
      </c>
      <c r="Q257" s="33">
        <v>491296521</v>
      </c>
      <c r="R257" s="33">
        <v>509672292</v>
      </c>
      <c r="S257" s="33">
        <v>314685592</v>
      </c>
      <c r="T257" s="38">
        <f t="shared" si="62"/>
        <v>0.61742730954658209</v>
      </c>
      <c r="U257" s="38">
        <f t="shared" si="63"/>
        <v>-0.5592474166322613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63166234</v>
      </c>
      <c r="E258" s="33">
        <v>59389170</v>
      </c>
      <c r="F258" s="33">
        <v>13724444</v>
      </c>
      <c r="G258" s="38">
        <f t="shared" si="56"/>
        <v>0.2172750080367305</v>
      </c>
      <c r="H258" s="33">
        <v>13710734</v>
      </c>
      <c r="I258" s="38">
        <f t="shared" si="57"/>
        <v>0.21705796169516769</v>
      </c>
      <c r="J258" s="33">
        <v>7445121</v>
      </c>
      <c r="K258" s="38">
        <f t="shared" si="58"/>
        <v>0.12536159370471081</v>
      </c>
      <c r="L258" s="33">
        <v>0</v>
      </c>
      <c r="M258" s="38">
        <f t="shared" si="59"/>
        <v>0</v>
      </c>
      <c r="N258" s="33">
        <f t="shared" si="60"/>
        <v>34880299</v>
      </c>
      <c r="O258" s="38">
        <f t="shared" si="61"/>
        <v>0.58731750250087689</v>
      </c>
      <c r="P258" s="33">
        <v>10222139</v>
      </c>
      <c r="Q258" s="33">
        <v>61525114</v>
      </c>
      <c r="R258" s="33">
        <v>67004221</v>
      </c>
      <c r="S258" s="33">
        <v>36940562</v>
      </c>
      <c r="T258" s="38">
        <f t="shared" si="62"/>
        <v>0.55131693867465459</v>
      </c>
      <c r="U258" s="38">
        <f t="shared" si="63"/>
        <v>-0.2716670160716852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866432734</v>
      </c>
      <c r="E259" s="34">
        <f>SUM(E255:E258)</f>
        <v>901945699</v>
      </c>
      <c r="F259" s="34">
        <f>SUM(F255:F258)</f>
        <v>158742869</v>
      </c>
      <c r="G259" s="39">
        <f t="shared" si="56"/>
        <v>0.18321430247347972</v>
      </c>
      <c r="H259" s="34">
        <f>SUM(H255:H258)</f>
        <v>195585114</v>
      </c>
      <c r="I259" s="39">
        <f t="shared" si="57"/>
        <v>0.22573606273744501</v>
      </c>
      <c r="J259" s="34">
        <f>SUM(J255:J258)</f>
        <v>146564662</v>
      </c>
      <c r="K259" s="39">
        <f t="shared" si="58"/>
        <v>0.1624983213096956</v>
      </c>
      <c r="L259" s="34">
        <f>SUM(L255:L258)</f>
        <v>0</v>
      </c>
      <c r="M259" s="39">
        <f t="shared" si="59"/>
        <v>0</v>
      </c>
      <c r="N259" s="34">
        <f t="shared" si="60"/>
        <v>500892645</v>
      </c>
      <c r="O259" s="39">
        <f t="shared" si="61"/>
        <v>0.5553467859044583</v>
      </c>
      <c r="P259" s="34">
        <f>SUM(P255:P258)</f>
        <v>346175903</v>
      </c>
      <c r="Q259" s="34">
        <f>SUM(Q255:Q258)</f>
        <v>931003505</v>
      </c>
      <c r="R259" s="34">
        <f>SUM(R255:R258)</f>
        <v>980634328</v>
      </c>
      <c r="S259" s="34">
        <f>SUM(S255:S258)</f>
        <v>614130531</v>
      </c>
      <c r="T259" s="39">
        <f t="shared" si="62"/>
        <v>0.62625844666535069</v>
      </c>
      <c r="U259" s="39">
        <f t="shared" si="63"/>
        <v>-0.57661795425431439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5381523784</v>
      </c>
      <c r="E260" s="34">
        <f>SUM(E234:E239,E241:E246,E248:E253,E255:E258)</f>
        <v>5386829315</v>
      </c>
      <c r="F260" s="34">
        <f>SUM(F234:F239,F241:F246,F248:F253,F255:F258)</f>
        <v>727982698</v>
      </c>
      <c r="G260" s="39">
        <f t="shared" si="56"/>
        <v>0.13527445519508643</v>
      </c>
      <c r="H260" s="34">
        <f>SUM(H234:H239,H241:H246,H248:H253,H255:H258)</f>
        <v>872821084</v>
      </c>
      <c r="I260" s="39">
        <f t="shared" si="57"/>
        <v>0.1621884653924629</v>
      </c>
      <c r="J260" s="34">
        <f>SUM(J234:J239,J241:J246,J248:J253,J255:J258)</f>
        <v>856360468</v>
      </c>
      <c r="K260" s="39">
        <f t="shared" si="58"/>
        <v>0.15897300952443488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2457164250</v>
      </c>
      <c r="O260" s="39">
        <f t="shared" si="61"/>
        <v>0.4561429565176412</v>
      </c>
      <c r="P260" s="34">
        <f>SUM(P234:P239,P241:P246,P248:P253,P255:P258)</f>
        <v>861904016</v>
      </c>
      <c r="Q260" s="34">
        <f>SUM(Q234:Q239,Q241:Q246,Q248:Q253,Q255:Q258)</f>
        <v>5134239495</v>
      </c>
      <c r="R260" s="34">
        <f>SUM(R234:R239,R241:R246,R248:R253,R255:R258)</f>
        <v>5335755691</v>
      </c>
      <c r="S260" s="34">
        <f>SUM(S234:S239,S241:S246,S248:S253,S255:S258)</f>
        <v>2166849742</v>
      </c>
      <c r="T260" s="39">
        <f t="shared" si="62"/>
        <v>0.40609987928324737</v>
      </c>
      <c r="U260" s="39">
        <f t="shared" si="63"/>
        <v>-6.4317463396063035E-3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209976948</v>
      </c>
      <c r="E263" s="33">
        <v>179066199</v>
      </c>
      <c r="F263" s="33">
        <v>15379825</v>
      </c>
      <c r="G263" s="38">
        <f t="shared" ref="G263:G299" si="64">IF(($D263     =0),0,($F263     /$D263     ))</f>
        <v>7.3245302146214636E-2</v>
      </c>
      <c r="H263" s="33">
        <v>20863282</v>
      </c>
      <c r="I263" s="38">
        <f t="shared" ref="I263:I299" si="65">IF(($D263     =0),0,($H263     /$D263     ))</f>
        <v>9.9359868779500496E-2</v>
      </c>
      <c r="J263" s="33">
        <v>45585568</v>
      </c>
      <c r="K263" s="38">
        <f t="shared" ref="K263:K299" si="66">IF(($E263     =0),0,($J263     /$E263     ))</f>
        <v>0.25457382942494916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81828675</v>
      </c>
      <c r="O263" s="38">
        <f t="shared" ref="O263:O299" si="69">IF(($E263     =0),0,($N263     /$E263     ))</f>
        <v>0.45697443435430268</v>
      </c>
      <c r="P263" s="33">
        <v>10162729</v>
      </c>
      <c r="Q263" s="33">
        <v>98983518</v>
      </c>
      <c r="R263" s="33">
        <v>268797627</v>
      </c>
      <c r="S263" s="33">
        <v>46900286</v>
      </c>
      <c r="T263" s="38">
        <f t="shared" ref="T263:T299" si="70">IF(($R263     =0),0,($S263     /$R263     ))</f>
        <v>0.17448177100164652</v>
      </c>
      <c r="U263" s="38">
        <f t="shared" ref="U263:U299" si="71">IF(($P263     =0),0,(($J263     /$P263     )-1))</f>
        <v>3.4855636709391735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217830985</v>
      </c>
      <c r="E264" s="33">
        <v>220465222</v>
      </c>
      <c r="F264" s="33">
        <v>50516482</v>
      </c>
      <c r="G264" s="38">
        <f t="shared" si="64"/>
        <v>0.23190677855126993</v>
      </c>
      <c r="H264" s="33">
        <v>56316385</v>
      </c>
      <c r="I264" s="38">
        <f t="shared" si="65"/>
        <v>0.25853248104258447</v>
      </c>
      <c r="J264" s="33">
        <v>49823316</v>
      </c>
      <c r="K264" s="38">
        <f t="shared" si="66"/>
        <v>0.22599172580607749</v>
      </c>
      <c r="L264" s="33">
        <v>0</v>
      </c>
      <c r="M264" s="38">
        <f t="shared" si="67"/>
        <v>0</v>
      </c>
      <c r="N264" s="33">
        <f t="shared" si="68"/>
        <v>156656183</v>
      </c>
      <c r="O264" s="38">
        <f t="shared" si="69"/>
        <v>0.71057095345405541</v>
      </c>
      <c r="P264" s="33">
        <v>55732451</v>
      </c>
      <c r="Q264" s="33">
        <v>192521292</v>
      </c>
      <c r="R264" s="33">
        <v>189266671</v>
      </c>
      <c r="S264" s="33">
        <v>148570328</v>
      </c>
      <c r="T264" s="38">
        <f t="shared" si="70"/>
        <v>0.78497881964648708</v>
      </c>
      <c r="U264" s="38">
        <f t="shared" si="71"/>
        <v>-0.10602682806826491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144191655</v>
      </c>
      <c r="E265" s="33">
        <v>160851026</v>
      </c>
      <c r="F265" s="33">
        <v>25357652</v>
      </c>
      <c r="G265" s="38">
        <f t="shared" si="64"/>
        <v>0.17586074589406717</v>
      </c>
      <c r="H265" s="33">
        <v>40575144</v>
      </c>
      <c r="I265" s="38">
        <f t="shared" si="65"/>
        <v>0.28139731109959171</v>
      </c>
      <c r="J265" s="33">
        <v>29682531</v>
      </c>
      <c r="K265" s="38">
        <f t="shared" si="66"/>
        <v>0.18453429697116139</v>
      </c>
      <c r="L265" s="33">
        <v>0</v>
      </c>
      <c r="M265" s="38">
        <f t="shared" si="67"/>
        <v>0</v>
      </c>
      <c r="N265" s="33">
        <f t="shared" si="68"/>
        <v>95615327</v>
      </c>
      <c r="O265" s="38">
        <f t="shared" si="69"/>
        <v>0.59443405104546865</v>
      </c>
      <c r="P265" s="33">
        <v>26919278</v>
      </c>
      <c r="Q265" s="33">
        <v>130513136</v>
      </c>
      <c r="R265" s="33">
        <v>117710824</v>
      </c>
      <c r="S265" s="33">
        <v>79428108</v>
      </c>
      <c r="T265" s="38">
        <f t="shared" si="70"/>
        <v>0.67477318823288501</v>
      </c>
      <c r="U265" s="38">
        <f t="shared" si="71"/>
        <v>0.10264959557979236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50608960</v>
      </c>
      <c r="E266" s="33">
        <v>50581319</v>
      </c>
      <c r="F266" s="33">
        <v>11959039</v>
      </c>
      <c r="G266" s="38">
        <f t="shared" si="64"/>
        <v>0.2363028009269505</v>
      </c>
      <c r="H266" s="33">
        <v>17143027</v>
      </c>
      <c r="I266" s="38">
        <f t="shared" si="65"/>
        <v>0.33873501846313381</v>
      </c>
      <c r="J266" s="33">
        <v>12947017</v>
      </c>
      <c r="K266" s="38">
        <f t="shared" si="66"/>
        <v>0.25596440061201253</v>
      </c>
      <c r="L266" s="33">
        <v>0</v>
      </c>
      <c r="M266" s="38">
        <f t="shared" si="67"/>
        <v>0</v>
      </c>
      <c r="N266" s="33">
        <f t="shared" si="68"/>
        <v>42049083</v>
      </c>
      <c r="O266" s="38">
        <f t="shared" si="69"/>
        <v>0.83131645894801598</v>
      </c>
      <c r="P266" s="33">
        <v>11699647</v>
      </c>
      <c r="Q266" s="33">
        <v>47263478</v>
      </c>
      <c r="R266" s="33">
        <v>48293544</v>
      </c>
      <c r="S266" s="33">
        <v>34095666</v>
      </c>
      <c r="T266" s="38">
        <f t="shared" si="70"/>
        <v>0.70600877831620723</v>
      </c>
      <c r="U266" s="38">
        <f t="shared" si="71"/>
        <v>0.10661603721890067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622608548</v>
      </c>
      <c r="E267" s="34">
        <f>SUM(E263:E266)</f>
        <v>610963766</v>
      </c>
      <c r="F267" s="34">
        <f>SUM(F263:F266)</f>
        <v>103212998</v>
      </c>
      <c r="G267" s="39">
        <f t="shared" si="64"/>
        <v>0.16577510593381703</v>
      </c>
      <c r="H267" s="34">
        <f>SUM(H263:H266)</f>
        <v>134897838</v>
      </c>
      <c r="I267" s="39">
        <f t="shared" si="65"/>
        <v>0.21666557330979658</v>
      </c>
      <c r="J267" s="34">
        <f>SUM(J263:J266)</f>
        <v>138038432</v>
      </c>
      <c r="K267" s="39">
        <f t="shared" si="66"/>
        <v>0.22593554590600715</v>
      </c>
      <c r="L267" s="34">
        <f>SUM(L263:L266)</f>
        <v>0</v>
      </c>
      <c r="M267" s="39">
        <f t="shared" si="67"/>
        <v>0</v>
      </c>
      <c r="N267" s="34">
        <f t="shared" si="68"/>
        <v>376149268</v>
      </c>
      <c r="O267" s="39">
        <f t="shared" si="69"/>
        <v>0.61566542720309214</v>
      </c>
      <c r="P267" s="34">
        <f>SUM(P263:P266)</f>
        <v>104514105</v>
      </c>
      <c r="Q267" s="34">
        <f>SUM(Q263:Q266)</f>
        <v>469281424</v>
      </c>
      <c r="R267" s="34">
        <f>SUM(R263:R266)</f>
        <v>624068666</v>
      </c>
      <c r="S267" s="34">
        <f>SUM(S263:S266)</f>
        <v>308994388</v>
      </c>
      <c r="T267" s="39">
        <f t="shared" si="70"/>
        <v>0.49512882930097313</v>
      </c>
      <c r="U267" s="39">
        <f t="shared" si="71"/>
        <v>0.32076366151726599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29003176</v>
      </c>
      <c r="E268" s="33">
        <v>30955580</v>
      </c>
      <c r="F268" s="33">
        <v>1711842</v>
      </c>
      <c r="G268" s="38">
        <f t="shared" si="64"/>
        <v>5.9022570493659041E-2</v>
      </c>
      <c r="H268" s="33">
        <v>9145886</v>
      </c>
      <c r="I268" s="38">
        <f t="shared" si="65"/>
        <v>0.31534084405101015</v>
      </c>
      <c r="J268" s="33">
        <v>6070820</v>
      </c>
      <c r="K268" s="38">
        <f t="shared" si="66"/>
        <v>0.19611391548793464</v>
      </c>
      <c r="L268" s="33">
        <v>0</v>
      </c>
      <c r="M268" s="38">
        <f t="shared" si="67"/>
        <v>0</v>
      </c>
      <c r="N268" s="33">
        <f t="shared" si="68"/>
        <v>16928548</v>
      </c>
      <c r="O268" s="38">
        <f t="shared" si="69"/>
        <v>0.54686579931631063</v>
      </c>
      <c r="P268" s="33">
        <v>3232158</v>
      </c>
      <c r="Q268" s="33">
        <v>27741785</v>
      </c>
      <c r="R268" s="33">
        <v>27430387</v>
      </c>
      <c r="S268" s="33">
        <v>15193832</v>
      </c>
      <c r="T268" s="38">
        <f t="shared" si="70"/>
        <v>0.55390512718613849</v>
      </c>
      <c r="U268" s="38">
        <f t="shared" si="71"/>
        <v>0.87825595159642567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93752368</v>
      </c>
      <c r="E269" s="33">
        <v>83435785</v>
      </c>
      <c r="F269" s="33">
        <v>14139318</v>
      </c>
      <c r="G269" s="38">
        <f t="shared" si="64"/>
        <v>0.15081558259947098</v>
      </c>
      <c r="H269" s="33">
        <v>21260470</v>
      </c>
      <c r="I269" s="38">
        <f t="shared" si="65"/>
        <v>0.22677261869268198</v>
      </c>
      <c r="J269" s="33">
        <v>23139215</v>
      </c>
      <c r="K269" s="38">
        <f t="shared" si="66"/>
        <v>0.27732962541192607</v>
      </c>
      <c r="L269" s="33">
        <v>0</v>
      </c>
      <c r="M269" s="38">
        <f t="shared" si="67"/>
        <v>0</v>
      </c>
      <c r="N269" s="33">
        <f t="shared" si="68"/>
        <v>58539003</v>
      </c>
      <c r="O269" s="38">
        <f t="shared" si="69"/>
        <v>0.70160546820527903</v>
      </c>
      <c r="P269" s="33">
        <v>18459437</v>
      </c>
      <c r="Q269" s="33">
        <v>92901323</v>
      </c>
      <c r="R269" s="33">
        <v>98823871</v>
      </c>
      <c r="S269" s="33">
        <v>51163088</v>
      </c>
      <c r="T269" s="38">
        <f t="shared" si="70"/>
        <v>0.51771993428591767</v>
      </c>
      <c r="U269" s="38">
        <f t="shared" si="71"/>
        <v>0.25351683260979185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31727472</v>
      </c>
      <c r="E270" s="33">
        <v>35388594</v>
      </c>
      <c r="F270" s="33">
        <v>3934119</v>
      </c>
      <c r="G270" s="38">
        <f t="shared" si="64"/>
        <v>0.12399724125514948</v>
      </c>
      <c r="H270" s="33">
        <v>3388508</v>
      </c>
      <c r="I270" s="38">
        <f t="shared" si="65"/>
        <v>0.10680044095539663</v>
      </c>
      <c r="J270" s="33">
        <v>8097794</v>
      </c>
      <c r="K270" s="38">
        <f t="shared" si="66"/>
        <v>0.22882497111922559</v>
      </c>
      <c r="L270" s="33">
        <v>0</v>
      </c>
      <c r="M270" s="38">
        <f t="shared" si="67"/>
        <v>0</v>
      </c>
      <c r="N270" s="33">
        <f t="shared" si="68"/>
        <v>15420421</v>
      </c>
      <c r="O270" s="38">
        <f t="shared" si="69"/>
        <v>0.4357455116753155</v>
      </c>
      <c r="P270" s="33">
        <v>3646166</v>
      </c>
      <c r="Q270" s="33">
        <v>25909336</v>
      </c>
      <c r="R270" s="33">
        <v>25655336</v>
      </c>
      <c r="S270" s="33">
        <v>10289165</v>
      </c>
      <c r="T270" s="38">
        <f t="shared" si="70"/>
        <v>0.40105360537862378</v>
      </c>
      <c r="U270" s="38">
        <f t="shared" si="71"/>
        <v>1.2209065632228482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23957922</v>
      </c>
      <c r="E271" s="33">
        <v>20639114</v>
      </c>
      <c r="F271" s="33">
        <v>4780242</v>
      </c>
      <c r="G271" s="38">
        <f t="shared" si="64"/>
        <v>0.19952656995878024</v>
      </c>
      <c r="H271" s="33">
        <v>4331668</v>
      </c>
      <c r="I271" s="38">
        <f t="shared" si="65"/>
        <v>0.18080315980659759</v>
      </c>
      <c r="J271" s="33">
        <v>5215536</v>
      </c>
      <c r="K271" s="38">
        <f t="shared" si="66"/>
        <v>0.25270154523105981</v>
      </c>
      <c r="L271" s="33">
        <v>0</v>
      </c>
      <c r="M271" s="38">
        <f t="shared" si="67"/>
        <v>0</v>
      </c>
      <c r="N271" s="33">
        <f t="shared" si="68"/>
        <v>14327446</v>
      </c>
      <c r="O271" s="38">
        <f t="shared" si="69"/>
        <v>0.6941890044311011</v>
      </c>
      <c r="P271" s="33">
        <v>3874926</v>
      </c>
      <c r="Q271" s="33">
        <v>24139794</v>
      </c>
      <c r="R271" s="33">
        <v>22383837</v>
      </c>
      <c r="S271" s="33">
        <v>13780317</v>
      </c>
      <c r="T271" s="38">
        <f t="shared" si="70"/>
        <v>0.61563694374650779</v>
      </c>
      <c r="U271" s="38">
        <f t="shared" si="71"/>
        <v>0.34597047788783586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18811621</v>
      </c>
      <c r="E272" s="33">
        <v>20059828</v>
      </c>
      <c r="F272" s="33">
        <v>3776746</v>
      </c>
      <c r="G272" s="38">
        <f t="shared" si="64"/>
        <v>0.20076664312979728</v>
      </c>
      <c r="H272" s="33">
        <v>5571158</v>
      </c>
      <c r="I272" s="38">
        <f t="shared" si="65"/>
        <v>0.29615512666345978</v>
      </c>
      <c r="J272" s="33">
        <v>3688979</v>
      </c>
      <c r="K272" s="38">
        <f t="shared" si="66"/>
        <v>0.1838988350249065</v>
      </c>
      <c r="L272" s="33">
        <v>0</v>
      </c>
      <c r="M272" s="38">
        <f t="shared" si="67"/>
        <v>0</v>
      </c>
      <c r="N272" s="33">
        <f t="shared" si="68"/>
        <v>13036883</v>
      </c>
      <c r="O272" s="38">
        <f t="shared" si="69"/>
        <v>0.64990003902326576</v>
      </c>
      <c r="P272" s="33">
        <v>4444896</v>
      </c>
      <c r="Q272" s="33">
        <v>16919405</v>
      </c>
      <c r="R272" s="33">
        <v>17067912</v>
      </c>
      <c r="S272" s="33">
        <v>11439387</v>
      </c>
      <c r="T272" s="38">
        <f t="shared" si="70"/>
        <v>0.67022767635549096</v>
      </c>
      <c r="U272" s="38">
        <f t="shared" si="71"/>
        <v>-0.17006404649287632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22822992</v>
      </c>
      <c r="E273" s="33">
        <v>23241852</v>
      </c>
      <c r="F273" s="33">
        <v>3328622</v>
      </c>
      <c r="G273" s="38">
        <f t="shared" si="64"/>
        <v>0.1458451196933338</v>
      </c>
      <c r="H273" s="33">
        <v>4379900</v>
      </c>
      <c r="I273" s="38">
        <f t="shared" si="65"/>
        <v>0.19190735377727863</v>
      </c>
      <c r="J273" s="33">
        <v>3366719</v>
      </c>
      <c r="K273" s="38">
        <f t="shared" si="66"/>
        <v>0.14485588325749602</v>
      </c>
      <c r="L273" s="33">
        <v>0</v>
      </c>
      <c r="M273" s="38">
        <f t="shared" si="67"/>
        <v>0</v>
      </c>
      <c r="N273" s="33">
        <f t="shared" si="68"/>
        <v>11075241</v>
      </c>
      <c r="O273" s="38">
        <f t="shared" si="69"/>
        <v>0.47652144932340157</v>
      </c>
      <c r="P273" s="33">
        <v>3712963</v>
      </c>
      <c r="Q273" s="33">
        <v>23686553</v>
      </c>
      <c r="R273" s="33">
        <v>22974413</v>
      </c>
      <c r="S273" s="33">
        <v>10436890</v>
      </c>
      <c r="T273" s="38">
        <f t="shared" si="70"/>
        <v>0.45428320627821916</v>
      </c>
      <c r="U273" s="38">
        <f t="shared" si="71"/>
        <v>-9.3252747199473851E-2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26956861</v>
      </c>
      <c r="E274" s="33">
        <v>29520358</v>
      </c>
      <c r="F274" s="33">
        <v>6004295</v>
      </c>
      <c r="G274" s="38">
        <f t="shared" si="64"/>
        <v>0.222737172551359</v>
      </c>
      <c r="H274" s="33">
        <v>7137793</v>
      </c>
      <c r="I274" s="38">
        <f t="shared" si="65"/>
        <v>0.26478576270434456</v>
      </c>
      <c r="J274" s="33">
        <v>5383129</v>
      </c>
      <c r="K274" s="38">
        <f t="shared" si="66"/>
        <v>0.18235310696435322</v>
      </c>
      <c r="L274" s="33">
        <v>0</v>
      </c>
      <c r="M274" s="38">
        <f t="shared" si="67"/>
        <v>0</v>
      </c>
      <c r="N274" s="33">
        <f t="shared" si="68"/>
        <v>18525217</v>
      </c>
      <c r="O274" s="38">
        <f t="shared" si="69"/>
        <v>0.62754039093970337</v>
      </c>
      <c r="P274" s="33">
        <v>4983902</v>
      </c>
      <c r="Q274" s="33">
        <v>15918737</v>
      </c>
      <c r="R274" s="33">
        <v>19184787</v>
      </c>
      <c r="S274" s="33">
        <v>15538815</v>
      </c>
      <c r="T274" s="38">
        <f t="shared" si="70"/>
        <v>0.8099550440669474</v>
      </c>
      <c r="U274" s="38">
        <f t="shared" si="71"/>
        <v>8.010330058656856E-2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247032412</v>
      </c>
      <c r="E275" s="34">
        <f>SUM(E268:E274)</f>
        <v>243241111</v>
      </c>
      <c r="F275" s="34">
        <f>SUM(F268:F274)</f>
        <v>37675184</v>
      </c>
      <c r="G275" s="39">
        <f t="shared" si="64"/>
        <v>0.152511096398152</v>
      </c>
      <c r="H275" s="34">
        <f>SUM(H268:H274)</f>
        <v>55215383</v>
      </c>
      <c r="I275" s="39">
        <f t="shared" si="65"/>
        <v>0.22351473052855914</v>
      </c>
      <c r="J275" s="34">
        <f>SUM(J268:J274)</f>
        <v>54962192</v>
      </c>
      <c r="K275" s="39">
        <f t="shared" si="66"/>
        <v>0.2259576589419541</v>
      </c>
      <c r="L275" s="34">
        <f>SUM(L268:L274)</f>
        <v>0</v>
      </c>
      <c r="M275" s="39">
        <f t="shared" si="67"/>
        <v>0</v>
      </c>
      <c r="N275" s="34">
        <f t="shared" si="68"/>
        <v>147852759</v>
      </c>
      <c r="O275" s="39">
        <f t="shared" si="69"/>
        <v>0.60784444863023179</v>
      </c>
      <c r="P275" s="34">
        <f>SUM(P268:P274)</f>
        <v>42354448</v>
      </c>
      <c r="Q275" s="34">
        <f>SUM(Q268:Q274)</f>
        <v>227216933</v>
      </c>
      <c r="R275" s="34">
        <f>SUM(R268:R274)</f>
        <v>233520543</v>
      </c>
      <c r="S275" s="34">
        <f>SUM(S268:S274)</f>
        <v>127841494</v>
      </c>
      <c r="T275" s="39">
        <f t="shared" si="70"/>
        <v>0.54745288083712618</v>
      </c>
      <c r="U275" s="39">
        <f t="shared" si="71"/>
        <v>0.29767225392714369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47874183</v>
      </c>
      <c r="E276" s="33">
        <v>51880040</v>
      </c>
      <c r="F276" s="33">
        <v>5362361</v>
      </c>
      <c r="G276" s="38">
        <f t="shared" si="64"/>
        <v>0.11200945194197884</v>
      </c>
      <c r="H276" s="33">
        <v>10250511</v>
      </c>
      <c r="I276" s="38">
        <f t="shared" si="65"/>
        <v>0.21411354424575768</v>
      </c>
      <c r="J276" s="33">
        <v>7017171</v>
      </c>
      <c r="K276" s="38">
        <f t="shared" si="66"/>
        <v>0.13525762509049724</v>
      </c>
      <c r="L276" s="33">
        <v>0</v>
      </c>
      <c r="M276" s="38">
        <f t="shared" si="67"/>
        <v>0</v>
      </c>
      <c r="N276" s="33">
        <f t="shared" si="68"/>
        <v>22630043</v>
      </c>
      <c r="O276" s="38">
        <f t="shared" si="69"/>
        <v>0.43619941310762289</v>
      </c>
      <c r="P276" s="33">
        <v>7273863</v>
      </c>
      <c r="Q276" s="33">
        <v>58877479</v>
      </c>
      <c r="R276" s="33">
        <v>64240753</v>
      </c>
      <c r="S276" s="33">
        <v>23959519</v>
      </c>
      <c r="T276" s="38">
        <f t="shared" si="70"/>
        <v>0.37296447941698319</v>
      </c>
      <c r="U276" s="38">
        <f t="shared" si="71"/>
        <v>-3.5289639081736879E-2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36551018</v>
      </c>
      <c r="E277" s="33">
        <v>37255620</v>
      </c>
      <c r="F277" s="33">
        <v>5359607</v>
      </c>
      <c r="G277" s="38">
        <f t="shared" si="64"/>
        <v>0.14663359034213494</v>
      </c>
      <c r="H277" s="33">
        <v>7126078</v>
      </c>
      <c r="I277" s="38">
        <f t="shared" si="65"/>
        <v>0.19496250419071776</v>
      </c>
      <c r="J277" s="33">
        <v>4261209</v>
      </c>
      <c r="K277" s="38">
        <f t="shared" si="66"/>
        <v>0.11437761604826333</v>
      </c>
      <c r="L277" s="33">
        <v>0</v>
      </c>
      <c r="M277" s="38">
        <f t="shared" si="67"/>
        <v>0</v>
      </c>
      <c r="N277" s="33">
        <f t="shared" si="68"/>
        <v>16746894</v>
      </c>
      <c r="O277" s="38">
        <f t="shared" si="69"/>
        <v>0.44951322780294622</v>
      </c>
      <c r="P277" s="33">
        <v>7821629</v>
      </c>
      <c r="Q277" s="33">
        <v>37013089</v>
      </c>
      <c r="R277" s="33">
        <v>36056909</v>
      </c>
      <c r="S277" s="33">
        <v>20204880</v>
      </c>
      <c r="T277" s="38">
        <f t="shared" si="70"/>
        <v>0.56036084512957007</v>
      </c>
      <c r="U277" s="38">
        <f t="shared" si="71"/>
        <v>-0.45520185117448042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40660968</v>
      </c>
      <c r="E278" s="33">
        <v>40665873</v>
      </c>
      <c r="F278" s="33">
        <v>15529226</v>
      </c>
      <c r="G278" s="38">
        <f t="shared" si="64"/>
        <v>0.3819197319650629</v>
      </c>
      <c r="H278" s="33">
        <v>20417269</v>
      </c>
      <c r="I278" s="38">
        <f t="shared" si="65"/>
        <v>0.5021343564668701</v>
      </c>
      <c r="J278" s="33">
        <v>7526709</v>
      </c>
      <c r="K278" s="38">
        <f t="shared" si="66"/>
        <v>0.18508662042002638</v>
      </c>
      <c r="L278" s="33">
        <v>0</v>
      </c>
      <c r="M278" s="38">
        <f t="shared" si="67"/>
        <v>0</v>
      </c>
      <c r="N278" s="33">
        <f t="shared" si="68"/>
        <v>43473204</v>
      </c>
      <c r="O278" s="38">
        <f t="shared" si="69"/>
        <v>1.0690340768044007</v>
      </c>
      <c r="P278" s="33">
        <v>7282508</v>
      </c>
      <c r="Q278" s="33">
        <v>36811787</v>
      </c>
      <c r="R278" s="33">
        <v>36811787</v>
      </c>
      <c r="S278" s="33">
        <v>26170830</v>
      </c>
      <c r="T278" s="38">
        <f t="shared" si="70"/>
        <v>0.7109361466206463</v>
      </c>
      <c r="U278" s="38">
        <f t="shared" si="71"/>
        <v>3.3532541261883875E-2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18801351</v>
      </c>
      <c r="E279" s="33">
        <v>20059596</v>
      </c>
      <c r="F279" s="33">
        <v>3501060</v>
      </c>
      <c r="G279" s="38">
        <f t="shared" si="64"/>
        <v>0.18621321414615363</v>
      </c>
      <c r="H279" s="33">
        <v>5690974</v>
      </c>
      <c r="I279" s="38">
        <f t="shared" si="65"/>
        <v>0.30268963118660996</v>
      </c>
      <c r="J279" s="33">
        <v>6716566</v>
      </c>
      <c r="K279" s="38">
        <f t="shared" si="66"/>
        <v>0.33483057186196574</v>
      </c>
      <c r="L279" s="33">
        <v>0</v>
      </c>
      <c r="M279" s="38">
        <f t="shared" si="67"/>
        <v>0</v>
      </c>
      <c r="N279" s="33">
        <f t="shared" si="68"/>
        <v>15908600</v>
      </c>
      <c r="O279" s="38">
        <f t="shared" si="69"/>
        <v>0.79306681949127988</v>
      </c>
      <c r="P279" s="33">
        <v>4613112</v>
      </c>
      <c r="Q279" s="33">
        <v>19445435</v>
      </c>
      <c r="R279" s="33">
        <v>20159385</v>
      </c>
      <c r="S279" s="33">
        <v>9529437</v>
      </c>
      <c r="T279" s="38">
        <f t="shared" si="70"/>
        <v>0.47270474768947562</v>
      </c>
      <c r="U279" s="38">
        <f t="shared" si="71"/>
        <v>0.45597288771657829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23570931</v>
      </c>
      <c r="E280" s="33">
        <v>23570931</v>
      </c>
      <c r="F280" s="33">
        <v>4783136</v>
      </c>
      <c r="G280" s="38">
        <f t="shared" si="64"/>
        <v>0.20292520477871664</v>
      </c>
      <c r="H280" s="33">
        <v>5586090</v>
      </c>
      <c r="I280" s="38">
        <f t="shared" si="65"/>
        <v>0.23699063902058004</v>
      </c>
      <c r="J280" s="33">
        <v>5586090</v>
      </c>
      <c r="K280" s="38">
        <f t="shared" si="66"/>
        <v>0.23699063902058004</v>
      </c>
      <c r="L280" s="33">
        <v>0</v>
      </c>
      <c r="M280" s="38">
        <f t="shared" si="67"/>
        <v>0</v>
      </c>
      <c r="N280" s="33">
        <f t="shared" si="68"/>
        <v>15955316</v>
      </c>
      <c r="O280" s="38">
        <f t="shared" si="69"/>
        <v>0.67690648281987675</v>
      </c>
      <c r="P280" s="33">
        <v>5601087</v>
      </c>
      <c r="Q280" s="33">
        <v>22524125</v>
      </c>
      <c r="R280" s="33">
        <v>20818894</v>
      </c>
      <c r="S280" s="33">
        <v>17557195</v>
      </c>
      <c r="T280" s="38">
        <f t="shared" si="70"/>
        <v>0.84332986180726022</v>
      </c>
      <c r="U280" s="38">
        <f t="shared" si="71"/>
        <v>-2.6775159893070999E-3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26118270</v>
      </c>
      <c r="E281" s="33">
        <v>26647644</v>
      </c>
      <c r="F281" s="33">
        <v>5486133</v>
      </c>
      <c r="G281" s="38">
        <f t="shared" si="64"/>
        <v>0.21004963192431964</v>
      </c>
      <c r="H281" s="33">
        <v>6627972</v>
      </c>
      <c r="I281" s="38">
        <f t="shared" si="65"/>
        <v>0.2537676500013209</v>
      </c>
      <c r="J281" s="33">
        <v>9518202</v>
      </c>
      <c r="K281" s="38">
        <f t="shared" si="66"/>
        <v>0.35718737461368066</v>
      </c>
      <c r="L281" s="33">
        <v>0</v>
      </c>
      <c r="M281" s="38">
        <f t="shared" si="67"/>
        <v>0</v>
      </c>
      <c r="N281" s="33">
        <f t="shared" si="68"/>
        <v>21632307</v>
      </c>
      <c r="O281" s="38">
        <f t="shared" si="69"/>
        <v>0.81179060332688324</v>
      </c>
      <c r="P281" s="33">
        <v>3441966</v>
      </c>
      <c r="Q281" s="33">
        <v>21119659</v>
      </c>
      <c r="R281" s="33">
        <v>22565877</v>
      </c>
      <c r="S281" s="33">
        <v>11318082</v>
      </c>
      <c r="T281" s="38">
        <f t="shared" si="70"/>
        <v>0.50155737355122521</v>
      </c>
      <c r="U281" s="38">
        <f t="shared" si="71"/>
        <v>1.7653387627884762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68128855</v>
      </c>
      <c r="E282" s="33">
        <v>68128855</v>
      </c>
      <c r="F282" s="33">
        <v>8596935</v>
      </c>
      <c r="G282" s="38">
        <f t="shared" si="64"/>
        <v>0.1261864007548637</v>
      </c>
      <c r="H282" s="33">
        <v>9822332</v>
      </c>
      <c r="I282" s="38">
        <f t="shared" si="65"/>
        <v>0.14417286185126699</v>
      </c>
      <c r="J282" s="33">
        <v>8688984</v>
      </c>
      <c r="K282" s="38">
        <f t="shared" si="66"/>
        <v>0.12753750228152227</v>
      </c>
      <c r="L282" s="33">
        <v>0</v>
      </c>
      <c r="M282" s="38">
        <f t="shared" si="67"/>
        <v>0</v>
      </c>
      <c r="N282" s="33">
        <f t="shared" si="68"/>
        <v>27108251</v>
      </c>
      <c r="O282" s="38">
        <f t="shared" si="69"/>
        <v>0.39789676488765297</v>
      </c>
      <c r="P282" s="33">
        <v>7066919</v>
      </c>
      <c r="Q282" s="33">
        <v>63529900</v>
      </c>
      <c r="R282" s="33">
        <v>68514000</v>
      </c>
      <c r="S282" s="33">
        <v>31623760</v>
      </c>
      <c r="T282" s="38">
        <f t="shared" si="70"/>
        <v>0.46156639518930437</v>
      </c>
      <c r="U282" s="38">
        <f t="shared" si="71"/>
        <v>0.22952930407154803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63815054</v>
      </c>
      <c r="E283" s="33">
        <v>52331985</v>
      </c>
      <c r="F283" s="33">
        <v>9232003</v>
      </c>
      <c r="G283" s="38">
        <f t="shared" si="64"/>
        <v>0.14466810605535177</v>
      </c>
      <c r="H283" s="33">
        <v>14292184</v>
      </c>
      <c r="I283" s="38">
        <f t="shared" si="65"/>
        <v>0.22396257785819629</v>
      </c>
      <c r="J283" s="33">
        <v>5972499</v>
      </c>
      <c r="K283" s="38">
        <f t="shared" si="66"/>
        <v>0.11412712512242752</v>
      </c>
      <c r="L283" s="33">
        <v>0</v>
      </c>
      <c r="M283" s="38">
        <f t="shared" si="67"/>
        <v>0</v>
      </c>
      <c r="N283" s="33">
        <f t="shared" si="68"/>
        <v>29496686</v>
      </c>
      <c r="O283" s="38">
        <f t="shared" si="69"/>
        <v>0.56364546462359488</v>
      </c>
      <c r="P283" s="33">
        <v>10066031</v>
      </c>
      <c r="Q283" s="33">
        <v>59626514</v>
      </c>
      <c r="R283" s="33">
        <v>53472516</v>
      </c>
      <c r="S283" s="33">
        <v>29573412</v>
      </c>
      <c r="T283" s="38">
        <f t="shared" si="70"/>
        <v>0.55305817291260428</v>
      </c>
      <c r="U283" s="38">
        <f t="shared" si="71"/>
        <v>-0.40666793098491349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24550430</v>
      </c>
      <c r="E284" s="33">
        <v>22411447</v>
      </c>
      <c r="F284" s="33">
        <v>5042713</v>
      </c>
      <c r="G284" s="38">
        <f t="shared" si="64"/>
        <v>0.20540222717076645</v>
      </c>
      <c r="H284" s="33">
        <v>6386864</v>
      </c>
      <c r="I284" s="38">
        <f t="shared" si="65"/>
        <v>0.26015283642689763</v>
      </c>
      <c r="J284" s="33">
        <v>6575634</v>
      </c>
      <c r="K284" s="38">
        <f t="shared" si="66"/>
        <v>0.29340515139428525</v>
      </c>
      <c r="L284" s="33">
        <v>0</v>
      </c>
      <c r="M284" s="38">
        <f t="shared" si="67"/>
        <v>0</v>
      </c>
      <c r="N284" s="33">
        <f t="shared" si="68"/>
        <v>18005211</v>
      </c>
      <c r="O284" s="38">
        <f t="shared" si="69"/>
        <v>0.80339350689850597</v>
      </c>
      <c r="P284" s="33">
        <v>7128389</v>
      </c>
      <c r="Q284" s="33">
        <v>23256414</v>
      </c>
      <c r="R284" s="33">
        <v>24850196</v>
      </c>
      <c r="S284" s="33">
        <v>18355514</v>
      </c>
      <c r="T284" s="38">
        <f t="shared" si="70"/>
        <v>0.7386466489036948</v>
      </c>
      <c r="U284" s="38">
        <f t="shared" si="71"/>
        <v>-7.7542765974191408E-2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350071060</v>
      </c>
      <c r="E285" s="34">
        <f>SUM(E276:E284)</f>
        <v>342951991</v>
      </c>
      <c r="F285" s="34">
        <f>SUM(F276:F284)</f>
        <v>62893174</v>
      </c>
      <c r="G285" s="39">
        <f t="shared" si="64"/>
        <v>0.17965830708770955</v>
      </c>
      <c r="H285" s="34">
        <f>SUM(H276:H284)</f>
        <v>86200274</v>
      </c>
      <c r="I285" s="39">
        <f t="shared" si="65"/>
        <v>0.24623650409719672</v>
      </c>
      <c r="J285" s="34">
        <f>SUM(J276:J284)</f>
        <v>61863064</v>
      </c>
      <c r="K285" s="39">
        <f t="shared" si="66"/>
        <v>0.1803840351520222</v>
      </c>
      <c r="L285" s="34">
        <f>SUM(L276:L284)</f>
        <v>0</v>
      </c>
      <c r="M285" s="39">
        <f t="shared" si="67"/>
        <v>0</v>
      </c>
      <c r="N285" s="34">
        <f t="shared" si="68"/>
        <v>210956512</v>
      </c>
      <c r="O285" s="39">
        <f t="shared" si="69"/>
        <v>0.61511965970770532</v>
      </c>
      <c r="P285" s="34">
        <f>SUM(P276:P284)</f>
        <v>60295504</v>
      </c>
      <c r="Q285" s="34">
        <f>SUM(Q276:Q284)</f>
        <v>342204402</v>
      </c>
      <c r="R285" s="34">
        <f>SUM(R276:R284)</f>
        <v>347490317</v>
      </c>
      <c r="S285" s="34">
        <f>SUM(S276:S284)</f>
        <v>188292629</v>
      </c>
      <c r="T285" s="39">
        <f t="shared" si="70"/>
        <v>0.54186439100114547</v>
      </c>
      <c r="U285" s="39">
        <f t="shared" si="71"/>
        <v>2.5997958322066639E-2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88071539</v>
      </c>
      <c r="E286" s="33">
        <v>98736181</v>
      </c>
      <c r="F286" s="33">
        <v>17982204</v>
      </c>
      <c r="G286" s="38">
        <f t="shared" si="64"/>
        <v>0.20417724277533064</v>
      </c>
      <c r="H286" s="33">
        <v>25278424</v>
      </c>
      <c r="I286" s="38">
        <f t="shared" si="65"/>
        <v>0.28702148602172151</v>
      </c>
      <c r="J286" s="33">
        <v>21528657</v>
      </c>
      <c r="K286" s="38">
        <f t="shared" si="66"/>
        <v>0.2180422291196375</v>
      </c>
      <c r="L286" s="33">
        <v>0</v>
      </c>
      <c r="M286" s="38">
        <f t="shared" si="67"/>
        <v>0</v>
      </c>
      <c r="N286" s="33">
        <f t="shared" si="68"/>
        <v>64789285</v>
      </c>
      <c r="O286" s="38">
        <f t="shared" si="69"/>
        <v>0.65618585146614083</v>
      </c>
      <c r="P286" s="33">
        <v>19171426</v>
      </c>
      <c r="Q286" s="33">
        <v>86781295</v>
      </c>
      <c r="R286" s="33">
        <v>61458309</v>
      </c>
      <c r="S286" s="33">
        <v>45338352</v>
      </c>
      <c r="T286" s="38">
        <f t="shared" si="70"/>
        <v>0.73770907038786249</v>
      </c>
      <c r="U286" s="38">
        <f t="shared" si="71"/>
        <v>0.12295543377941742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32205335</v>
      </c>
      <c r="E287" s="33">
        <v>36729034</v>
      </c>
      <c r="F287" s="33">
        <v>4912123</v>
      </c>
      <c r="G287" s="38">
        <f t="shared" si="64"/>
        <v>0.15252513287006642</v>
      </c>
      <c r="H287" s="33">
        <v>4183151</v>
      </c>
      <c r="I287" s="38">
        <f t="shared" si="65"/>
        <v>0.12989000114422036</v>
      </c>
      <c r="J287" s="33">
        <v>5014702</v>
      </c>
      <c r="K287" s="38">
        <f t="shared" si="66"/>
        <v>0.13653236837102767</v>
      </c>
      <c r="L287" s="33">
        <v>0</v>
      </c>
      <c r="M287" s="38">
        <f t="shared" si="67"/>
        <v>0</v>
      </c>
      <c r="N287" s="33">
        <f t="shared" si="68"/>
        <v>14109976</v>
      </c>
      <c r="O287" s="38">
        <f t="shared" si="69"/>
        <v>0.38416409209128671</v>
      </c>
      <c r="P287" s="33">
        <v>4775085</v>
      </c>
      <c r="Q287" s="33">
        <v>33588689</v>
      </c>
      <c r="R287" s="33">
        <v>34163433</v>
      </c>
      <c r="S287" s="33">
        <v>13635127</v>
      </c>
      <c r="T287" s="38">
        <f t="shared" si="70"/>
        <v>0.39911466157397002</v>
      </c>
      <c r="U287" s="38">
        <f t="shared" si="71"/>
        <v>5.0180677412025032E-2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72386374</v>
      </c>
      <c r="E288" s="33">
        <v>81593406</v>
      </c>
      <c r="F288" s="33">
        <v>11087905</v>
      </c>
      <c r="G288" s="38">
        <f t="shared" si="64"/>
        <v>0.15317668764566106</v>
      </c>
      <c r="H288" s="33">
        <v>9084715</v>
      </c>
      <c r="I288" s="38">
        <f t="shared" si="65"/>
        <v>0.12550310919013571</v>
      </c>
      <c r="J288" s="33">
        <v>12383668</v>
      </c>
      <c r="K288" s="38">
        <f t="shared" si="66"/>
        <v>0.15177290184454367</v>
      </c>
      <c r="L288" s="33">
        <v>0</v>
      </c>
      <c r="M288" s="38">
        <f t="shared" si="67"/>
        <v>0</v>
      </c>
      <c r="N288" s="33">
        <f t="shared" si="68"/>
        <v>32556288</v>
      </c>
      <c r="O288" s="38">
        <f t="shared" si="69"/>
        <v>0.39900636088166241</v>
      </c>
      <c r="P288" s="33">
        <v>11513276</v>
      </c>
      <c r="Q288" s="33">
        <v>51215053</v>
      </c>
      <c r="R288" s="33">
        <v>55592511</v>
      </c>
      <c r="S288" s="33">
        <v>35523103</v>
      </c>
      <c r="T288" s="38">
        <f t="shared" si="70"/>
        <v>0.63899079859875374</v>
      </c>
      <c r="U288" s="38">
        <f t="shared" si="71"/>
        <v>7.5598986769708221E-2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39792312</v>
      </c>
      <c r="E289" s="33">
        <v>31873513</v>
      </c>
      <c r="F289" s="33">
        <v>7288751</v>
      </c>
      <c r="G289" s="38">
        <f t="shared" si="64"/>
        <v>0.18316982938814916</v>
      </c>
      <c r="H289" s="33">
        <v>2542131</v>
      </c>
      <c r="I289" s="38">
        <f t="shared" si="65"/>
        <v>6.3884978585813254E-2</v>
      </c>
      <c r="J289" s="33">
        <v>6149809</v>
      </c>
      <c r="K289" s="38">
        <f t="shared" si="66"/>
        <v>0.19294418534913299</v>
      </c>
      <c r="L289" s="33">
        <v>0</v>
      </c>
      <c r="M289" s="38">
        <f t="shared" si="67"/>
        <v>0</v>
      </c>
      <c r="N289" s="33">
        <f t="shared" si="68"/>
        <v>15980691</v>
      </c>
      <c r="O289" s="38">
        <f t="shared" si="69"/>
        <v>0.50137840155868607</v>
      </c>
      <c r="P289" s="33">
        <v>6268633</v>
      </c>
      <c r="Q289" s="33">
        <v>30427952</v>
      </c>
      <c r="R289" s="33">
        <v>38405542</v>
      </c>
      <c r="S289" s="33">
        <v>10937084</v>
      </c>
      <c r="T289" s="38">
        <f t="shared" si="70"/>
        <v>0.28477879572692921</v>
      </c>
      <c r="U289" s="38">
        <f t="shared" si="71"/>
        <v>-1.895532885718465E-2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209262082</v>
      </c>
      <c r="E290" s="33">
        <v>209262082</v>
      </c>
      <c r="F290" s="33">
        <v>34851228</v>
      </c>
      <c r="G290" s="38">
        <f t="shared" si="64"/>
        <v>0.16654344478900865</v>
      </c>
      <c r="H290" s="33">
        <v>38955264</v>
      </c>
      <c r="I290" s="38">
        <f t="shared" si="65"/>
        <v>0.1861553876731476</v>
      </c>
      <c r="J290" s="33">
        <v>34730157</v>
      </c>
      <c r="K290" s="38">
        <f t="shared" si="66"/>
        <v>0.16596488321281253</v>
      </c>
      <c r="L290" s="33">
        <v>0</v>
      </c>
      <c r="M290" s="38">
        <f t="shared" si="67"/>
        <v>0</v>
      </c>
      <c r="N290" s="33">
        <f t="shared" si="68"/>
        <v>108536649</v>
      </c>
      <c r="O290" s="38">
        <f t="shared" si="69"/>
        <v>0.51866371567496872</v>
      </c>
      <c r="P290" s="33">
        <v>42217057</v>
      </c>
      <c r="Q290" s="33">
        <v>202007416</v>
      </c>
      <c r="R290" s="33">
        <v>195900582</v>
      </c>
      <c r="S290" s="33">
        <v>118318173</v>
      </c>
      <c r="T290" s="38">
        <f t="shared" si="70"/>
        <v>0.60397050275225828</v>
      </c>
      <c r="U290" s="38">
        <f t="shared" si="71"/>
        <v>-0.17734301090670535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37924289</v>
      </c>
      <c r="E291" s="33">
        <v>41160991</v>
      </c>
      <c r="F291" s="33">
        <v>6921223</v>
      </c>
      <c r="G291" s="38">
        <f t="shared" si="64"/>
        <v>0.1825010615228673</v>
      </c>
      <c r="H291" s="33">
        <v>9903913</v>
      </c>
      <c r="I291" s="38">
        <f t="shared" si="65"/>
        <v>0.26114960256736786</v>
      </c>
      <c r="J291" s="33">
        <v>9151116</v>
      </c>
      <c r="K291" s="38">
        <f t="shared" si="66"/>
        <v>0.22232496783179978</v>
      </c>
      <c r="L291" s="33">
        <v>0</v>
      </c>
      <c r="M291" s="38">
        <f t="shared" si="67"/>
        <v>0</v>
      </c>
      <c r="N291" s="33">
        <f t="shared" si="68"/>
        <v>25976252</v>
      </c>
      <c r="O291" s="38">
        <f t="shared" si="69"/>
        <v>0.63108908140719933</v>
      </c>
      <c r="P291" s="33">
        <v>8089317</v>
      </c>
      <c r="Q291" s="33">
        <v>40858459</v>
      </c>
      <c r="R291" s="33">
        <v>41631615</v>
      </c>
      <c r="S291" s="33">
        <v>25504584</v>
      </c>
      <c r="T291" s="38">
        <f t="shared" si="70"/>
        <v>0.6126253809754918</v>
      </c>
      <c r="U291" s="38">
        <f t="shared" si="71"/>
        <v>0.13125941287750242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479641931</v>
      </c>
      <c r="E292" s="34">
        <f>SUM(E286:E291)</f>
        <v>499355207</v>
      </c>
      <c r="F292" s="34">
        <f>SUM(F286:F291)</f>
        <v>83043434</v>
      </c>
      <c r="G292" s="39">
        <f t="shared" si="64"/>
        <v>0.17313630988613463</v>
      </c>
      <c r="H292" s="34">
        <f>SUM(H286:H291)</f>
        <v>89947598</v>
      </c>
      <c r="I292" s="39">
        <f t="shared" si="65"/>
        <v>0.18753072278828767</v>
      </c>
      <c r="J292" s="34">
        <f>SUM(J286:J291)</f>
        <v>88958109</v>
      </c>
      <c r="K292" s="39">
        <f t="shared" si="66"/>
        <v>0.17814595252633464</v>
      </c>
      <c r="L292" s="34">
        <f>SUM(L286:L291)</f>
        <v>0</v>
      </c>
      <c r="M292" s="39">
        <f t="shared" si="67"/>
        <v>0</v>
      </c>
      <c r="N292" s="34">
        <f t="shared" si="68"/>
        <v>261949141</v>
      </c>
      <c r="O292" s="39">
        <f t="shared" si="69"/>
        <v>0.52457476627454092</v>
      </c>
      <c r="P292" s="34">
        <f>SUM(P286:P291)</f>
        <v>92034794</v>
      </c>
      <c r="Q292" s="34">
        <f>SUM(Q286:Q291)</f>
        <v>444878864</v>
      </c>
      <c r="R292" s="34">
        <f>SUM(R286:R291)</f>
        <v>427151992</v>
      </c>
      <c r="S292" s="34">
        <f>SUM(S286:S291)</f>
        <v>249256423</v>
      </c>
      <c r="T292" s="39">
        <f t="shared" si="70"/>
        <v>0.58353098585105045</v>
      </c>
      <c r="U292" s="39">
        <f t="shared" si="71"/>
        <v>-3.3429585337041101E-2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270569967</v>
      </c>
      <c r="E293" s="33">
        <v>270843567</v>
      </c>
      <c r="F293" s="33">
        <v>56834595</v>
      </c>
      <c r="G293" s="38">
        <f t="shared" si="64"/>
        <v>0.21005507606836496</v>
      </c>
      <c r="H293" s="33">
        <v>63939267</v>
      </c>
      <c r="I293" s="38">
        <f t="shared" si="65"/>
        <v>0.23631324536473777</v>
      </c>
      <c r="J293" s="33">
        <v>58675520</v>
      </c>
      <c r="K293" s="38">
        <f t="shared" si="66"/>
        <v>0.21663988792467795</v>
      </c>
      <c r="L293" s="33">
        <v>0</v>
      </c>
      <c r="M293" s="38">
        <f t="shared" si="67"/>
        <v>0</v>
      </c>
      <c r="N293" s="33">
        <f t="shared" si="68"/>
        <v>179449382</v>
      </c>
      <c r="O293" s="38">
        <f t="shared" si="69"/>
        <v>0.66255729825032172</v>
      </c>
      <c r="P293" s="33">
        <v>68336279</v>
      </c>
      <c r="Q293" s="33">
        <v>262444647</v>
      </c>
      <c r="R293" s="33">
        <v>259064647</v>
      </c>
      <c r="S293" s="33">
        <v>182009664</v>
      </c>
      <c r="T293" s="38">
        <f t="shared" si="70"/>
        <v>0.70256465367889431</v>
      </c>
      <c r="U293" s="38">
        <f t="shared" si="71"/>
        <v>-0.1413708668568272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92225843</v>
      </c>
      <c r="E294" s="33">
        <v>77832803</v>
      </c>
      <c r="F294" s="33">
        <v>18338541</v>
      </c>
      <c r="G294" s="38">
        <f t="shared" si="64"/>
        <v>0.19884384250084872</v>
      </c>
      <c r="H294" s="33">
        <v>7976248</v>
      </c>
      <c r="I294" s="38">
        <f t="shared" si="65"/>
        <v>8.6486040577585174E-2</v>
      </c>
      <c r="J294" s="33">
        <v>10345356</v>
      </c>
      <c r="K294" s="38">
        <f t="shared" si="66"/>
        <v>0.13291768510508353</v>
      </c>
      <c r="L294" s="33">
        <v>0</v>
      </c>
      <c r="M294" s="38">
        <f t="shared" si="67"/>
        <v>0</v>
      </c>
      <c r="N294" s="33">
        <f t="shared" si="68"/>
        <v>36660145</v>
      </c>
      <c r="O294" s="38">
        <f t="shared" si="69"/>
        <v>0.47101149627105166</v>
      </c>
      <c r="P294" s="33">
        <v>12523459</v>
      </c>
      <c r="Q294" s="33">
        <v>73537550</v>
      </c>
      <c r="R294" s="33">
        <v>75562044</v>
      </c>
      <c r="S294" s="33">
        <v>41792371</v>
      </c>
      <c r="T294" s="38">
        <f t="shared" si="70"/>
        <v>0.553086824914371</v>
      </c>
      <c r="U294" s="38">
        <f t="shared" si="71"/>
        <v>-0.17392183740929723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52985254</v>
      </c>
      <c r="E295" s="33">
        <v>71867200</v>
      </c>
      <c r="F295" s="33">
        <v>5745482</v>
      </c>
      <c r="G295" s="38">
        <f t="shared" si="64"/>
        <v>0.10843549037247231</v>
      </c>
      <c r="H295" s="33">
        <v>27971893</v>
      </c>
      <c r="I295" s="38">
        <f t="shared" si="65"/>
        <v>0.52791844689467748</v>
      </c>
      <c r="J295" s="33">
        <v>7177043</v>
      </c>
      <c r="K295" s="38">
        <f t="shared" si="66"/>
        <v>9.9865348865685599E-2</v>
      </c>
      <c r="L295" s="33">
        <v>0</v>
      </c>
      <c r="M295" s="38">
        <f t="shared" si="67"/>
        <v>0</v>
      </c>
      <c r="N295" s="33">
        <f t="shared" si="68"/>
        <v>40894418</v>
      </c>
      <c r="O295" s="38">
        <f t="shared" si="69"/>
        <v>0.56902756751341366</v>
      </c>
      <c r="P295" s="33">
        <v>7121120</v>
      </c>
      <c r="Q295" s="33">
        <v>52953471</v>
      </c>
      <c r="R295" s="33">
        <v>51830937</v>
      </c>
      <c r="S295" s="33">
        <v>17796628</v>
      </c>
      <c r="T295" s="38">
        <f t="shared" si="70"/>
        <v>0.34335917948000827</v>
      </c>
      <c r="U295" s="38">
        <f t="shared" si="71"/>
        <v>7.8531186105557094E-3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70268072</v>
      </c>
      <c r="E296" s="33">
        <v>69350627</v>
      </c>
      <c r="F296" s="33">
        <v>7721573</v>
      </c>
      <c r="G296" s="38">
        <f t="shared" si="64"/>
        <v>0.10988736107630788</v>
      </c>
      <c r="H296" s="33">
        <v>6170607</v>
      </c>
      <c r="I296" s="38">
        <f t="shared" si="65"/>
        <v>8.7815231361406926E-2</v>
      </c>
      <c r="J296" s="33">
        <v>9122814</v>
      </c>
      <c r="K296" s="38">
        <f t="shared" si="66"/>
        <v>0.13154623677735458</v>
      </c>
      <c r="L296" s="33">
        <v>0</v>
      </c>
      <c r="M296" s="38">
        <f t="shared" si="67"/>
        <v>0</v>
      </c>
      <c r="N296" s="33">
        <f t="shared" si="68"/>
        <v>23014994</v>
      </c>
      <c r="O296" s="38">
        <f t="shared" si="69"/>
        <v>0.33186425264763647</v>
      </c>
      <c r="P296" s="33">
        <v>9693114</v>
      </c>
      <c r="Q296" s="33">
        <v>40379459</v>
      </c>
      <c r="R296" s="33">
        <v>53065088</v>
      </c>
      <c r="S296" s="33">
        <v>28915813</v>
      </c>
      <c r="T296" s="38">
        <f t="shared" si="70"/>
        <v>0.5449121840710035</v>
      </c>
      <c r="U296" s="38">
        <f t="shared" si="71"/>
        <v>-5.8835581630423461E-2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54242402</v>
      </c>
      <c r="E297" s="33">
        <v>54644572</v>
      </c>
      <c r="F297" s="33">
        <v>10420637</v>
      </c>
      <c r="G297" s="38">
        <f t="shared" si="64"/>
        <v>0.19211238101144562</v>
      </c>
      <c r="H297" s="33">
        <v>10523701</v>
      </c>
      <c r="I297" s="38">
        <f t="shared" si="65"/>
        <v>0.19401244436041015</v>
      </c>
      <c r="J297" s="33">
        <v>8605000</v>
      </c>
      <c r="K297" s="38">
        <f t="shared" si="66"/>
        <v>0.1574721822324823</v>
      </c>
      <c r="L297" s="33">
        <v>0</v>
      </c>
      <c r="M297" s="38">
        <f t="shared" si="67"/>
        <v>0</v>
      </c>
      <c r="N297" s="33">
        <f t="shared" si="68"/>
        <v>29549338</v>
      </c>
      <c r="O297" s="38">
        <f t="shared" si="69"/>
        <v>0.54075522816795052</v>
      </c>
      <c r="P297" s="33">
        <v>11526588</v>
      </c>
      <c r="Q297" s="33">
        <v>53936940</v>
      </c>
      <c r="R297" s="33">
        <v>52661680</v>
      </c>
      <c r="S297" s="33">
        <v>30949623</v>
      </c>
      <c r="T297" s="38">
        <f t="shared" si="70"/>
        <v>0.58770671577511391</v>
      </c>
      <c r="U297" s="38">
        <f t="shared" si="71"/>
        <v>-0.25346511907947089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540291538</v>
      </c>
      <c r="E298" s="34">
        <f>SUM(E293:E297)</f>
        <v>544538769</v>
      </c>
      <c r="F298" s="34">
        <f>SUM(F293:F297)</f>
        <v>99060828</v>
      </c>
      <c r="G298" s="39">
        <f t="shared" si="64"/>
        <v>0.18334699145334385</v>
      </c>
      <c r="H298" s="34">
        <f>SUM(H293:H297)</f>
        <v>116581716</v>
      </c>
      <c r="I298" s="39">
        <f t="shared" si="65"/>
        <v>0.21577557263167799</v>
      </c>
      <c r="J298" s="34">
        <f>SUM(J293:J297)</f>
        <v>93925733</v>
      </c>
      <c r="K298" s="39">
        <f t="shared" si="66"/>
        <v>0.17248676925701134</v>
      </c>
      <c r="L298" s="34">
        <f>SUM(L293:L297)</f>
        <v>0</v>
      </c>
      <c r="M298" s="39">
        <f t="shared" si="67"/>
        <v>0</v>
      </c>
      <c r="N298" s="34">
        <f t="shared" si="68"/>
        <v>309568277</v>
      </c>
      <c r="O298" s="39">
        <f t="shared" si="69"/>
        <v>0.56849630296938514</v>
      </c>
      <c r="P298" s="34">
        <f>SUM(P293:P297)</f>
        <v>109200560</v>
      </c>
      <c r="Q298" s="34">
        <f>SUM(Q293:Q297)</f>
        <v>483252067</v>
      </c>
      <c r="R298" s="34">
        <f>SUM(R293:R297)</f>
        <v>492184396</v>
      </c>
      <c r="S298" s="34">
        <f>SUM(S293:S297)</f>
        <v>301464099</v>
      </c>
      <c r="T298" s="39">
        <f t="shared" si="70"/>
        <v>0.61250234962751648</v>
      </c>
      <c r="U298" s="39">
        <f t="shared" si="71"/>
        <v>-0.1398786508054537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2239645489</v>
      </c>
      <c r="E299" s="34">
        <f>SUM(E263:E266,E268:E274,E276:E284,E286:E291,E293:E297)</f>
        <v>2241050844</v>
      </c>
      <c r="F299" s="34">
        <f>SUM(F263:F266,F268:F274,F276:F284,F286:F291,F293:F297)</f>
        <v>385885618</v>
      </c>
      <c r="G299" s="39">
        <f t="shared" si="64"/>
        <v>0.17229763366357487</v>
      </c>
      <c r="H299" s="34">
        <f>SUM(H263:H266,H268:H274,H276:H284,H286:H291,H293:H297)</f>
        <v>482842809</v>
      </c>
      <c r="I299" s="39">
        <f t="shared" si="65"/>
        <v>0.21558894538063206</v>
      </c>
      <c r="J299" s="34">
        <f>SUM(J263:J266,J268:J274,J276:J284,J286:J291,J293:J297)</f>
        <v>437747530</v>
      </c>
      <c r="K299" s="39">
        <f t="shared" si="66"/>
        <v>0.19533136928686301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1306475957</v>
      </c>
      <c r="O299" s="39">
        <f t="shared" si="69"/>
        <v>0.5829747060392888</v>
      </c>
      <c r="P299" s="34">
        <f>SUM(P263:P266,P268:P274,P276:P284,P286:P291,P293:P297)</f>
        <v>408399411</v>
      </c>
      <c r="Q299" s="34">
        <f>SUM(Q263:Q266,Q268:Q274,Q276:Q284,Q286:Q291,Q293:Q297)</f>
        <v>1966833690</v>
      </c>
      <c r="R299" s="34">
        <f>SUM(R263:R266,R268:R274,R276:R284,R286:R291,R293:R297)</f>
        <v>2124415914</v>
      </c>
      <c r="S299" s="34">
        <f>SUM(S263:S266,S268:S274,S276:S284,S286:S291,S293:S297)</f>
        <v>1175849033</v>
      </c>
      <c r="T299" s="39">
        <f t="shared" si="70"/>
        <v>0.55349285667232107</v>
      </c>
      <c r="U299" s="39">
        <f t="shared" si="71"/>
        <v>7.1861315686373439E-2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9114246532</v>
      </c>
      <c r="E302" s="33">
        <v>9015869835</v>
      </c>
      <c r="F302" s="33">
        <v>1823822712</v>
      </c>
      <c r="G302" s="38">
        <f t="shared" ref="G302:G339" si="72">IF(($D302     =0),0,($F302     /$D302     ))</f>
        <v>0.2001068004465956</v>
      </c>
      <c r="H302" s="33">
        <v>2145432904</v>
      </c>
      <c r="I302" s="38">
        <f t="shared" ref="I302:I339" si="73">IF(($D302     =0),0,($H302     /$D302     ))</f>
        <v>0.23539333684549932</v>
      </c>
      <c r="J302" s="33">
        <v>1929203384</v>
      </c>
      <c r="K302" s="38">
        <f t="shared" ref="K302:K339" si="74">IF(($E302     =0),0,($J302     /$E302     ))</f>
        <v>0.21397861984550268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5898459000</v>
      </c>
      <c r="O302" s="38">
        <f t="shared" ref="O302:O339" si="77">IF(($E302     =0),0,($N302     /$E302     ))</f>
        <v>0.6542307184939522</v>
      </c>
      <c r="P302" s="33">
        <v>2062259505</v>
      </c>
      <c r="Q302" s="33">
        <v>9558955942</v>
      </c>
      <c r="R302" s="33">
        <v>9506089380</v>
      </c>
      <c r="S302" s="33">
        <v>6150230291</v>
      </c>
      <c r="T302" s="38">
        <f t="shared" ref="T302:T339" si="78">IF(($R302     =0),0,($S302     /$R302     ))</f>
        <v>0.64697795751211418</v>
      </c>
      <c r="U302" s="38">
        <f t="shared" ref="U302:U339" si="79">IF(($P302     =0),0,(($J302     /$P302     )-1))</f>
        <v>-6.4519581884531108E-2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9114246532</v>
      </c>
      <c r="E303" s="34">
        <f>E302</f>
        <v>9015869835</v>
      </c>
      <c r="F303" s="34">
        <f>F302</f>
        <v>1823822712</v>
      </c>
      <c r="G303" s="39">
        <f t="shared" si="72"/>
        <v>0.2001068004465956</v>
      </c>
      <c r="H303" s="34">
        <f>H302</f>
        <v>2145432904</v>
      </c>
      <c r="I303" s="39">
        <f t="shared" si="73"/>
        <v>0.23539333684549932</v>
      </c>
      <c r="J303" s="34">
        <f>J302</f>
        <v>1929203384</v>
      </c>
      <c r="K303" s="39">
        <f t="shared" si="74"/>
        <v>0.21397861984550268</v>
      </c>
      <c r="L303" s="34">
        <f>L302</f>
        <v>0</v>
      </c>
      <c r="M303" s="39">
        <f t="shared" si="75"/>
        <v>0</v>
      </c>
      <c r="N303" s="34">
        <f t="shared" si="76"/>
        <v>5898459000</v>
      </c>
      <c r="O303" s="39">
        <f t="shared" si="77"/>
        <v>0.6542307184939522</v>
      </c>
      <c r="P303" s="34">
        <f>P302</f>
        <v>2062259505</v>
      </c>
      <c r="Q303" s="34">
        <f>Q302</f>
        <v>9558955942</v>
      </c>
      <c r="R303" s="34">
        <f>R302</f>
        <v>9506089380</v>
      </c>
      <c r="S303" s="34">
        <f>S302</f>
        <v>6150230291</v>
      </c>
      <c r="T303" s="39">
        <f t="shared" si="78"/>
        <v>0.64697795751211418</v>
      </c>
      <c r="U303" s="39">
        <f t="shared" si="79"/>
        <v>-6.4519581884531108E-2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68514549</v>
      </c>
      <c r="E304" s="33">
        <v>73420409</v>
      </c>
      <c r="F304" s="33">
        <v>14076187</v>
      </c>
      <c r="G304" s="38">
        <f t="shared" si="72"/>
        <v>0.20544814503558945</v>
      </c>
      <c r="H304" s="33">
        <v>15371112</v>
      </c>
      <c r="I304" s="38">
        <f t="shared" si="73"/>
        <v>0.22434814538442047</v>
      </c>
      <c r="J304" s="33">
        <v>18734022</v>
      </c>
      <c r="K304" s="38">
        <f t="shared" si="74"/>
        <v>0.25516095940026701</v>
      </c>
      <c r="L304" s="33">
        <v>0</v>
      </c>
      <c r="M304" s="38">
        <f t="shared" si="75"/>
        <v>0</v>
      </c>
      <c r="N304" s="33">
        <f t="shared" si="76"/>
        <v>48181321</v>
      </c>
      <c r="O304" s="38">
        <f t="shared" si="77"/>
        <v>0.65623879866972679</v>
      </c>
      <c r="P304" s="33">
        <v>12738702</v>
      </c>
      <c r="Q304" s="33">
        <v>70754732</v>
      </c>
      <c r="R304" s="33">
        <v>70115798</v>
      </c>
      <c r="S304" s="33">
        <v>38627387</v>
      </c>
      <c r="T304" s="38">
        <f t="shared" si="78"/>
        <v>0.5509084700141329</v>
      </c>
      <c r="U304" s="38">
        <f t="shared" si="79"/>
        <v>0.4706382173003183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88267973</v>
      </c>
      <c r="E305" s="33">
        <v>108307946</v>
      </c>
      <c r="F305" s="33">
        <v>21690630</v>
      </c>
      <c r="G305" s="38">
        <f t="shared" si="72"/>
        <v>0.24573612900343819</v>
      </c>
      <c r="H305" s="33">
        <v>24412705</v>
      </c>
      <c r="I305" s="38">
        <f t="shared" si="73"/>
        <v>0.27657489087236659</v>
      </c>
      <c r="J305" s="33">
        <v>29159688</v>
      </c>
      <c r="K305" s="38">
        <f t="shared" si="74"/>
        <v>0.26922944323955694</v>
      </c>
      <c r="L305" s="33">
        <v>0</v>
      </c>
      <c r="M305" s="38">
        <f t="shared" si="75"/>
        <v>0</v>
      </c>
      <c r="N305" s="33">
        <f t="shared" si="76"/>
        <v>75263023</v>
      </c>
      <c r="O305" s="38">
        <f t="shared" si="77"/>
        <v>0.6948984426313467</v>
      </c>
      <c r="P305" s="33">
        <v>23827120</v>
      </c>
      <c r="Q305" s="33">
        <v>84219972</v>
      </c>
      <c r="R305" s="33">
        <v>91415029</v>
      </c>
      <c r="S305" s="33">
        <v>61140054</v>
      </c>
      <c r="T305" s="38">
        <f t="shared" si="78"/>
        <v>0.66881840621633448</v>
      </c>
      <c r="U305" s="38">
        <f t="shared" si="79"/>
        <v>0.22380245703215507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76248170</v>
      </c>
      <c r="E306" s="33">
        <v>84950144</v>
      </c>
      <c r="F306" s="33">
        <v>16195815</v>
      </c>
      <c r="G306" s="38">
        <f t="shared" si="72"/>
        <v>0.21240922896903625</v>
      </c>
      <c r="H306" s="33">
        <v>19173950</v>
      </c>
      <c r="I306" s="38">
        <f t="shared" si="73"/>
        <v>0.25146767456845193</v>
      </c>
      <c r="J306" s="33">
        <v>19091010</v>
      </c>
      <c r="K306" s="38">
        <f t="shared" si="74"/>
        <v>0.22473193217894957</v>
      </c>
      <c r="L306" s="33">
        <v>0</v>
      </c>
      <c r="M306" s="38">
        <f t="shared" si="75"/>
        <v>0</v>
      </c>
      <c r="N306" s="33">
        <f t="shared" si="76"/>
        <v>54460775</v>
      </c>
      <c r="O306" s="38">
        <f t="shared" si="77"/>
        <v>0.64109102628478176</v>
      </c>
      <c r="P306" s="33">
        <v>15016636</v>
      </c>
      <c r="Q306" s="33">
        <v>76413327</v>
      </c>
      <c r="R306" s="33">
        <v>75094724</v>
      </c>
      <c r="S306" s="33">
        <v>50079683</v>
      </c>
      <c r="T306" s="38">
        <f t="shared" si="78"/>
        <v>0.66688683748275046</v>
      </c>
      <c r="U306" s="38">
        <f t="shared" si="79"/>
        <v>0.27132401691031194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216969201</v>
      </c>
      <c r="E307" s="33">
        <v>225147638</v>
      </c>
      <c r="F307" s="33">
        <v>52089136</v>
      </c>
      <c r="G307" s="38">
        <f t="shared" si="72"/>
        <v>0.24007617560429695</v>
      </c>
      <c r="H307" s="33">
        <v>55554165</v>
      </c>
      <c r="I307" s="38">
        <f t="shared" si="73"/>
        <v>0.25604631783660392</v>
      </c>
      <c r="J307" s="33">
        <v>43748783</v>
      </c>
      <c r="K307" s="38">
        <f t="shared" si="74"/>
        <v>0.19431153437194842</v>
      </c>
      <c r="L307" s="33">
        <v>0</v>
      </c>
      <c r="M307" s="38">
        <f t="shared" si="75"/>
        <v>0</v>
      </c>
      <c r="N307" s="33">
        <f t="shared" si="76"/>
        <v>151392084</v>
      </c>
      <c r="O307" s="38">
        <f t="shared" si="77"/>
        <v>0.67241249050989382</v>
      </c>
      <c r="P307" s="33">
        <v>41487514</v>
      </c>
      <c r="Q307" s="33">
        <v>228947980</v>
      </c>
      <c r="R307" s="33">
        <v>216672908</v>
      </c>
      <c r="S307" s="33">
        <v>133181276</v>
      </c>
      <c r="T307" s="38">
        <f t="shared" si="78"/>
        <v>0.61466510617008008</v>
      </c>
      <c r="U307" s="38">
        <f t="shared" si="79"/>
        <v>5.4504808362342505E-2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127294949</v>
      </c>
      <c r="E308" s="33">
        <v>117510845</v>
      </c>
      <c r="F308" s="33">
        <v>21431060</v>
      </c>
      <c r="G308" s="38">
        <f t="shared" si="72"/>
        <v>0.16835750489989984</v>
      </c>
      <c r="H308" s="33">
        <v>28823812</v>
      </c>
      <c r="I308" s="38">
        <f t="shared" si="73"/>
        <v>0.22643327348361639</v>
      </c>
      <c r="J308" s="33">
        <v>24462917</v>
      </c>
      <c r="K308" s="38">
        <f t="shared" si="74"/>
        <v>0.20817582411223406</v>
      </c>
      <c r="L308" s="33">
        <v>0</v>
      </c>
      <c r="M308" s="38">
        <f t="shared" si="75"/>
        <v>0</v>
      </c>
      <c r="N308" s="33">
        <f t="shared" si="76"/>
        <v>74717789</v>
      </c>
      <c r="O308" s="38">
        <f t="shared" si="77"/>
        <v>0.63583739015747864</v>
      </c>
      <c r="P308" s="33">
        <v>23737048</v>
      </c>
      <c r="Q308" s="33">
        <v>118018407</v>
      </c>
      <c r="R308" s="33">
        <v>115238888</v>
      </c>
      <c r="S308" s="33">
        <v>68038080</v>
      </c>
      <c r="T308" s="38">
        <f t="shared" si="78"/>
        <v>0.59040902928532246</v>
      </c>
      <c r="U308" s="38">
        <f t="shared" si="79"/>
        <v>3.0579581757596896E-2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50699296</v>
      </c>
      <c r="E309" s="33">
        <v>54575067</v>
      </c>
      <c r="F309" s="33">
        <v>10105121</v>
      </c>
      <c r="G309" s="38">
        <f t="shared" si="72"/>
        <v>0.19931481888821495</v>
      </c>
      <c r="H309" s="33">
        <v>10334900</v>
      </c>
      <c r="I309" s="38">
        <f t="shared" si="73"/>
        <v>0.20384701199795752</v>
      </c>
      <c r="J309" s="33">
        <v>10896873</v>
      </c>
      <c r="K309" s="38">
        <f t="shared" si="74"/>
        <v>0.19966760645479373</v>
      </c>
      <c r="L309" s="33">
        <v>0</v>
      </c>
      <c r="M309" s="38">
        <f t="shared" si="75"/>
        <v>0</v>
      </c>
      <c r="N309" s="33">
        <f t="shared" si="76"/>
        <v>31336894</v>
      </c>
      <c r="O309" s="38">
        <f t="shared" si="77"/>
        <v>0.57419799411331918</v>
      </c>
      <c r="P309" s="33">
        <v>9536272</v>
      </c>
      <c r="Q309" s="33">
        <v>47640087</v>
      </c>
      <c r="R309" s="33">
        <v>49760390</v>
      </c>
      <c r="S309" s="33">
        <v>29660976</v>
      </c>
      <c r="T309" s="38">
        <f t="shared" si="78"/>
        <v>0.5960760355776954</v>
      </c>
      <c r="U309" s="38">
        <f t="shared" si="79"/>
        <v>0.14267640436430495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627994138</v>
      </c>
      <c r="E310" s="34">
        <f>SUM(E304:E309)</f>
        <v>663912049</v>
      </c>
      <c r="F310" s="34">
        <f>SUM(F304:F309)</f>
        <v>135587949</v>
      </c>
      <c r="G310" s="39">
        <f t="shared" si="72"/>
        <v>0.21590639274406731</v>
      </c>
      <c r="H310" s="34">
        <f>SUM(H304:H309)</f>
        <v>153670644</v>
      </c>
      <c r="I310" s="39">
        <f t="shared" si="73"/>
        <v>0.24470076184055081</v>
      </c>
      <c r="J310" s="34">
        <f>SUM(J304:J309)</f>
        <v>146093293</v>
      </c>
      <c r="K310" s="39">
        <f t="shared" si="74"/>
        <v>0.22004916648229109</v>
      </c>
      <c r="L310" s="34">
        <f>SUM(L304:L309)</f>
        <v>0</v>
      </c>
      <c r="M310" s="39">
        <f t="shared" si="75"/>
        <v>0</v>
      </c>
      <c r="N310" s="34">
        <f t="shared" si="76"/>
        <v>435351886</v>
      </c>
      <c r="O310" s="39">
        <f t="shared" si="77"/>
        <v>0.6557372872743269</v>
      </c>
      <c r="P310" s="34">
        <f>SUM(P304:P309)</f>
        <v>126343292</v>
      </c>
      <c r="Q310" s="34">
        <f>SUM(Q304:Q309)</f>
        <v>625994505</v>
      </c>
      <c r="R310" s="34">
        <f>SUM(R304:R309)</f>
        <v>618297737</v>
      </c>
      <c r="S310" s="34">
        <f>SUM(S304:S309)</f>
        <v>380727456</v>
      </c>
      <c r="T310" s="39">
        <f t="shared" si="78"/>
        <v>0.61576718337560399</v>
      </c>
      <c r="U310" s="39">
        <f t="shared" si="79"/>
        <v>0.15632013925994581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112849137</v>
      </c>
      <c r="E311" s="33">
        <v>115581204</v>
      </c>
      <c r="F311" s="33">
        <v>18565586</v>
      </c>
      <c r="G311" s="38">
        <f t="shared" si="72"/>
        <v>0.16451686289811857</v>
      </c>
      <c r="H311" s="33">
        <v>27025373</v>
      </c>
      <c r="I311" s="38">
        <f t="shared" si="73"/>
        <v>0.23948231877041293</v>
      </c>
      <c r="J311" s="33">
        <v>22879849</v>
      </c>
      <c r="K311" s="38">
        <f t="shared" si="74"/>
        <v>0.19795475568847681</v>
      </c>
      <c r="L311" s="33">
        <v>0</v>
      </c>
      <c r="M311" s="38">
        <f t="shared" si="75"/>
        <v>0</v>
      </c>
      <c r="N311" s="33">
        <f t="shared" si="76"/>
        <v>68470808</v>
      </c>
      <c r="O311" s="38">
        <f t="shared" si="77"/>
        <v>0.5924043497591529</v>
      </c>
      <c r="P311" s="33">
        <v>19786739</v>
      </c>
      <c r="Q311" s="33">
        <v>117450942</v>
      </c>
      <c r="R311" s="33">
        <v>125062900</v>
      </c>
      <c r="S311" s="33">
        <v>67193589</v>
      </c>
      <c r="T311" s="38">
        <f t="shared" si="78"/>
        <v>0.53727835353250242</v>
      </c>
      <c r="U311" s="38">
        <f t="shared" si="79"/>
        <v>0.15632237328242926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381201779</v>
      </c>
      <c r="E312" s="33">
        <v>384947777</v>
      </c>
      <c r="F312" s="33">
        <v>68725739</v>
      </c>
      <c r="G312" s="38">
        <f t="shared" si="72"/>
        <v>0.18028703638342675</v>
      </c>
      <c r="H312" s="33">
        <v>109696656</v>
      </c>
      <c r="I312" s="38">
        <f t="shared" si="73"/>
        <v>0.28776533070691679</v>
      </c>
      <c r="J312" s="33">
        <v>69477541</v>
      </c>
      <c r="K312" s="38">
        <f t="shared" si="74"/>
        <v>0.18048562727509918</v>
      </c>
      <c r="L312" s="33">
        <v>0</v>
      </c>
      <c r="M312" s="38">
        <f t="shared" si="75"/>
        <v>0</v>
      </c>
      <c r="N312" s="33">
        <f t="shared" si="76"/>
        <v>247899936</v>
      </c>
      <c r="O312" s="38">
        <f t="shared" si="77"/>
        <v>0.64398329023211898</v>
      </c>
      <c r="P312" s="33">
        <v>93254799</v>
      </c>
      <c r="Q312" s="33">
        <v>377161406</v>
      </c>
      <c r="R312" s="33">
        <v>402126838</v>
      </c>
      <c r="S312" s="33">
        <v>263904777</v>
      </c>
      <c r="T312" s="38">
        <f t="shared" si="78"/>
        <v>0.65627247938124433</v>
      </c>
      <c r="U312" s="38">
        <f t="shared" si="79"/>
        <v>-0.25497087822793973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275761216</v>
      </c>
      <c r="E313" s="33">
        <v>272917605</v>
      </c>
      <c r="F313" s="33">
        <v>52428345</v>
      </c>
      <c r="G313" s="38">
        <f t="shared" si="72"/>
        <v>0.19012225780147415</v>
      </c>
      <c r="H313" s="33">
        <v>51251588</v>
      </c>
      <c r="I313" s="38">
        <f t="shared" si="73"/>
        <v>0.18585495358419074</v>
      </c>
      <c r="J313" s="33">
        <v>49277821</v>
      </c>
      <c r="K313" s="38">
        <f t="shared" si="74"/>
        <v>0.18055933401584701</v>
      </c>
      <c r="L313" s="33">
        <v>0</v>
      </c>
      <c r="M313" s="38">
        <f t="shared" si="75"/>
        <v>0</v>
      </c>
      <c r="N313" s="33">
        <f t="shared" si="76"/>
        <v>152957754</v>
      </c>
      <c r="O313" s="38">
        <f t="shared" si="77"/>
        <v>0.56045396558422822</v>
      </c>
      <c r="P313" s="33">
        <v>45449769</v>
      </c>
      <c r="Q313" s="33">
        <v>258353546</v>
      </c>
      <c r="R313" s="33">
        <v>239039792</v>
      </c>
      <c r="S313" s="33">
        <v>140091436</v>
      </c>
      <c r="T313" s="38">
        <f t="shared" si="78"/>
        <v>0.58605906082783066</v>
      </c>
      <c r="U313" s="38">
        <f t="shared" si="79"/>
        <v>8.4225994635968249E-2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218212436</v>
      </c>
      <c r="E314" s="33">
        <v>215185694</v>
      </c>
      <c r="F314" s="33">
        <v>33147230</v>
      </c>
      <c r="G314" s="38">
        <f t="shared" si="72"/>
        <v>0.15190348729712178</v>
      </c>
      <c r="H314" s="33">
        <v>47350465</v>
      </c>
      <c r="I314" s="38">
        <f t="shared" si="73"/>
        <v>0.21699251366223693</v>
      </c>
      <c r="J314" s="33">
        <v>44040607</v>
      </c>
      <c r="K314" s="38">
        <f t="shared" si="74"/>
        <v>0.20466326632289969</v>
      </c>
      <c r="L314" s="33">
        <v>0</v>
      </c>
      <c r="M314" s="38">
        <f t="shared" si="75"/>
        <v>0</v>
      </c>
      <c r="N314" s="33">
        <f t="shared" si="76"/>
        <v>124538302</v>
      </c>
      <c r="O314" s="38">
        <f t="shared" si="77"/>
        <v>0.5787480556212069</v>
      </c>
      <c r="P314" s="33">
        <v>66375831</v>
      </c>
      <c r="Q314" s="33">
        <v>175137488</v>
      </c>
      <c r="R314" s="33">
        <v>219245985</v>
      </c>
      <c r="S314" s="33">
        <v>110435299</v>
      </c>
      <c r="T314" s="38">
        <f t="shared" si="78"/>
        <v>0.50370500057275847</v>
      </c>
      <c r="U314" s="38">
        <f t="shared" si="79"/>
        <v>-0.33649633704774262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113802485</v>
      </c>
      <c r="E315" s="33">
        <v>115550042</v>
      </c>
      <c r="F315" s="33">
        <v>20086050</v>
      </c>
      <c r="G315" s="38">
        <f t="shared" si="72"/>
        <v>0.17649922143615757</v>
      </c>
      <c r="H315" s="33">
        <v>27060835</v>
      </c>
      <c r="I315" s="38">
        <f t="shared" si="73"/>
        <v>0.23778773372128034</v>
      </c>
      <c r="J315" s="33">
        <v>16661835</v>
      </c>
      <c r="K315" s="38">
        <f t="shared" si="74"/>
        <v>0.14419583681328302</v>
      </c>
      <c r="L315" s="33">
        <v>0</v>
      </c>
      <c r="M315" s="38">
        <f t="shared" si="75"/>
        <v>0</v>
      </c>
      <c r="N315" s="33">
        <f t="shared" si="76"/>
        <v>63808720</v>
      </c>
      <c r="O315" s="38">
        <f t="shared" si="77"/>
        <v>0.55221719434770955</v>
      </c>
      <c r="P315" s="33">
        <v>26018684</v>
      </c>
      <c r="Q315" s="33">
        <v>102941020</v>
      </c>
      <c r="R315" s="33">
        <v>114755618</v>
      </c>
      <c r="S315" s="33">
        <v>65181867</v>
      </c>
      <c r="T315" s="38">
        <f t="shared" si="78"/>
        <v>0.56800589056999373</v>
      </c>
      <c r="U315" s="38">
        <f t="shared" si="79"/>
        <v>-0.35962037895536914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91377907</v>
      </c>
      <c r="E316" s="33">
        <v>90059057</v>
      </c>
      <c r="F316" s="33">
        <v>14776017</v>
      </c>
      <c r="G316" s="38">
        <f t="shared" si="72"/>
        <v>0.16170229199931227</v>
      </c>
      <c r="H316" s="33">
        <v>22735105</v>
      </c>
      <c r="I316" s="38">
        <f t="shared" si="73"/>
        <v>0.24880308322229355</v>
      </c>
      <c r="J316" s="33">
        <v>16939122</v>
      </c>
      <c r="K316" s="38">
        <f t="shared" si="74"/>
        <v>0.18808904472539614</v>
      </c>
      <c r="L316" s="33">
        <v>0</v>
      </c>
      <c r="M316" s="38">
        <f t="shared" si="75"/>
        <v>0</v>
      </c>
      <c r="N316" s="33">
        <f t="shared" si="76"/>
        <v>54450244</v>
      </c>
      <c r="O316" s="38">
        <f t="shared" si="77"/>
        <v>0.60460597538790573</v>
      </c>
      <c r="P316" s="33">
        <v>17982610</v>
      </c>
      <c r="Q316" s="33">
        <v>96076573</v>
      </c>
      <c r="R316" s="33">
        <v>86955659</v>
      </c>
      <c r="S316" s="33">
        <v>56679432</v>
      </c>
      <c r="T316" s="38">
        <f t="shared" si="78"/>
        <v>0.65181993503148539</v>
      </c>
      <c r="U316" s="38">
        <f t="shared" si="79"/>
        <v>-5.8027616680782157E-2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1193204960</v>
      </c>
      <c r="E317" s="34">
        <f>SUM(E311:E316)</f>
        <v>1194241379</v>
      </c>
      <c r="F317" s="34">
        <f>SUM(F311:F316)</f>
        <v>207728967</v>
      </c>
      <c r="G317" s="39">
        <f t="shared" si="72"/>
        <v>0.17409328150965783</v>
      </c>
      <c r="H317" s="34">
        <f>SUM(H311:H316)</f>
        <v>285120022</v>
      </c>
      <c r="I317" s="39">
        <f t="shared" si="73"/>
        <v>0.23895309821709088</v>
      </c>
      <c r="J317" s="34">
        <f>SUM(J311:J316)</f>
        <v>219276775</v>
      </c>
      <c r="K317" s="39">
        <f t="shared" si="74"/>
        <v>0.18361177133521514</v>
      </c>
      <c r="L317" s="34">
        <f>SUM(L311:L316)</f>
        <v>0</v>
      </c>
      <c r="M317" s="39">
        <f t="shared" si="75"/>
        <v>0</v>
      </c>
      <c r="N317" s="34">
        <f t="shared" si="76"/>
        <v>712125764</v>
      </c>
      <c r="O317" s="39">
        <f t="shared" si="77"/>
        <v>0.59629968993060656</v>
      </c>
      <c r="P317" s="34">
        <f>SUM(P311:P316)</f>
        <v>268868432</v>
      </c>
      <c r="Q317" s="34">
        <f>SUM(Q311:Q316)</f>
        <v>1127120975</v>
      </c>
      <c r="R317" s="34">
        <f>SUM(R311:R316)</f>
        <v>1187186792</v>
      </c>
      <c r="S317" s="34">
        <f>SUM(S311:S316)</f>
        <v>703486400</v>
      </c>
      <c r="T317" s="39">
        <f t="shared" si="78"/>
        <v>0.59256589168657126</v>
      </c>
      <c r="U317" s="39">
        <f t="shared" si="79"/>
        <v>-0.18444581474704325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180583723</v>
      </c>
      <c r="E318" s="33">
        <v>178143958</v>
      </c>
      <c r="F318" s="33">
        <v>35334277</v>
      </c>
      <c r="G318" s="38">
        <f t="shared" si="72"/>
        <v>0.1956670092575287</v>
      </c>
      <c r="H318" s="33">
        <v>39112521</v>
      </c>
      <c r="I318" s="38">
        <f t="shared" si="73"/>
        <v>0.21658940435069002</v>
      </c>
      <c r="J318" s="33">
        <v>36222767</v>
      </c>
      <c r="K318" s="38">
        <f t="shared" si="74"/>
        <v>0.20333424387034221</v>
      </c>
      <c r="L318" s="33">
        <v>0</v>
      </c>
      <c r="M318" s="38">
        <f t="shared" si="75"/>
        <v>0</v>
      </c>
      <c r="N318" s="33">
        <f t="shared" si="76"/>
        <v>110669565</v>
      </c>
      <c r="O318" s="38">
        <f t="shared" si="77"/>
        <v>0.62123670228546291</v>
      </c>
      <c r="P318" s="33">
        <v>33303461</v>
      </c>
      <c r="Q318" s="33">
        <v>173282862</v>
      </c>
      <c r="R318" s="33">
        <v>169728562</v>
      </c>
      <c r="S318" s="33">
        <v>102398138</v>
      </c>
      <c r="T318" s="38">
        <f t="shared" si="78"/>
        <v>0.60330528223057711</v>
      </c>
      <c r="U318" s="38">
        <f t="shared" si="79"/>
        <v>8.7657736233480277E-2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214255328</v>
      </c>
      <c r="E319" s="33">
        <v>221399620</v>
      </c>
      <c r="F319" s="33">
        <v>45193334</v>
      </c>
      <c r="G319" s="38">
        <f t="shared" si="72"/>
        <v>0.21093213607271413</v>
      </c>
      <c r="H319" s="33">
        <v>55472868</v>
      </c>
      <c r="I319" s="38">
        <f t="shared" si="73"/>
        <v>0.2589100981423435</v>
      </c>
      <c r="J319" s="33">
        <v>46079208</v>
      </c>
      <c r="K319" s="38">
        <f t="shared" si="74"/>
        <v>0.20812686128368241</v>
      </c>
      <c r="L319" s="33">
        <v>0</v>
      </c>
      <c r="M319" s="38">
        <f t="shared" si="75"/>
        <v>0</v>
      </c>
      <c r="N319" s="33">
        <f t="shared" si="76"/>
        <v>146745410</v>
      </c>
      <c r="O319" s="38">
        <f t="shared" si="77"/>
        <v>0.6628078675112451</v>
      </c>
      <c r="P319" s="33">
        <v>47195383</v>
      </c>
      <c r="Q319" s="33">
        <v>203732871</v>
      </c>
      <c r="R319" s="33">
        <v>202538365</v>
      </c>
      <c r="S319" s="33">
        <v>132245876</v>
      </c>
      <c r="T319" s="38">
        <f t="shared" si="78"/>
        <v>0.65294234995922873</v>
      </c>
      <c r="U319" s="38">
        <f t="shared" si="79"/>
        <v>-2.3650088823307103E-2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95882480</v>
      </c>
      <c r="E320" s="33">
        <v>98544720</v>
      </c>
      <c r="F320" s="33">
        <v>20246214</v>
      </c>
      <c r="G320" s="38">
        <f t="shared" si="72"/>
        <v>0.21115655331401523</v>
      </c>
      <c r="H320" s="33">
        <v>27123737</v>
      </c>
      <c r="I320" s="38">
        <f t="shared" si="73"/>
        <v>0.2828852257471855</v>
      </c>
      <c r="J320" s="33">
        <v>19408383</v>
      </c>
      <c r="K320" s="38">
        <f t="shared" si="74"/>
        <v>0.19695000401848015</v>
      </c>
      <c r="L320" s="33">
        <v>0</v>
      </c>
      <c r="M320" s="38">
        <f t="shared" si="75"/>
        <v>0</v>
      </c>
      <c r="N320" s="33">
        <f t="shared" si="76"/>
        <v>66778334</v>
      </c>
      <c r="O320" s="38">
        <f t="shared" si="77"/>
        <v>0.67764497174480787</v>
      </c>
      <c r="P320" s="33">
        <v>17721101</v>
      </c>
      <c r="Q320" s="33">
        <v>88920134</v>
      </c>
      <c r="R320" s="33">
        <v>90405854</v>
      </c>
      <c r="S320" s="33">
        <v>58106026</v>
      </c>
      <c r="T320" s="38">
        <f t="shared" si="78"/>
        <v>0.64272415368146407</v>
      </c>
      <c r="U320" s="38">
        <f t="shared" si="79"/>
        <v>9.5213158595507164E-2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62855321</v>
      </c>
      <c r="E321" s="33">
        <v>62452270</v>
      </c>
      <c r="F321" s="33">
        <v>13163723</v>
      </c>
      <c r="G321" s="38">
        <f t="shared" si="72"/>
        <v>0.20942893601641141</v>
      </c>
      <c r="H321" s="33">
        <v>16857641</v>
      </c>
      <c r="I321" s="38">
        <f t="shared" si="73"/>
        <v>0.26819751664302216</v>
      </c>
      <c r="J321" s="33">
        <v>13912515</v>
      </c>
      <c r="K321" s="38">
        <f t="shared" si="74"/>
        <v>0.22277036527255134</v>
      </c>
      <c r="L321" s="33">
        <v>0</v>
      </c>
      <c r="M321" s="38">
        <f t="shared" si="75"/>
        <v>0</v>
      </c>
      <c r="N321" s="33">
        <f t="shared" si="76"/>
        <v>43933879</v>
      </c>
      <c r="O321" s="38">
        <f t="shared" si="77"/>
        <v>0.70347929706958612</v>
      </c>
      <c r="P321" s="33">
        <v>12570478</v>
      </c>
      <c r="Q321" s="33">
        <v>57811742</v>
      </c>
      <c r="R321" s="33">
        <v>57925577</v>
      </c>
      <c r="S321" s="33">
        <v>40041916</v>
      </c>
      <c r="T321" s="38">
        <f t="shared" si="78"/>
        <v>0.69126486215234417</v>
      </c>
      <c r="U321" s="38">
        <f t="shared" si="79"/>
        <v>0.10676101577044239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51254848</v>
      </c>
      <c r="E322" s="33">
        <v>51645365</v>
      </c>
      <c r="F322" s="33">
        <v>6856541</v>
      </c>
      <c r="G322" s="38">
        <f t="shared" si="72"/>
        <v>0.13377351153202133</v>
      </c>
      <c r="H322" s="33">
        <v>13545655</v>
      </c>
      <c r="I322" s="38">
        <f t="shared" si="73"/>
        <v>0.26428046377193432</v>
      </c>
      <c r="J322" s="33">
        <v>10034104</v>
      </c>
      <c r="K322" s="38">
        <f t="shared" si="74"/>
        <v>0.19428856781242615</v>
      </c>
      <c r="L322" s="33">
        <v>0</v>
      </c>
      <c r="M322" s="38">
        <f t="shared" si="75"/>
        <v>0</v>
      </c>
      <c r="N322" s="33">
        <f t="shared" si="76"/>
        <v>30436300</v>
      </c>
      <c r="O322" s="38">
        <f t="shared" si="77"/>
        <v>0.58933265356920217</v>
      </c>
      <c r="P322" s="33">
        <v>7217707</v>
      </c>
      <c r="Q322" s="33">
        <v>44647010</v>
      </c>
      <c r="R322" s="33">
        <v>45221853</v>
      </c>
      <c r="S322" s="33">
        <v>24247566</v>
      </c>
      <c r="T322" s="38">
        <f t="shared" si="78"/>
        <v>0.53619134094306131</v>
      </c>
      <c r="U322" s="38">
        <f t="shared" si="79"/>
        <v>0.39020661270954893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604831700</v>
      </c>
      <c r="E323" s="34">
        <f>SUM(E318:E322)</f>
        <v>612185933</v>
      </c>
      <c r="F323" s="34">
        <f>SUM(F318:F322)</f>
        <v>120794089</v>
      </c>
      <c r="G323" s="39">
        <f t="shared" si="72"/>
        <v>0.19971520837945497</v>
      </c>
      <c r="H323" s="34">
        <f>SUM(H318:H322)</f>
        <v>152112422</v>
      </c>
      <c r="I323" s="39">
        <f t="shared" si="73"/>
        <v>0.251495452371296</v>
      </c>
      <c r="J323" s="34">
        <f>SUM(J318:J322)</f>
        <v>125656977</v>
      </c>
      <c r="K323" s="39">
        <f t="shared" si="74"/>
        <v>0.20525949752589301</v>
      </c>
      <c r="L323" s="34">
        <f>SUM(L318:L322)</f>
        <v>0</v>
      </c>
      <c r="M323" s="39">
        <f t="shared" si="75"/>
        <v>0</v>
      </c>
      <c r="N323" s="34">
        <f t="shared" si="76"/>
        <v>398563488</v>
      </c>
      <c r="O323" s="39">
        <f t="shared" si="77"/>
        <v>0.65104973263082144</v>
      </c>
      <c r="P323" s="34">
        <f>SUM(P318:P322)</f>
        <v>118008130</v>
      </c>
      <c r="Q323" s="34">
        <f>SUM(Q318:Q322)</f>
        <v>568394619</v>
      </c>
      <c r="R323" s="34">
        <f>SUM(R318:R322)</f>
        <v>565820211</v>
      </c>
      <c r="S323" s="34">
        <f>SUM(S318:S322)</f>
        <v>357039522</v>
      </c>
      <c r="T323" s="39">
        <f t="shared" si="78"/>
        <v>0.63101231638401123</v>
      </c>
      <c r="U323" s="39">
        <f t="shared" si="79"/>
        <v>6.4816271556883409E-2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40321150</v>
      </c>
      <c r="E324" s="33">
        <v>44734775</v>
      </c>
      <c r="F324" s="33">
        <v>46091649</v>
      </c>
      <c r="G324" s="38">
        <f t="shared" si="72"/>
        <v>1.1431134528653077</v>
      </c>
      <c r="H324" s="33">
        <v>9872657</v>
      </c>
      <c r="I324" s="38">
        <f t="shared" si="73"/>
        <v>0.24485058089861028</v>
      </c>
      <c r="J324" s="33">
        <v>-27108687</v>
      </c>
      <c r="K324" s="38">
        <f t="shared" si="74"/>
        <v>-0.60598688604111683</v>
      </c>
      <c r="L324" s="33">
        <v>0</v>
      </c>
      <c r="M324" s="38">
        <f t="shared" si="75"/>
        <v>0</v>
      </c>
      <c r="N324" s="33">
        <f t="shared" si="76"/>
        <v>28855619</v>
      </c>
      <c r="O324" s="38">
        <f t="shared" si="77"/>
        <v>0.64503775865643675</v>
      </c>
      <c r="P324" s="33">
        <v>8418412</v>
      </c>
      <c r="Q324" s="33">
        <v>39031357</v>
      </c>
      <c r="R324" s="33">
        <v>39426721</v>
      </c>
      <c r="S324" s="33">
        <v>22427897</v>
      </c>
      <c r="T324" s="38">
        <f t="shared" si="78"/>
        <v>0.56885017143576311</v>
      </c>
      <c r="U324" s="38">
        <f t="shared" si="79"/>
        <v>-4.2201663449116058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75596507</v>
      </c>
      <c r="E325" s="33">
        <v>75647373</v>
      </c>
      <c r="F325" s="33">
        <v>13335080</v>
      </c>
      <c r="G325" s="38">
        <f t="shared" si="72"/>
        <v>0.17639809733537026</v>
      </c>
      <c r="H325" s="33">
        <v>19481627</v>
      </c>
      <c r="I325" s="38">
        <f t="shared" si="73"/>
        <v>0.25770538577926622</v>
      </c>
      <c r="J325" s="33">
        <v>15811512</v>
      </c>
      <c r="K325" s="38">
        <f t="shared" si="74"/>
        <v>0.20901600905559536</v>
      </c>
      <c r="L325" s="33">
        <v>0</v>
      </c>
      <c r="M325" s="38">
        <f t="shared" si="75"/>
        <v>0</v>
      </c>
      <c r="N325" s="33">
        <f t="shared" si="76"/>
        <v>48628219</v>
      </c>
      <c r="O325" s="38">
        <f t="shared" si="77"/>
        <v>0.6428275969345294</v>
      </c>
      <c r="P325" s="33">
        <v>14138797</v>
      </c>
      <c r="Q325" s="33">
        <v>69908553</v>
      </c>
      <c r="R325" s="33">
        <v>69984472</v>
      </c>
      <c r="S325" s="33">
        <v>43660473</v>
      </c>
      <c r="T325" s="38">
        <f t="shared" si="78"/>
        <v>0.62385943270387179</v>
      </c>
      <c r="U325" s="38">
        <f t="shared" si="79"/>
        <v>0.11830674137269237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166071151</v>
      </c>
      <c r="E326" s="33">
        <v>162468914</v>
      </c>
      <c r="F326" s="33">
        <v>27383793</v>
      </c>
      <c r="G326" s="38">
        <f t="shared" si="72"/>
        <v>0.16489193237421471</v>
      </c>
      <c r="H326" s="33">
        <v>29795673</v>
      </c>
      <c r="I326" s="38">
        <f t="shared" si="73"/>
        <v>0.17941510503531105</v>
      </c>
      <c r="J326" s="33">
        <v>33520568</v>
      </c>
      <c r="K326" s="38">
        <f t="shared" si="74"/>
        <v>0.20631988713853286</v>
      </c>
      <c r="L326" s="33">
        <v>0</v>
      </c>
      <c r="M326" s="38">
        <f t="shared" si="75"/>
        <v>0</v>
      </c>
      <c r="N326" s="33">
        <f t="shared" si="76"/>
        <v>90700034</v>
      </c>
      <c r="O326" s="38">
        <f t="shared" si="77"/>
        <v>0.55826084982632429</v>
      </c>
      <c r="P326" s="33">
        <v>28876721</v>
      </c>
      <c r="Q326" s="33">
        <v>155177147</v>
      </c>
      <c r="R326" s="33">
        <v>155941530</v>
      </c>
      <c r="S326" s="33">
        <v>84352427</v>
      </c>
      <c r="T326" s="38">
        <f t="shared" si="78"/>
        <v>0.54092342815925942</v>
      </c>
      <c r="U326" s="38">
        <f t="shared" si="79"/>
        <v>0.16081628520080238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315369925</v>
      </c>
      <c r="E327" s="33">
        <v>312851050</v>
      </c>
      <c r="F327" s="33">
        <v>54834406</v>
      </c>
      <c r="G327" s="38">
        <f t="shared" si="72"/>
        <v>0.17387328864665835</v>
      </c>
      <c r="H327" s="33">
        <v>96969127</v>
      </c>
      <c r="I327" s="38">
        <f t="shared" si="73"/>
        <v>0.30747740768242249</v>
      </c>
      <c r="J327" s="33">
        <v>47783992</v>
      </c>
      <c r="K327" s="38">
        <f t="shared" si="74"/>
        <v>0.15273719554401369</v>
      </c>
      <c r="L327" s="33">
        <v>0</v>
      </c>
      <c r="M327" s="38">
        <f t="shared" si="75"/>
        <v>0</v>
      </c>
      <c r="N327" s="33">
        <f t="shared" si="76"/>
        <v>199587525</v>
      </c>
      <c r="O327" s="38">
        <f t="shared" si="77"/>
        <v>0.63796341741541218</v>
      </c>
      <c r="P327" s="33">
        <v>56839258</v>
      </c>
      <c r="Q327" s="33">
        <v>293484347</v>
      </c>
      <c r="R327" s="33">
        <v>285594377</v>
      </c>
      <c r="S327" s="33">
        <v>186687371</v>
      </c>
      <c r="T327" s="38">
        <f t="shared" si="78"/>
        <v>0.65368013530602531</v>
      </c>
      <c r="U327" s="38">
        <f t="shared" si="79"/>
        <v>-0.1593135856910729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78524000</v>
      </c>
      <c r="E328" s="33">
        <v>90772200</v>
      </c>
      <c r="F328" s="33">
        <v>17482076</v>
      </c>
      <c r="G328" s="38">
        <f t="shared" si="72"/>
        <v>0.2226335387906882</v>
      </c>
      <c r="H328" s="33">
        <v>21152554</v>
      </c>
      <c r="I328" s="38">
        <f t="shared" si="73"/>
        <v>0.26937692934644186</v>
      </c>
      <c r="J328" s="33">
        <v>18453704</v>
      </c>
      <c r="K328" s="38">
        <f t="shared" si="74"/>
        <v>0.20329686842447356</v>
      </c>
      <c r="L328" s="33">
        <v>0</v>
      </c>
      <c r="M328" s="38">
        <f t="shared" si="75"/>
        <v>0</v>
      </c>
      <c r="N328" s="33">
        <f t="shared" si="76"/>
        <v>57088334</v>
      </c>
      <c r="O328" s="38">
        <f t="shared" si="77"/>
        <v>0.62891869977812587</v>
      </c>
      <c r="P328" s="33">
        <v>16306062</v>
      </c>
      <c r="Q328" s="33">
        <v>83182675</v>
      </c>
      <c r="R328" s="33">
        <v>79272930</v>
      </c>
      <c r="S328" s="33">
        <v>52916013</v>
      </c>
      <c r="T328" s="38">
        <f t="shared" si="78"/>
        <v>0.66751680554761883</v>
      </c>
      <c r="U328" s="38">
        <f t="shared" si="79"/>
        <v>0.13170819539383571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145908592</v>
      </c>
      <c r="E329" s="33">
        <v>143474813</v>
      </c>
      <c r="F329" s="33">
        <v>32265758</v>
      </c>
      <c r="G329" s="38">
        <f t="shared" si="72"/>
        <v>0.22113679227334329</v>
      </c>
      <c r="H329" s="33">
        <v>34041915</v>
      </c>
      <c r="I329" s="38">
        <f t="shared" si="73"/>
        <v>0.23330987252621832</v>
      </c>
      <c r="J329" s="33">
        <v>32330095</v>
      </c>
      <c r="K329" s="38">
        <f t="shared" si="74"/>
        <v>0.22533638012129698</v>
      </c>
      <c r="L329" s="33">
        <v>0</v>
      </c>
      <c r="M329" s="38">
        <f t="shared" si="75"/>
        <v>0</v>
      </c>
      <c r="N329" s="33">
        <f t="shared" si="76"/>
        <v>98637768</v>
      </c>
      <c r="O329" s="38">
        <f t="shared" si="77"/>
        <v>0.68749187357365649</v>
      </c>
      <c r="P329" s="33">
        <v>33668218</v>
      </c>
      <c r="Q329" s="33">
        <v>138903459</v>
      </c>
      <c r="R329" s="33">
        <v>141088908</v>
      </c>
      <c r="S329" s="33">
        <v>92138178</v>
      </c>
      <c r="T329" s="38">
        <f t="shared" si="78"/>
        <v>0.65305047225966195</v>
      </c>
      <c r="U329" s="38">
        <f t="shared" si="79"/>
        <v>-3.9744396332469956E-2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160320216</v>
      </c>
      <c r="E330" s="33">
        <v>147806380</v>
      </c>
      <c r="F330" s="33">
        <v>33183292</v>
      </c>
      <c r="G330" s="38">
        <f t="shared" si="72"/>
        <v>0.20698133290938181</v>
      </c>
      <c r="H330" s="33">
        <v>39768392</v>
      </c>
      <c r="I330" s="38">
        <f t="shared" si="73"/>
        <v>0.24805600311815948</v>
      </c>
      <c r="J330" s="33">
        <v>32280231</v>
      </c>
      <c r="K330" s="38">
        <f t="shared" si="74"/>
        <v>0.21839538320335022</v>
      </c>
      <c r="L330" s="33">
        <v>0</v>
      </c>
      <c r="M330" s="38">
        <f t="shared" si="75"/>
        <v>0</v>
      </c>
      <c r="N330" s="33">
        <f t="shared" si="76"/>
        <v>105231915</v>
      </c>
      <c r="O330" s="38">
        <f t="shared" si="77"/>
        <v>0.71195786677138029</v>
      </c>
      <c r="P330" s="33">
        <v>34189808</v>
      </c>
      <c r="Q330" s="33">
        <v>164875378</v>
      </c>
      <c r="R330" s="33">
        <v>154749469</v>
      </c>
      <c r="S330" s="33">
        <v>122346485</v>
      </c>
      <c r="T330" s="38">
        <f t="shared" si="78"/>
        <v>0.79061004726290851</v>
      </c>
      <c r="U330" s="38">
        <f t="shared" si="79"/>
        <v>-5.5852229412929111E-2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84932819</v>
      </c>
      <c r="E331" s="33">
        <v>90396001</v>
      </c>
      <c r="F331" s="33">
        <v>20355228</v>
      </c>
      <c r="G331" s="38">
        <f t="shared" si="72"/>
        <v>0.2396626915209302</v>
      </c>
      <c r="H331" s="33">
        <v>24824361</v>
      </c>
      <c r="I331" s="38">
        <f t="shared" si="73"/>
        <v>0.29228231550868455</v>
      </c>
      <c r="J331" s="33">
        <v>18309405</v>
      </c>
      <c r="K331" s="38">
        <f t="shared" si="74"/>
        <v>0.20254662592872885</v>
      </c>
      <c r="L331" s="33">
        <v>0</v>
      </c>
      <c r="M331" s="38">
        <f t="shared" si="75"/>
        <v>0</v>
      </c>
      <c r="N331" s="33">
        <f t="shared" si="76"/>
        <v>63488994</v>
      </c>
      <c r="O331" s="38">
        <f t="shared" si="77"/>
        <v>0.70234294988336932</v>
      </c>
      <c r="P331" s="33">
        <v>17204007</v>
      </c>
      <c r="Q331" s="33">
        <v>77489046</v>
      </c>
      <c r="R331" s="33">
        <v>83009932</v>
      </c>
      <c r="S331" s="33">
        <v>58349569</v>
      </c>
      <c r="T331" s="38">
        <f t="shared" si="78"/>
        <v>0.70292274182323145</v>
      </c>
      <c r="U331" s="38">
        <f t="shared" si="79"/>
        <v>6.4252357023570239E-2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1067044360</v>
      </c>
      <c r="E332" s="34">
        <f>SUM(E324:E331)</f>
        <v>1068151506</v>
      </c>
      <c r="F332" s="34">
        <f>SUM(F324:F331)</f>
        <v>244931282</v>
      </c>
      <c r="G332" s="39">
        <f t="shared" si="72"/>
        <v>0.22954179899324897</v>
      </c>
      <c r="H332" s="34">
        <f>SUM(H324:H331)</f>
        <v>275906306</v>
      </c>
      <c r="I332" s="39">
        <f t="shared" si="73"/>
        <v>0.25857060525581149</v>
      </c>
      <c r="J332" s="34">
        <f>SUM(J324:J331)</f>
        <v>171380820</v>
      </c>
      <c r="K332" s="39">
        <f t="shared" si="74"/>
        <v>0.16044617176245407</v>
      </c>
      <c r="L332" s="34">
        <f>SUM(L324:L331)</f>
        <v>0</v>
      </c>
      <c r="M332" s="39">
        <f t="shared" si="75"/>
        <v>0</v>
      </c>
      <c r="N332" s="34">
        <f t="shared" si="76"/>
        <v>692218408</v>
      </c>
      <c r="O332" s="39">
        <f t="shared" si="77"/>
        <v>0.64805264432216225</v>
      </c>
      <c r="P332" s="34">
        <f>SUM(P324:P331)</f>
        <v>209641283</v>
      </c>
      <c r="Q332" s="34">
        <f>SUM(Q324:Q331)</f>
        <v>1022051962</v>
      </c>
      <c r="R332" s="34">
        <f>SUM(R324:R331)</f>
        <v>1009068339</v>
      </c>
      <c r="S332" s="34">
        <f>SUM(S324:S331)</f>
        <v>662878413</v>
      </c>
      <c r="T332" s="39">
        <f t="shared" si="78"/>
        <v>0.65692122860273394</v>
      </c>
      <c r="U332" s="39">
        <f t="shared" si="79"/>
        <v>-0.18250443067551725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24456890</v>
      </c>
      <c r="E333" s="33">
        <v>25339356</v>
      </c>
      <c r="F333" s="33">
        <v>4135308</v>
      </c>
      <c r="G333" s="38">
        <f t="shared" si="72"/>
        <v>0.16908560327989372</v>
      </c>
      <c r="H333" s="33">
        <v>7120460</v>
      </c>
      <c r="I333" s="38">
        <f t="shared" si="73"/>
        <v>0.29114331380645697</v>
      </c>
      <c r="J333" s="33">
        <v>3571682</v>
      </c>
      <c r="K333" s="38">
        <f t="shared" si="74"/>
        <v>0.14095393742445547</v>
      </c>
      <c r="L333" s="33">
        <v>0</v>
      </c>
      <c r="M333" s="38">
        <f t="shared" si="75"/>
        <v>0</v>
      </c>
      <c r="N333" s="33">
        <f t="shared" si="76"/>
        <v>14827450</v>
      </c>
      <c r="O333" s="38">
        <f t="shared" si="77"/>
        <v>0.58515496605359663</v>
      </c>
      <c r="P333" s="33">
        <v>4436854</v>
      </c>
      <c r="Q333" s="33">
        <v>24387044</v>
      </c>
      <c r="R333" s="33">
        <v>27047639</v>
      </c>
      <c r="S333" s="33">
        <v>14784594</v>
      </c>
      <c r="T333" s="38">
        <f t="shared" si="78"/>
        <v>0.54661310733997892</v>
      </c>
      <c r="U333" s="38">
        <f t="shared" si="79"/>
        <v>-0.19499672515705946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25657453</v>
      </c>
      <c r="E334" s="33">
        <v>25657453</v>
      </c>
      <c r="F334" s="33">
        <v>5222613</v>
      </c>
      <c r="G334" s="38">
        <f t="shared" si="72"/>
        <v>0.20355149827225641</v>
      </c>
      <c r="H334" s="33">
        <v>3859566</v>
      </c>
      <c r="I334" s="38">
        <f t="shared" si="73"/>
        <v>0.15042670057702143</v>
      </c>
      <c r="J334" s="33">
        <v>3479550</v>
      </c>
      <c r="K334" s="38">
        <f t="shared" si="74"/>
        <v>0.135615565582445</v>
      </c>
      <c r="L334" s="33">
        <v>0</v>
      </c>
      <c r="M334" s="38">
        <f t="shared" si="75"/>
        <v>0</v>
      </c>
      <c r="N334" s="33">
        <f t="shared" si="76"/>
        <v>12561729</v>
      </c>
      <c r="O334" s="38">
        <f t="shared" si="77"/>
        <v>0.48959376443172281</v>
      </c>
      <c r="P334" s="33">
        <v>3140088</v>
      </c>
      <c r="Q334" s="33">
        <v>19006627</v>
      </c>
      <c r="R334" s="33">
        <v>19556746</v>
      </c>
      <c r="S334" s="33">
        <v>14979977</v>
      </c>
      <c r="T334" s="38">
        <f t="shared" si="78"/>
        <v>0.76597492241296172</v>
      </c>
      <c r="U334" s="38">
        <f t="shared" si="79"/>
        <v>0.10810588747831273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71220002</v>
      </c>
      <c r="E335" s="33">
        <v>73957569</v>
      </c>
      <c r="F335" s="33">
        <v>14053717</v>
      </c>
      <c r="G335" s="38">
        <f t="shared" si="72"/>
        <v>0.19732823090906401</v>
      </c>
      <c r="H335" s="33">
        <v>16934198</v>
      </c>
      <c r="I335" s="38">
        <f t="shared" si="73"/>
        <v>0.23777306268539561</v>
      </c>
      <c r="J335" s="33">
        <v>15389459</v>
      </c>
      <c r="K335" s="38">
        <f t="shared" si="74"/>
        <v>0.2080849764004547</v>
      </c>
      <c r="L335" s="33">
        <v>0</v>
      </c>
      <c r="M335" s="38">
        <f t="shared" si="75"/>
        <v>0</v>
      </c>
      <c r="N335" s="33">
        <f t="shared" si="76"/>
        <v>46377374</v>
      </c>
      <c r="O335" s="38">
        <f t="shared" si="77"/>
        <v>0.62708083333566578</v>
      </c>
      <c r="P335" s="33">
        <v>15281000</v>
      </c>
      <c r="Q335" s="33">
        <v>50497628</v>
      </c>
      <c r="R335" s="33">
        <v>51629667</v>
      </c>
      <c r="S335" s="33">
        <v>34865437</v>
      </c>
      <c r="T335" s="38">
        <f t="shared" si="78"/>
        <v>0.67529850618637532</v>
      </c>
      <c r="U335" s="38">
        <f t="shared" si="79"/>
        <v>7.0976375891629306E-3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24649722</v>
      </c>
      <c r="E336" s="33">
        <v>27794464</v>
      </c>
      <c r="F336" s="33">
        <v>5498800</v>
      </c>
      <c r="G336" s="38">
        <f t="shared" si="72"/>
        <v>0.22307756655430028</v>
      </c>
      <c r="H336" s="33">
        <v>7828693</v>
      </c>
      <c r="I336" s="38">
        <f t="shared" si="73"/>
        <v>0.31759761834230826</v>
      </c>
      <c r="J336" s="33">
        <v>4604217</v>
      </c>
      <c r="K336" s="38">
        <f t="shared" si="74"/>
        <v>0.16565230399837896</v>
      </c>
      <c r="L336" s="33">
        <v>0</v>
      </c>
      <c r="M336" s="38">
        <f t="shared" si="75"/>
        <v>0</v>
      </c>
      <c r="N336" s="33">
        <f t="shared" si="76"/>
        <v>17931710</v>
      </c>
      <c r="O336" s="38">
        <f t="shared" si="77"/>
        <v>0.6451540134035324</v>
      </c>
      <c r="P336" s="33">
        <v>4301519</v>
      </c>
      <c r="Q336" s="33">
        <v>23839294</v>
      </c>
      <c r="R336" s="33">
        <v>26995529</v>
      </c>
      <c r="S336" s="33">
        <v>9346788</v>
      </c>
      <c r="T336" s="38">
        <f t="shared" si="78"/>
        <v>0.34623466722952528</v>
      </c>
      <c r="U336" s="38">
        <f t="shared" si="79"/>
        <v>7.0370025100435551E-2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145984067</v>
      </c>
      <c r="E337" s="34">
        <f>SUM(E333:E336)</f>
        <v>152748842</v>
      </c>
      <c r="F337" s="34">
        <f>SUM(F333:F336)</f>
        <v>28910438</v>
      </c>
      <c r="G337" s="39">
        <f t="shared" si="72"/>
        <v>0.1980383105780989</v>
      </c>
      <c r="H337" s="34">
        <f>SUM(H333:H336)</f>
        <v>35742917</v>
      </c>
      <c r="I337" s="39">
        <f t="shared" si="73"/>
        <v>0.24484121955583002</v>
      </c>
      <c r="J337" s="34">
        <f>SUM(J333:J336)</f>
        <v>27044908</v>
      </c>
      <c r="K337" s="39">
        <f t="shared" si="74"/>
        <v>0.17705474978330768</v>
      </c>
      <c r="L337" s="34">
        <f>SUM(L333:L336)</f>
        <v>0</v>
      </c>
      <c r="M337" s="39">
        <f t="shared" si="75"/>
        <v>0</v>
      </c>
      <c r="N337" s="34">
        <f t="shared" si="76"/>
        <v>91698263</v>
      </c>
      <c r="O337" s="39">
        <f t="shared" si="77"/>
        <v>0.60032051175877332</v>
      </c>
      <c r="P337" s="34">
        <f>SUM(P333:P336)</f>
        <v>27159461</v>
      </c>
      <c r="Q337" s="34">
        <f>SUM(Q333:Q336)</f>
        <v>117730593</v>
      </c>
      <c r="R337" s="34">
        <f>SUM(R333:R336)</f>
        <v>125229581</v>
      </c>
      <c r="S337" s="34">
        <f>SUM(S333:S336)</f>
        <v>73976796</v>
      </c>
      <c r="T337" s="39">
        <f t="shared" si="78"/>
        <v>0.59072940601789603</v>
      </c>
      <c r="U337" s="39">
        <f t="shared" si="79"/>
        <v>-4.2177935710874248E-3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12753305757</v>
      </c>
      <c r="E338" s="34">
        <f>SUM(E302,E304:E309,E311:E316,E318:E322,E324:E331,E333:E336)</f>
        <v>12707109544</v>
      </c>
      <c r="F338" s="34">
        <f>SUM(F302,F304:F309,F311:F316,F318:F322,F324:F331,F333:F336)</f>
        <v>2561775437</v>
      </c>
      <c r="G338" s="39">
        <f t="shared" si="72"/>
        <v>0.20087148272077612</v>
      </c>
      <c r="H338" s="34">
        <f>SUM(H302,H304:H309,H311:H316,H318:H322,H324:H331,H333:H336)</f>
        <v>3047985215</v>
      </c>
      <c r="I338" s="39">
        <f t="shared" si="73"/>
        <v>0.23899569829783388</v>
      </c>
      <c r="J338" s="34">
        <f>SUM(J302,J304:J309,J311:J316,J318:J322,J324:J331,J333:J336)</f>
        <v>2618656157</v>
      </c>
      <c r="K338" s="39">
        <f t="shared" si="74"/>
        <v>0.20607803434231572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8228416809</v>
      </c>
      <c r="O338" s="39">
        <f t="shared" si="77"/>
        <v>0.64754433575220627</v>
      </c>
      <c r="P338" s="34">
        <f>SUM(P302,P304:P309,P311:P316,P318:P322,P324:P331,P333:P336)</f>
        <v>2812280103</v>
      </c>
      <c r="Q338" s="34">
        <f>SUM(Q302,Q304:Q309,Q311:Q316,Q318:Q322,Q324:Q331,Q333:Q336)</f>
        <v>13020248596</v>
      </c>
      <c r="R338" s="34">
        <f>SUM(R302,R304:R309,R311:R316,R318:R322,R324:R331,R333:R336)</f>
        <v>13011692040</v>
      </c>
      <c r="S338" s="34">
        <f>SUM(S302,S304:S309,S311:S316,S318:S322,S324:S331,S333:S336)</f>
        <v>8328338878</v>
      </c>
      <c r="T338" s="39">
        <f t="shared" si="78"/>
        <v>0.64006578486467158</v>
      </c>
      <c r="U338" s="39">
        <f t="shared" si="79"/>
        <v>-6.884945272465981E-2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97694743080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97523756960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22465748520</v>
      </c>
      <c r="G339" s="41">
        <f t="shared" si="72"/>
        <v>0.22995862225261507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24065207212</v>
      </c>
      <c r="I339" s="41">
        <f t="shared" si="73"/>
        <v>0.24633062592010246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21149367688</v>
      </c>
      <c r="K339" s="41">
        <f t="shared" si="74"/>
        <v>0.21686375040570421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67680323420</v>
      </c>
      <c r="O339" s="41">
        <f t="shared" si="77"/>
        <v>0.69398806536708302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22604208416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99584151800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93067279622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65447702024</v>
      </c>
      <c r="T339" s="41">
        <f t="shared" si="78"/>
        <v>0.70322998899098521</v>
      </c>
      <c r="U339" s="41">
        <f t="shared" si="79"/>
        <v>-6.4361498585821519E-2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14031258</v>
      </c>
      <c r="E8" s="33">
        <v>13061637</v>
      </c>
      <c r="F8" s="33">
        <v>2434148</v>
      </c>
      <c r="G8" s="38">
        <f>IF(($D8       =0),0,($F8       /$D8       ))</f>
        <v>0.17348038215817854</v>
      </c>
      <c r="H8" s="33">
        <v>2575278</v>
      </c>
      <c r="I8" s="38">
        <f>IF(($D8       =0),0,($H8       /$D8       ))</f>
        <v>0.18353863922964</v>
      </c>
      <c r="J8" s="33">
        <v>2584188</v>
      </c>
      <c r="K8" s="38">
        <f>IF(($E8       =0),0,($J8       /$E8       ))</f>
        <v>0.19784564522808282</v>
      </c>
      <c r="L8" s="33">
        <v>0</v>
      </c>
      <c r="M8" s="38">
        <f>IF(($E8       =0),0,($L8       /$E8       ))</f>
        <v>0</v>
      </c>
      <c r="N8" s="33">
        <f>$F8       +$H8       +$J8</f>
        <v>7593614</v>
      </c>
      <c r="O8" s="38">
        <f>IF(($E8       =0),0,($N8       /$E8       ))</f>
        <v>0.58136771064760107</v>
      </c>
      <c r="P8" s="33">
        <v>2141869</v>
      </c>
      <c r="Q8" s="33">
        <v>13510379</v>
      </c>
      <c r="R8" s="33">
        <v>13510379</v>
      </c>
      <c r="S8" s="33">
        <v>7104790</v>
      </c>
      <c r="T8" s="38">
        <f>IF(($R8       =0),0,($S8       /$R8       ))</f>
        <v>0.52587643914356508</v>
      </c>
      <c r="U8" s="38">
        <f>IF(($P8       =0),0,(($J8       /$P8       )-1))</f>
        <v>0.20651076232953547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64643580</v>
      </c>
      <c r="E9" s="33">
        <v>64800730</v>
      </c>
      <c r="F9" s="33">
        <v>6155300</v>
      </c>
      <c r="G9" s="38">
        <f>IF(($D9       =0),0,($F9       /$D9       ))</f>
        <v>9.5219045727356066E-2</v>
      </c>
      <c r="H9" s="33">
        <v>18827973</v>
      </c>
      <c r="I9" s="38">
        <f>IF(($D9       =0),0,($H9       /$D9       ))</f>
        <v>0.29125820383091405</v>
      </c>
      <c r="J9" s="33">
        <v>16110442</v>
      </c>
      <c r="K9" s="38">
        <f>IF(($E9       =0),0,($J9       /$E9       ))</f>
        <v>0.24861513134188457</v>
      </c>
      <c r="L9" s="33">
        <v>0</v>
      </c>
      <c r="M9" s="38">
        <f>IF(($E9       =0),0,($L9       /$E9       ))</f>
        <v>0</v>
      </c>
      <c r="N9" s="33">
        <f>$F9       +$H9       +$J9</f>
        <v>41093715</v>
      </c>
      <c r="O9" s="38">
        <f>IF(($E9       =0),0,($N9       /$E9       ))</f>
        <v>0.63415512448702349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78674838</v>
      </c>
      <c r="E10" s="34">
        <f>SUM(E8:E9)</f>
        <v>77862367</v>
      </c>
      <c r="F10" s="34">
        <f>SUM(F8:F9)</f>
        <v>8589448</v>
      </c>
      <c r="G10" s="39">
        <f t="shared" ref="G10:G54" si="0">IF(($D10      =0),0,($F10      /$D10      ))</f>
        <v>0.10917655782144731</v>
      </c>
      <c r="H10" s="34">
        <f>SUM(H8:H9)</f>
        <v>21403251</v>
      </c>
      <c r="I10" s="39">
        <f t="shared" ref="I10:I54" si="1">IF(($D10      =0),0,($H10      /$D10      ))</f>
        <v>0.27204696627402014</v>
      </c>
      <c r="J10" s="34">
        <f>SUM(J8:J9)</f>
        <v>18694630</v>
      </c>
      <c r="K10" s="39">
        <f t="shared" ref="K10:K54" si="2">IF(($E10      =0),0,($J10      /$E10      ))</f>
        <v>0.24009840337887492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48687329</v>
      </c>
      <c r="O10" s="39">
        <f t="shared" ref="O10:O54" si="5">IF(($E10      =0),0,($N10      /$E10      ))</f>
        <v>0.62529988331847142</v>
      </c>
      <c r="P10" s="34">
        <f>SUM(P8:P9)</f>
        <v>2141869</v>
      </c>
      <c r="Q10" s="34">
        <f>SUM(Q8:Q9)</f>
        <v>13510379</v>
      </c>
      <c r="R10" s="34">
        <f>SUM(R8:R9)</f>
        <v>13510379</v>
      </c>
      <c r="S10" s="34">
        <f>SUM(S8:S9)</f>
        <v>7104790</v>
      </c>
      <c r="T10" s="39">
        <f t="shared" ref="T10:T54" si="6">IF(($R10      =0),0,($S10      /$R10      ))</f>
        <v>0.52587643914356508</v>
      </c>
      <c r="U10" s="39">
        <f t="shared" ref="U10:U54" si="7">IF(($P10      =0),0,(($J10      /$P10      )-1))</f>
        <v>7.7281855239512787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951276</v>
      </c>
      <c r="E11" s="33">
        <v>995504</v>
      </c>
      <c r="F11" s="33">
        <v>213394</v>
      </c>
      <c r="G11" s="38">
        <f t="shared" si="0"/>
        <v>0.22432396065915675</v>
      </c>
      <c r="H11" s="33">
        <v>308889</v>
      </c>
      <c r="I11" s="38">
        <f t="shared" si="1"/>
        <v>0.32471017874938501</v>
      </c>
      <c r="J11" s="33">
        <v>214931</v>
      </c>
      <c r="K11" s="38">
        <f t="shared" si="2"/>
        <v>0.21590169401629727</v>
      </c>
      <c r="L11" s="33">
        <v>0</v>
      </c>
      <c r="M11" s="38">
        <f t="shared" si="3"/>
        <v>0</v>
      </c>
      <c r="N11" s="33">
        <f t="shared" si="4"/>
        <v>737214</v>
      </c>
      <c r="O11" s="38">
        <f t="shared" si="5"/>
        <v>0.7405434835018242</v>
      </c>
      <c r="P11" s="33">
        <v>232222</v>
      </c>
      <c r="Q11" s="33">
        <v>963954</v>
      </c>
      <c r="R11" s="33">
        <v>963954</v>
      </c>
      <c r="S11" s="33">
        <v>720955</v>
      </c>
      <c r="T11" s="38">
        <f t="shared" si="6"/>
        <v>0.74791431956296672</v>
      </c>
      <c r="U11" s="38">
        <f t="shared" si="7"/>
        <v>-7.4458922927199023E-2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1724645</v>
      </c>
      <c r="E12" s="33">
        <v>1590745</v>
      </c>
      <c r="F12" s="33">
        <v>355891</v>
      </c>
      <c r="G12" s="38">
        <f t="shared" si="0"/>
        <v>0.20635609067373287</v>
      </c>
      <c r="H12" s="33">
        <v>434537</v>
      </c>
      <c r="I12" s="38">
        <f t="shared" si="1"/>
        <v>0.25195735934061791</v>
      </c>
      <c r="J12" s="33">
        <v>404151</v>
      </c>
      <c r="K12" s="38">
        <f t="shared" si="2"/>
        <v>0.25406397631298544</v>
      </c>
      <c r="L12" s="33">
        <v>0</v>
      </c>
      <c r="M12" s="38">
        <f t="shared" si="3"/>
        <v>0</v>
      </c>
      <c r="N12" s="33">
        <f t="shared" si="4"/>
        <v>1194579</v>
      </c>
      <c r="O12" s="38">
        <f t="shared" si="5"/>
        <v>0.75095568428629356</v>
      </c>
      <c r="P12" s="33">
        <v>365572</v>
      </c>
      <c r="Q12" s="33">
        <v>1727117</v>
      </c>
      <c r="R12" s="33">
        <v>1737910</v>
      </c>
      <c r="S12" s="33">
        <v>1030306</v>
      </c>
      <c r="T12" s="38">
        <f t="shared" si="6"/>
        <v>0.59284197685725959</v>
      </c>
      <c r="U12" s="38">
        <f t="shared" si="7"/>
        <v>0.10553051108947065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2774820</v>
      </c>
      <c r="E13" s="33">
        <v>2724820</v>
      </c>
      <c r="F13" s="33">
        <v>426853</v>
      </c>
      <c r="G13" s="38">
        <f t="shared" si="0"/>
        <v>0.15383087912008706</v>
      </c>
      <c r="H13" s="33">
        <v>58530</v>
      </c>
      <c r="I13" s="38">
        <f t="shared" si="1"/>
        <v>2.1093260103358057E-2</v>
      </c>
      <c r="J13" s="33">
        <v>363907</v>
      </c>
      <c r="K13" s="38">
        <f t="shared" si="2"/>
        <v>0.13355267503908516</v>
      </c>
      <c r="L13" s="33">
        <v>0</v>
      </c>
      <c r="M13" s="38">
        <f t="shared" si="3"/>
        <v>0</v>
      </c>
      <c r="N13" s="33">
        <f t="shared" si="4"/>
        <v>849290</v>
      </c>
      <c r="O13" s="38">
        <f t="shared" si="5"/>
        <v>0.3116866435214069</v>
      </c>
      <c r="P13" s="33">
        <v>873213</v>
      </c>
      <c r="Q13" s="33">
        <v>2624040</v>
      </c>
      <c r="R13" s="33">
        <v>2624040</v>
      </c>
      <c r="S13" s="33">
        <v>1929503</v>
      </c>
      <c r="T13" s="38">
        <f t="shared" si="6"/>
        <v>0.73531767808417559</v>
      </c>
      <c r="U13" s="38">
        <f t="shared" si="7"/>
        <v>-0.58325517370904922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6972809</v>
      </c>
      <c r="E14" s="33">
        <v>6972809</v>
      </c>
      <c r="F14" s="33">
        <v>523622</v>
      </c>
      <c r="G14" s="38">
        <f t="shared" si="0"/>
        <v>7.5094843412461171E-2</v>
      </c>
      <c r="H14" s="33">
        <v>2451888</v>
      </c>
      <c r="I14" s="38">
        <f t="shared" si="1"/>
        <v>0.35163561772594087</v>
      </c>
      <c r="J14" s="33">
        <v>3370685</v>
      </c>
      <c r="K14" s="38">
        <f t="shared" si="2"/>
        <v>0.48340417757033072</v>
      </c>
      <c r="L14" s="33">
        <v>0</v>
      </c>
      <c r="M14" s="38">
        <f t="shared" si="3"/>
        <v>0</v>
      </c>
      <c r="N14" s="33">
        <f t="shared" si="4"/>
        <v>6346195</v>
      </c>
      <c r="O14" s="38">
        <f t="shared" si="5"/>
        <v>0.91013463870873279</v>
      </c>
      <c r="P14" s="33">
        <v>3656052</v>
      </c>
      <c r="Q14" s="33">
        <v>7381452</v>
      </c>
      <c r="R14" s="33">
        <v>7381452</v>
      </c>
      <c r="S14" s="33">
        <v>5137595</v>
      </c>
      <c r="T14" s="38">
        <f t="shared" si="6"/>
        <v>0.69601414464254463</v>
      </c>
      <c r="U14" s="38">
        <f t="shared" si="7"/>
        <v>-7.8053320904626133E-2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20000</v>
      </c>
      <c r="E16" s="33">
        <v>20000</v>
      </c>
      <c r="F16" s="33">
        <v>0</v>
      </c>
      <c r="G16" s="38">
        <f t="shared" si="0"/>
        <v>0</v>
      </c>
      <c r="H16" s="33">
        <v>5518</v>
      </c>
      <c r="I16" s="38">
        <f t="shared" si="1"/>
        <v>0.27589999999999998</v>
      </c>
      <c r="J16" s="33">
        <v>5209</v>
      </c>
      <c r="K16" s="38">
        <f t="shared" si="2"/>
        <v>0.26045000000000001</v>
      </c>
      <c r="L16" s="33">
        <v>0</v>
      </c>
      <c r="M16" s="38">
        <f t="shared" si="3"/>
        <v>0</v>
      </c>
      <c r="N16" s="33">
        <f t="shared" si="4"/>
        <v>10727</v>
      </c>
      <c r="O16" s="38">
        <f t="shared" si="5"/>
        <v>0.53634999999999999</v>
      </c>
      <c r="P16" s="33">
        <v>2300</v>
      </c>
      <c r="Q16" s="33">
        <v>20900</v>
      </c>
      <c r="R16" s="33">
        <v>20900</v>
      </c>
      <c r="S16" s="33">
        <v>2300</v>
      </c>
      <c r="T16" s="38">
        <f t="shared" si="6"/>
        <v>0.11004784688995216</v>
      </c>
      <c r="U16" s="38">
        <f t="shared" si="7"/>
        <v>1.264782608695652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12443550</v>
      </c>
      <c r="E19" s="34">
        <f>SUM(E11:E18)</f>
        <v>12303878</v>
      </c>
      <c r="F19" s="34">
        <f>SUM(F11:F18)</f>
        <v>1519760</v>
      </c>
      <c r="G19" s="39">
        <f t="shared" si="0"/>
        <v>0.12213234969120548</v>
      </c>
      <c r="H19" s="34">
        <f>SUM(H11:H18)</f>
        <v>3259362</v>
      </c>
      <c r="I19" s="39">
        <f t="shared" si="1"/>
        <v>0.26193184420844534</v>
      </c>
      <c r="J19" s="34">
        <f>SUM(J11:J18)</f>
        <v>4358883</v>
      </c>
      <c r="K19" s="39">
        <f t="shared" si="2"/>
        <v>0.35426903615266664</v>
      </c>
      <c r="L19" s="34">
        <f>SUM(L11:L18)</f>
        <v>0</v>
      </c>
      <c r="M19" s="39">
        <f t="shared" si="3"/>
        <v>0</v>
      </c>
      <c r="N19" s="34">
        <f t="shared" si="4"/>
        <v>9138005</v>
      </c>
      <c r="O19" s="39">
        <f t="shared" si="5"/>
        <v>0.74269307611795243</v>
      </c>
      <c r="P19" s="34">
        <f>SUM(P11:P18)</f>
        <v>5129359</v>
      </c>
      <c r="Q19" s="34">
        <f>SUM(Q11:Q18)</f>
        <v>12717463</v>
      </c>
      <c r="R19" s="34">
        <f>SUM(R11:R18)</f>
        <v>12728256</v>
      </c>
      <c r="S19" s="34">
        <f>SUM(S11:S18)</f>
        <v>8820659</v>
      </c>
      <c r="T19" s="39">
        <f t="shared" si="6"/>
        <v>0.69299823950743922</v>
      </c>
      <c r="U19" s="39">
        <f t="shared" si="7"/>
        <v>-0.1502090222189556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6107673</v>
      </c>
      <c r="E20" s="33">
        <v>6247673</v>
      </c>
      <c r="F20" s="33">
        <v>191373</v>
      </c>
      <c r="G20" s="38">
        <f t="shared" si="0"/>
        <v>3.1333209882061466E-2</v>
      </c>
      <c r="H20" s="33">
        <v>263846</v>
      </c>
      <c r="I20" s="38">
        <f t="shared" si="1"/>
        <v>4.3199103815806772E-2</v>
      </c>
      <c r="J20" s="33">
        <v>49391</v>
      </c>
      <c r="K20" s="38">
        <f t="shared" si="2"/>
        <v>7.9055033770173318E-3</v>
      </c>
      <c r="L20" s="33">
        <v>0</v>
      </c>
      <c r="M20" s="38">
        <f t="shared" si="3"/>
        <v>0</v>
      </c>
      <c r="N20" s="33">
        <f t="shared" si="4"/>
        <v>504610</v>
      </c>
      <c r="O20" s="38">
        <f t="shared" si="5"/>
        <v>8.0767671419422885E-2</v>
      </c>
      <c r="P20" s="33">
        <v>178707</v>
      </c>
      <c r="Q20" s="33">
        <v>6469794</v>
      </c>
      <c r="R20" s="33">
        <v>6489794</v>
      </c>
      <c r="S20" s="33">
        <v>398219</v>
      </c>
      <c r="T20" s="38">
        <f t="shared" si="6"/>
        <v>6.1360807446276415E-2</v>
      </c>
      <c r="U20" s="38">
        <f t="shared" si="7"/>
        <v>-0.72362022752326438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2895000</v>
      </c>
      <c r="E21" s="33">
        <v>2895000</v>
      </c>
      <c r="F21" s="33">
        <v>348278</v>
      </c>
      <c r="G21" s="38">
        <f t="shared" si="0"/>
        <v>0.12030328151986183</v>
      </c>
      <c r="H21" s="33">
        <v>197788</v>
      </c>
      <c r="I21" s="38">
        <f t="shared" si="1"/>
        <v>6.8320552677029356E-2</v>
      </c>
      <c r="J21" s="33">
        <v>360749</v>
      </c>
      <c r="K21" s="38">
        <f t="shared" si="2"/>
        <v>0.12461105354058721</v>
      </c>
      <c r="L21" s="33">
        <v>0</v>
      </c>
      <c r="M21" s="38">
        <f t="shared" si="3"/>
        <v>0</v>
      </c>
      <c r="N21" s="33">
        <f t="shared" si="4"/>
        <v>906815</v>
      </c>
      <c r="O21" s="38">
        <f t="shared" si="5"/>
        <v>0.31323488773747843</v>
      </c>
      <c r="P21" s="33">
        <v>212632</v>
      </c>
      <c r="Q21" s="33">
        <v>517725</v>
      </c>
      <c r="R21" s="33">
        <v>537725</v>
      </c>
      <c r="S21" s="33">
        <v>279932</v>
      </c>
      <c r="T21" s="38">
        <f t="shared" si="6"/>
        <v>0.52058580129248222</v>
      </c>
      <c r="U21" s="38">
        <f t="shared" si="7"/>
        <v>0.69658847210203545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2639594</v>
      </c>
      <c r="E23" s="33">
        <v>2847401</v>
      </c>
      <c r="F23" s="33">
        <v>562752</v>
      </c>
      <c r="G23" s="38">
        <f t="shared" si="0"/>
        <v>0.21319642338935457</v>
      </c>
      <c r="H23" s="33">
        <v>704196</v>
      </c>
      <c r="I23" s="38">
        <f t="shared" si="1"/>
        <v>0.2667819369190868</v>
      </c>
      <c r="J23" s="33">
        <v>370810</v>
      </c>
      <c r="K23" s="38">
        <f t="shared" si="2"/>
        <v>0.13022753029868289</v>
      </c>
      <c r="L23" s="33">
        <v>0</v>
      </c>
      <c r="M23" s="38">
        <f t="shared" si="3"/>
        <v>0</v>
      </c>
      <c r="N23" s="33">
        <f t="shared" si="4"/>
        <v>1637758</v>
      </c>
      <c r="O23" s="38">
        <f t="shared" si="5"/>
        <v>0.57517645038405196</v>
      </c>
      <c r="P23" s="33">
        <v>822841</v>
      </c>
      <c r="Q23" s="33">
        <v>2625180</v>
      </c>
      <c r="R23" s="33">
        <v>2475180</v>
      </c>
      <c r="S23" s="33">
        <v>1495974</v>
      </c>
      <c r="T23" s="38">
        <f t="shared" si="6"/>
        <v>0.60438998375875697</v>
      </c>
      <c r="U23" s="38">
        <f t="shared" si="7"/>
        <v>-0.54935400642408438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2053344</v>
      </c>
      <c r="E24" s="33">
        <v>1179354</v>
      </c>
      <c r="F24" s="33">
        <v>290897</v>
      </c>
      <c r="G24" s="38">
        <f t="shared" si="0"/>
        <v>0.14166988093568345</v>
      </c>
      <c r="H24" s="33">
        <v>308787</v>
      </c>
      <c r="I24" s="38">
        <f t="shared" si="1"/>
        <v>0.15038249801299733</v>
      </c>
      <c r="J24" s="33">
        <v>276991</v>
      </c>
      <c r="K24" s="38">
        <f t="shared" si="2"/>
        <v>0.23486671516779525</v>
      </c>
      <c r="L24" s="33">
        <v>0</v>
      </c>
      <c r="M24" s="38">
        <f t="shared" si="3"/>
        <v>0</v>
      </c>
      <c r="N24" s="33">
        <f t="shared" si="4"/>
        <v>876675</v>
      </c>
      <c r="O24" s="38">
        <f t="shared" si="5"/>
        <v>0.743351868904502</v>
      </c>
      <c r="P24" s="33">
        <v>278768</v>
      </c>
      <c r="Q24" s="33">
        <v>1992917</v>
      </c>
      <c r="R24" s="33">
        <v>1992918</v>
      </c>
      <c r="S24" s="33">
        <v>1213838</v>
      </c>
      <c r="T24" s="38">
        <f t="shared" si="6"/>
        <v>0.60907573718537344</v>
      </c>
      <c r="U24" s="38">
        <f t="shared" si="7"/>
        <v>-6.3744762670033817E-3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225000</v>
      </c>
      <c r="E25" s="33">
        <v>225000</v>
      </c>
      <c r="F25" s="33">
        <v>0</v>
      </c>
      <c r="G25" s="38">
        <f t="shared" si="0"/>
        <v>0</v>
      </c>
      <c r="H25" s="33">
        <v>73637</v>
      </c>
      <c r="I25" s="38">
        <f t="shared" si="1"/>
        <v>0.32727555555555554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73637</v>
      </c>
      <c r="O25" s="38">
        <f t="shared" si="5"/>
        <v>0.32727555555555554</v>
      </c>
      <c r="P25" s="33">
        <v>40796</v>
      </c>
      <c r="Q25" s="33">
        <v>2956991</v>
      </c>
      <c r="R25" s="33">
        <v>2956991</v>
      </c>
      <c r="S25" s="33">
        <v>111850</v>
      </c>
      <c r="T25" s="38">
        <f t="shared" si="6"/>
        <v>3.7825613943363375E-2</v>
      </c>
      <c r="U25" s="38">
        <f t="shared" si="7"/>
        <v>-1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10216392</v>
      </c>
      <c r="E26" s="33">
        <v>10357439</v>
      </c>
      <c r="F26" s="33">
        <v>2711089</v>
      </c>
      <c r="G26" s="38">
        <f t="shared" si="0"/>
        <v>0.26536657951261072</v>
      </c>
      <c r="H26" s="33">
        <v>2351233</v>
      </c>
      <c r="I26" s="38">
        <f t="shared" si="1"/>
        <v>0.23014318557862698</v>
      </c>
      <c r="J26" s="33">
        <v>2496255</v>
      </c>
      <c r="K26" s="38">
        <f t="shared" si="2"/>
        <v>0.24101083289025405</v>
      </c>
      <c r="L26" s="33">
        <v>0</v>
      </c>
      <c r="M26" s="38">
        <f t="shared" si="3"/>
        <v>0</v>
      </c>
      <c r="N26" s="33">
        <f t="shared" si="4"/>
        <v>7558577</v>
      </c>
      <c r="O26" s="38">
        <f t="shared" si="5"/>
        <v>0.72977277491086356</v>
      </c>
      <c r="P26" s="33">
        <v>2502723</v>
      </c>
      <c r="Q26" s="33">
        <v>11451324</v>
      </c>
      <c r="R26" s="33">
        <v>0</v>
      </c>
      <c r="S26" s="33">
        <v>7484706</v>
      </c>
      <c r="T26" s="38">
        <f t="shared" si="6"/>
        <v>0</v>
      </c>
      <c r="U26" s="38">
        <f t="shared" si="7"/>
        <v>-2.5843850877623753E-3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24137003</v>
      </c>
      <c r="E27" s="34">
        <f>SUM(E20:E26)</f>
        <v>23751867</v>
      </c>
      <c r="F27" s="34">
        <f>SUM(F20:F26)</f>
        <v>4104389</v>
      </c>
      <c r="G27" s="39">
        <f t="shared" si="0"/>
        <v>0.17004551062118192</v>
      </c>
      <c r="H27" s="34">
        <f>SUM(H20:H26)</f>
        <v>3899487</v>
      </c>
      <c r="I27" s="39">
        <f t="shared" si="1"/>
        <v>0.16155638709577988</v>
      </c>
      <c r="J27" s="34">
        <f>SUM(J20:J26)</f>
        <v>3554196</v>
      </c>
      <c r="K27" s="39">
        <f t="shared" si="2"/>
        <v>0.14963859472604826</v>
      </c>
      <c r="L27" s="34">
        <f>SUM(L20:L26)</f>
        <v>0</v>
      </c>
      <c r="M27" s="39">
        <f t="shared" si="3"/>
        <v>0</v>
      </c>
      <c r="N27" s="34">
        <f t="shared" si="4"/>
        <v>11558072</v>
      </c>
      <c r="O27" s="39">
        <f t="shared" si="5"/>
        <v>0.48661740990718749</v>
      </c>
      <c r="P27" s="34">
        <f>SUM(P20:P26)</f>
        <v>4036467</v>
      </c>
      <c r="Q27" s="34">
        <f>SUM(Q20:Q26)</f>
        <v>26013931</v>
      </c>
      <c r="R27" s="34">
        <f>SUM(R20:R26)</f>
        <v>14452608</v>
      </c>
      <c r="S27" s="34">
        <f>SUM(S20:S26)</f>
        <v>10984519</v>
      </c>
      <c r="T27" s="39">
        <f t="shared" si="6"/>
        <v>0.76003715038835895</v>
      </c>
      <c r="U27" s="39">
        <f t="shared" si="7"/>
        <v>-0.1194784944358519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1049359</v>
      </c>
      <c r="E28" s="33">
        <v>1049359</v>
      </c>
      <c r="F28" s="33">
        <v>185118</v>
      </c>
      <c r="G28" s="38">
        <f t="shared" si="0"/>
        <v>0.17641055158434815</v>
      </c>
      <c r="H28" s="33">
        <v>205104</v>
      </c>
      <c r="I28" s="38">
        <f t="shared" si="1"/>
        <v>0.1954564643749184</v>
      </c>
      <c r="J28" s="33">
        <v>85247</v>
      </c>
      <c r="K28" s="38">
        <f t="shared" si="2"/>
        <v>8.1237212431589184E-2</v>
      </c>
      <c r="L28" s="33">
        <v>0</v>
      </c>
      <c r="M28" s="38">
        <f t="shared" si="3"/>
        <v>0</v>
      </c>
      <c r="N28" s="33">
        <f t="shared" si="4"/>
        <v>475469</v>
      </c>
      <c r="O28" s="38">
        <f t="shared" si="5"/>
        <v>0.45310422839085573</v>
      </c>
      <c r="P28" s="33">
        <v>151735</v>
      </c>
      <c r="Q28" s="33">
        <v>1082136</v>
      </c>
      <c r="R28" s="33">
        <v>994630</v>
      </c>
      <c r="S28" s="33">
        <v>347197</v>
      </c>
      <c r="T28" s="38">
        <f t="shared" si="6"/>
        <v>0.34907151403034292</v>
      </c>
      <c r="U28" s="38">
        <f t="shared" si="7"/>
        <v>-0.43818499357432361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5116622</v>
      </c>
      <c r="E29" s="33">
        <v>5116622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4611175</v>
      </c>
      <c r="R29" s="33">
        <v>5116622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1781395</v>
      </c>
      <c r="E30" s="33">
        <v>1755741</v>
      </c>
      <c r="F30" s="33">
        <v>129181</v>
      </c>
      <c r="G30" s="38">
        <f t="shared" si="0"/>
        <v>7.2516763547669102E-2</v>
      </c>
      <c r="H30" s="33">
        <v>345726</v>
      </c>
      <c r="I30" s="38">
        <f t="shared" si="1"/>
        <v>0.19407599100704784</v>
      </c>
      <c r="J30" s="33">
        <v>182689</v>
      </c>
      <c r="K30" s="38">
        <f t="shared" si="2"/>
        <v>0.10405236307633073</v>
      </c>
      <c r="L30" s="33">
        <v>0</v>
      </c>
      <c r="M30" s="38">
        <f t="shared" si="3"/>
        <v>0</v>
      </c>
      <c r="N30" s="33">
        <f t="shared" si="4"/>
        <v>657596</v>
      </c>
      <c r="O30" s="38">
        <f t="shared" si="5"/>
        <v>0.37454043620328964</v>
      </c>
      <c r="P30" s="33">
        <v>172514</v>
      </c>
      <c r="Q30" s="33">
        <v>2123773</v>
      </c>
      <c r="R30" s="33">
        <v>2123773</v>
      </c>
      <c r="S30" s="33">
        <v>575406</v>
      </c>
      <c r="T30" s="38">
        <f t="shared" si="6"/>
        <v>0.27093573559886108</v>
      </c>
      <c r="U30" s="38">
        <f t="shared" si="7"/>
        <v>5.8980720405300335E-2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2445000</v>
      </c>
      <c r="E31" s="33">
        <v>2295000</v>
      </c>
      <c r="F31" s="33">
        <v>181692</v>
      </c>
      <c r="G31" s="38">
        <f t="shared" si="0"/>
        <v>7.4311656441717791E-2</v>
      </c>
      <c r="H31" s="33">
        <v>103911</v>
      </c>
      <c r="I31" s="38">
        <f t="shared" si="1"/>
        <v>4.2499386503067484E-2</v>
      </c>
      <c r="J31" s="33">
        <v>204600</v>
      </c>
      <c r="K31" s="38">
        <f t="shared" si="2"/>
        <v>8.9150326797385618E-2</v>
      </c>
      <c r="L31" s="33">
        <v>0</v>
      </c>
      <c r="M31" s="38">
        <f t="shared" si="3"/>
        <v>0</v>
      </c>
      <c r="N31" s="33">
        <f t="shared" si="4"/>
        <v>490203</v>
      </c>
      <c r="O31" s="38">
        <f t="shared" si="5"/>
        <v>0.21359607843137254</v>
      </c>
      <c r="P31" s="33">
        <v>165790</v>
      </c>
      <c r="Q31" s="33">
        <v>1902000</v>
      </c>
      <c r="R31" s="33">
        <v>1622000</v>
      </c>
      <c r="S31" s="33">
        <v>387547</v>
      </c>
      <c r="T31" s="38">
        <f t="shared" si="6"/>
        <v>0.23893156596794082</v>
      </c>
      <c r="U31" s="38">
        <f t="shared" si="7"/>
        <v>0.23409132034501479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3527491</v>
      </c>
      <c r="E34" s="33">
        <v>4123202</v>
      </c>
      <c r="F34" s="33">
        <v>930309</v>
      </c>
      <c r="G34" s="38">
        <f t="shared" si="0"/>
        <v>0.26373107684753838</v>
      </c>
      <c r="H34" s="33">
        <v>1154513</v>
      </c>
      <c r="I34" s="38">
        <f t="shared" si="1"/>
        <v>0.32729013341210511</v>
      </c>
      <c r="J34" s="33">
        <v>954613</v>
      </c>
      <c r="K34" s="38">
        <f t="shared" si="2"/>
        <v>0.2315222489705816</v>
      </c>
      <c r="L34" s="33">
        <v>0</v>
      </c>
      <c r="M34" s="38">
        <f t="shared" si="3"/>
        <v>0</v>
      </c>
      <c r="N34" s="33">
        <f t="shared" si="4"/>
        <v>3039435</v>
      </c>
      <c r="O34" s="38">
        <f t="shared" si="5"/>
        <v>0.73715403708089</v>
      </c>
      <c r="P34" s="33">
        <v>703553</v>
      </c>
      <c r="Q34" s="33">
        <v>5403833</v>
      </c>
      <c r="R34" s="33">
        <v>1769371</v>
      </c>
      <c r="S34" s="33">
        <v>1997614</v>
      </c>
      <c r="T34" s="38">
        <f t="shared" si="6"/>
        <v>1.1289966886537646</v>
      </c>
      <c r="U34" s="38">
        <f t="shared" si="7"/>
        <v>0.35684589504983988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13919867</v>
      </c>
      <c r="E35" s="34">
        <f>SUM(E28:E34)</f>
        <v>14339924</v>
      </c>
      <c r="F35" s="34">
        <f>SUM(F28:F34)</f>
        <v>1426300</v>
      </c>
      <c r="G35" s="39">
        <f t="shared" si="0"/>
        <v>0.1024650594721918</v>
      </c>
      <c r="H35" s="34">
        <f>SUM(H28:H34)</f>
        <v>1809254</v>
      </c>
      <c r="I35" s="39">
        <f t="shared" si="1"/>
        <v>0.1299763855502355</v>
      </c>
      <c r="J35" s="34">
        <f>SUM(J28:J34)</f>
        <v>1427149</v>
      </c>
      <c r="K35" s="39">
        <f t="shared" si="2"/>
        <v>9.9522772924040603E-2</v>
      </c>
      <c r="L35" s="34">
        <f>SUM(L28:L34)</f>
        <v>0</v>
      </c>
      <c r="M35" s="39">
        <f t="shared" si="3"/>
        <v>0</v>
      </c>
      <c r="N35" s="34">
        <f t="shared" si="4"/>
        <v>4662703</v>
      </c>
      <c r="O35" s="39">
        <f t="shared" si="5"/>
        <v>0.32515534949836555</v>
      </c>
      <c r="P35" s="34">
        <f>SUM(P28:P34)</f>
        <v>1193592</v>
      </c>
      <c r="Q35" s="34">
        <f>SUM(Q28:Q34)</f>
        <v>15122917</v>
      </c>
      <c r="R35" s="34">
        <f>SUM(R28:R34)</f>
        <v>11626396</v>
      </c>
      <c r="S35" s="34">
        <f>SUM(S28:S34)</f>
        <v>3307764</v>
      </c>
      <c r="T35" s="39">
        <f t="shared" si="6"/>
        <v>0.28450467367531607</v>
      </c>
      <c r="U35" s="39">
        <f t="shared" si="7"/>
        <v>0.19567574179451608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2759917</v>
      </c>
      <c r="E37" s="33">
        <v>2958269</v>
      </c>
      <c r="F37" s="33">
        <v>202521</v>
      </c>
      <c r="G37" s="38">
        <f t="shared" si="0"/>
        <v>7.3379380611808251E-2</v>
      </c>
      <c r="H37" s="33">
        <v>737207</v>
      </c>
      <c r="I37" s="38">
        <f t="shared" si="1"/>
        <v>0.26711201822373642</v>
      </c>
      <c r="J37" s="33">
        <v>533253</v>
      </c>
      <c r="K37" s="38">
        <f t="shared" si="2"/>
        <v>0.1802584551979553</v>
      </c>
      <c r="L37" s="33">
        <v>0</v>
      </c>
      <c r="M37" s="38">
        <f t="shared" si="3"/>
        <v>0</v>
      </c>
      <c r="N37" s="33">
        <f t="shared" si="4"/>
        <v>1472981</v>
      </c>
      <c r="O37" s="38">
        <f t="shared" si="5"/>
        <v>0.49791989842708695</v>
      </c>
      <c r="P37" s="33">
        <v>100479</v>
      </c>
      <c r="Q37" s="33">
        <v>2711962</v>
      </c>
      <c r="R37" s="33">
        <v>2711963</v>
      </c>
      <c r="S37" s="33">
        <v>592693</v>
      </c>
      <c r="T37" s="38">
        <f t="shared" si="6"/>
        <v>0.2185475981788837</v>
      </c>
      <c r="U37" s="38">
        <f t="shared" si="7"/>
        <v>4.307108948138417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65000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3773408</v>
      </c>
      <c r="E39" s="33">
        <v>3369958</v>
      </c>
      <c r="F39" s="33">
        <v>359096</v>
      </c>
      <c r="G39" s="38">
        <f t="shared" si="0"/>
        <v>9.5164901330574383E-2</v>
      </c>
      <c r="H39" s="33">
        <v>653003</v>
      </c>
      <c r="I39" s="38">
        <f t="shared" si="1"/>
        <v>0.17305390776719612</v>
      </c>
      <c r="J39" s="33">
        <v>663300</v>
      </c>
      <c r="K39" s="38">
        <f t="shared" si="2"/>
        <v>0.19682737885754065</v>
      </c>
      <c r="L39" s="33">
        <v>0</v>
      </c>
      <c r="M39" s="38">
        <f t="shared" si="3"/>
        <v>0</v>
      </c>
      <c r="N39" s="33">
        <f t="shared" si="4"/>
        <v>1675399</v>
      </c>
      <c r="O39" s="38">
        <f t="shared" si="5"/>
        <v>0.49715723460054989</v>
      </c>
      <c r="P39" s="33">
        <v>334765</v>
      </c>
      <c r="Q39" s="33">
        <v>3504815</v>
      </c>
      <c r="R39" s="33">
        <v>3177815</v>
      </c>
      <c r="S39" s="33">
        <v>406553</v>
      </c>
      <c r="T39" s="38">
        <f t="shared" si="6"/>
        <v>0.12793476020473188</v>
      </c>
      <c r="U39" s="38">
        <f t="shared" si="7"/>
        <v>0.9813899302495781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6533325</v>
      </c>
      <c r="E40" s="34">
        <f>SUM(E36:E39)</f>
        <v>6393227</v>
      </c>
      <c r="F40" s="34">
        <f>SUM(F36:F39)</f>
        <v>561617</v>
      </c>
      <c r="G40" s="39">
        <f t="shared" si="0"/>
        <v>8.5961895359560406E-2</v>
      </c>
      <c r="H40" s="34">
        <f>SUM(H36:H39)</f>
        <v>1390210</v>
      </c>
      <c r="I40" s="39">
        <f t="shared" si="1"/>
        <v>0.21278751631060755</v>
      </c>
      <c r="J40" s="34">
        <f>SUM(J36:J39)</f>
        <v>1196553</v>
      </c>
      <c r="K40" s="39">
        <f t="shared" si="2"/>
        <v>0.18715947361168311</v>
      </c>
      <c r="L40" s="34">
        <f>SUM(L36:L39)</f>
        <v>0</v>
      </c>
      <c r="M40" s="39">
        <f t="shared" si="3"/>
        <v>0</v>
      </c>
      <c r="N40" s="34">
        <f t="shared" si="4"/>
        <v>3148380</v>
      </c>
      <c r="O40" s="39">
        <f t="shared" si="5"/>
        <v>0.49245553145539805</v>
      </c>
      <c r="P40" s="34">
        <f>SUM(P36:P39)</f>
        <v>435244</v>
      </c>
      <c r="Q40" s="34">
        <f>SUM(Q36:Q39)</f>
        <v>6216777</v>
      </c>
      <c r="R40" s="34">
        <f>SUM(R36:R39)</f>
        <v>5889778</v>
      </c>
      <c r="S40" s="34">
        <f>SUM(S36:S39)</f>
        <v>999246</v>
      </c>
      <c r="T40" s="39">
        <f t="shared" si="6"/>
        <v>0.16965766791210127</v>
      </c>
      <c r="U40" s="39">
        <f t="shared" si="7"/>
        <v>1.7491544972475208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2764272</v>
      </c>
      <c r="E41" s="33">
        <v>2765772</v>
      </c>
      <c r="F41" s="33">
        <v>15000</v>
      </c>
      <c r="G41" s="38">
        <f t="shared" si="0"/>
        <v>5.4263835107398982E-3</v>
      </c>
      <c r="H41" s="33">
        <v>258007</v>
      </c>
      <c r="I41" s="38">
        <f t="shared" si="1"/>
        <v>9.3336328697031262E-2</v>
      </c>
      <c r="J41" s="33">
        <v>876922</v>
      </c>
      <c r="K41" s="38">
        <f t="shared" si="2"/>
        <v>0.31706228857620944</v>
      </c>
      <c r="L41" s="33">
        <v>0</v>
      </c>
      <c r="M41" s="38">
        <f t="shared" si="3"/>
        <v>0</v>
      </c>
      <c r="N41" s="33">
        <f t="shared" si="4"/>
        <v>1149929</v>
      </c>
      <c r="O41" s="38">
        <f t="shared" si="5"/>
        <v>0.41577143741421924</v>
      </c>
      <c r="P41" s="33">
        <v>11883</v>
      </c>
      <c r="Q41" s="33">
        <v>2900604</v>
      </c>
      <c r="R41" s="33">
        <v>2560820</v>
      </c>
      <c r="S41" s="33">
        <v>11883</v>
      </c>
      <c r="T41" s="38">
        <f t="shared" si="6"/>
        <v>4.6403105255347892E-3</v>
      </c>
      <c r="U41" s="38">
        <f t="shared" si="7"/>
        <v>72.796347723638817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4529613</v>
      </c>
      <c r="E43" s="33">
        <v>4119614</v>
      </c>
      <c r="F43" s="33">
        <v>579795</v>
      </c>
      <c r="G43" s="38">
        <f t="shared" si="0"/>
        <v>0.12800100141005424</v>
      </c>
      <c r="H43" s="33">
        <v>573457</v>
      </c>
      <c r="I43" s="38">
        <f t="shared" si="1"/>
        <v>0.12660176487483588</v>
      </c>
      <c r="J43" s="33">
        <v>505808</v>
      </c>
      <c r="K43" s="38">
        <f t="shared" si="2"/>
        <v>0.12278043525437092</v>
      </c>
      <c r="L43" s="33">
        <v>0</v>
      </c>
      <c r="M43" s="38">
        <f t="shared" si="3"/>
        <v>0</v>
      </c>
      <c r="N43" s="33">
        <f t="shared" si="4"/>
        <v>1659060</v>
      </c>
      <c r="O43" s="38">
        <f t="shared" si="5"/>
        <v>0.40272219678833987</v>
      </c>
      <c r="P43" s="33">
        <v>141450</v>
      </c>
      <c r="Q43" s="33">
        <v>4064194</v>
      </c>
      <c r="R43" s="33">
        <v>4080730</v>
      </c>
      <c r="S43" s="33">
        <v>188583</v>
      </c>
      <c r="T43" s="38">
        <f t="shared" si="6"/>
        <v>4.6213055017117033E-2</v>
      </c>
      <c r="U43" s="38">
        <f t="shared" si="7"/>
        <v>2.5758784022622834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318000</v>
      </c>
      <c r="E44" s="33">
        <v>318000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7787870</v>
      </c>
      <c r="E45" s="33">
        <v>5988221</v>
      </c>
      <c r="F45" s="33">
        <v>1411609</v>
      </c>
      <c r="G45" s="38">
        <f t="shared" si="0"/>
        <v>0.18125739130211471</v>
      </c>
      <c r="H45" s="33">
        <v>1277105</v>
      </c>
      <c r="I45" s="38">
        <f t="shared" si="1"/>
        <v>0.16398643017924028</v>
      </c>
      <c r="J45" s="33">
        <v>1220512</v>
      </c>
      <c r="K45" s="38">
        <f t="shared" si="2"/>
        <v>0.20381879693484928</v>
      </c>
      <c r="L45" s="33">
        <v>0</v>
      </c>
      <c r="M45" s="38">
        <f t="shared" si="3"/>
        <v>0</v>
      </c>
      <c r="N45" s="33">
        <f t="shared" si="4"/>
        <v>3909226</v>
      </c>
      <c r="O45" s="38">
        <f t="shared" si="5"/>
        <v>0.6528192596766218</v>
      </c>
      <c r="P45" s="33">
        <v>968266</v>
      </c>
      <c r="Q45" s="33">
        <v>7086724</v>
      </c>
      <c r="R45" s="33">
        <v>6243447</v>
      </c>
      <c r="S45" s="33">
        <v>3703032</v>
      </c>
      <c r="T45" s="38">
        <f t="shared" si="6"/>
        <v>0.59310698080723678</v>
      </c>
      <c r="U45" s="38">
        <f t="shared" si="7"/>
        <v>0.26051312345987565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8604786</v>
      </c>
      <c r="E46" s="33">
        <v>8011847</v>
      </c>
      <c r="F46" s="33">
        <v>1850531</v>
      </c>
      <c r="G46" s="38">
        <f t="shared" si="0"/>
        <v>0.21505834078848679</v>
      </c>
      <c r="H46" s="33">
        <v>2036941</v>
      </c>
      <c r="I46" s="38">
        <f t="shared" si="1"/>
        <v>0.23672186618005375</v>
      </c>
      <c r="J46" s="33">
        <v>1871185</v>
      </c>
      <c r="K46" s="38">
        <f t="shared" si="2"/>
        <v>0.23355226329209733</v>
      </c>
      <c r="L46" s="33">
        <v>0</v>
      </c>
      <c r="M46" s="38">
        <f t="shared" si="3"/>
        <v>0</v>
      </c>
      <c r="N46" s="33">
        <f t="shared" si="4"/>
        <v>5758657</v>
      </c>
      <c r="O46" s="38">
        <f t="shared" si="5"/>
        <v>0.71876771985286292</v>
      </c>
      <c r="P46" s="33">
        <v>2060338</v>
      </c>
      <c r="Q46" s="33">
        <v>8409222</v>
      </c>
      <c r="R46" s="33">
        <v>8394222</v>
      </c>
      <c r="S46" s="33">
        <v>5768917</v>
      </c>
      <c r="T46" s="38">
        <f t="shared" si="6"/>
        <v>0.68724856216573738</v>
      </c>
      <c r="U46" s="38">
        <f t="shared" si="7"/>
        <v>-9.1806781217450784E-2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24004541</v>
      </c>
      <c r="E47" s="34">
        <f>SUM(E41:E46)</f>
        <v>21203454</v>
      </c>
      <c r="F47" s="34">
        <f>SUM(F41:F46)</f>
        <v>3856935</v>
      </c>
      <c r="G47" s="39">
        <f t="shared" si="0"/>
        <v>0.16067522390867628</v>
      </c>
      <c r="H47" s="34">
        <f>SUM(H41:H46)</f>
        <v>4145510</v>
      </c>
      <c r="I47" s="39">
        <f t="shared" si="1"/>
        <v>0.17269690763926709</v>
      </c>
      <c r="J47" s="34">
        <f>SUM(J41:J46)</f>
        <v>4474427</v>
      </c>
      <c r="K47" s="39">
        <f t="shared" si="2"/>
        <v>0.21102349645487004</v>
      </c>
      <c r="L47" s="34">
        <f>SUM(L41:L46)</f>
        <v>0</v>
      </c>
      <c r="M47" s="39">
        <f t="shared" si="3"/>
        <v>0</v>
      </c>
      <c r="N47" s="34">
        <f t="shared" si="4"/>
        <v>12476872</v>
      </c>
      <c r="O47" s="39">
        <f t="shared" si="5"/>
        <v>0.58843582748357881</v>
      </c>
      <c r="P47" s="34">
        <f>SUM(P41:P46)</f>
        <v>3181937</v>
      </c>
      <c r="Q47" s="34">
        <f>SUM(Q41:Q46)</f>
        <v>22460744</v>
      </c>
      <c r="R47" s="34">
        <f>SUM(R41:R46)</f>
        <v>21279219</v>
      </c>
      <c r="S47" s="34">
        <f>SUM(S41:S46)</f>
        <v>9672415</v>
      </c>
      <c r="T47" s="39">
        <f t="shared" si="6"/>
        <v>0.45454746247970851</v>
      </c>
      <c r="U47" s="39">
        <f t="shared" si="7"/>
        <v>0.4061959743389012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3743724</v>
      </c>
      <c r="E48" s="33">
        <v>3943724</v>
      </c>
      <c r="F48" s="33">
        <v>1029816</v>
      </c>
      <c r="G48" s="38">
        <f t="shared" si="0"/>
        <v>0.27507797049141441</v>
      </c>
      <c r="H48" s="33">
        <v>1113560</v>
      </c>
      <c r="I48" s="38">
        <f t="shared" si="1"/>
        <v>0.29744714086829049</v>
      </c>
      <c r="J48" s="33">
        <v>1090779</v>
      </c>
      <c r="K48" s="38">
        <f t="shared" si="2"/>
        <v>0.27658603898244399</v>
      </c>
      <c r="L48" s="33">
        <v>0</v>
      </c>
      <c r="M48" s="38">
        <f t="shared" si="3"/>
        <v>0</v>
      </c>
      <c r="N48" s="33">
        <f t="shared" si="4"/>
        <v>3234155</v>
      </c>
      <c r="O48" s="38">
        <f t="shared" si="5"/>
        <v>0.82007640494111655</v>
      </c>
      <c r="P48" s="33">
        <v>799754</v>
      </c>
      <c r="Q48" s="33">
        <v>4075068</v>
      </c>
      <c r="R48" s="33">
        <v>4075068</v>
      </c>
      <c r="S48" s="33">
        <v>2291321</v>
      </c>
      <c r="T48" s="38">
        <f t="shared" si="6"/>
        <v>0.56227797916501021</v>
      </c>
      <c r="U48" s="38">
        <f t="shared" si="7"/>
        <v>0.36389314714274645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3031648</v>
      </c>
      <c r="E49" s="33">
        <v>3031648</v>
      </c>
      <c r="F49" s="33">
        <v>454673</v>
      </c>
      <c r="G49" s="38">
        <f t="shared" si="0"/>
        <v>0.14997552486304477</v>
      </c>
      <c r="H49" s="33">
        <v>700389</v>
      </c>
      <c r="I49" s="38">
        <f t="shared" si="1"/>
        <v>0.23102583149494929</v>
      </c>
      <c r="J49" s="33">
        <v>644170</v>
      </c>
      <c r="K49" s="38">
        <f t="shared" si="2"/>
        <v>0.21248179208140258</v>
      </c>
      <c r="L49" s="33">
        <v>0</v>
      </c>
      <c r="M49" s="38">
        <f t="shared" si="3"/>
        <v>0</v>
      </c>
      <c r="N49" s="33">
        <f t="shared" si="4"/>
        <v>1799232</v>
      </c>
      <c r="O49" s="38">
        <f t="shared" si="5"/>
        <v>0.59348314843939665</v>
      </c>
      <c r="P49" s="33">
        <v>442586</v>
      </c>
      <c r="Q49" s="33">
        <v>2047733</v>
      </c>
      <c r="R49" s="33">
        <v>2923153</v>
      </c>
      <c r="S49" s="33">
        <v>1399465</v>
      </c>
      <c r="T49" s="38">
        <f t="shared" si="6"/>
        <v>0.47875188195759855</v>
      </c>
      <c r="U49" s="38">
        <f t="shared" si="7"/>
        <v>0.45546854170714846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5679459</v>
      </c>
      <c r="E50" s="33">
        <v>5348059</v>
      </c>
      <c r="F50" s="33">
        <v>635469</v>
      </c>
      <c r="G50" s="38">
        <f t="shared" si="0"/>
        <v>0.11188900210389757</v>
      </c>
      <c r="H50" s="33">
        <v>1142800</v>
      </c>
      <c r="I50" s="38">
        <f t="shared" si="1"/>
        <v>0.20121634824725385</v>
      </c>
      <c r="J50" s="33">
        <v>601593</v>
      </c>
      <c r="K50" s="38">
        <f t="shared" si="2"/>
        <v>0.11248810082312106</v>
      </c>
      <c r="L50" s="33">
        <v>0</v>
      </c>
      <c r="M50" s="38">
        <f t="shared" si="3"/>
        <v>0</v>
      </c>
      <c r="N50" s="33">
        <f t="shared" si="4"/>
        <v>2379862</v>
      </c>
      <c r="O50" s="38">
        <f t="shared" si="5"/>
        <v>0.4449954647097199</v>
      </c>
      <c r="P50" s="33">
        <v>675903</v>
      </c>
      <c r="Q50" s="33">
        <v>5457204</v>
      </c>
      <c r="R50" s="33">
        <v>5921064</v>
      </c>
      <c r="S50" s="33">
        <v>1991283</v>
      </c>
      <c r="T50" s="38">
        <f t="shared" si="6"/>
        <v>0.33630492762787229</v>
      </c>
      <c r="U50" s="38">
        <f t="shared" si="7"/>
        <v>-0.1099418111770476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520000</v>
      </c>
      <c r="E51" s="33">
        <v>500000</v>
      </c>
      <c r="F51" s="33">
        <v>104900</v>
      </c>
      <c r="G51" s="38">
        <f t="shared" si="0"/>
        <v>0.20173076923076924</v>
      </c>
      <c r="H51" s="33">
        <v>131316</v>
      </c>
      <c r="I51" s="38">
        <f t="shared" si="1"/>
        <v>0.25253076923076923</v>
      </c>
      <c r="J51" s="33">
        <v>54200</v>
      </c>
      <c r="K51" s="38">
        <f t="shared" si="2"/>
        <v>0.1084</v>
      </c>
      <c r="L51" s="33">
        <v>0</v>
      </c>
      <c r="M51" s="38">
        <f t="shared" si="3"/>
        <v>0</v>
      </c>
      <c r="N51" s="33">
        <f t="shared" si="4"/>
        <v>290416</v>
      </c>
      <c r="O51" s="38">
        <f t="shared" si="5"/>
        <v>0.58083200000000001</v>
      </c>
      <c r="P51" s="33">
        <v>277570</v>
      </c>
      <c r="Q51" s="33">
        <v>826478</v>
      </c>
      <c r="R51" s="33">
        <v>665000</v>
      </c>
      <c r="S51" s="33">
        <v>631548</v>
      </c>
      <c r="T51" s="38">
        <f t="shared" si="6"/>
        <v>0.94969624060150371</v>
      </c>
      <c r="U51" s="38">
        <f t="shared" si="7"/>
        <v>-0.80473394098785889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10435356</v>
      </c>
      <c r="E52" s="33">
        <v>8123867</v>
      </c>
      <c r="F52" s="33">
        <v>838052</v>
      </c>
      <c r="G52" s="38">
        <f t="shared" si="0"/>
        <v>8.030890369240877E-2</v>
      </c>
      <c r="H52" s="33">
        <v>3675076</v>
      </c>
      <c r="I52" s="38">
        <f t="shared" si="1"/>
        <v>0.35217543129338374</v>
      </c>
      <c r="J52" s="33">
        <v>1974253</v>
      </c>
      <c r="K52" s="38">
        <f t="shared" si="2"/>
        <v>0.24301887266248942</v>
      </c>
      <c r="L52" s="33">
        <v>0</v>
      </c>
      <c r="M52" s="38">
        <f t="shared" si="3"/>
        <v>0</v>
      </c>
      <c r="N52" s="33">
        <f t="shared" si="4"/>
        <v>6487381</v>
      </c>
      <c r="O52" s="38">
        <f t="shared" si="5"/>
        <v>0.79855824818402366</v>
      </c>
      <c r="P52" s="33">
        <v>3557589</v>
      </c>
      <c r="Q52" s="33">
        <v>7700000</v>
      </c>
      <c r="R52" s="33">
        <v>12534294</v>
      </c>
      <c r="S52" s="33">
        <v>6394900</v>
      </c>
      <c r="T52" s="38">
        <f t="shared" si="6"/>
        <v>0.51019227728342742</v>
      </c>
      <c r="U52" s="38">
        <f t="shared" si="7"/>
        <v>-0.44505871813748021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23410187</v>
      </c>
      <c r="E53" s="34">
        <f>SUM(E48:E52)</f>
        <v>20947298</v>
      </c>
      <c r="F53" s="34">
        <f>SUM(F48:F52)</f>
        <v>3062910</v>
      </c>
      <c r="G53" s="39">
        <f t="shared" si="0"/>
        <v>0.13083663107859839</v>
      </c>
      <c r="H53" s="34">
        <f>SUM(H48:H52)</f>
        <v>6763141</v>
      </c>
      <c r="I53" s="39">
        <f t="shared" si="1"/>
        <v>0.28889735054230881</v>
      </c>
      <c r="J53" s="34">
        <f>SUM(J48:J52)</f>
        <v>4364995</v>
      </c>
      <c r="K53" s="39">
        <f t="shared" si="2"/>
        <v>0.20837985882475152</v>
      </c>
      <c r="L53" s="34">
        <f>SUM(L48:L52)</f>
        <v>0</v>
      </c>
      <c r="M53" s="39">
        <f t="shared" si="3"/>
        <v>0</v>
      </c>
      <c r="N53" s="34">
        <f t="shared" si="4"/>
        <v>14191046</v>
      </c>
      <c r="O53" s="39">
        <f t="shared" si="5"/>
        <v>0.67746427248039343</v>
      </c>
      <c r="P53" s="34">
        <f>SUM(P48:P52)</f>
        <v>5753402</v>
      </c>
      <c r="Q53" s="34">
        <f>SUM(Q48:Q52)</f>
        <v>20106483</v>
      </c>
      <c r="R53" s="34">
        <f>SUM(R48:R52)</f>
        <v>26118579</v>
      </c>
      <c r="S53" s="34">
        <f>SUM(S48:S52)</f>
        <v>12708517</v>
      </c>
      <c r="T53" s="39">
        <f t="shared" si="6"/>
        <v>0.48657000061144212</v>
      </c>
      <c r="U53" s="39">
        <f t="shared" si="7"/>
        <v>-0.2413193098622346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183123311</v>
      </c>
      <c r="E54" s="34">
        <f>SUM(E8:E9,E11:E18,E20:E26,E28:E34,E36:E39,E41:E46,E48:E52)</f>
        <v>176802015</v>
      </c>
      <c r="F54" s="34">
        <f>SUM(F8:F9,F11:F18,F20:F26,F28:F34,F36:F39,F41:F46,F48:F52)</f>
        <v>23121359</v>
      </c>
      <c r="G54" s="39">
        <f t="shared" si="0"/>
        <v>0.12626114542020267</v>
      </c>
      <c r="H54" s="34">
        <f>SUM(H8:H9,H11:H18,H20:H26,H28:H34,H36:H39,H41:H46,H48:H52)</f>
        <v>42670215</v>
      </c>
      <c r="I54" s="39">
        <f t="shared" si="1"/>
        <v>0.2330135621018779</v>
      </c>
      <c r="J54" s="34">
        <f>SUM(J8:J9,J11:J18,J20:J26,J28:J34,J36:J39,J41:J46,J48:J52)</f>
        <v>38070833</v>
      </c>
      <c r="K54" s="39">
        <f t="shared" si="2"/>
        <v>0.21533031170487507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103862407</v>
      </c>
      <c r="O54" s="39">
        <f t="shared" si="5"/>
        <v>0.58745035796113521</v>
      </c>
      <c r="P54" s="34">
        <f>SUM(P8:P9,P11:P18,P20:P26,P28:P34,P36:P39,P41:P46,P48:P52)</f>
        <v>21871870</v>
      </c>
      <c r="Q54" s="34">
        <f>SUM(Q8:Q9,Q11:Q18,Q20:Q26,Q28:Q34,Q36:Q39,Q41:Q46,Q48:Q52)</f>
        <v>116148694</v>
      </c>
      <c r="R54" s="34">
        <f>SUM(R8:R9,R11:R18,R20:R26,R28:R34,R36:R39,R41:R46,R48:R52)</f>
        <v>105605215</v>
      </c>
      <c r="S54" s="34">
        <f>SUM(S8:S9,S11:S18,S20:S26,S28:S34,S36:S39,S41:S46,S48:S52)</f>
        <v>53597910</v>
      </c>
      <c r="T54" s="39">
        <f t="shared" si="6"/>
        <v>0.50753090176465243</v>
      </c>
      <c r="U54" s="39">
        <f t="shared" si="7"/>
        <v>0.74062999642920335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0</v>
      </c>
      <c r="O57" s="38">
        <f t="shared" ref="O57:O85" si="13">IF(($E57      =0),0,($N57      /$E57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IF(($R57      =0),0,($S57      /$R57      ))</f>
        <v>0</v>
      </c>
      <c r="U57" s="38">
        <f t="shared" ref="U57:U85" si="15">IF(($P57      =0),0,(($J57      /$P57      )-1))</f>
        <v>0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2109221</v>
      </c>
      <c r="E59" s="33">
        <v>2126721</v>
      </c>
      <c r="F59" s="33">
        <v>423370</v>
      </c>
      <c r="G59" s="38">
        <f t="shared" si="8"/>
        <v>0.20072339503541828</v>
      </c>
      <c r="H59" s="33">
        <v>470013</v>
      </c>
      <c r="I59" s="38">
        <f t="shared" si="9"/>
        <v>0.22283724654742201</v>
      </c>
      <c r="J59" s="33">
        <v>340443</v>
      </c>
      <c r="K59" s="38">
        <f t="shared" si="10"/>
        <v>0.16007882557232472</v>
      </c>
      <c r="L59" s="33">
        <v>0</v>
      </c>
      <c r="M59" s="38">
        <f t="shared" si="11"/>
        <v>0</v>
      </c>
      <c r="N59" s="33">
        <f t="shared" si="12"/>
        <v>1233826</v>
      </c>
      <c r="O59" s="38">
        <f t="shared" si="13"/>
        <v>0.58015414339727689</v>
      </c>
      <c r="P59" s="33">
        <v>436970</v>
      </c>
      <c r="Q59" s="33">
        <v>1636729</v>
      </c>
      <c r="R59" s="33">
        <v>2102793</v>
      </c>
      <c r="S59" s="33">
        <v>1270705</v>
      </c>
      <c r="T59" s="38">
        <f t="shared" si="14"/>
        <v>0.60429390814977979</v>
      </c>
      <c r="U59" s="38">
        <f t="shared" si="15"/>
        <v>-0.22090074833512596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914108</v>
      </c>
      <c r="R60" s="33">
        <v>914108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1057656</v>
      </c>
      <c r="E61" s="33">
        <v>809701</v>
      </c>
      <c r="F61" s="33">
        <v>73556</v>
      </c>
      <c r="G61" s="38">
        <f t="shared" si="8"/>
        <v>6.9546241878266662E-2</v>
      </c>
      <c r="H61" s="33">
        <v>134544</v>
      </c>
      <c r="I61" s="38">
        <f t="shared" si="9"/>
        <v>0.12720960312237628</v>
      </c>
      <c r="J61" s="33">
        <v>38979</v>
      </c>
      <c r="K61" s="38">
        <f t="shared" si="10"/>
        <v>4.8139992416953915E-2</v>
      </c>
      <c r="L61" s="33">
        <v>0</v>
      </c>
      <c r="M61" s="38">
        <f t="shared" si="11"/>
        <v>0</v>
      </c>
      <c r="N61" s="33">
        <f t="shared" si="12"/>
        <v>247079</v>
      </c>
      <c r="O61" s="38">
        <f t="shared" si="13"/>
        <v>0.30514844368476757</v>
      </c>
      <c r="P61" s="33">
        <v>173113</v>
      </c>
      <c r="Q61" s="33">
        <v>1297080</v>
      </c>
      <c r="R61" s="33">
        <v>935973</v>
      </c>
      <c r="S61" s="33">
        <v>561017</v>
      </c>
      <c r="T61" s="38">
        <f t="shared" si="14"/>
        <v>0.59939442697599188</v>
      </c>
      <c r="U61" s="38">
        <f t="shared" si="15"/>
        <v>-0.77483493440700579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3166877</v>
      </c>
      <c r="E63" s="34">
        <f>SUM(E59:E62)</f>
        <v>2936422</v>
      </c>
      <c r="F63" s="34">
        <f>SUM(F59:F62)</f>
        <v>496926</v>
      </c>
      <c r="G63" s="39">
        <f t="shared" si="8"/>
        <v>0.1569135776350013</v>
      </c>
      <c r="H63" s="34">
        <f>SUM(H59:H62)</f>
        <v>604557</v>
      </c>
      <c r="I63" s="39">
        <f t="shared" si="9"/>
        <v>0.19090005705936794</v>
      </c>
      <c r="J63" s="34">
        <f>SUM(J59:J62)</f>
        <v>379422</v>
      </c>
      <c r="K63" s="39">
        <f t="shared" si="10"/>
        <v>0.12921235435506204</v>
      </c>
      <c r="L63" s="34">
        <f>SUM(L59:L62)</f>
        <v>0</v>
      </c>
      <c r="M63" s="39">
        <f t="shared" si="11"/>
        <v>0</v>
      </c>
      <c r="N63" s="34">
        <f t="shared" si="12"/>
        <v>1480905</v>
      </c>
      <c r="O63" s="39">
        <f t="shared" si="13"/>
        <v>0.50432294813211453</v>
      </c>
      <c r="P63" s="34">
        <f>SUM(P59:P62)</f>
        <v>610083</v>
      </c>
      <c r="Q63" s="34">
        <f>SUM(Q59:Q62)</f>
        <v>3847917</v>
      </c>
      <c r="R63" s="34">
        <f>SUM(R59:R62)</f>
        <v>3952874</v>
      </c>
      <c r="S63" s="34">
        <f>SUM(S59:S62)</f>
        <v>1831722</v>
      </c>
      <c r="T63" s="39">
        <f t="shared" si="14"/>
        <v>0.46338992844193871</v>
      </c>
      <c r="U63" s="39">
        <f t="shared" si="15"/>
        <v>-0.37808134303037455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1170138</v>
      </c>
      <c r="E64" s="33">
        <v>1170138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1126216</v>
      </c>
      <c r="R64" s="33">
        <v>1126216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1478139</v>
      </c>
      <c r="E65" s="33">
        <v>1448139</v>
      </c>
      <c r="F65" s="33">
        <v>674657</v>
      </c>
      <c r="G65" s="38">
        <f t="shared" si="8"/>
        <v>0.45642324571640419</v>
      </c>
      <c r="H65" s="33">
        <v>294817</v>
      </c>
      <c r="I65" s="38">
        <f t="shared" si="9"/>
        <v>0.19945147242580027</v>
      </c>
      <c r="J65" s="33">
        <v>483459</v>
      </c>
      <c r="K65" s="38">
        <f t="shared" si="10"/>
        <v>0.33384847725252892</v>
      </c>
      <c r="L65" s="33">
        <v>0</v>
      </c>
      <c r="M65" s="38">
        <f t="shared" si="11"/>
        <v>0</v>
      </c>
      <c r="N65" s="33">
        <f t="shared" si="12"/>
        <v>1452933</v>
      </c>
      <c r="O65" s="38">
        <f t="shared" si="13"/>
        <v>1.0033104556952062</v>
      </c>
      <c r="P65" s="33">
        <v>1108207</v>
      </c>
      <c r="Q65" s="33">
        <v>1833211</v>
      </c>
      <c r="R65" s="33">
        <v>1397974</v>
      </c>
      <c r="S65" s="33">
        <v>1485151</v>
      </c>
      <c r="T65" s="38">
        <f t="shared" si="14"/>
        <v>1.0623595288610517</v>
      </c>
      <c r="U65" s="38">
        <f t="shared" si="15"/>
        <v>-0.56374666465741508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5380838</v>
      </c>
      <c r="E67" s="33">
        <v>5380838</v>
      </c>
      <c r="F67" s="33">
        <v>878562</v>
      </c>
      <c r="G67" s="38">
        <f t="shared" si="8"/>
        <v>0.16327605477065096</v>
      </c>
      <c r="H67" s="33">
        <v>906473</v>
      </c>
      <c r="I67" s="38">
        <f t="shared" si="9"/>
        <v>0.16846316503117173</v>
      </c>
      <c r="J67" s="33">
        <v>948576</v>
      </c>
      <c r="K67" s="38">
        <f t="shared" si="10"/>
        <v>0.17628778268366377</v>
      </c>
      <c r="L67" s="33">
        <v>0</v>
      </c>
      <c r="M67" s="38">
        <f t="shared" si="11"/>
        <v>0</v>
      </c>
      <c r="N67" s="33">
        <f t="shared" si="12"/>
        <v>2733611</v>
      </c>
      <c r="O67" s="38">
        <f t="shared" si="13"/>
        <v>0.50802700248548649</v>
      </c>
      <c r="P67" s="33">
        <v>1010532</v>
      </c>
      <c r="Q67" s="33">
        <v>5076264</v>
      </c>
      <c r="R67" s="33">
        <v>5076264</v>
      </c>
      <c r="S67" s="33">
        <v>3199335</v>
      </c>
      <c r="T67" s="38">
        <f t="shared" si="14"/>
        <v>0.6302538638652363</v>
      </c>
      <c r="U67" s="38">
        <f t="shared" si="15"/>
        <v>-6.1310280129674322E-2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8029115</v>
      </c>
      <c r="E70" s="34">
        <f>SUM(E64:E69)</f>
        <v>7999115</v>
      </c>
      <c r="F70" s="34">
        <f>SUM(F64:F69)</f>
        <v>1553219</v>
      </c>
      <c r="G70" s="39">
        <f t="shared" si="8"/>
        <v>0.19344834393329777</v>
      </c>
      <c r="H70" s="34">
        <f>SUM(H64:H69)</f>
        <v>1201290</v>
      </c>
      <c r="I70" s="39">
        <f t="shared" si="9"/>
        <v>0.14961673858202304</v>
      </c>
      <c r="J70" s="34">
        <f>SUM(J64:J69)</f>
        <v>1432035</v>
      </c>
      <c r="K70" s="39">
        <f t="shared" si="10"/>
        <v>0.17902417954986272</v>
      </c>
      <c r="L70" s="34">
        <f>SUM(L64:L69)</f>
        <v>0</v>
      </c>
      <c r="M70" s="39">
        <f t="shared" si="11"/>
        <v>0</v>
      </c>
      <c r="N70" s="34">
        <f t="shared" si="12"/>
        <v>4186544</v>
      </c>
      <c r="O70" s="39">
        <f t="shared" si="13"/>
        <v>0.52337589845876697</v>
      </c>
      <c r="P70" s="34">
        <f>SUM(P64:P69)</f>
        <v>2118739</v>
      </c>
      <c r="Q70" s="34">
        <f>SUM(Q64:Q69)</f>
        <v>8035691</v>
      </c>
      <c r="R70" s="34">
        <f>SUM(R64:R69)</f>
        <v>7600454</v>
      </c>
      <c r="S70" s="34">
        <f>SUM(S64:S69)</f>
        <v>4684486</v>
      </c>
      <c r="T70" s="39">
        <f t="shared" si="14"/>
        <v>0.61634291846250233</v>
      </c>
      <c r="U70" s="39">
        <f t="shared" si="15"/>
        <v>-0.32410976528963686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4828848</v>
      </c>
      <c r="E71" s="33">
        <v>4656049</v>
      </c>
      <c r="F71" s="33">
        <v>1047816</v>
      </c>
      <c r="G71" s="38">
        <f t="shared" si="8"/>
        <v>0.21699088478245743</v>
      </c>
      <c r="H71" s="33">
        <v>1166206</v>
      </c>
      <c r="I71" s="38">
        <f t="shared" si="9"/>
        <v>0.2415081195349284</v>
      </c>
      <c r="J71" s="33">
        <v>1092043</v>
      </c>
      <c r="K71" s="38">
        <f t="shared" si="10"/>
        <v>0.23454284952757154</v>
      </c>
      <c r="L71" s="33">
        <v>0</v>
      </c>
      <c r="M71" s="38">
        <f t="shared" si="11"/>
        <v>0</v>
      </c>
      <c r="N71" s="33">
        <f t="shared" si="12"/>
        <v>3306065</v>
      </c>
      <c r="O71" s="38">
        <f t="shared" si="13"/>
        <v>0.71005803418305946</v>
      </c>
      <c r="P71" s="33">
        <v>1029874</v>
      </c>
      <c r="Q71" s="33">
        <v>4692816</v>
      </c>
      <c r="R71" s="33">
        <v>4151860</v>
      </c>
      <c r="S71" s="33">
        <v>3080741</v>
      </c>
      <c r="T71" s="38">
        <f t="shared" si="14"/>
        <v>0.74201466330752963</v>
      </c>
      <c r="U71" s="38">
        <f t="shared" si="15"/>
        <v>6.0365636961414726E-2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7006781</v>
      </c>
      <c r="E72" s="33">
        <v>10435770</v>
      </c>
      <c r="F72" s="33">
        <v>2751552</v>
      </c>
      <c r="G72" s="38">
        <f t="shared" si="8"/>
        <v>0.39269844454964414</v>
      </c>
      <c r="H72" s="33">
        <v>3057346</v>
      </c>
      <c r="I72" s="38">
        <f t="shared" si="9"/>
        <v>0.43634102450183615</v>
      </c>
      <c r="J72" s="33">
        <v>1776911</v>
      </c>
      <c r="K72" s="38">
        <f t="shared" si="10"/>
        <v>0.17027119225509954</v>
      </c>
      <c r="L72" s="33">
        <v>0</v>
      </c>
      <c r="M72" s="38">
        <f t="shared" si="11"/>
        <v>0</v>
      </c>
      <c r="N72" s="33">
        <f t="shared" si="12"/>
        <v>7585809</v>
      </c>
      <c r="O72" s="38">
        <f t="shared" si="13"/>
        <v>0.72690457915419748</v>
      </c>
      <c r="P72" s="33">
        <v>1694843</v>
      </c>
      <c r="Q72" s="33">
        <v>5555202</v>
      </c>
      <c r="R72" s="33">
        <v>4555202</v>
      </c>
      <c r="S72" s="33">
        <v>5350524</v>
      </c>
      <c r="T72" s="38">
        <f t="shared" si="14"/>
        <v>1.1745964284350068</v>
      </c>
      <c r="U72" s="38">
        <f t="shared" si="15"/>
        <v>4.8422184237714161E-2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6027434</v>
      </c>
      <c r="E74" s="33">
        <v>6534523</v>
      </c>
      <c r="F74" s="33">
        <v>1496182</v>
      </c>
      <c r="G74" s="38">
        <f t="shared" si="8"/>
        <v>0.24822868238789508</v>
      </c>
      <c r="H74" s="33">
        <v>1544768</v>
      </c>
      <c r="I74" s="38">
        <f t="shared" si="9"/>
        <v>0.25628949234450349</v>
      </c>
      <c r="J74" s="33">
        <v>1600553</v>
      </c>
      <c r="K74" s="38">
        <f t="shared" si="10"/>
        <v>0.24493800083035899</v>
      </c>
      <c r="L74" s="33">
        <v>0</v>
      </c>
      <c r="M74" s="38">
        <f t="shared" si="11"/>
        <v>0</v>
      </c>
      <c r="N74" s="33">
        <f t="shared" si="12"/>
        <v>4641503</v>
      </c>
      <c r="O74" s="38">
        <f t="shared" si="13"/>
        <v>0.71030479194885376</v>
      </c>
      <c r="P74" s="33">
        <v>845088</v>
      </c>
      <c r="Q74" s="33">
        <v>4723283</v>
      </c>
      <c r="R74" s="33">
        <v>5211013</v>
      </c>
      <c r="S74" s="33">
        <v>3249742</v>
      </c>
      <c r="T74" s="38">
        <f t="shared" si="14"/>
        <v>0.62362960906065668</v>
      </c>
      <c r="U74" s="38">
        <f t="shared" si="15"/>
        <v>0.89394832254155787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1549762</v>
      </c>
      <c r="E75" s="33">
        <v>1231646</v>
      </c>
      <c r="F75" s="33">
        <v>42293</v>
      </c>
      <c r="G75" s="38">
        <f t="shared" si="8"/>
        <v>2.7289996786603363E-2</v>
      </c>
      <c r="H75" s="33">
        <v>57490</v>
      </c>
      <c r="I75" s="38">
        <f t="shared" si="9"/>
        <v>3.7096018614471128E-2</v>
      </c>
      <c r="J75" s="33">
        <v>30022</v>
      </c>
      <c r="K75" s="38">
        <f t="shared" si="10"/>
        <v>2.4375510495710618E-2</v>
      </c>
      <c r="L75" s="33">
        <v>0</v>
      </c>
      <c r="M75" s="38">
        <f t="shared" si="11"/>
        <v>0</v>
      </c>
      <c r="N75" s="33">
        <f t="shared" si="12"/>
        <v>129805</v>
      </c>
      <c r="O75" s="38">
        <f t="shared" si="13"/>
        <v>0.10539148424141352</v>
      </c>
      <c r="P75" s="33">
        <v>41689</v>
      </c>
      <c r="Q75" s="33">
        <v>1281775</v>
      </c>
      <c r="R75" s="33">
        <v>1389064</v>
      </c>
      <c r="S75" s="33">
        <v>106368</v>
      </c>
      <c r="T75" s="38">
        <f t="shared" si="14"/>
        <v>7.6575305385496992E-2</v>
      </c>
      <c r="U75" s="38">
        <f t="shared" si="15"/>
        <v>-0.2798579961140828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1820179</v>
      </c>
      <c r="E76" s="33">
        <v>1820179</v>
      </c>
      <c r="F76" s="33">
        <v>445779</v>
      </c>
      <c r="G76" s="38">
        <f t="shared" si="8"/>
        <v>0.24490942923745412</v>
      </c>
      <c r="H76" s="33">
        <v>293670</v>
      </c>
      <c r="I76" s="38">
        <f t="shared" si="9"/>
        <v>0.16134127467683124</v>
      </c>
      <c r="J76" s="33">
        <v>279808</v>
      </c>
      <c r="K76" s="38">
        <f t="shared" si="10"/>
        <v>0.15372554018038886</v>
      </c>
      <c r="L76" s="33">
        <v>0</v>
      </c>
      <c r="M76" s="38">
        <f t="shared" si="11"/>
        <v>0</v>
      </c>
      <c r="N76" s="33">
        <f t="shared" si="12"/>
        <v>1019257</v>
      </c>
      <c r="O76" s="38">
        <f t="shared" si="13"/>
        <v>0.55997624409467417</v>
      </c>
      <c r="P76" s="33">
        <v>886250</v>
      </c>
      <c r="Q76" s="33">
        <v>1692231</v>
      </c>
      <c r="R76" s="33">
        <v>3749614</v>
      </c>
      <c r="S76" s="33">
        <v>1225147</v>
      </c>
      <c r="T76" s="38">
        <f t="shared" si="14"/>
        <v>0.32673949905243582</v>
      </c>
      <c r="U76" s="38">
        <f t="shared" si="15"/>
        <v>-0.68427870239774324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21233004</v>
      </c>
      <c r="E78" s="34">
        <f>SUM(E71:E77)</f>
        <v>24678167</v>
      </c>
      <c r="F78" s="34">
        <f>SUM(F71:F77)</f>
        <v>5783622</v>
      </c>
      <c r="G78" s="39">
        <f t="shared" si="8"/>
        <v>0.27238830643087525</v>
      </c>
      <c r="H78" s="34">
        <f>SUM(H71:H77)</f>
        <v>6119480</v>
      </c>
      <c r="I78" s="39">
        <f t="shared" si="9"/>
        <v>0.28820603999321059</v>
      </c>
      <c r="J78" s="34">
        <f>SUM(J71:J77)</f>
        <v>4779337</v>
      </c>
      <c r="K78" s="39">
        <f t="shared" si="10"/>
        <v>0.19366661227310764</v>
      </c>
      <c r="L78" s="34">
        <f>SUM(L71:L77)</f>
        <v>0</v>
      </c>
      <c r="M78" s="39">
        <f t="shared" si="11"/>
        <v>0</v>
      </c>
      <c r="N78" s="34">
        <f t="shared" si="12"/>
        <v>16682439</v>
      </c>
      <c r="O78" s="39">
        <f t="shared" si="13"/>
        <v>0.67599992333304171</v>
      </c>
      <c r="P78" s="34">
        <f>SUM(P71:P77)</f>
        <v>4497744</v>
      </c>
      <c r="Q78" s="34">
        <f>SUM(Q71:Q77)</f>
        <v>17945307</v>
      </c>
      <c r="R78" s="34">
        <f>SUM(R71:R77)</f>
        <v>19056753</v>
      </c>
      <c r="S78" s="34">
        <f>SUM(S71:S77)</f>
        <v>13012522</v>
      </c>
      <c r="T78" s="39">
        <f t="shared" si="14"/>
        <v>0.68282996583940614</v>
      </c>
      <c r="U78" s="39">
        <f t="shared" si="15"/>
        <v>6.2607609503786854E-2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3650096</v>
      </c>
      <c r="E79" s="33">
        <v>3548451</v>
      </c>
      <c r="F79" s="33">
        <v>765554</v>
      </c>
      <c r="G79" s="38">
        <f t="shared" si="8"/>
        <v>0.20973530559196252</v>
      </c>
      <c r="H79" s="33">
        <v>880179</v>
      </c>
      <c r="I79" s="38">
        <f t="shared" si="9"/>
        <v>0.24113858923162568</v>
      </c>
      <c r="J79" s="33">
        <v>811139</v>
      </c>
      <c r="K79" s="38">
        <f t="shared" si="10"/>
        <v>0.22858960149090407</v>
      </c>
      <c r="L79" s="33">
        <v>0</v>
      </c>
      <c r="M79" s="38">
        <f t="shared" si="11"/>
        <v>0</v>
      </c>
      <c r="N79" s="33">
        <f t="shared" si="12"/>
        <v>2456872</v>
      </c>
      <c r="O79" s="38">
        <f t="shared" si="13"/>
        <v>0.69237873088849189</v>
      </c>
      <c r="P79" s="33">
        <v>920654</v>
      </c>
      <c r="Q79" s="33">
        <v>3046909</v>
      </c>
      <c r="R79" s="33">
        <v>3046909</v>
      </c>
      <c r="S79" s="33">
        <v>2476277</v>
      </c>
      <c r="T79" s="38">
        <f t="shared" si="14"/>
        <v>0.81271774115997553</v>
      </c>
      <c r="U79" s="38">
        <f t="shared" si="15"/>
        <v>-0.11895348306747155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3157370</v>
      </c>
      <c r="E81" s="33">
        <v>3156870</v>
      </c>
      <c r="F81" s="33">
        <v>676015</v>
      </c>
      <c r="G81" s="38">
        <f t="shared" si="8"/>
        <v>0.21410699411218831</v>
      </c>
      <c r="H81" s="33">
        <v>811666</v>
      </c>
      <c r="I81" s="38">
        <f t="shared" si="9"/>
        <v>0.25707028317872155</v>
      </c>
      <c r="J81" s="33">
        <v>677454</v>
      </c>
      <c r="K81" s="38">
        <f t="shared" si="10"/>
        <v>0.21459673664104001</v>
      </c>
      <c r="L81" s="33">
        <v>0</v>
      </c>
      <c r="M81" s="38">
        <f t="shared" si="11"/>
        <v>0</v>
      </c>
      <c r="N81" s="33">
        <f t="shared" si="12"/>
        <v>2165135</v>
      </c>
      <c r="O81" s="38">
        <f t="shared" si="13"/>
        <v>0.68584864121740841</v>
      </c>
      <c r="P81" s="33">
        <v>686355</v>
      </c>
      <c r="Q81" s="33">
        <v>3084120</v>
      </c>
      <c r="R81" s="33">
        <v>3144140</v>
      </c>
      <c r="S81" s="33">
        <v>2068012</v>
      </c>
      <c r="T81" s="38">
        <f t="shared" si="14"/>
        <v>0.65773534257380395</v>
      </c>
      <c r="U81" s="38">
        <f t="shared" si="15"/>
        <v>-1.2968507550757291E-2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1150448</v>
      </c>
      <c r="E82" s="33">
        <v>1796113</v>
      </c>
      <c r="F82" s="33">
        <v>49755</v>
      </c>
      <c r="G82" s="38">
        <f t="shared" si="8"/>
        <v>4.3248369330904132E-2</v>
      </c>
      <c r="H82" s="33">
        <v>60866</v>
      </c>
      <c r="I82" s="38">
        <f t="shared" si="9"/>
        <v>5.2906346049538963E-2</v>
      </c>
      <c r="J82" s="33">
        <v>107361</v>
      </c>
      <c r="K82" s="38">
        <f t="shared" si="10"/>
        <v>5.9774078802391606E-2</v>
      </c>
      <c r="L82" s="33">
        <v>0</v>
      </c>
      <c r="M82" s="38">
        <f t="shared" si="11"/>
        <v>0</v>
      </c>
      <c r="N82" s="33">
        <f t="shared" si="12"/>
        <v>217982</v>
      </c>
      <c r="O82" s="38">
        <f t="shared" si="13"/>
        <v>0.1213631881735726</v>
      </c>
      <c r="P82" s="33">
        <v>0</v>
      </c>
      <c r="Q82" s="33">
        <v>1138808</v>
      </c>
      <c r="R82" s="33">
        <v>988808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7957914</v>
      </c>
      <c r="E84" s="34">
        <f>SUM(E79:E83)</f>
        <v>8501434</v>
      </c>
      <c r="F84" s="34">
        <f>SUM(F79:F83)</f>
        <v>1491324</v>
      </c>
      <c r="G84" s="39">
        <f t="shared" si="8"/>
        <v>0.18740137176652072</v>
      </c>
      <c r="H84" s="34">
        <f>SUM(H79:H83)</f>
        <v>1752711</v>
      </c>
      <c r="I84" s="39">
        <f t="shared" si="9"/>
        <v>0.22024754225793342</v>
      </c>
      <c r="J84" s="34">
        <f>SUM(J79:J83)</f>
        <v>1595954</v>
      </c>
      <c r="K84" s="39">
        <f t="shared" si="10"/>
        <v>0.18772762336330553</v>
      </c>
      <c r="L84" s="34">
        <f>SUM(L79:L83)</f>
        <v>0</v>
      </c>
      <c r="M84" s="39">
        <f t="shared" si="11"/>
        <v>0</v>
      </c>
      <c r="N84" s="34">
        <f t="shared" si="12"/>
        <v>4839989</v>
      </c>
      <c r="O84" s="39">
        <f t="shared" si="13"/>
        <v>0.56931442389601561</v>
      </c>
      <c r="P84" s="34">
        <f>SUM(P79:P83)</f>
        <v>1607009</v>
      </c>
      <c r="Q84" s="34">
        <f>SUM(Q79:Q83)</f>
        <v>7269837</v>
      </c>
      <c r="R84" s="34">
        <f>SUM(R79:R83)</f>
        <v>7179857</v>
      </c>
      <c r="S84" s="34">
        <f>SUM(S79:S83)</f>
        <v>4544289</v>
      </c>
      <c r="T84" s="39">
        <f t="shared" si="14"/>
        <v>0.63292193702465105</v>
      </c>
      <c r="U84" s="39">
        <f t="shared" si="15"/>
        <v>-6.8792396308918757E-3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40386910</v>
      </c>
      <c r="E85" s="34">
        <f>SUM(E57,E59:E62,E64:E69,E71:E77,E79:E83)</f>
        <v>44115138</v>
      </c>
      <c r="F85" s="34">
        <f>SUM(F57,F59:F62,F64:F69,F71:F77,F79:F83)</f>
        <v>9325091</v>
      </c>
      <c r="G85" s="39">
        <f t="shared" si="8"/>
        <v>0.23089389606681968</v>
      </c>
      <c r="H85" s="34">
        <f>SUM(H57,H59:H62,H64:H69,H71:H77,H79:H83)</f>
        <v>9678038</v>
      </c>
      <c r="I85" s="39">
        <f t="shared" si="9"/>
        <v>0.23963303951701181</v>
      </c>
      <c r="J85" s="34">
        <f>SUM(J57,J59:J62,J64:J69,J71:J77,J79:J83)</f>
        <v>8186748</v>
      </c>
      <c r="K85" s="39">
        <f t="shared" si="10"/>
        <v>0.1855768421261654</v>
      </c>
      <c r="L85" s="34">
        <f>SUM(L57,L59:L62,L64:L69,L71:L77,L79:L83)</f>
        <v>0</v>
      </c>
      <c r="M85" s="39">
        <f t="shared" si="11"/>
        <v>0</v>
      </c>
      <c r="N85" s="34">
        <f t="shared" si="12"/>
        <v>27189877</v>
      </c>
      <c r="O85" s="39">
        <f t="shared" si="13"/>
        <v>0.61633893109435589</v>
      </c>
      <c r="P85" s="34">
        <f>SUM(P57,P59:P62,P64:P69,P71:P77,P79:P83)</f>
        <v>8833575</v>
      </c>
      <c r="Q85" s="34">
        <f>SUM(Q57,Q59:Q62,Q64:Q69,Q71:Q77,Q79:Q83)</f>
        <v>37098752</v>
      </c>
      <c r="R85" s="34">
        <f>SUM(R57,R59:R62,R64:R69,R71:R77,R79:R83)</f>
        <v>37789938</v>
      </c>
      <c r="S85" s="34">
        <f>SUM(S57,S59:S62,S64:S69,S71:S77,S79:S83)</f>
        <v>24073019</v>
      </c>
      <c r="T85" s="39">
        <f t="shared" si="14"/>
        <v>0.63702192366655908</v>
      </c>
      <c r="U85" s="39">
        <f t="shared" si="15"/>
        <v>-7.3223694823443486E-2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68055291</v>
      </c>
      <c r="E88" s="33">
        <v>67208627</v>
      </c>
      <c r="F88" s="33">
        <v>14679046</v>
      </c>
      <c r="G88" s="38">
        <f t="shared" ref="G88:G99" si="16">IF(($D88      =0),0,($F88      /$D88      ))</f>
        <v>0.21569294296309746</v>
      </c>
      <c r="H88" s="33">
        <v>16016299</v>
      </c>
      <c r="I88" s="38">
        <f t="shared" ref="I88:I99" si="17">IF(($D88      =0),0,($H88      /$D88      ))</f>
        <v>0.23534245118428779</v>
      </c>
      <c r="J88" s="33">
        <v>14798032</v>
      </c>
      <c r="K88" s="38">
        <f t="shared" ref="K88:K99" si="18">IF(($E88      =0),0,($J88      /$E88      ))</f>
        <v>0.22018054319127811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45493377</v>
      </c>
      <c r="O88" s="38">
        <f t="shared" ref="O88:O99" si="21">IF(($E88      =0),0,($N88      /$E88      ))</f>
        <v>0.67689787800604828</v>
      </c>
      <c r="P88" s="33">
        <v>15796749</v>
      </c>
      <c r="Q88" s="33">
        <v>71168407</v>
      </c>
      <c r="R88" s="33">
        <v>69423888</v>
      </c>
      <c r="S88" s="33">
        <v>47486269</v>
      </c>
      <c r="T88" s="38">
        <f t="shared" ref="T88:T99" si="22">IF(($R88      =0),0,($S88      /$R88      ))</f>
        <v>0.68400474776059794</v>
      </c>
      <c r="U88" s="38">
        <f t="shared" ref="U88:U99" si="23">IF(($P88      =0),0,(($J88      /$P88      )-1))</f>
        <v>-6.3222945430100874E-2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114775052</v>
      </c>
      <c r="E89" s="33">
        <v>121278277</v>
      </c>
      <c r="F89" s="33">
        <v>22159645</v>
      </c>
      <c r="G89" s="38">
        <f t="shared" si="16"/>
        <v>0.19307022400652016</v>
      </c>
      <c r="H89" s="33">
        <v>38533216</v>
      </c>
      <c r="I89" s="38">
        <f t="shared" si="17"/>
        <v>0.33572815109680804</v>
      </c>
      <c r="J89" s="33">
        <v>30345470</v>
      </c>
      <c r="K89" s="38">
        <f t="shared" si="18"/>
        <v>0.25021356462707661</v>
      </c>
      <c r="L89" s="33">
        <v>0</v>
      </c>
      <c r="M89" s="38">
        <f t="shared" si="19"/>
        <v>0</v>
      </c>
      <c r="N89" s="33">
        <f t="shared" si="20"/>
        <v>91038331</v>
      </c>
      <c r="O89" s="38">
        <f t="shared" si="21"/>
        <v>0.75065653348620709</v>
      </c>
      <c r="P89" s="33">
        <v>27865768</v>
      </c>
      <c r="Q89" s="33">
        <v>103834784</v>
      </c>
      <c r="R89" s="33">
        <v>111577489</v>
      </c>
      <c r="S89" s="33">
        <v>73168005</v>
      </c>
      <c r="T89" s="38">
        <f t="shared" si="22"/>
        <v>0.65575955917057782</v>
      </c>
      <c r="U89" s="38">
        <f t="shared" si="23"/>
        <v>8.8987391268024574E-2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120618699</v>
      </c>
      <c r="E90" s="33">
        <v>118374049</v>
      </c>
      <c r="F90" s="33">
        <v>28881803</v>
      </c>
      <c r="G90" s="38">
        <f t="shared" si="16"/>
        <v>0.23944714409496326</v>
      </c>
      <c r="H90" s="33">
        <v>18831036</v>
      </c>
      <c r="I90" s="38">
        <f t="shared" si="17"/>
        <v>0.15612037068978832</v>
      </c>
      <c r="J90" s="33">
        <v>33707849</v>
      </c>
      <c r="K90" s="38">
        <f t="shared" si="18"/>
        <v>0.28475708387739612</v>
      </c>
      <c r="L90" s="33">
        <v>0</v>
      </c>
      <c r="M90" s="38">
        <f t="shared" si="19"/>
        <v>0</v>
      </c>
      <c r="N90" s="33">
        <f t="shared" si="20"/>
        <v>81420688</v>
      </c>
      <c r="O90" s="38">
        <f t="shared" si="21"/>
        <v>0.6878254878313742</v>
      </c>
      <c r="P90" s="33">
        <v>33785739</v>
      </c>
      <c r="Q90" s="33">
        <v>227702879</v>
      </c>
      <c r="R90" s="33">
        <v>129879087</v>
      </c>
      <c r="S90" s="33">
        <v>233764339</v>
      </c>
      <c r="T90" s="38">
        <f t="shared" si="22"/>
        <v>1.799861274047915</v>
      </c>
      <c r="U90" s="38">
        <f t="shared" si="23"/>
        <v>-2.3054105757461807E-3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303449042</v>
      </c>
      <c r="E91" s="34">
        <f>SUM(E88:E90)</f>
        <v>306860953</v>
      </c>
      <c r="F91" s="34">
        <f>SUM(F88:F90)</f>
        <v>65720494</v>
      </c>
      <c r="G91" s="39">
        <f t="shared" si="16"/>
        <v>0.21657835387069702</v>
      </c>
      <c r="H91" s="34">
        <f>SUM(H88:H90)</f>
        <v>73380551</v>
      </c>
      <c r="I91" s="39">
        <f t="shared" si="17"/>
        <v>0.24182165979617756</v>
      </c>
      <c r="J91" s="34">
        <f>SUM(J88:J90)</f>
        <v>78851351</v>
      </c>
      <c r="K91" s="39">
        <f t="shared" si="18"/>
        <v>0.25696117485498393</v>
      </c>
      <c r="L91" s="34">
        <f>SUM(L88:L90)</f>
        <v>0</v>
      </c>
      <c r="M91" s="39">
        <f t="shared" si="19"/>
        <v>0</v>
      </c>
      <c r="N91" s="34">
        <f t="shared" si="20"/>
        <v>217952396</v>
      </c>
      <c r="O91" s="39">
        <f t="shared" si="21"/>
        <v>0.71026435220645356</v>
      </c>
      <c r="P91" s="34">
        <f>SUM(P88:P90)</f>
        <v>77448256</v>
      </c>
      <c r="Q91" s="34">
        <f>SUM(Q88:Q90)</f>
        <v>402706070</v>
      </c>
      <c r="R91" s="34">
        <f>SUM(R88:R90)</f>
        <v>310880464</v>
      </c>
      <c r="S91" s="34">
        <f>SUM(S88:S90)</f>
        <v>354418613</v>
      </c>
      <c r="T91" s="39">
        <f t="shared" si="22"/>
        <v>1.1400478770515474</v>
      </c>
      <c r="U91" s="39">
        <f t="shared" si="23"/>
        <v>1.811654738874946E-2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20489061</v>
      </c>
      <c r="E92" s="33">
        <v>20121707</v>
      </c>
      <c r="F92" s="33">
        <v>3809322</v>
      </c>
      <c r="G92" s="38">
        <f t="shared" si="16"/>
        <v>0.185919793981774</v>
      </c>
      <c r="H92" s="33">
        <v>3117706</v>
      </c>
      <c r="I92" s="38">
        <f t="shared" si="17"/>
        <v>0.15216441592906577</v>
      </c>
      <c r="J92" s="33">
        <v>5786237</v>
      </c>
      <c r="K92" s="38">
        <f t="shared" si="18"/>
        <v>0.2875619349789757</v>
      </c>
      <c r="L92" s="33">
        <v>0</v>
      </c>
      <c r="M92" s="38">
        <f t="shared" si="19"/>
        <v>0</v>
      </c>
      <c r="N92" s="33">
        <f t="shared" si="20"/>
        <v>12713265</v>
      </c>
      <c r="O92" s="38">
        <f t="shared" si="21"/>
        <v>0.63181841381548787</v>
      </c>
      <c r="P92" s="33">
        <v>3935147</v>
      </c>
      <c r="Q92" s="33">
        <v>17684127</v>
      </c>
      <c r="R92" s="33">
        <v>18600611</v>
      </c>
      <c r="S92" s="33">
        <v>12885580</v>
      </c>
      <c r="T92" s="38">
        <f t="shared" si="22"/>
        <v>0.69275036180263105</v>
      </c>
      <c r="U92" s="38">
        <f t="shared" si="23"/>
        <v>0.4703991998265884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5395521</v>
      </c>
      <c r="E95" s="33">
        <v>6083558</v>
      </c>
      <c r="F95" s="33">
        <v>396176</v>
      </c>
      <c r="G95" s="38">
        <f t="shared" si="16"/>
        <v>7.3426829401646285E-2</v>
      </c>
      <c r="H95" s="33">
        <v>2704779</v>
      </c>
      <c r="I95" s="38">
        <f t="shared" si="17"/>
        <v>0.50130080116452147</v>
      </c>
      <c r="J95" s="33">
        <v>2216924</v>
      </c>
      <c r="K95" s="38">
        <f t="shared" si="18"/>
        <v>0.36441240471447794</v>
      </c>
      <c r="L95" s="33">
        <v>0</v>
      </c>
      <c r="M95" s="38">
        <f t="shared" si="19"/>
        <v>0</v>
      </c>
      <c r="N95" s="33">
        <f t="shared" si="20"/>
        <v>5317879</v>
      </c>
      <c r="O95" s="38">
        <f t="shared" si="21"/>
        <v>0.87413960711807137</v>
      </c>
      <c r="P95" s="33">
        <v>2421429</v>
      </c>
      <c r="Q95" s="33">
        <v>5356647</v>
      </c>
      <c r="R95" s="33">
        <v>5386228</v>
      </c>
      <c r="S95" s="33">
        <v>3777930</v>
      </c>
      <c r="T95" s="38">
        <f t="shared" si="22"/>
        <v>0.70140551049825595</v>
      </c>
      <c r="U95" s="38">
        <f t="shared" si="23"/>
        <v>-8.4456327234868289E-2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25884582</v>
      </c>
      <c r="E96" s="34">
        <f>SUM(E92:E95)</f>
        <v>26205265</v>
      </c>
      <c r="F96" s="34">
        <f>SUM(F92:F95)</f>
        <v>4205498</v>
      </c>
      <c r="G96" s="39">
        <f t="shared" si="16"/>
        <v>0.16247115754080943</v>
      </c>
      <c r="H96" s="34">
        <f>SUM(H92:H95)</f>
        <v>5822485</v>
      </c>
      <c r="I96" s="39">
        <f t="shared" si="17"/>
        <v>0.2249402752572941</v>
      </c>
      <c r="J96" s="34">
        <f>SUM(J92:J95)</f>
        <v>8003161</v>
      </c>
      <c r="K96" s="39">
        <f t="shared" si="18"/>
        <v>0.3054027883328026</v>
      </c>
      <c r="L96" s="34">
        <f>SUM(L92:L95)</f>
        <v>0</v>
      </c>
      <c r="M96" s="39">
        <f t="shared" si="19"/>
        <v>0</v>
      </c>
      <c r="N96" s="34">
        <f t="shared" si="20"/>
        <v>18031144</v>
      </c>
      <c r="O96" s="39">
        <f t="shared" si="21"/>
        <v>0.68807333182854669</v>
      </c>
      <c r="P96" s="34">
        <f>SUM(P92:P95)</f>
        <v>6356576</v>
      </c>
      <c r="Q96" s="34">
        <f>SUM(Q92:Q95)</f>
        <v>23040774</v>
      </c>
      <c r="R96" s="34">
        <f>SUM(R92:R95)</f>
        <v>23986839</v>
      </c>
      <c r="S96" s="34">
        <f>SUM(S92:S95)</f>
        <v>16663510</v>
      </c>
      <c r="T96" s="39">
        <f t="shared" si="22"/>
        <v>0.69469386941730837</v>
      </c>
      <c r="U96" s="39">
        <f t="shared" si="23"/>
        <v>0.25903646869006214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19023580</v>
      </c>
      <c r="E97" s="33">
        <v>18797002</v>
      </c>
      <c r="F97" s="33">
        <v>2892146</v>
      </c>
      <c r="G97" s="38">
        <f t="shared" si="16"/>
        <v>0.15202953387322471</v>
      </c>
      <c r="H97" s="33">
        <v>3325794</v>
      </c>
      <c r="I97" s="38">
        <f t="shared" si="17"/>
        <v>0.17482482266744745</v>
      </c>
      <c r="J97" s="33">
        <v>3218607</v>
      </c>
      <c r="K97" s="38">
        <f t="shared" si="18"/>
        <v>0.17122980568922641</v>
      </c>
      <c r="L97" s="33">
        <v>0</v>
      </c>
      <c r="M97" s="38">
        <f t="shared" si="19"/>
        <v>0</v>
      </c>
      <c r="N97" s="33">
        <f t="shared" si="20"/>
        <v>9436547</v>
      </c>
      <c r="O97" s="38">
        <f t="shared" si="21"/>
        <v>0.50202404617502305</v>
      </c>
      <c r="P97" s="33">
        <v>2866090</v>
      </c>
      <c r="Q97" s="33">
        <v>15259872</v>
      </c>
      <c r="R97" s="33">
        <v>14840167</v>
      </c>
      <c r="S97" s="33">
        <v>8073032</v>
      </c>
      <c r="T97" s="38">
        <f t="shared" si="22"/>
        <v>0.54399872993343001</v>
      </c>
      <c r="U97" s="38">
        <f t="shared" si="23"/>
        <v>0.12299578868772443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4417718</v>
      </c>
      <c r="E98" s="33">
        <v>5350432</v>
      </c>
      <c r="F98" s="33">
        <v>830473</v>
      </c>
      <c r="G98" s="38">
        <f t="shared" si="16"/>
        <v>0.1879868746714933</v>
      </c>
      <c r="H98" s="33">
        <v>794655</v>
      </c>
      <c r="I98" s="38">
        <f t="shared" si="17"/>
        <v>0.17987906878619234</v>
      </c>
      <c r="J98" s="33">
        <v>1156436</v>
      </c>
      <c r="K98" s="38">
        <f t="shared" si="18"/>
        <v>0.2161388089784152</v>
      </c>
      <c r="L98" s="33">
        <v>0</v>
      </c>
      <c r="M98" s="38">
        <f t="shared" si="19"/>
        <v>0</v>
      </c>
      <c r="N98" s="33">
        <f t="shared" si="20"/>
        <v>2781564</v>
      </c>
      <c r="O98" s="38">
        <f t="shared" si="21"/>
        <v>0.51987652585809896</v>
      </c>
      <c r="P98" s="33">
        <v>755355</v>
      </c>
      <c r="Q98" s="33">
        <v>4613301</v>
      </c>
      <c r="R98" s="33">
        <v>3620180</v>
      </c>
      <c r="S98" s="33">
        <v>7586480</v>
      </c>
      <c r="T98" s="38">
        <f t="shared" si="22"/>
        <v>2.0956085056544151</v>
      </c>
      <c r="U98" s="38">
        <f t="shared" si="23"/>
        <v>0.53098344487029281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7747099</v>
      </c>
      <c r="E99" s="33">
        <v>7747099</v>
      </c>
      <c r="F99" s="33">
        <v>-36365</v>
      </c>
      <c r="G99" s="38">
        <f t="shared" si="16"/>
        <v>-4.6940151403770626E-3</v>
      </c>
      <c r="H99" s="33">
        <v>1921150</v>
      </c>
      <c r="I99" s="38">
        <f t="shared" si="17"/>
        <v>0.2479831482726631</v>
      </c>
      <c r="J99" s="33">
        <v>1445164</v>
      </c>
      <c r="K99" s="38">
        <f t="shared" si="18"/>
        <v>0.18654260130146783</v>
      </c>
      <c r="L99" s="33">
        <v>0</v>
      </c>
      <c r="M99" s="38">
        <f t="shared" si="19"/>
        <v>0</v>
      </c>
      <c r="N99" s="33">
        <f t="shared" si="20"/>
        <v>3329949</v>
      </c>
      <c r="O99" s="38">
        <f t="shared" si="21"/>
        <v>0.42983173443375383</v>
      </c>
      <c r="P99" s="33">
        <v>4162</v>
      </c>
      <c r="Q99" s="33">
        <v>8045204</v>
      </c>
      <c r="R99" s="33">
        <v>8045204</v>
      </c>
      <c r="S99" s="33">
        <v>556926</v>
      </c>
      <c r="T99" s="38">
        <f t="shared" si="22"/>
        <v>6.9224596417940432E-2</v>
      </c>
      <c r="U99" s="38">
        <f t="shared" si="23"/>
        <v>346.22825564632387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10227100</v>
      </c>
      <c r="E100" s="33">
        <v>10564763</v>
      </c>
      <c r="F100" s="33">
        <v>2301766</v>
      </c>
      <c r="G100" s="38">
        <f>IF(($D100     =0),0,($F100     /$D100     ))</f>
        <v>0.22506536554839593</v>
      </c>
      <c r="H100" s="33">
        <v>2049428</v>
      </c>
      <c r="I100" s="38">
        <f>IF(($D100     =0),0,($H100     /$D100     ))</f>
        <v>0.20039189995208809</v>
      </c>
      <c r="J100" s="33">
        <v>2058942</v>
      </c>
      <c r="K100" s="38">
        <f>IF(($E100     =0),0,($J100     /$E100     ))</f>
        <v>0.19488766572425714</v>
      </c>
      <c r="L100" s="33">
        <v>0</v>
      </c>
      <c r="M100" s="38">
        <f>IF(($E100     =0),0,($L100     /$E100     ))</f>
        <v>0</v>
      </c>
      <c r="N100" s="33">
        <f>$F100     +$H100     +$J100</f>
        <v>6410136</v>
      </c>
      <c r="O100" s="38">
        <f>IF(($E100     =0),0,($N100     /$E100     ))</f>
        <v>0.60674678646364333</v>
      </c>
      <c r="P100" s="33">
        <v>2329315</v>
      </c>
      <c r="Q100" s="33">
        <v>10433005</v>
      </c>
      <c r="R100" s="33">
        <v>10433359</v>
      </c>
      <c r="S100" s="33">
        <v>6631246</v>
      </c>
      <c r="T100" s="38">
        <f>IF(($R100     =0),0,($S100     /$R100     ))</f>
        <v>0.63558112013590251</v>
      </c>
      <c r="U100" s="38">
        <f>IF(($P100     =0),0,(($J100     /$P100     )-1))</f>
        <v>-0.1160740389341931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41415497</v>
      </c>
      <c r="E101" s="34">
        <f>SUM(E97:E100)</f>
        <v>42459296</v>
      </c>
      <c r="F101" s="34">
        <f>SUM(F97:F100)</f>
        <v>5988020</v>
      </c>
      <c r="G101" s="39">
        <f>IF(($D101     =0),0,($F101     /$D101     ))</f>
        <v>0.144584043021384</v>
      </c>
      <c r="H101" s="34">
        <f>SUM(H97:H100)</f>
        <v>8091027</v>
      </c>
      <c r="I101" s="39">
        <f>IF(($D101     =0),0,($H101     /$D101     ))</f>
        <v>0.19536230604693697</v>
      </c>
      <c r="J101" s="34">
        <f>SUM(J97:J100)</f>
        <v>7879149</v>
      </c>
      <c r="K101" s="39">
        <f>IF(($E101     =0),0,($J101     /$E101     ))</f>
        <v>0.18556946869773819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21958196</v>
      </c>
      <c r="O101" s="39">
        <f>IF(($E101     =0),0,($N101     /$E101     ))</f>
        <v>0.5171587395137216</v>
      </c>
      <c r="P101" s="34">
        <f>SUM(P97:P100)</f>
        <v>5954922</v>
      </c>
      <c r="Q101" s="34">
        <f>SUM(Q97:Q100)</f>
        <v>38351382</v>
      </c>
      <c r="R101" s="34">
        <f>SUM(R97:R100)</f>
        <v>36938910</v>
      </c>
      <c r="S101" s="34">
        <f>SUM(S97:S100)</f>
        <v>22847684</v>
      </c>
      <c r="T101" s="39">
        <f>IF(($R101     =0),0,($S101     /$R101     ))</f>
        <v>0.61852620989628548</v>
      </c>
      <c r="U101" s="39">
        <f>IF(($P101     =0),0,(($J101     /$P101     )-1))</f>
        <v>0.32313219215969569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370749121</v>
      </c>
      <c r="E102" s="34">
        <f>SUM(E88:E90,E92:E95,E97:E100)</f>
        <v>375525514</v>
      </c>
      <c r="F102" s="34">
        <f>SUM(F88:F90,F92:F95,F97:F100)</f>
        <v>75914012</v>
      </c>
      <c r="G102" s="39">
        <f>IF(($D102     =0),0,($F102     /$D102     ))</f>
        <v>0.20475844095123288</v>
      </c>
      <c r="H102" s="34">
        <f>SUM(H88:H90,H92:H95,H97:H100)</f>
        <v>87294063</v>
      </c>
      <c r="I102" s="39">
        <f>IF(($D102     =0),0,($H102     /$D102     ))</f>
        <v>0.23545318938193788</v>
      </c>
      <c r="J102" s="34">
        <f>SUM(J88:J90,J92:J95,J97:J100)</f>
        <v>94733661</v>
      </c>
      <c r="K102" s="39">
        <f>IF(($E102     =0),0,($J102     /$E102     ))</f>
        <v>0.25226957282055673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257941736</v>
      </c>
      <c r="O102" s="39">
        <f>IF(($E102     =0),0,($N102     /$E102     ))</f>
        <v>0.68688205297283744</v>
      </c>
      <c r="P102" s="34">
        <f>SUM(P88:P90,P92:P95,P97:P100)</f>
        <v>89759754</v>
      </c>
      <c r="Q102" s="34">
        <f>SUM(Q88:Q90,Q92:Q95,Q97:Q100)</f>
        <v>464098226</v>
      </c>
      <c r="R102" s="34">
        <f>SUM(R88:R90,R92:R95,R97:R100)</f>
        <v>371806213</v>
      </c>
      <c r="S102" s="34">
        <f>SUM(S88:S90,S92:S95,S97:S100)</f>
        <v>393929807</v>
      </c>
      <c r="T102" s="39">
        <f>IF(($R102     =0),0,($S102     /$R102     ))</f>
        <v>1.0595030239583436</v>
      </c>
      <c r="U102" s="39">
        <f>IF(($P102     =0),0,(($J102     /$P102     )-1))</f>
        <v>5.5413554275115295E-2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113154750</v>
      </c>
      <c r="E105" s="33">
        <v>109260394</v>
      </c>
      <c r="F105" s="33">
        <v>26103386</v>
      </c>
      <c r="G105" s="38">
        <f t="shared" ref="G105:G136" si="24">IF(($D105     =0),0,($F105     /$D105     ))</f>
        <v>0.23068749654786919</v>
      </c>
      <c r="H105" s="33">
        <v>30674277</v>
      </c>
      <c r="I105" s="38">
        <f t="shared" ref="I105:I136" si="25">IF(($D105     =0),0,($H105     /$D105     ))</f>
        <v>0.27108253961941503</v>
      </c>
      <c r="J105" s="33">
        <v>24216734</v>
      </c>
      <c r="K105" s="38">
        <f t="shared" ref="K105:K136" si="26">IF(($E105     =0),0,($J105     /$E105     ))</f>
        <v>0.22164238214260878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80994397</v>
      </c>
      <c r="O105" s="38">
        <f t="shared" ref="O105:O136" si="29">IF(($E105     =0),0,($N105     /$E105     ))</f>
        <v>0.74129695157423647</v>
      </c>
      <c r="P105" s="33">
        <v>15694340</v>
      </c>
      <c r="Q105" s="33">
        <v>103723600</v>
      </c>
      <c r="R105" s="33">
        <v>106841576</v>
      </c>
      <c r="S105" s="33">
        <v>69445756</v>
      </c>
      <c r="T105" s="38">
        <f t="shared" ref="T105:T136" si="30">IF(($R105     =0),0,($S105     /$R105     ))</f>
        <v>0.64998812821705287</v>
      </c>
      <c r="U105" s="38">
        <f t="shared" ref="U105:U136" si="31">IF(($P105     =0),0,(($J105     /$P105     )-1))</f>
        <v>0.54302340843896579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113154750</v>
      </c>
      <c r="E106" s="34">
        <f>E105</f>
        <v>109260394</v>
      </c>
      <c r="F106" s="34">
        <f>F105</f>
        <v>26103386</v>
      </c>
      <c r="G106" s="39">
        <f t="shared" si="24"/>
        <v>0.23068749654786919</v>
      </c>
      <c r="H106" s="34">
        <f>H105</f>
        <v>30674277</v>
      </c>
      <c r="I106" s="39">
        <f t="shared" si="25"/>
        <v>0.27108253961941503</v>
      </c>
      <c r="J106" s="34">
        <f>J105</f>
        <v>24216734</v>
      </c>
      <c r="K106" s="39">
        <f t="shared" si="26"/>
        <v>0.22164238214260878</v>
      </c>
      <c r="L106" s="34">
        <f>L105</f>
        <v>0</v>
      </c>
      <c r="M106" s="39">
        <f t="shared" si="27"/>
        <v>0</v>
      </c>
      <c r="N106" s="34">
        <f t="shared" si="28"/>
        <v>80994397</v>
      </c>
      <c r="O106" s="39">
        <f t="shared" si="29"/>
        <v>0.74129695157423647</v>
      </c>
      <c r="P106" s="34">
        <f>P105</f>
        <v>15694340</v>
      </c>
      <c r="Q106" s="34">
        <f>Q105</f>
        <v>103723600</v>
      </c>
      <c r="R106" s="34">
        <f>R105</f>
        <v>106841576</v>
      </c>
      <c r="S106" s="34">
        <f>S105</f>
        <v>69445756</v>
      </c>
      <c r="T106" s="39">
        <f t="shared" si="30"/>
        <v>0.64998812821705287</v>
      </c>
      <c r="U106" s="39">
        <f t="shared" si="31"/>
        <v>0.54302340843896579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1768377</v>
      </c>
      <c r="E107" s="33">
        <v>1669516</v>
      </c>
      <c r="F107" s="33">
        <v>323906</v>
      </c>
      <c r="G107" s="38">
        <f t="shared" si="24"/>
        <v>0.18316569374064468</v>
      </c>
      <c r="H107" s="33">
        <v>468566</v>
      </c>
      <c r="I107" s="38">
        <f t="shared" si="25"/>
        <v>0.26496951724660522</v>
      </c>
      <c r="J107" s="33">
        <v>195660</v>
      </c>
      <c r="K107" s="38">
        <f t="shared" si="26"/>
        <v>0.11719564232987285</v>
      </c>
      <c r="L107" s="33">
        <v>0</v>
      </c>
      <c r="M107" s="38">
        <f t="shared" si="27"/>
        <v>0</v>
      </c>
      <c r="N107" s="33">
        <f t="shared" si="28"/>
        <v>988132</v>
      </c>
      <c r="O107" s="38">
        <f t="shared" si="29"/>
        <v>0.59186734358939952</v>
      </c>
      <c r="P107" s="33">
        <v>261967</v>
      </c>
      <c r="Q107" s="33">
        <v>1323490</v>
      </c>
      <c r="R107" s="33">
        <v>1759130</v>
      </c>
      <c r="S107" s="33">
        <v>1177560</v>
      </c>
      <c r="T107" s="38">
        <f t="shared" si="30"/>
        <v>0.66939907795330644</v>
      </c>
      <c r="U107" s="38">
        <f t="shared" si="31"/>
        <v>-0.25311203319502074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2642011</v>
      </c>
      <c r="E108" s="33">
        <v>2642011</v>
      </c>
      <c r="F108" s="33">
        <v>417813</v>
      </c>
      <c r="G108" s="38">
        <f t="shared" si="24"/>
        <v>0.15814203650174052</v>
      </c>
      <c r="H108" s="33">
        <v>517467</v>
      </c>
      <c r="I108" s="38">
        <f t="shared" si="25"/>
        <v>0.19586103161568971</v>
      </c>
      <c r="J108" s="33">
        <v>195177</v>
      </c>
      <c r="K108" s="38">
        <f t="shared" si="26"/>
        <v>7.3874408547125653E-2</v>
      </c>
      <c r="L108" s="33">
        <v>0</v>
      </c>
      <c r="M108" s="38">
        <f t="shared" si="27"/>
        <v>0</v>
      </c>
      <c r="N108" s="33">
        <f t="shared" si="28"/>
        <v>1130457</v>
      </c>
      <c r="O108" s="38">
        <f t="shared" si="29"/>
        <v>0.42787747666455589</v>
      </c>
      <c r="P108" s="33">
        <v>379502</v>
      </c>
      <c r="Q108" s="33">
        <v>2603374</v>
      </c>
      <c r="R108" s="33">
        <v>2603374</v>
      </c>
      <c r="S108" s="33">
        <v>1307382</v>
      </c>
      <c r="T108" s="38">
        <f t="shared" si="30"/>
        <v>0.5021875458539572</v>
      </c>
      <c r="U108" s="38">
        <f t="shared" si="31"/>
        <v>-0.48570231513931417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29378668</v>
      </c>
      <c r="E110" s="33">
        <v>30219068</v>
      </c>
      <c r="F110" s="33">
        <v>6104119</v>
      </c>
      <c r="G110" s="38">
        <f t="shared" si="24"/>
        <v>0.20777385142171864</v>
      </c>
      <c r="H110" s="33">
        <v>7347538</v>
      </c>
      <c r="I110" s="38">
        <f t="shared" si="25"/>
        <v>0.25009772396760804</v>
      </c>
      <c r="J110" s="33">
        <v>6315906</v>
      </c>
      <c r="K110" s="38">
        <f t="shared" si="26"/>
        <v>0.20900399707893044</v>
      </c>
      <c r="L110" s="33">
        <v>0</v>
      </c>
      <c r="M110" s="38">
        <f t="shared" si="27"/>
        <v>0</v>
      </c>
      <c r="N110" s="33">
        <f t="shared" si="28"/>
        <v>19767563</v>
      </c>
      <c r="O110" s="38">
        <f t="shared" si="29"/>
        <v>0.65414204700158196</v>
      </c>
      <c r="P110" s="33">
        <v>5492283</v>
      </c>
      <c r="Q110" s="33">
        <v>32946618</v>
      </c>
      <c r="R110" s="33">
        <v>28497128</v>
      </c>
      <c r="S110" s="33">
        <v>16990232</v>
      </c>
      <c r="T110" s="38">
        <f t="shared" si="30"/>
        <v>0.5962085723164805</v>
      </c>
      <c r="U110" s="38">
        <f t="shared" si="31"/>
        <v>0.14996004393801265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430000</v>
      </c>
      <c r="E111" s="33">
        <v>681741</v>
      </c>
      <c r="F111" s="33">
        <v>447091</v>
      </c>
      <c r="G111" s="38">
        <f t="shared" si="24"/>
        <v>1.039746511627907</v>
      </c>
      <c r="H111" s="33">
        <v>13350</v>
      </c>
      <c r="I111" s="38">
        <f t="shared" si="25"/>
        <v>3.1046511627906975E-2</v>
      </c>
      <c r="J111" s="33">
        <v>-12944</v>
      </c>
      <c r="K111" s="38">
        <f t="shared" si="26"/>
        <v>-1.8986682625806574E-2</v>
      </c>
      <c r="L111" s="33">
        <v>0</v>
      </c>
      <c r="M111" s="38">
        <f t="shared" si="27"/>
        <v>0</v>
      </c>
      <c r="N111" s="33">
        <f t="shared" si="28"/>
        <v>447497</v>
      </c>
      <c r="O111" s="38">
        <f t="shared" si="29"/>
        <v>0.65640323817989532</v>
      </c>
      <c r="P111" s="33">
        <v>1920053</v>
      </c>
      <c r="Q111" s="33">
        <v>60800</v>
      </c>
      <c r="R111" s="33">
        <v>5287336</v>
      </c>
      <c r="S111" s="33">
        <v>2085598</v>
      </c>
      <c r="T111" s="38">
        <f t="shared" si="30"/>
        <v>0.39445157258778335</v>
      </c>
      <c r="U111" s="38">
        <f t="shared" si="31"/>
        <v>-1.0067414805737134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34219056</v>
      </c>
      <c r="E112" s="34">
        <f>SUM(E107:E111)</f>
        <v>35212336</v>
      </c>
      <c r="F112" s="34">
        <f>SUM(F107:F111)</f>
        <v>7292929</v>
      </c>
      <c r="G112" s="39">
        <f t="shared" si="24"/>
        <v>0.21312478637633955</v>
      </c>
      <c r="H112" s="34">
        <f>SUM(H107:H111)</f>
        <v>8346921</v>
      </c>
      <c r="I112" s="39">
        <f t="shared" si="25"/>
        <v>0.24392610363067876</v>
      </c>
      <c r="J112" s="34">
        <f>SUM(J107:J111)</f>
        <v>6693799</v>
      </c>
      <c r="K112" s="39">
        <f t="shared" si="26"/>
        <v>0.19009812356669548</v>
      </c>
      <c r="L112" s="34">
        <f>SUM(L107:L111)</f>
        <v>0</v>
      </c>
      <c r="M112" s="39">
        <f t="shared" si="27"/>
        <v>0</v>
      </c>
      <c r="N112" s="34">
        <f t="shared" si="28"/>
        <v>22333649</v>
      </c>
      <c r="O112" s="39">
        <f t="shared" si="29"/>
        <v>0.63425638673901097</v>
      </c>
      <c r="P112" s="34">
        <f>SUM(P107:P111)</f>
        <v>8053805</v>
      </c>
      <c r="Q112" s="34">
        <f>SUM(Q107:Q111)</f>
        <v>36934282</v>
      </c>
      <c r="R112" s="34">
        <f>SUM(R107:R111)</f>
        <v>38146968</v>
      </c>
      <c r="S112" s="34">
        <f>SUM(S107:S111)</f>
        <v>21560772</v>
      </c>
      <c r="T112" s="39">
        <f t="shared" si="30"/>
        <v>0.56520277050590229</v>
      </c>
      <c r="U112" s="39">
        <f t="shared" si="31"/>
        <v>-0.16886502715176244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2285307</v>
      </c>
      <c r="E114" s="33">
        <v>2285223</v>
      </c>
      <c r="F114" s="33">
        <v>597140</v>
      </c>
      <c r="G114" s="38">
        <f t="shared" si="24"/>
        <v>0.26129530955797187</v>
      </c>
      <c r="H114" s="33">
        <v>557402</v>
      </c>
      <c r="I114" s="38">
        <f t="shared" si="25"/>
        <v>0.24390683614936637</v>
      </c>
      <c r="J114" s="33">
        <v>501407</v>
      </c>
      <c r="K114" s="38">
        <f t="shared" si="26"/>
        <v>0.21941272252204708</v>
      </c>
      <c r="L114" s="33">
        <v>0</v>
      </c>
      <c r="M114" s="38">
        <f t="shared" si="27"/>
        <v>0</v>
      </c>
      <c r="N114" s="33">
        <f t="shared" si="28"/>
        <v>1655949</v>
      </c>
      <c r="O114" s="38">
        <f t="shared" si="29"/>
        <v>0.72463343839966599</v>
      </c>
      <c r="P114" s="33">
        <v>475396</v>
      </c>
      <c r="Q114" s="33">
        <v>2052457</v>
      </c>
      <c r="R114" s="33">
        <v>2178840</v>
      </c>
      <c r="S114" s="33">
        <v>1542123</v>
      </c>
      <c r="T114" s="38">
        <f t="shared" si="30"/>
        <v>0.70777248444126228</v>
      </c>
      <c r="U114" s="38">
        <f t="shared" si="31"/>
        <v>5.471438548073615E-2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450000</v>
      </c>
      <c r="E115" s="33">
        <v>450000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450000</v>
      </c>
      <c r="R115" s="33">
        <v>450000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19822899</v>
      </c>
      <c r="E117" s="33">
        <v>81349367</v>
      </c>
      <c r="F117" s="33">
        <v>3531721</v>
      </c>
      <c r="G117" s="38">
        <f t="shared" si="24"/>
        <v>0.17816369845803079</v>
      </c>
      <c r="H117" s="33">
        <v>10094434</v>
      </c>
      <c r="I117" s="38">
        <f t="shared" si="25"/>
        <v>0.5092309656624896</v>
      </c>
      <c r="J117" s="33">
        <v>15233798</v>
      </c>
      <c r="K117" s="38">
        <f t="shared" si="26"/>
        <v>0.18726387877117717</v>
      </c>
      <c r="L117" s="33">
        <v>0</v>
      </c>
      <c r="M117" s="38">
        <f t="shared" si="27"/>
        <v>0</v>
      </c>
      <c r="N117" s="33">
        <f t="shared" si="28"/>
        <v>28859953</v>
      </c>
      <c r="O117" s="38">
        <f t="shared" si="29"/>
        <v>0.35476555091080181</v>
      </c>
      <c r="P117" s="33">
        <v>26705378</v>
      </c>
      <c r="Q117" s="33">
        <v>20768524</v>
      </c>
      <c r="R117" s="33">
        <v>27198119</v>
      </c>
      <c r="S117" s="33">
        <v>53253744</v>
      </c>
      <c r="T117" s="38">
        <f t="shared" si="30"/>
        <v>1.957993639192475</v>
      </c>
      <c r="U117" s="38">
        <f t="shared" si="31"/>
        <v>-0.42956066751798083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1610124</v>
      </c>
      <c r="E119" s="33">
        <v>1571494</v>
      </c>
      <c r="F119" s="33">
        <v>485611</v>
      </c>
      <c r="G119" s="38">
        <f t="shared" si="24"/>
        <v>0.30159851042528402</v>
      </c>
      <c r="H119" s="33">
        <v>394395</v>
      </c>
      <c r="I119" s="38">
        <f t="shared" si="25"/>
        <v>0.24494697302816429</v>
      </c>
      <c r="J119" s="33">
        <v>302778</v>
      </c>
      <c r="K119" s="38">
        <f t="shared" si="26"/>
        <v>0.1926688870590661</v>
      </c>
      <c r="L119" s="33">
        <v>0</v>
      </c>
      <c r="M119" s="38">
        <f t="shared" si="27"/>
        <v>0</v>
      </c>
      <c r="N119" s="33">
        <f t="shared" si="28"/>
        <v>1182784</v>
      </c>
      <c r="O119" s="38">
        <f t="shared" si="29"/>
        <v>0.75264938968904749</v>
      </c>
      <c r="P119" s="33">
        <v>279123</v>
      </c>
      <c r="Q119" s="33">
        <v>1479876</v>
      </c>
      <c r="R119" s="33">
        <v>1539351</v>
      </c>
      <c r="S119" s="33">
        <v>922780</v>
      </c>
      <c r="T119" s="38">
        <f t="shared" si="30"/>
        <v>0.59946042195704552</v>
      </c>
      <c r="U119" s="38">
        <f t="shared" si="31"/>
        <v>8.4747584398276121E-2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4730628</v>
      </c>
      <c r="E120" s="33">
        <v>3523472</v>
      </c>
      <c r="F120" s="33">
        <v>67699</v>
      </c>
      <c r="G120" s="38">
        <f t="shared" si="24"/>
        <v>1.4310784952864608E-2</v>
      </c>
      <c r="H120" s="33">
        <v>-33008</v>
      </c>
      <c r="I120" s="38">
        <f t="shared" si="25"/>
        <v>-6.9775091171827503E-3</v>
      </c>
      <c r="J120" s="33">
        <v>282587</v>
      </c>
      <c r="K120" s="38">
        <f t="shared" si="26"/>
        <v>8.0201290091137384E-2</v>
      </c>
      <c r="L120" s="33">
        <v>0</v>
      </c>
      <c r="M120" s="38">
        <f t="shared" si="27"/>
        <v>0</v>
      </c>
      <c r="N120" s="33">
        <f t="shared" si="28"/>
        <v>317278</v>
      </c>
      <c r="O120" s="38">
        <f t="shared" si="29"/>
        <v>9.0046976391468414E-2</v>
      </c>
      <c r="P120" s="33">
        <v>29260</v>
      </c>
      <c r="Q120" s="33">
        <v>2645700</v>
      </c>
      <c r="R120" s="33">
        <v>9171702</v>
      </c>
      <c r="S120" s="33">
        <v>112534</v>
      </c>
      <c r="T120" s="38">
        <f t="shared" si="30"/>
        <v>1.2269696507801933E-2</v>
      </c>
      <c r="U120" s="38">
        <f t="shared" si="31"/>
        <v>8.6577922077922072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28898958</v>
      </c>
      <c r="E121" s="34">
        <f>SUM(E113:E120)</f>
        <v>89179556</v>
      </c>
      <c r="F121" s="34">
        <f>SUM(F113:F120)</f>
        <v>4682171</v>
      </c>
      <c r="G121" s="39">
        <f t="shared" si="24"/>
        <v>0.16201867901257894</v>
      </c>
      <c r="H121" s="34">
        <f>SUM(H113:H120)</f>
        <v>11013223</v>
      </c>
      <c r="I121" s="39">
        <f t="shared" si="25"/>
        <v>0.38109412110983376</v>
      </c>
      <c r="J121" s="34">
        <f>SUM(J113:J120)</f>
        <v>16320570</v>
      </c>
      <c r="K121" s="39">
        <f t="shared" si="26"/>
        <v>0.18300797550505857</v>
      </c>
      <c r="L121" s="34">
        <f>SUM(L113:L120)</f>
        <v>0</v>
      </c>
      <c r="M121" s="39">
        <f t="shared" si="27"/>
        <v>0</v>
      </c>
      <c r="N121" s="34">
        <f t="shared" si="28"/>
        <v>32015964</v>
      </c>
      <c r="O121" s="39">
        <f t="shared" si="29"/>
        <v>0.35900564474665025</v>
      </c>
      <c r="P121" s="34">
        <f>SUM(P113:P120)</f>
        <v>27489157</v>
      </c>
      <c r="Q121" s="34">
        <f>SUM(Q113:Q120)</f>
        <v>27396557</v>
      </c>
      <c r="R121" s="34">
        <f>SUM(R113:R120)</f>
        <v>40538012</v>
      </c>
      <c r="S121" s="34">
        <f>SUM(S113:S120)</f>
        <v>55831181</v>
      </c>
      <c r="T121" s="39">
        <f t="shared" si="30"/>
        <v>1.3772550316478271</v>
      </c>
      <c r="U121" s="39">
        <f t="shared" si="31"/>
        <v>-0.40629063306670332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2187094</v>
      </c>
      <c r="E122" s="33">
        <v>1982077</v>
      </c>
      <c r="F122" s="33">
        <v>521848</v>
      </c>
      <c r="G122" s="38">
        <f t="shared" si="24"/>
        <v>0.23860337049985048</v>
      </c>
      <c r="H122" s="33">
        <v>455302</v>
      </c>
      <c r="I122" s="38">
        <f t="shared" si="25"/>
        <v>0.20817669473740041</v>
      </c>
      <c r="J122" s="33">
        <v>448915</v>
      </c>
      <c r="K122" s="38">
        <f t="shared" si="26"/>
        <v>0.2264871647266983</v>
      </c>
      <c r="L122" s="33">
        <v>0</v>
      </c>
      <c r="M122" s="38">
        <f t="shared" si="27"/>
        <v>0</v>
      </c>
      <c r="N122" s="33">
        <f t="shared" si="28"/>
        <v>1426065</v>
      </c>
      <c r="O122" s="38">
        <f t="shared" si="29"/>
        <v>0.71948012110528503</v>
      </c>
      <c r="P122" s="33">
        <v>412391</v>
      </c>
      <c r="Q122" s="33">
        <v>2020618</v>
      </c>
      <c r="R122" s="33">
        <v>2162506</v>
      </c>
      <c r="S122" s="33">
        <v>1379313</v>
      </c>
      <c r="T122" s="38">
        <f t="shared" si="30"/>
        <v>0.63783083145202835</v>
      </c>
      <c r="U122" s="38">
        <f t="shared" si="31"/>
        <v>8.8566433312075254E-2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6440554</v>
      </c>
      <c r="E123" s="33">
        <v>8190554</v>
      </c>
      <c r="F123" s="33">
        <v>1157295</v>
      </c>
      <c r="G123" s="38">
        <f t="shared" si="24"/>
        <v>0.17968873485107026</v>
      </c>
      <c r="H123" s="33">
        <v>3302046</v>
      </c>
      <c r="I123" s="38">
        <f t="shared" si="25"/>
        <v>0.51269595752166663</v>
      </c>
      <c r="J123" s="33">
        <v>2230591</v>
      </c>
      <c r="K123" s="38">
        <f t="shared" si="26"/>
        <v>0.27233701163559876</v>
      </c>
      <c r="L123" s="33">
        <v>0</v>
      </c>
      <c r="M123" s="38">
        <f t="shared" si="27"/>
        <v>0</v>
      </c>
      <c r="N123" s="33">
        <f t="shared" si="28"/>
        <v>6689932</v>
      </c>
      <c r="O123" s="38">
        <f t="shared" si="29"/>
        <v>0.81678626378630803</v>
      </c>
      <c r="P123" s="33">
        <v>1252818</v>
      </c>
      <c r="Q123" s="33">
        <v>4520482</v>
      </c>
      <c r="R123" s="33">
        <v>6120482</v>
      </c>
      <c r="S123" s="33">
        <v>4162000</v>
      </c>
      <c r="T123" s="38">
        <f t="shared" si="30"/>
        <v>0.6800118029919866</v>
      </c>
      <c r="U123" s="38">
        <f t="shared" si="31"/>
        <v>0.78045893338058669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5508024</v>
      </c>
      <c r="E124" s="33">
        <v>4752823</v>
      </c>
      <c r="F124" s="33">
        <v>1147716</v>
      </c>
      <c r="G124" s="38">
        <f t="shared" si="24"/>
        <v>0.20837164108217393</v>
      </c>
      <c r="H124" s="33">
        <v>1292104</v>
      </c>
      <c r="I124" s="38">
        <f t="shared" si="25"/>
        <v>0.23458576070111531</v>
      </c>
      <c r="J124" s="33">
        <v>1038570</v>
      </c>
      <c r="K124" s="38">
        <f t="shared" si="26"/>
        <v>0.21851644801415918</v>
      </c>
      <c r="L124" s="33">
        <v>0</v>
      </c>
      <c r="M124" s="38">
        <f t="shared" si="27"/>
        <v>0</v>
      </c>
      <c r="N124" s="33">
        <f t="shared" si="28"/>
        <v>3478390</v>
      </c>
      <c r="O124" s="38">
        <f t="shared" si="29"/>
        <v>0.73185767700585524</v>
      </c>
      <c r="P124" s="33">
        <v>1039209</v>
      </c>
      <c r="Q124" s="33">
        <v>5450400</v>
      </c>
      <c r="R124" s="33">
        <v>5276682</v>
      </c>
      <c r="S124" s="33">
        <v>3295203</v>
      </c>
      <c r="T124" s="38">
        <f t="shared" si="30"/>
        <v>0.62448390863804182</v>
      </c>
      <c r="U124" s="38">
        <f t="shared" si="31"/>
        <v>-6.1489074863674276E-4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14135672</v>
      </c>
      <c r="E126" s="34">
        <f>SUM(E122:E125)</f>
        <v>14925454</v>
      </c>
      <c r="F126" s="34">
        <f>SUM(F122:F125)</f>
        <v>2826859</v>
      </c>
      <c r="G126" s="39">
        <f t="shared" si="24"/>
        <v>0.19998051737476646</v>
      </c>
      <c r="H126" s="34">
        <f>SUM(H122:H125)</f>
        <v>5049452</v>
      </c>
      <c r="I126" s="39">
        <f t="shared" si="25"/>
        <v>0.35721343845556119</v>
      </c>
      <c r="J126" s="34">
        <f>SUM(J122:J125)</f>
        <v>3718076</v>
      </c>
      <c r="K126" s="39">
        <f t="shared" si="26"/>
        <v>0.24910974232341609</v>
      </c>
      <c r="L126" s="34">
        <f>SUM(L122:L125)</f>
        <v>0</v>
      </c>
      <c r="M126" s="39">
        <f t="shared" si="27"/>
        <v>0</v>
      </c>
      <c r="N126" s="34">
        <f t="shared" si="28"/>
        <v>11594387</v>
      </c>
      <c r="O126" s="39">
        <f t="shared" si="29"/>
        <v>0.77681972019075596</v>
      </c>
      <c r="P126" s="34">
        <f>SUM(P122:P125)</f>
        <v>2704418</v>
      </c>
      <c r="Q126" s="34">
        <f>SUM(Q122:Q125)</f>
        <v>11991500</v>
      </c>
      <c r="R126" s="34">
        <f>SUM(R122:R125)</f>
        <v>13559670</v>
      </c>
      <c r="S126" s="34">
        <f>SUM(S122:S125)</f>
        <v>8836516</v>
      </c>
      <c r="T126" s="39">
        <f t="shared" si="30"/>
        <v>0.65167633135614655</v>
      </c>
      <c r="U126" s="39">
        <f t="shared" si="31"/>
        <v>0.37481557954428646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3021268</v>
      </c>
      <c r="E128" s="33">
        <v>3647392</v>
      </c>
      <c r="F128" s="33">
        <v>1247733</v>
      </c>
      <c r="G128" s="38">
        <f t="shared" si="24"/>
        <v>0.41298322426213102</v>
      </c>
      <c r="H128" s="33">
        <v>94720</v>
      </c>
      <c r="I128" s="38">
        <f t="shared" si="25"/>
        <v>3.1351075111509474E-2</v>
      </c>
      <c r="J128" s="33">
        <v>684412</v>
      </c>
      <c r="K128" s="38">
        <f t="shared" si="26"/>
        <v>0.18764421263192987</v>
      </c>
      <c r="L128" s="33">
        <v>0</v>
      </c>
      <c r="M128" s="38">
        <f t="shared" si="27"/>
        <v>0</v>
      </c>
      <c r="N128" s="33">
        <f t="shared" si="28"/>
        <v>2026865</v>
      </c>
      <c r="O128" s="38">
        <f t="shared" si="29"/>
        <v>0.55570254033567001</v>
      </c>
      <c r="P128" s="33">
        <v>39350</v>
      </c>
      <c r="Q128" s="33">
        <v>2997521</v>
      </c>
      <c r="R128" s="33">
        <v>3507692</v>
      </c>
      <c r="S128" s="33">
        <v>883827</v>
      </c>
      <c r="T128" s="38">
        <f t="shared" si="30"/>
        <v>0.25196824578668825</v>
      </c>
      <c r="U128" s="38">
        <f t="shared" si="31"/>
        <v>16.392935196950443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3633820</v>
      </c>
      <c r="E129" s="33">
        <v>3338664</v>
      </c>
      <c r="F129" s="33">
        <v>756480</v>
      </c>
      <c r="G129" s="38">
        <f t="shared" si="24"/>
        <v>0.20817762024536163</v>
      </c>
      <c r="H129" s="33">
        <v>625948</v>
      </c>
      <c r="I129" s="38">
        <f t="shared" si="25"/>
        <v>0.17225619320714841</v>
      </c>
      <c r="J129" s="33">
        <v>441289</v>
      </c>
      <c r="K129" s="38">
        <f t="shared" si="26"/>
        <v>0.13217532521990832</v>
      </c>
      <c r="L129" s="33">
        <v>0</v>
      </c>
      <c r="M129" s="38">
        <f t="shared" si="27"/>
        <v>0</v>
      </c>
      <c r="N129" s="33">
        <f t="shared" si="28"/>
        <v>1823717</v>
      </c>
      <c r="O129" s="38">
        <f t="shared" si="29"/>
        <v>0.54624155051242052</v>
      </c>
      <c r="P129" s="33">
        <v>755448</v>
      </c>
      <c r="Q129" s="33">
        <v>3826212</v>
      </c>
      <c r="R129" s="33">
        <v>3826212</v>
      </c>
      <c r="S129" s="33">
        <v>1946258</v>
      </c>
      <c r="T129" s="38">
        <f t="shared" si="30"/>
        <v>0.50866444410294043</v>
      </c>
      <c r="U129" s="38">
        <f t="shared" si="31"/>
        <v>-0.41585787506221472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820000</v>
      </c>
      <c r="E131" s="33">
        <v>820000</v>
      </c>
      <c r="F131" s="33">
        <v>425292</v>
      </c>
      <c r="G131" s="38">
        <f t="shared" si="24"/>
        <v>0.51864878048780483</v>
      </c>
      <c r="H131" s="33">
        <v>553</v>
      </c>
      <c r="I131" s="38">
        <f t="shared" si="25"/>
        <v>6.7439024390243902E-4</v>
      </c>
      <c r="J131" s="33">
        <v>618367</v>
      </c>
      <c r="K131" s="38">
        <f t="shared" si="26"/>
        <v>0.75410609756097557</v>
      </c>
      <c r="L131" s="33">
        <v>0</v>
      </c>
      <c r="M131" s="38">
        <f t="shared" si="27"/>
        <v>0</v>
      </c>
      <c r="N131" s="33">
        <f t="shared" si="28"/>
        <v>1044212</v>
      </c>
      <c r="O131" s="38">
        <f t="shared" si="29"/>
        <v>1.2734292682926829</v>
      </c>
      <c r="P131" s="33">
        <v>372209</v>
      </c>
      <c r="Q131" s="33">
        <v>1065000</v>
      </c>
      <c r="R131" s="33">
        <v>805000</v>
      </c>
      <c r="S131" s="33">
        <v>803774</v>
      </c>
      <c r="T131" s="38">
        <f t="shared" si="30"/>
        <v>0.99847701863354033</v>
      </c>
      <c r="U131" s="38">
        <f t="shared" si="31"/>
        <v>0.66134349250018132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7475088</v>
      </c>
      <c r="E132" s="34">
        <f>SUM(E127:E131)</f>
        <v>7806056</v>
      </c>
      <c r="F132" s="34">
        <f>SUM(F127:F131)</f>
        <v>2429505</v>
      </c>
      <c r="G132" s="39">
        <f t="shared" si="24"/>
        <v>0.32501356505769563</v>
      </c>
      <c r="H132" s="34">
        <f>SUM(H127:H131)</f>
        <v>721221</v>
      </c>
      <c r="I132" s="39">
        <f t="shared" si="25"/>
        <v>9.6483278859058247E-2</v>
      </c>
      <c r="J132" s="34">
        <f>SUM(J127:J131)</f>
        <v>1744068</v>
      </c>
      <c r="K132" s="39">
        <f t="shared" si="26"/>
        <v>0.22342499208306987</v>
      </c>
      <c r="L132" s="34">
        <f>SUM(L127:L131)</f>
        <v>0</v>
      </c>
      <c r="M132" s="39">
        <f t="shared" si="27"/>
        <v>0</v>
      </c>
      <c r="N132" s="34">
        <f t="shared" si="28"/>
        <v>4894794</v>
      </c>
      <c r="O132" s="39">
        <f t="shared" si="29"/>
        <v>0.62705084360142949</v>
      </c>
      <c r="P132" s="34">
        <f>SUM(P127:P131)</f>
        <v>1167007</v>
      </c>
      <c r="Q132" s="34">
        <f>SUM(Q127:Q131)</f>
        <v>7888733</v>
      </c>
      <c r="R132" s="34">
        <f>SUM(R127:R131)</f>
        <v>8138904</v>
      </c>
      <c r="S132" s="34">
        <f>SUM(S127:S131)</f>
        <v>3633859</v>
      </c>
      <c r="T132" s="39">
        <f t="shared" si="30"/>
        <v>0.44648014032356198</v>
      </c>
      <c r="U132" s="39">
        <f t="shared" si="31"/>
        <v>0.49447946756103445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6834831</v>
      </c>
      <c r="E133" s="33">
        <v>737283</v>
      </c>
      <c r="F133" s="33">
        <v>31520</v>
      </c>
      <c r="G133" s="38">
        <f t="shared" si="24"/>
        <v>4.6116721832624684E-3</v>
      </c>
      <c r="H133" s="33">
        <v>196720</v>
      </c>
      <c r="I133" s="38">
        <f t="shared" si="25"/>
        <v>2.8781984514320836E-2</v>
      </c>
      <c r="J133" s="33">
        <v>277720</v>
      </c>
      <c r="K133" s="38">
        <f t="shared" si="26"/>
        <v>0.37668032492272302</v>
      </c>
      <c r="L133" s="33">
        <v>0</v>
      </c>
      <c r="M133" s="38">
        <f t="shared" si="27"/>
        <v>0</v>
      </c>
      <c r="N133" s="33">
        <f t="shared" si="28"/>
        <v>505960</v>
      </c>
      <c r="O133" s="38">
        <f t="shared" si="29"/>
        <v>0.68624937778302231</v>
      </c>
      <c r="P133" s="33">
        <v>4497542</v>
      </c>
      <c r="Q133" s="33">
        <v>7956400</v>
      </c>
      <c r="R133" s="33">
        <v>6744292</v>
      </c>
      <c r="S133" s="33">
        <v>4725175</v>
      </c>
      <c r="T133" s="38">
        <f t="shared" si="30"/>
        <v>0.70061838959523104</v>
      </c>
      <c r="U133" s="38">
        <f t="shared" si="31"/>
        <v>-0.93825071561310602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1418969</v>
      </c>
      <c r="E134" s="33">
        <v>1298969</v>
      </c>
      <c r="F134" s="33">
        <v>66996</v>
      </c>
      <c r="G134" s="38">
        <f t="shared" si="24"/>
        <v>4.7214562122216905E-2</v>
      </c>
      <c r="H134" s="33">
        <v>324716</v>
      </c>
      <c r="I134" s="38">
        <f t="shared" si="25"/>
        <v>0.22883938972592072</v>
      </c>
      <c r="J134" s="33">
        <v>235602</v>
      </c>
      <c r="K134" s="38">
        <f t="shared" si="26"/>
        <v>0.1813761529335958</v>
      </c>
      <c r="L134" s="33">
        <v>0</v>
      </c>
      <c r="M134" s="38">
        <f t="shared" si="27"/>
        <v>0</v>
      </c>
      <c r="N134" s="33">
        <f t="shared" si="28"/>
        <v>627314</v>
      </c>
      <c r="O134" s="38">
        <f t="shared" si="29"/>
        <v>0.48293223317877487</v>
      </c>
      <c r="P134" s="33">
        <v>175691</v>
      </c>
      <c r="Q134" s="33">
        <v>1612585</v>
      </c>
      <c r="R134" s="33">
        <v>1504154</v>
      </c>
      <c r="S134" s="33">
        <v>511797</v>
      </c>
      <c r="T134" s="38">
        <f t="shared" si="30"/>
        <v>0.34025571849690922</v>
      </c>
      <c r="U134" s="38">
        <f t="shared" si="31"/>
        <v>0.34100210027832967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8253800</v>
      </c>
      <c r="E137" s="34">
        <f>SUM(E133:E136)</f>
        <v>2036252</v>
      </c>
      <c r="F137" s="34">
        <f>SUM(F133:F136)</f>
        <v>98516</v>
      </c>
      <c r="G137" s="39">
        <f t="shared" ref="G137:G170" si="32">IF(($D137     =0),0,($F137     /$D137     ))</f>
        <v>1.1935835615110616E-2</v>
      </c>
      <c r="H137" s="34">
        <f>SUM(H133:H136)</f>
        <v>521436</v>
      </c>
      <c r="I137" s="39">
        <f t="shared" ref="I137:I170" si="33">IF(($D137     =0),0,($H137     /$D137     ))</f>
        <v>6.317526472655019E-2</v>
      </c>
      <c r="J137" s="34">
        <f>SUM(J133:J136)</f>
        <v>513322</v>
      </c>
      <c r="K137" s="39">
        <f t="shared" ref="K137:K170" si="34">IF(($E137     =0),0,($J137     /$E137     ))</f>
        <v>0.25209158787812119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1133274</v>
      </c>
      <c r="O137" s="39">
        <f t="shared" ref="O137:O170" si="37">IF(($E137     =0),0,($N137     /$E137     ))</f>
        <v>0.55654899295372084</v>
      </c>
      <c r="P137" s="34">
        <f>SUM(P133:P136)</f>
        <v>4673233</v>
      </c>
      <c r="Q137" s="34">
        <f>SUM(Q133:Q136)</f>
        <v>9568985</v>
      </c>
      <c r="R137" s="34">
        <f>SUM(R133:R136)</f>
        <v>8248446</v>
      </c>
      <c r="S137" s="34">
        <f>SUM(S133:S136)</f>
        <v>5236972</v>
      </c>
      <c r="T137" s="39">
        <f t="shared" ref="T137:T170" si="38">IF(($R137     =0),0,($S137     /$R137     ))</f>
        <v>0.63490407768930046</v>
      </c>
      <c r="U137" s="39">
        <f t="shared" ref="U137:U170" si="39">IF(($P137     =0),0,(($J137     /$P137     )-1))</f>
        <v>-0.89015698553870526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3308915</v>
      </c>
      <c r="E140" s="33">
        <v>5373800</v>
      </c>
      <c r="F140" s="33">
        <v>264848</v>
      </c>
      <c r="G140" s="38">
        <f t="shared" si="32"/>
        <v>8.0040738429364308E-2</v>
      </c>
      <c r="H140" s="33">
        <v>3287989</v>
      </c>
      <c r="I140" s="38">
        <f t="shared" si="33"/>
        <v>0.9936758726047662</v>
      </c>
      <c r="J140" s="33">
        <v>1392364</v>
      </c>
      <c r="K140" s="38">
        <f t="shared" si="34"/>
        <v>0.25910231121366628</v>
      </c>
      <c r="L140" s="33">
        <v>0</v>
      </c>
      <c r="M140" s="38">
        <f t="shared" si="35"/>
        <v>0</v>
      </c>
      <c r="N140" s="33">
        <f t="shared" si="36"/>
        <v>4945201</v>
      </c>
      <c r="O140" s="38">
        <f t="shared" si="37"/>
        <v>0.92024284491421338</v>
      </c>
      <c r="P140" s="33">
        <v>1474691</v>
      </c>
      <c r="Q140" s="33">
        <v>4566260</v>
      </c>
      <c r="R140" s="33">
        <v>3264100</v>
      </c>
      <c r="S140" s="33">
        <v>3276079</v>
      </c>
      <c r="T140" s="38">
        <f t="shared" si="38"/>
        <v>1.0036699243282987</v>
      </c>
      <c r="U140" s="38">
        <f t="shared" si="39"/>
        <v>-5.5826610456020997E-2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8383271</v>
      </c>
      <c r="E141" s="33">
        <v>8383271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6766986</v>
      </c>
      <c r="R141" s="33">
        <v>8138725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10021824</v>
      </c>
      <c r="E142" s="33">
        <v>289941</v>
      </c>
      <c r="F142" s="33">
        <v>552958</v>
      </c>
      <c r="G142" s="38">
        <f t="shared" si="32"/>
        <v>5.5175385239253853E-2</v>
      </c>
      <c r="H142" s="33">
        <v>553264</v>
      </c>
      <c r="I142" s="38">
        <f t="shared" si="33"/>
        <v>5.5205918603240291E-2</v>
      </c>
      <c r="J142" s="33">
        <v>610772</v>
      </c>
      <c r="K142" s="38">
        <f t="shared" si="34"/>
        <v>2.1065389165381925</v>
      </c>
      <c r="L142" s="33">
        <v>0</v>
      </c>
      <c r="M142" s="38">
        <f t="shared" si="35"/>
        <v>0</v>
      </c>
      <c r="N142" s="33">
        <f t="shared" si="36"/>
        <v>1716994</v>
      </c>
      <c r="O142" s="38">
        <f t="shared" si="37"/>
        <v>5.9218737605236926</v>
      </c>
      <c r="P142" s="33">
        <v>675059</v>
      </c>
      <c r="Q142" s="33">
        <v>2893404</v>
      </c>
      <c r="R142" s="33">
        <v>2832404</v>
      </c>
      <c r="S142" s="33">
        <v>1749571</v>
      </c>
      <c r="T142" s="38">
        <f t="shared" si="38"/>
        <v>0.61769825208550755</v>
      </c>
      <c r="U142" s="38">
        <f t="shared" si="39"/>
        <v>-9.5231676046093727E-2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21714010</v>
      </c>
      <c r="E144" s="34">
        <f>SUM(E138:E143)</f>
        <v>14047012</v>
      </c>
      <c r="F144" s="34">
        <f>SUM(F138:F143)</f>
        <v>817806</v>
      </c>
      <c r="G144" s="39">
        <f t="shared" si="32"/>
        <v>3.7662596636917824E-2</v>
      </c>
      <c r="H144" s="34">
        <f>SUM(H138:H143)</f>
        <v>3841253</v>
      </c>
      <c r="I144" s="39">
        <f t="shared" si="33"/>
        <v>0.17690205540109818</v>
      </c>
      <c r="J144" s="34">
        <f>SUM(J138:J143)</f>
        <v>2003136</v>
      </c>
      <c r="K144" s="39">
        <f t="shared" si="34"/>
        <v>0.14260228438617409</v>
      </c>
      <c r="L144" s="34">
        <f>SUM(L138:L143)</f>
        <v>0</v>
      </c>
      <c r="M144" s="39">
        <f t="shared" si="35"/>
        <v>0</v>
      </c>
      <c r="N144" s="34">
        <f t="shared" si="36"/>
        <v>6662195</v>
      </c>
      <c r="O144" s="39">
        <f t="shared" si="37"/>
        <v>0.47427844441223516</v>
      </c>
      <c r="P144" s="34">
        <f>SUM(P138:P143)</f>
        <v>2149750</v>
      </c>
      <c r="Q144" s="34">
        <f>SUM(Q138:Q143)</f>
        <v>14226650</v>
      </c>
      <c r="R144" s="34">
        <f>SUM(R138:R143)</f>
        <v>14235229</v>
      </c>
      <c r="S144" s="34">
        <f>SUM(S138:S143)</f>
        <v>5025650</v>
      </c>
      <c r="T144" s="39">
        <f t="shared" si="38"/>
        <v>0.35304314387917468</v>
      </c>
      <c r="U144" s="39">
        <f t="shared" si="39"/>
        <v>-6.8200488428887041E-2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2672000</v>
      </c>
      <c r="E145" s="33">
        <v>1672000</v>
      </c>
      <c r="F145" s="33">
        <v>645349</v>
      </c>
      <c r="G145" s="38">
        <f t="shared" si="32"/>
        <v>0.24152282934131736</v>
      </c>
      <c r="H145" s="33">
        <v>17696</v>
      </c>
      <c r="I145" s="38">
        <f t="shared" si="33"/>
        <v>6.6227544910179639E-3</v>
      </c>
      <c r="J145" s="33">
        <v>164723</v>
      </c>
      <c r="K145" s="38">
        <f t="shared" si="34"/>
        <v>9.8518540669856464E-2</v>
      </c>
      <c r="L145" s="33">
        <v>0</v>
      </c>
      <c r="M145" s="38">
        <f t="shared" si="35"/>
        <v>0</v>
      </c>
      <c r="N145" s="33">
        <f t="shared" si="36"/>
        <v>827768</v>
      </c>
      <c r="O145" s="38">
        <f t="shared" si="37"/>
        <v>0.49507655502392345</v>
      </c>
      <c r="P145" s="33">
        <v>5878</v>
      </c>
      <c r="Q145" s="33">
        <v>1650000</v>
      </c>
      <c r="R145" s="33">
        <v>2210000</v>
      </c>
      <c r="S145" s="33">
        <v>882216</v>
      </c>
      <c r="T145" s="38">
        <f t="shared" si="38"/>
        <v>0.39919276018099548</v>
      </c>
      <c r="U145" s="38">
        <f t="shared" si="39"/>
        <v>27.023647499149369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1900000</v>
      </c>
      <c r="E146" s="33">
        <v>6137650</v>
      </c>
      <c r="F146" s="33">
        <v>106595</v>
      </c>
      <c r="G146" s="38">
        <f t="shared" si="32"/>
        <v>5.6102631578947369E-2</v>
      </c>
      <c r="H146" s="33">
        <v>36340</v>
      </c>
      <c r="I146" s="38">
        <f t="shared" si="33"/>
        <v>1.9126315789473686E-2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142935</v>
      </c>
      <c r="O146" s="38">
        <f t="shared" si="37"/>
        <v>2.3288229208247455E-2</v>
      </c>
      <c r="P146" s="33">
        <v>-5318</v>
      </c>
      <c r="Q146" s="33">
        <v>2604450</v>
      </c>
      <c r="R146" s="33">
        <v>2141354</v>
      </c>
      <c r="S146" s="33">
        <v>1421358</v>
      </c>
      <c r="T146" s="38">
        <f t="shared" si="38"/>
        <v>0.66376600973029209</v>
      </c>
      <c r="U146" s="38">
        <f t="shared" si="39"/>
        <v>-1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4572000</v>
      </c>
      <c r="E150" s="34">
        <f>SUM(E145:E149)</f>
        <v>7809650</v>
      </c>
      <c r="F150" s="34">
        <f>SUM(F145:F149)</f>
        <v>751944</v>
      </c>
      <c r="G150" s="39">
        <f t="shared" si="32"/>
        <v>0.16446719160104986</v>
      </c>
      <c r="H150" s="34">
        <f>SUM(H145:H149)</f>
        <v>54036</v>
      </c>
      <c r="I150" s="39">
        <f t="shared" si="33"/>
        <v>1.1818897637795275E-2</v>
      </c>
      <c r="J150" s="34">
        <f>SUM(J145:J149)</f>
        <v>164723</v>
      </c>
      <c r="K150" s="39">
        <f t="shared" si="34"/>
        <v>2.1092238448586043E-2</v>
      </c>
      <c r="L150" s="34">
        <f>SUM(L145:L149)</f>
        <v>0</v>
      </c>
      <c r="M150" s="39">
        <f t="shared" si="35"/>
        <v>0</v>
      </c>
      <c r="N150" s="34">
        <f t="shared" si="36"/>
        <v>970703</v>
      </c>
      <c r="O150" s="39">
        <f t="shared" si="37"/>
        <v>0.12429532693526599</v>
      </c>
      <c r="P150" s="34">
        <f>SUM(P145:P149)</f>
        <v>560</v>
      </c>
      <c r="Q150" s="34">
        <f>SUM(Q145:Q149)</f>
        <v>4254450</v>
      </c>
      <c r="R150" s="34">
        <f>SUM(R145:R149)</f>
        <v>4351354</v>
      </c>
      <c r="S150" s="34">
        <f>SUM(S145:S149)</f>
        <v>2303574</v>
      </c>
      <c r="T150" s="39">
        <f t="shared" si="38"/>
        <v>0.52939246036980669</v>
      </c>
      <c r="U150" s="39">
        <f t="shared" si="39"/>
        <v>293.14821428571429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10775500</v>
      </c>
      <c r="E152" s="33">
        <v>10355700</v>
      </c>
      <c r="F152" s="33">
        <v>1087958</v>
      </c>
      <c r="G152" s="38">
        <f t="shared" si="32"/>
        <v>0.1009658948540671</v>
      </c>
      <c r="H152" s="33">
        <v>2683694</v>
      </c>
      <c r="I152" s="38">
        <f t="shared" si="33"/>
        <v>0.24905517145376085</v>
      </c>
      <c r="J152" s="33">
        <v>2398385</v>
      </c>
      <c r="K152" s="38">
        <f t="shared" si="34"/>
        <v>0.23160047123806213</v>
      </c>
      <c r="L152" s="33">
        <v>0</v>
      </c>
      <c r="M152" s="38">
        <f t="shared" si="35"/>
        <v>0</v>
      </c>
      <c r="N152" s="33">
        <f t="shared" si="36"/>
        <v>6170037</v>
      </c>
      <c r="O152" s="38">
        <f t="shared" si="37"/>
        <v>0.59581071294069932</v>
      </c>
      <c r="P152" s="33">
        <v>1412461</v>
      </c>
      <c r="Q152" s="33">
        <v>7427800</v>
      </c>
      <c r="R152" s="33">
        <v>9144010</v>
      </c>
      <c r="S152" s="33">
        <v>4763531</v>
      </c>
      <c r="T152" s="38">
        <f t="shared" si="38"/>
        <v>0.52094551515144882</v>
      </c>
      <c r="U152" s="38">
        <f t="shared" si="39"/>
        <v>0.69801856476037205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3535790</v>
      </c>
      <c r="E153" s="33">
        <v>2339210</v>
      </c>
      <c r="F153" s="33">
        <v>495332</v>
      </c>
      <c r="G153" s="38">
        <f t="shared" si="32"/>
        <v>0.14009089906357561</v>
      </c>
      <c r="H153" s="33">
        <v>664628</v>
      </c>
      <c r="I153" s="38">
        <f t="shared" si="33"/>
        <v>0.18797157070979895</v>
      </c>
      <c r="J153" s="33">
        <v>478936</v>
      </c>
      <c r="K153" s="38">
        <f t="shared" si="34"/>
        <v>0.20474262678425623</v>
      </c>
      <c r="L153" s="33">
        <v>0</v>
      </c>
      <c r="M153" s="38">
        <f t="shared" si="35"/>
        <v>0</v>
      </c>
      <c r="N153" s="33">
        <f t="shared" si="36"/>
        <v>1638896</v>
      </c>
      <c r="O153" s="38">
        <f t="shared" si="37"/>
        <v>0.70061943989637532</v>
      </c>
      <c r="P153" s="33">
        <v>580921</v>
      </c>
      <c r="Q153" s="33">
        <v>3280360</v>
      </c>
      <c r="R153" s="33">
        <v>3245900</v>
      </c>
      <c r="S153" s="33">
        <v>1837740</v>
      </c>
      <c r="T153" s="38">
        <f t="shared" si="38"/>
        <v>0.56617271018823745</v>
      </c>
      <c r="U153" s="38">
        <f t="shared" si="39"/>
        <v>-0.17555743379908795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2038054</v>
      </c>
      <c r="E154" s="33">
        <v>2291054</v>
      </c>
      <c r="F154" s="33">
        <v>690862</v>
      </c>
      <c r="G154" s="38">
        <f t="shared" si="32"/>
        <v>0.33898120461970094</v>
      </c>
      <c r="H154" s="33">
        <v>414810</v>
      </c>
      <c r="I154" s="38">
        <f t="shared" si="33"/>
        <v>0.20353238923011854</v>
      </c>
      <c r="J154" s="33">
        <v>352720</v>
      </c>
      <c r="K154" s="38">
        <f t="shared" si="34"/>
        <v>0.15395534107882225</v>
      </c>
      <c r="L154" s="33">
        <v>0</v>
      </c>
      <c r="M154" s="38">
        <f t="shared" si="35"/>
        <v>0</v>
      </c>
      <c r="N154" s="33">
        <f t="shared" si="36"/>
        <v>1458392</v>
      </c>
      <c r="O154" s="38">
        <f t="shared" si="37"/>
        <v>0.63655941763048796</v>
      </c>
      <c r="P154" s="33">
        <v>238001</v>
      </c>
      <c r="Q154" s="33">
        <v>2395324</v>
      </c>
      <c r="R154" s="33">
        <v>2995326</v>
      </c>
      <c r="S154" s="33">
        <v>1794370</v>
      </c>
      <c r="T154" s="38">
        <f t="shared" si="38"/>
        <v>0.5990566636152459</v>
      </c>
      <c r="U154" s="38">
        <f t="shared" si="39"/>
        <v>0.48201057978747985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2100000</v>
      </c>
      <c r="E155" s="33">
        <v>2100000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1001741</v>
      </c>
      <c r="K155" s="38">
        <f t="shared" si="34"/>
        <v>0.47701952380952378</v>
      </c>
      <c r="L155" s="33">
        <v>0</v>
      </c>
      <c r="M155" s="38">
        <f t="shared" si="35"/>
        <v>0</v>
      </c>
      <c r="N155" s="33">
        <f t="shared" si="36"/>
        <v>1001741</v>
      </c>
      <c r="O155" s="38">
        <f t="shared" si="37"/>
        <v>0.47701952380952378</v>
      </c>
      <c r="P155" s="33">
        <v>143916</v>
      </c>
      <c r="Q155" s="33">
        <v>2100000</v>
      </c>
      <c r="R155" s="33">
        <v>1800000</v>
      </c>
      <c r="S155" s="33">
        <v>557030</v>
      </c>
      <c r="T155" s="38">
        <f t="shared" si="38"/>
        <v>0.30946111111111113</v>
      </c>
      <c r="U155" s="38">
        <f t="shared" si="39"/>
        <v>5.9605950693460077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9839899</v>
      </c>
      <c r="E156" s="33">
        <v>9720644</v>
      </c>
      <c r="F156" s="33">
        <v>598656</v>
      </c>
      <c r="G156" s="38">
        <f t="shared" si="32"/>
        <v>6.0839648862249504E-2</v>
      </c>
      <c r="H156" s="33">
        <v>4249137</v>
      </c>
      <c r="I156" s="38">
        <f t="shared" si="33"/>
        <v>0.43182729822734967</v>
      </c>
      <c r="J156" s="33">
        <v>780343</v>
      </c>
      <c r="K156" s="38">
        <f t="shared" si="34"/>
        <v>8.0276882889652165E-2</v>
      </c>
      <c r="L156" s="33">
        <v>0</v>
      </c>
      <c r="M156" s="38">
        <f t="shared" si="35"/>
        <v>0</v>
      </c>
      <c r="N156" s="33">
        <f t="shared" si="36"/>
        <v>5628136</v>
      </c>
      <c r="O156" s="38">
        <f t="shared" si="37"/>
        <v>0.57898797651678224</v>
      </c>
      <c r="P156" s="33">
        <v>3860108</v>
      </c>
      <c r="Q156" s="33">
        <v>9801480</v>
      </c>
      <c r="R156" s="33">
        <v>7910421</v>
      </c>
      <c r="S156" s="33">
        <v>5158986</v>
      </c>
      <c r="T156" s="38">
        <f t="shared" si="38"/>
        <v>0.65217590821019511</v>
      </c>
      <c r="U156" s="38">
        <f t="shared" si="39"/>
        <v>-0.79784425720731134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28289243</v>
      </c>
      <c r="E157" s="34">
        <f>SUM(E151:E156)</f>
        <v>26806608</v>
      </c>
      <c r="F157" s="34">
        <f>SUM(F151:F156)</f>
        <v>2872808</v>
      </c>
      <c r="G157" s="39">
        <f t="shared" si="32"/>
        <v>0.10155125041698712</v>
      </c>
      <c r="H157" s="34">
        <f>SUM(H151:H156)</f>
        <v>8012269</v>
      </c>
      <c r="I157" s="39">
        <f t="shared" si="33"/>
        <v>0.28322670210722856</v>
      </c>
      <c r="J157" s="34">
        <f>SUM(J151:J156)</f>
        <v>5012125</v>
      </c>
      <c r="K157" s="39">
        <f t="shared" si="34"/>
        <v>0.18697348802951869</v>
      </c>
      <c r="L157" s="34">
        <f>SUM(L151:L156)</f>
        <v>0</v>
      </c>
      <c r="M157" s="39">
        <f t="shared" si="35"/>
        <v>0</v>
      </c>
      <c r="N157" s="34">
        <f t="shared" si="36"/>
        <v>15897202</v>
      </c>
      <c r="O157" s="39">
        <f t="shared" si="37"/>
        <v>0.5930329566500917</v>
      </c>
      <c r="P157" s="34">
        <f>SUM(P151:P156)</f>
        <v>6235407</v>
      </c>
      <c r="Q157" s="34">
        <f>SUM(Q151:Q156)</f>
        <v>25004964</v>
      </c>
      <c r="R157" s="34">
        <f>SUM(R151:R156)</f>
        <v>25095657</v>
      </c>
      <c r="S157" s="34">
        <f>SUM(S151:S156)</f>
        <v>14111657</v>
      </c>
      <c r="T157" s="39">
        <f t="shared" si="38"/>
        <v>0.56231470648487103</v>
      </c>
      <c r="U157" s="39">
        <f t="shared" si="39"/>
        <v>-0.19618318419310876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1539000</v>
      </c>
      <c r="E158" s="33">
        <v>0</v>
      </c>
      <c r="F158" s="33">
        <v>439479</v>
      </c>
      <c r="G158" s="38">
        <f t="shared" si="32"/>
        <v>0.2855614035087719</v>
      </c>
      <c r="H158" s="33">
        <v>397478</v>
      </c>
      <c r="I158" s="38">
        <f t="shared" si="33"/>
        <v>0.25827030539311241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836957</v>
      </c>
      <c r="O158" s="38">
        <f t="shared" si="37"/>
        <v>0</v>
      </c>
      <c r="P158" s="33">
        <v>77913</v>
      </c>
      <c r="Q158" s="33">
        <v>300000</v>
      </c>
      <c r="R158" s="33">
        <v>700000</v>
      </c>
      <c r="S158" s="33">
        <v>496086</v>
      </c>
      <c r="T158" s="38">
        <f t="shared" si="38"/>
        <v>0.70869428571428572</v>
      </c>
      <c r="U158" s="38">
        <f t="shared" si="39"/>
        <v>-1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6262717</v>
      </c>
      <c r="E159" s="33">
        <v>6099670</v>
      </c>
      <c r="F159" s="33">
        <v>889942</v>
      </c>
      <c r="G159" s="38">
        <f t="shared" si="32"/>
        <v>0.14210158306690213</v>
      </c>
      <c r="H159" s="33">
        <v>1080721</v>
      </c>
      <c r="I159" s="38">
        <f t="shared" si="33"/>
        <v>0.1725642400894053</v>
      </c>
      <c r="J159" s="33">
        <v>1110029</v>
      </c>
      <c r="K159" s="38">
        <f t="shared" si="34"/>
        <v>0.18198181213082018</v>
      </c>
      <c r="L159" s="33">
        <v>0</v>
      </c>
      <c r="M159" s="38">
        <f t="shared" si="35"/>
        <v>0</v>
      </c>
      <c r="N159" s="33">
        <f t="shared" si="36"/>
        <v>3080692</v>
      </c>
      <c r="O159" s="38">
        <f t="shared" si="37"/>
        <v>0.50505879826285682</v>
      </c>
      <c r="P159" s="33">
        <v>1011906</v>
      </c>
      <c r="Q159" s="33">
        <v>4903524</v>
      </c>
      <c r="R159" s="33">
        <v>4721321</v>
      </c>
      <c r="S159" s="33">
        <v>2958935</v>
      </c>
      <c r="T159" s="38">
        <f t="shared" si="38"/>
        <v>0.62671760721204939</v>
      </c>
      <c r="U159" s="38">
        <f t="shared" si="39"/>
        <v>9.6968493120902499E-2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6546954</v>
      </c>
      <c r="E162" s="33">
        <v>5070259</v>
      </c>
      <c r="F162" s="33">
        <v>969438</v>
      </c>
      <c r="G162" s="38">
        <f t="shared" si="32"/>
        <v>0.14807466189620394</v>
      </c>
      <c r="H162" s="33">
        <v>1052259</v>
      </c>
      <c r="I162" s="38">
        <f t="shared" si="33"/>
        <v>0.16072497225427276</v>
      </c>
      <c r="J162" s="33">
        <v>981044</v>
      </c>
      <c r="K162" s="38">
        <f t="shared" si="34"/>
        <v>0.19348991836511706</v>
      </c>
      <c r="L162" s="33">
        <v>0</v>
      </c>
      <c r="M162" s="38">
        <f t="shared" si="35"/>
        <v>0</v>
      </c>
      <c r="N162" s="33">
        <f t="shared" si="36"/>
        <v>3002741</v>
      </c>
      <c r="O162" s="38">
        <f t="shared" si="37"/>
        <v>0.59222635372275856</v>
      </c>
      <c r="P162" s="33">
        <v>877254</v>
      </c>
      <c r="Q162" s="33">
        <v>4196280</v>
      </c>
      <c r="R162" s="33">
        <v>5026303</v>
      </c>
      <c r="S162" s="33">
        <v>3066380</v>
      </c>
      <c r="T162" s="38">
        <f t="shared" si="38"/>
        <v>0.61006668320632484</v>
      </c>
      <c r="U162" s="38">
        <f t="shared" si="39"/>
        <v>0.1183123701915294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14348671</v>
      </c>
      <c r="E163" s="34">
        <f>SUM(E158:E162)</f>
        <v>11169929</v>
      </c>
      <c r="F163" s="34">
        <f>SUM(F158:F162)</f>
        <v>2298859</v>
      </c>
      <c r="G163" s="39">
        <f t="shared" si="32"/>
        <v>0.16021407139378971</v>
      </c>
      <c r="H163" s="34">
        <f>SUM(H158:H162)</f>
        <v>2530458</v>
      </c>
      <c r="I163" s="39">
        <f t="shared" si="33"/>
        <v>0.17635486938128278</v>
      </c>
      <c r="J163" s="34">
        <f>SUM(J158:J162)</f>
        <v>2091073</v>
      </c>
      <c r="K163" s="39">
        <f t="shared" si="34"/>
        <v>0.1872055766871929</v>
      </c>
      <c r="L163" s="34">
        <f>SUM(L158:L162)</f>
        <v>0</v>
      </c>
      <c r="M163" s="39">
        <f t="shared" si="35"/>
        <v>0</v>
      </c>
      <c r="N163" s="34">
        <f t="shared" si="36"/>
        <v>6920390</v>
      </c>
      <c r="O163" s="39">
        <f t="shared" si="37"/>
        <v>0.61955541525823488</v>
      </c>
      <c r="P163" s="34">
        <f>SUM(P158:P162)</f>
        <v>1967073</v>
      </c>
      <c r="Q163" s="34">
        <f>SUM(Q158:Q162)</f>
        <v>9399804</v>
      </c>
      <c r="R163" s="34">
        <f>SUM(R158:R162)</f>
        <v>10447624</v>
      </c>
      <c r="S163" s="34">
        <f>SUM(S158:S162)</f>
        <v>6521401</v>
      </c>
      <c r="T163" s="39">
        <f t="shared" si="38"/>
        <v>0.62419943520172627</v>
      </c>
      <c r="U163" s="39">
        <f t="shared" si="39"/>
        <v>6.303782320229101E-2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20780</v>
      </c>
      <c r="E165" s="33">
        <v>20780</v>
      </c>
      <c r="F165" s="33">
        <v>0</v>
      </c>
      <c r="G165" s="38">
        <f t="shared" si="32"/>
        <v>0</v>
      </c>
      <c r="H165" s="33">
        <v>4700</v>
      </c>
      <c r="I165" s="38">
        <f t="shared" si="33"/>
        <v>0.22617901828681425</v>
      </c>
      <c r="J165" s="33">
        <v>4493</v>
      </c>
      <c r="K165" s="38">
        <f t="shared" si="34"/>
        <v>0.21621751684311838</v>
      </c>
      <c r="L165" s="33">
        <v>0</v>
      </c>
      <c r="M165" s="38">
        <f t="shared" si="35"/>
        <v>0</v>
      </c>
      <c r="N165" s="33">
        <f t="shared" si="36"/>
        <v>9193</v>
      </c>
      <c r="O165" s="38">
        <f t="shared" si="37"/>
        <v>0.4423965351299326</v>
      </c>
      <c r="P165" s="33">
        <v>217</v>
      </c>
      <c r="Q165" s="33">
        <v>80112</v>
      </c>
      <c r="R165" s="33">
        <v>20112</v>
      </c>
      <c r="S165" s="33">
        <v>217</v>
      </c>
      <c r="T165" s="38">
        <f t="shared" si="38"/>
        <v>1.0789578361177407E-2</v>
      </c>
      <c r="U165" s="38">
        <f t="shared" si="39"/>
        <v>19.705069124423964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1870357</v>
      </c>
      <c r="E167" s="33">
        <v>3154340</v>
      </c>
      <c r="F167" s="33">
        <v>394044</v>
      </c>
      <c r="G167" s="38">
        <f t="shared" si="32"/>
        <v>0.21067849613736842</v>
      </c>
      <c r="H167" s="33">
        <v>475473</v>
      </c>
      <c r="I167" s="38">
        <f t="shared" si="33"/>
        <v>0.25421510438916206</v>
      </c>
      <c r="J167" s="33">
        <v>413340</v>
      </c>
      <c r="K167" s="38">
        <f t="shared" si="34"/>
        <v>0.13103850567789141</v>
      </c>
      <c r="L167" s="33">
        <v>0</v>
      </c>
      <c r="M167" s="38">
        <f t="shared" si="35"/>
        <v>0</v>
      </c>
      <c r="N167" s="33">
        <f t="shared" si="36"/>
        <v>1282857</v>
      </c>
      <c r="O167" s="38">
        <f t="shared" si="37"/>
        <v>0.40669585396628138</v>
      </c>
      <c r="P167" s="33">
        <v>403908</v>
      </c>
      <c r="Q167" s="33">
        <v>1532272</v>
      </c>
      <c r="R167" s="33">
        <v>1754615</v>
      </c>
      <c r="S167" s="33">
        <v>878054</v>
      </c>
      <c r="T167" s="38">
        <f t="shared" si="38"/>
        <v>0.50042544945757328</v>
      </c>
      <c r="U167" s="38">
        <f t="shared" si="39"/>
        <v>2.3351852402032192E-2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9236412</v>
      </c>
      <c r="E168" s="33">
        <v>8189471</v>
      </c>
      <c r="F168" s="33">
        <v>1893165</v>
      </c>
      <c r="G168" s="38">
        <f t="shared" si="32"/>
        <v>0.20496757831937337</v>
      </c>
      <c r="H168" s="33">
        <v>2245744</v>
      </c>
      <c r="I168" s="38">
        <f t="shared" si="33"/>
        <v>0.24314030166692435</v>
      </c>
      <c r="J168" s="33">
        <v>1957908</v>
      </c>
      <c r="K168" s="38">
        <f t="shared" si="34"/>
        <v>0.23907624802627667</v>
      </c>
      <c r="L168" s="33">
        <v>0</v>
      </c>
      <c r="M168" s="38">
        <f t="shared" si="35"/>
        <v>0</v>
      </c>
      <c r="N168" s="33">
        <f t="shared" si="36"/>
        <v>6096817</v>
      </c>
      <c r="O168" s="38">
        <f t="shared" si="37"/>
        <v>0.74447018616953398</v>
      </c>
      <c r="P168" s="33">
        <v>1672910</v>
      </c>
      <c r="Q168" s="33">
        <v>8078108</v>
      </c>
      <c r="R168" s="33">
        <v>8338462</v>
      </c>
      <c r="S168" s="33">
        <v>5682271</v>
      </c>
      <c r="T168" s="38">
        <f t="shared" si="38"/>
        <v>0.68145312648783429</v>
      </c>
      <c r="U168" s="38">
        <f t="shared" si="39"/>
        <v>0.1703606290834534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11127549</v>
      </c>
      <c r="E169" s="34">
        <f>SUM(E164:E168)</f>
        <v>11364591</v>
      </c>
      <c r="F169" s="34">
        <f>SUM(F164:F168)</f>
        <v>2287209</v>
      </c>
      <c r="G169" s="39">
        <f t="shared" si="32"/>
        <v>0.20554472507827196</v>
      </c>
      <c r="H169" s="34">
        <f>SUM(H164:H168)</f>
        <v>2725917</v>
      </c>
      <c r="I169" s="39">
        <f t="shared" si="33"/>
        <v>0.24497011875661029</v>
      </c>
      <c r="J169" s="34">
        <f>SUM(J164:J168)</f>
        <v>2375741</v>
      </c>
      <c r="K169" s="39">
        <f t="shared" si="34"/>
        <v>0.20904764632532749</v>
      </c>
      <c r="L169" s="34">
        <f>SUM(L164:L168)</f>
        <v>0</v>
      </c>
      <c r="M169" s="39">
        <f t="shared" si="35"/>
        <v>0</v>
      </c>
      <c r="N169" s="34">
        <f t="shared" si="36"/>
        <v>7388867</v>
      </c>
      <c r="O169" s="39">
        <f t="shared" si="37"/>
        <v>0.65016567688181648</v>
      </c>
      <c r="P169" s="34">
        <f>SUM(P164:P168)</f>
        <v>2077035</v>
      </c>
      <c r="Q169" s="34">
        <f>SUM(Q164:Q168)</f>
        <v>9690492</v>
      </c>
      <c r="R169" s="34">
        <f>SUM(R164:R168)</f>
        <v>10113189</v>
      </c>
      <c r="S169" s="34">
        <f>SUM(S164:S168)</f>
        <v>6560542</v>
      </c>
      <c r="T169" s="39">
        <f t="shared" si="38"/>
        <v>0.6487114994093357</v>
      </c>
      <c r="U169" s="39">
        <f t="shared" si="39"/>
        <v>0.14381365744920038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286188797</v>
      </c>
      <c r="E170" s="34">
        <f>SUM(E105,E107:E111,E113:E120,E122:E125,E127:E131,E133:E136,E138:E143,E145:E149,E151:E156,E158:E162,E164:E168)</f>
        <v>329617838</v>
      </c>
      <c r="F170" s="34">
        <f>SUM(F105,F107:F111,F113:F120,F122:F125,F127:F131,F133:F136,F138:F143,F145:F149,F151:F156,F158:F162,F164:F168)</f>
        <v>52461992</v>
      </c>
      <c r="G170" s="39">
        <f t="shared" si="32"/>
        <v>0.18331252847748614</v>
      </c>
      <c r="H170" s="34">
        <f>SUM(H105,H107:H111,H113:H120,H122:H125,H127:H131,H133:H136,H138:H143,H145:H149,H151:H156,H158:H162,H164:H168)</f>
        <v>73490463</v>
      </c>
      <c r="I170" s="39">
        <f t="shared" si="33"/>
        <v>0.25679014612161777</v>
      </c>
      <c r="J170" s="34">
        <f>SUM(J105,J107:J111,J113:J120,J122:J125,J127:J131,J133:J136,J138:J143,J145:J149,J151:J156,J158:J162,J164:J168)</f>
        <v>64853367</v>
      </c>
      <c r="K170" s="39">
        <f t="shared" si="34"/>
        <v>0.19675320787705669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190805822</v>
      </c>
      <c r="O170" s="39">
        <f t="shared" si="37"/>
        <v>0.57886983046105656</v>
      </c>
      <c r="P170" s="34">
        <f>SUM(P105,P107:P111,P113:P120,P122:P125,P127:P131,P133:P136,P138:P143,P145:P149,P151:P156,P158:P162,P164:P168)</f>
        <v>72211785</v>
      </c>
      <c r="Q170" s="34">
        <f>SUM(Q105,Q107:Q111,Q113:Q120,Q122:Q125,Q127:Q131,Q133:Q136,Q138:Q143,Q145:Q149,Q151:Q156,Q158:Q162,Q164:Q168)</f>
        <v>260080017</v>
      </c>
      <c r="R170" s="34">
        <f>SUM(R105,R107:R111,R113:R120,R122:R125,R127:R131,R133:R136,R138:R143,R145:R149,R151:R156,R158:R162,R164:R168)</f>
        <v>279716629</v>
      </c>
      <c r="S170" s="34">
        <f>SUM(S105,S107:S111,S113:S120,S122:S125,S127:S131,S133:S136,S138:S143,S145:S149,S151:S156,S158:S162,S164:S168)</f>
        <v>199067880</v>
      </c>
      <c r="T170" s="39">
        <f t="shared" si="38"/>
        <v>0.71167695932729125</v>
      </c>
      <c r="U170" s="39">
        <f t="shared" si="39"/>
        <v>-0.10190051388426413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2765378</v>
      </c>
      <c r="E173" s="33">
        <v>2760083</v>
      </c>
      <c r="F173" s="33">
        <v>561351</v>
      </c>
      <c r="G173" s="38">
        <f t="shared" ref="G173:G205" si="40">IF(($D173     =0),0,($F173     /$D173     ))</f>
        <v>0.20299250229082608</v>
      </c>
      <c r="H173" s="33">
        <v>434420</v>
      </c>
      <c r="I173" s="38">
        <f t="shared" ref="I173:I205" si="41">IF(($D173     =0),0,($H173     /$D173     ))</f>
        <v>0.15709244812101636</v>
      </c>
      <c r="J173" s="33">
        <v>404769</v>
      </c>
      <c r="K173" s="38">
        <f t="shared" ref="K173:K205" si="42">IF(($E173     =0),0,($J173     /$E173     ))</f>
        <v>0.14665102462498411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1400540</v>
      </c>
      <c r="O173" s="38">
        <f t="shared" ref="O173:O205" si="45">IF(($E173     =0),0,($N173     /$E173     ))</f>
        <v>0.50742676941236908</v>
      </c>
      <c r="P173" s="33">
        <v>607869</v>
      </c>
      <c r="Q173" s="33">
        <v>2571762</v>
      </c>
      <c r="R173" s="33">
        <v>2615610</v>
      </c>
      <c r="S173" s="33">
        <v>1721610</v>
      </c>
      <c r="T173" s="38">
        <f t="shared" ref="T173:T205" si="46">IF(($R173     =0),0,($S173     /$R173     ))</f>
        <v>0.65820592519526999</v>
      </c>
      <c r="U173" s="38">
        <f t="shared" ref="U173:U205" si="47">IF(($P173     =0),0,(($J173     /$P173     )-1))</f>
        <v>-0.33411804188073413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2978750</v>
      </c>
      <c r="E174" s="33">
        <v>2866236</v>
      </c>
      <c r="F174" s="33">
        <v>765684</v>
      </c>
      <c r="G174" s="38">
        <f t="shared" si="40"/>
        <v>0.2570487620646244</v>
      </c>
      <c r="H174" s="33">
        <v>667857</v>
      </c>
      <c r="I174" s="38">
        <f t="shared" si="41"/>
        <v>0.2242071338648762</v>
      </c>
      <c r="J174" s="33">
        <v>444574</v>
      </c>
      <c r="K174" s="38">
        <f t="shared" si="42"/>
        <v>0.15510725564817412</v>
      </c>
      <c r="L174" s="33">
        <v>0</v>
      </c>
      <c r="M174" s="38">
        <f t="shared" si="43"/>
        <v>0</v>
      </c>
      <c r="N174" s="33">
        <f t="shared" si="44"/>
        <v>1878115</v>
      </c>
      <c r="O174" s="38">
        <f t="shared" si="45"/>
        <v>0.65525483595907663</v>
      </c>
      <c r="P174" s="33">
        <v>1212628</v>
      </c>
      <c r="Q174" s="33">
        <v>2772840</v>
      </c>
      <c r="R174" s="33">
        <v>2866940</v>
      </c>
      <c r="S174" s="33">
        <v>2018402</v>
      </c>
      <c r="T174" s="38">
        <f t="shared" si="46"/>
        <v>0.70402659281324342</v>
      </c>
      <c r="U174" s="38">
        <f t="shared" si="47"/>
        <v>-0.63337973393324254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5734849</v>
      </c>
      <c r="E175" s="33">
        <v>6034530</v>
      </c>
      <c r="F175" s="33">
        <v>1559141</v>
      </c>
      <c r="G175" s="38">
        <f t="shared" si="40"/>
        <v>0.27187132564431948</v>
      </c>
      <c r="H175" s="33">
        <v>1298323</v>
      </c>
      <c r="I175" s="38">
        <f t="shared" si="41"/>
        <v>0.22639183699518506</v>
      </c>
      <c r="J175" s="33">
        <v>1356671</v>
      </c>
      <c r="K175" s="38">
        <f t="shared" si="42"/>
        <v>0.22481800571046959</v>
      </c>
      <c r="L175" s="33">
        <v>0</v>
      </c>
      <c r="M175" s="38">
        <f t="shared" si="43"/>
        <v>0</v>
      </c>
      <c r="N175" s="33">
        <f t="shared" si="44"/>
        <v>4214135</v>
      </c>
      <c r="O175" s="38">
        <f t="shared" si="45"/>
        <v>0.69833690444823371</v>
      </c>
      <c r="P175" s="33">
        <v>835706</v>
      </c>
      <c r="Q175" s="33">
        <v>5870455</v>
      </c>
      <c r="R175" s="33">
        <v>5820455</v>
      </c>
      <c r="S175" s="33">
        <v>3396029</v>
      </c>
      <c r="T175" s="38">
        <f t="shared" si="46"/>
        <v>0.58346452296255191</v>
      </c>
      <c r="U175" s="38">
        <f t="shared" si="47"/>
        <v>0.62338310362735228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23008707</v>
      </c>
      <c r="E176" s="33">
        <v>23050216</v>
      </c>
      <c r="F176" s="33">
        <v>5683211</v>
      </c>
      <c r="G176" s="38">
        <f t="shared" si="40"/>
        <v>0.24700262383279512</v>
      </c>
      <c r="H176" s="33">
        <v>5579732</v>
      </c>
      <c r="I176" s="38">
        <f t="shared" si="41"/>
        <v>0.24250523942957769</v>
      </c>
      <c r="J176" s="33">
        <v>5253456</v>
      </c>
      <c r="K176" s="38">
        <f t="shared" si="42"/>
        <v>0.22791352584288146</v>
      </c>
      <c r="L176" s="33">
        <v>0</v>
      </c>
      <c r="M176" s="38">
        <f t="shared" si="43"/>
        <v>0</v>
      </c>
      <c r="N176" s="33">
        <f t="shared" si="44"/>
        <v>16516399</v>
      </c>
      <c r="O176" s="38">
        <f t="shared" si="45"/>
        <v>0.71653987971305777</v>
      </c>
      <c r="P176" s="33">
        <v>3418333</v>
      </c>
      <c r="Q176" s="33">
        <v>18663037</v>
      </c>
      <c r="R176" s="33">
        <v>20539037</v>
      </c>
      <c r="S176" s="33">
        <v>12240481</v>
      </c>
      <c r="T176" s="38">
        <f t="shared" si="46"/>
        <v>0.59596177756532598</v>
      </c>
      <c r="U176" s="38">
        <f t="shared" si="47"/>
        <v>0.53684734635273967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11034144</v>
      </c>
      <c r="E178" s="33">
        <v>11034144</v>
      </c>
      <c r="F178" s="33">
        <v>1977795</v>
      </c>
      <c r="G178" s="38">
        <f t="shared" si="40"/>
        <v>0.17924317464046147</v>
      </c>
      <c r="H178" s="33">
        <v>2733625</v>
      </c>
      <c r="I178" s="38">
        <f t="shared" si="41"/>
        <v>0.2477423713157994</v>
      </c>
      <c r="J178" s="33">
        <v>2476364</v>
      </c>
      <c r="K178" s="38">
        <f t="shared" si="42"/>
        <v>0.2244273774204868</v>
      </c>
      <c r="L178" s="33">
        <v>0</v>
      </c>
      <c r="M178" s="38">
        <f t="shared" si="43"/>
        <v>0</v>
      </c>
      <c r="N178" s="33">
        <f t="shared" si="44"/>
        <v>7187784</v>
      </c>
      <c r="O178" s="38">
        <f t="shared" si="45"/>
        <v>0.65141292337674772</v>
      </c>
      <c r="P178" s="33">
        <v>1892451</v>
      </c>
      <c r="Q178" s="33">
        <v>9115296</v>
      </c>
      <c r="R178" s="33">
        <v>9425216</v>
      </c>
      <c r="S178" s="33">
        <v>6896811</v>
      </c>
      <c r="T178" s="38">
        <f t="shared" si="46"/>
        <v>0.73174036541974208</v>
      </c>
      <c r="U178" s="38">
        <f t="shared" si="47"/>
        <v>0.30854854366110396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45521828</v>
      </c>
      <c r="E179" s="34">
        <f>SUM(E173:E178)</f>
        <v>45745209</v>
      </c>
      <c r="F179" s="34">
        <f>SUM(F173:F178)</f>
        <v>10547182</v>
      </c>
      <c r="G179" s="39">
        <f t="shared" si="40"/>
        <v>0.23169504528684567</v>
      </c>
      <c r="H179" s="34">
        <f>SUM(H173:H178)</f>
        <v>10713957</v>
      </c>
      <c r="I179" s="39">
        <f t="shared" si="41"/>
        <v>0.23535867232748212</v>
      </c>
      <c r="J179" s="34">
        <f>SUM(J173:J178)</f>
        <v>9935834</v>
      </c>
      <c r="K179" s="39">
        <f t="shared" si="42"/>
        <v>0.21719944486426984</v>
      </c>
      <c r="L179" s="34">
        <f>SUM(L173:L178)</f>
        <v>0</v>
      </c>
      <c r="M179" s="39">
        <f t="shared" si="43"/>
        <v>0</v>
      </c>
      <c r="N179" s="34">
        <f t="shared" si="44"/>
        <v>31196973</v>
      </c>
      <c r="O179" s="39">
        <f t="shared" si="45"/>
        <v>0.68197246623138175</v>
      </c>
      <c r="P179" s="34">
        <f>SUM(P173:P178)</f>
        <v>7966987</v>
      </c>
      <c r="Q179" s="34">
        <f>SUM(Q173:Q178)</f>
        <v>38993390</v>
      </c>
      <c r="R179" s="34">
        <f>SUM(R173:R178)</f>
        <v>41267258</v>
      </c>
      <c r="S179" s="34">
        <f>SUM(S173:S178)</f>
        <v>26273333</v>
      </c>
      <c r="T179" s="39">
        <f t="shared" si="46"/>
        <v>0.6366629205167933</v>
      </c>
      <c r="U179" s="39">
        <f t="shared" si="47"/>
        <v>0.24712566996783103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5384370</v>
      </c>
      <c r="E180" s="33">
        <v>2692185</v>
      </c>
      <c r="F180" s="33">
        <v>21196</v>
      </c>
      <c r="G180" s="38">
        <f t="shared" si="40"/>
        <v>3.9365793955467403E-3</v>
      </c>
      <c r="H180" s="33">
        <v>124096</v>
      </c>
      <c r="I180" s="38">
        <f t="shared" si="41"/>
        <v>2.3047450305235338E-2</v>
      </c>
      <c r="J180" s="33">
        <v>336816</v>
      </c>
      <c r="K180" s="38">
        <f t="shared" si="42"/>
        <v>0.12510878710044071</v>
      </c>
      <c r="L180" s="33">
        <v>0</v>
      </c>
      <c r="M180" s="38">
        <f t="shared" si="43"/>
        <v>0</v>
      </c>
      <c r="N180" s="33">
        <f t="shared" si="44"/>
        <v>482108</v>
      </c>
      <c r="O180" s="38">
        <f t="shared" si="45"/>
        <v>0.17907684650200487</v>
      </c>
      <c r="P180" s="33">
        <v>78728</v>
      </c>
      <c r="Q180" s="33">
        <v>4591105</v>
      </c>
      <c r="R180" s="33">
        <v>2621199</v>
      </c>
      <c r="S180" s="33">
        <v>295644</v>
      </c>
      <c r="T180" s="38">
        <f t="shared" si="46"/>
        <v>0.11278960506241609</v>
      </c>
      <c r="U180" s="38">
        <f t="shared" si="47"/>
        <v>3.2782237577481963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1175452</v>
      </c>
      <c r="E181" s="33">
        <v>844694</v>
      </c>
      <c r="F181" s="33">
        <v>53503</v>
      </c>
      <c r="G181" s="38">
        <f t="shared" si="40"/>
        <v>4.5516958582740935E-2</v>
      </c>
      <c r="H181" s="33">
        <v>112300</v>
      </c>
      <c r="I181" s="38">
        <f t="shared" si="41"/>
        <v>9.553771655499331E-2</v>
      </c>
      <c r="J181" s="33">
        <v>5009</v>
      </c>
      <c r="K181" s="38">
        <f t="shared" si="42"/>
        <v>5.9299580676552693E-3</v>
      </c>
      <c r="L181" s="33">
        <v>0</v>
      </c>
      <c r="M181" s="38">
        <f t="shared" si="43"/>
        <v>0</v>
      </c>
      <c r="N181" s="33">
        <f t="shared" si="44"/>
        <v>170812</v>
      </c>
      <c r="O181" s="38">
        <f t="shared" si="45"/>
        <v>0.2022176077964328</v>
      </c>
      <c r="P181" s="33">
        <v>57426</v>
      </c>
      <c r="Q181" s="33">
        <v>1198500</v>
      </c>
      <c r="R181" s="33">
        <v>1032504</v>
      </c>
      <c r="S181" s="33">
        <v>236609</v>
      </c>
      <c r="T181" s="38">
        <f t="shared" si="46"/>
        <v>0.22916037129153979</v>
      </c>
      <c r="U181" s="38">
        <f t="shared" si="47"/>
        <v>-0.912774701354787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6211356</v>
      </c>
      <c r="E183" s="33">
        <v>6567856</v>
      </c>
      <c r="F183" s="33">
        <v>593756</v>
      </c>
      <c r="G183" s="38">
        <f t="shared" si="40"/>
        <v>9.5592009216667023E-2</v>
      </c>
      <c r="H183" s="33">
        <v>694281</v>
      </c>
      <c r="I183" s="38">
        <f t="shared" si="41"/>
        <v>0.11177607594863344</v>
      </c>
      <c r="J183" s="33">
        <v>3058291</v>
      </c>
      <c r="K183" s="38">
        <f t="shared" si="42"/>
        <v>0.46564525775230153</v>
      </c>
      <c r="L183" s="33">
        <v>0</v>
      </c>
      <c r="M183" s="38">
        <f t="shared" si="43"/>
        <v>0</v>
      </c>
      <c r="N183" s="33">
        <f t="shared" si="44"/>
        <v>4346328</v>
      </c>
      <c r="O183" s="38">
        <f t="shared" si="45"/>
        <v>0.66175750503665121</v>
      </c>
      <c r="P183" s="33">
        <v>1199149</v>
      </c>
      <c r="Q183" s="33">
        <v>8045940</v>
      </c>
      <c r="R183" s="33">
        <v>9571292</v>
      </c>
      <c r="S183" s="33">
        <v>4942347</v>
      </c>
      <c r="T183" s="38">
        <f t="shared" si="46"/>
        <v>0.51637197987481731</v>
      </c>
      <c r="U183" s="38">
        <f t="shared" si="47"/>
        <v>1.5503844809944387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2432400</v>
      </c>
      <c r="E184" s="33">
        <v>1630000</v>
      </c>
      <c r="F184" s="33">
        <v>336852</v>
      </c>
      <c r="G184" s="38">
        <f t="shared" si="40"/>
        <v>0.13848544647261962</v>
      </c>
      <c r="H184" s="33">
        <v>0</v>
      </c>
      <c r="I184" s="38">
        <f t="shared" si="41"/>
        <v>0</v>
      </c>
      <c r="J184" s="33">
        <v>313997</v>
      </c>
      <c r="K184" s="38">
        <f t="shared" si="42"/>
        <v>0.1926361963190184</v>
      </c>
      <c r="L184" s="33">
        <v>0</v>
      </c>
      <c r="M184" s="38">
        <f t="shared" si="43"/>
        <v>0</v>
      </c>
      <c r="N184" s="33">
        <f t="shared" si="44"/>
        <v>650849</v>
      </c>
      <c r="O184" s="38">
        <f t="shared" si="45"/>
        <v>0.39929386503067482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15203578</v>
      </c>
      <c r="E185" s="34">
        <f>SUM(E180:E184)</f>
        <v>11734735</v>
      </c>
      <c r="F185" s="34">
        <f>SUM(F180:F184)</f>
        <v>1005307</v>
      </c>
      <c r="G185" s="39">
        <f t="shared" si="40"/>
        <v>6.6123053402297807E-2</v>
      </c>
      <c r="H185" s="34">
        <f>SUM(H180:H184)</f>
        <v>930677</v>
      </c>
      <c r="I185" s="39">
        <f t="shared" si="41"/>
        <v>6.1214340466434938E-2</v>
      </c>
      <c r="J185" s="34">
        <f>SUM(J180:J184)</f>
        <v>3714113</v>
      </c>
      <c r="K185" s="39">
        <f t="shared" si="42"/>
        <v>0.31650591172276155</v>
      </c>
      <c r="L185" s="34">
        <f>SUM(L180:L184)</f>
        <v>0</v>
      </c>
      <c r="M185" s="39">
        <f t="shared" si="43"/>
        <v>0</v>
      </c>
      <c r="N185" s="34">
        <f t="shared" si="44"/>
        <v>5650097</v>
      </c>
      <c r="O185" s="39">
        <f t="shared" si="45"/>
        <v>0.48148483966617056</v>
      </c>
      <c r="P185" s="34">
        <f>SUM(P180:P184)</f>
        <v>1335303</v>
      </c>
      <c r="Q185" s="34">
        <f>SUM(Q180:Q184)</f>
        <v>13835545</v>
      </c>
      <c r="R185" s="34">
        <f>SUM(R180:R184)</f>
        <v>13224995</v>
      </c>
      <c r="S185" s="34">
        <f>SUM(S180:S184)</f>
        <v>5474600</v>
      </c>
      <c r="T185" s="39">
        <f t="shared" si="46"/>
        <v>0.41395856860437374</v>
      </c>
      <c r="U185" s="39">
        <f t="shared" si="47"/>
        <v>1.7814758148525089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8782761</v>
      </c>
      <c r="E187" s="33">
        <v>8181385</v>
      </c>
      <c r="F187" s="33">
        <v>1234572</v>
      </c>
      <c r="G187" s="38">
        <f t="shared" si="40"/>
        <v>0.14056764154233503</v>
      </c>
      <c r="H187" s="33">
        <v>3011660</v>
      </c>
      <c r="I187" s="38">
        <f t="shared" si="41"/>
        <v>0.34290583564781052</v>
      </c>
      <c r="J187" s="33">
        <v>1602667</v>
      </c>
      <c r="K187" s="38">
        <f t="shared" si="42"/>
        <v>0.19589189360970055</v>
      </c>
      <c r="L187" s="33">
        <v>0</v>
      </c>
      <c r="M187" s="38">
        <f t="shared" si="43"/>
        <v>0</v>
      </c>
      <c r="N187" s="33">
        <f t="shared" si="44"/>
        <v>5848899</v>
      </c>
      <c r="O187" s="38">
        <f t="shared" si="45"/>
        <v>0.71490328349050924</v>
      </c>
      <c r="P187" s="33">
        <v>1991379</v>
      </c>
      <c r="Q187" s="33">
        <v>7204568</v>
      </c>
      <c r="R187" s="33">
        <v>8549949</v>
      </c>
      <c r="S187" s="33">
        <v>4370781</v>
      </c>
      <c r="T187" s="38">
        <f t="shared" si="46"/>
        <v>0.51120550543634824</v>
      </c>
      <c r="U187" s="38">
        <f t="shared" si="47"/>
        <v>-0.19519739838574179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14564965</v>
      </c>
      <c r="E188" s="33">
        <v>13160336</v>
      </c>
      <c r="F188" s="33">
        <v>3784087</v>
      </c>
      <c r="G188" s="38">
        <f t="shared" si="40"/>
        <v>0.25980749009695525</v>
      </c>
      <c r="H188" s="33">
        <v>2761009</v>
      </c>
      <c r="I188" s="38">
        <f t="shared" si="41"/>
        <v>0.18956509679219963</v>
      </c>
      <c r="J188" s="33">
        <v>2151922</v>
      </c>
      <c r="K188" s="38">
        <f t="shared" si="42"/>
        <v>0.16351573394478683</v>
      </c>
      <c r="L188" s="33">
        <v>0</v>
      </c>
      <c r="M188" s="38">
        <f t="shared" si="43"/>
        <v>0</v>
      </c>
      <c r="N188" s="33">
        <f t="shared" si="44"/>
        <v>8697018</v>
      </c>
      <c r="O188" s="38">
        <f t="shared" si="45"/>
        <v>0.66085075639406166</v>
      </c>
      <c r="P188" s="33">
        <v>2670260</v>
      </c>
      <c r="Q188" s="33">
        <v>11747867</v>
      </c>
      <c r="R188" s="33">
        <v>11647863</v>
      </c>
      <c r="S188" s="33">
        <v>7911775</v>
      </c>
      <c r="T188" s="38">
        <f t="shared" si="46"/>
        <v>0.67924691421937222</v>
      </c>
      <c r="U188" s="38">
        <f t="shared" si="47"/>
        <v>-0.19411517979522597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8754292</v>
      </c>
      <c r="E189" s="33">
        <v>9566340</v>
      </c>
      <c r="F189" s="33">
        <v>715463</v>
      </c>
      <c r="G189" s="38">
        <f t="shared" si="40"/>
        <v>8.1727111684188739E-2</v>
      </c>
      <c r="H189" s="33">
        <v>3248866</v>
      </c>
      <c r="I189" s="38">
        <f t="shared" si="41"/>
        <v>0.37111693327113149</v>
      </c>
      <c r="J189" s="33">
        <v>3055367</v>
      </c>
      <c r="K189" s="38">
        <f t="shared" si="42"/>
        <v>0.31938724736942237</v>
      </c>
      <c r="L189" s="33">
        <v>0</v>
      </c>
      <c r="M189" s="38">
        <f t="shared" si="43"/>
        <v>0</v>
      </c>
      <c r="N189" s="33">
        <f t="shared" si="44"/>
        <v>7019696</v>
      </c>
      <c r="O189" s="38">
        <f t="shared" si="45"/>
        <v>0.73379118868867299</v>
      </c>
      <c r="P189" s="33">
        <v>3338837</v>
      </c>
      <c r="Q189" s="33">
        <v>8129247</v>
      </c>
      <c r="R189" s="33">
        <v>8637345</v>
      </c>
      <c r="S189" s="33">
        <v>3738144</v>
      </c>
      <c r="T189" s="38">
        <f t="shared" si="46"/>
        <v>0.43278854786974469</v>
      </c>
      <c r="U189" s="38">
        <f t="shared" si="47"/>
        <v>-8.4900820255675802E-2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6808000</v>
      </c>
      <c r="E190" s="33">
        <v>7450000</v>
      </c>
      <c r="F190" s="33">
        <v>1629819</v>
      </c>
      <c r="G190" s="38">
        <f t="shared" si="40"/>
        <v>0.23939762044653348</v>
      </c>
      <c r="H190" s="33">
        <v>1779313</v>
      </c>
      <c r="I190" s="38">
        <f t="shared" si="41"/>
        <v>0.26135619858989423</v>
      </c>
      <c r="J190" s="33">
        <v>1910821</v>
      </c>
      <c r="K190" s="38">
        <f t="shared" si="42"/>
        <v>0.25648604026845639</v>
      </c>
      <c r="L190" s="33">
        <v>0</v>
      </c>
      <c r="M190" s="38">
        <f t="shared" si="43"/>
        <v>0</v>
      </c>
      <c r="N190" s="33">
        <f t="shared" si="44"/>
        <v>5319953</v>
      </c>
      <c r="O190" s="38">
        <f t="shared" si="45"/>
        <v>0.71408765100671145</v>
      </c>
      <c r="P190" s="33">
        <v>1500363</v>
      </c>
      <c r="Q190" s="33">
        <v>6801000</v>
      </c>
      <c r="R190" s="33">
        <v>6392000</v>
      </c>
      <c r="S190" s="33">
        <v>4504235</v>
      </c>
      <c r="T190" s="38">
        <f t="shared" si="46"/>
        <v>0.70466755319148933</v>
      </c>
      <c r="U190" s="38">
        <f t="shared" si="47"/>
        <v>0.27357246213083108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38910018</v>
      </c>
      <c r="E191" s="34">
        <f>SUM(E186:E190)</f>
        <v>38358061</v>
      </c>
      <c r="F191" s="34">
        <f>SUM(F186:F190)</f>
        <v>7363941</v>
      </c>
      <c r="G191" s="39">
        <f t="shared" si="40"/>
        <v>0.18925565647386747</v>
      </c>
      <c r="H191" s="34">
        <f>SUM(H186:H190)</f>
        <v>10800848</v>
      </c>
      <c r="I191" s="39">
        <f t="shared" si="41"/>
        <v>0.27758527379761172</v>
      </c>
      <c r="J191" s="34">
        <f>SUM(J186:J190)</f>
        <v>8720777</v>
      </c>
      <c r="K191" s="39">
        <f t="shared" si="42"/>
        <v>0.22735187266113374</v>
      </c>
      <c r="L191" s="34">
        <f>SUM(L186:L190)</f>
        <v>0</v>
      </c>
      <c r="M191" s="39">
        <f t="shared" si="43"/>
        <v>0</v>
      </c>
      <c r="N191" s="34">
        <f t="shared" si="44"/>
        <v>26885566</v>
      </c>
      <c r="O191" s="39">
        <f t="shared" si="45"/>
        <v>0.70091045530169005</v>
      </c>
      <c r="P191" s="34">
        <f>SUM(P186:P190)</f>
        <v>9500839</v>
      </c>
      <c r="Q191" s="34">
        <f>SUM(Q186:Q190)</f>
        <v>33882682</v>
      </c>
      <c r="R191" s="34">
        <f>SUM(R186:R190)</f>
        <v>35227157</v>
      </c>
      <c r="S191" s="34">
        <f>SUM(S186:S190)</f>
        <v>20524935</v>
      </c>
      <c r="T191" s="39">
        <f t="shared" si="46"/>
        <v>0.58264523021258852</v>
      </c>
      <c r="U191" s="39">
        <f t="shared" si="47"/>
        <v>-8.2104538346560729E-2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1548000</v>
      </c>
      <c r="E192" s="33">
        <v>2048000</v>
      </c>
      <c r="F192" s="33">
        <v>470992</v>
      </c>
      <c r="G192" s="38">
        <f t="shared" si="40"/>
        <v>0.30425839793281656</v>
      </c>
      <c r="H192" s="33">
        <v>714089</v>
      </c>
      <c r="I192" s="38">
        <f t="shared" si="41"/>
        <v>0.46129780361757106</v>
      </c>
      <c r="J192" s="33">
        <v>1192644</v>
      </c>
      <c r="K192" s="38">
        <f t="shared" si="42"/>
        <v>0.582345703125</v>
      </c>
      <c r="L192" s="33">
        <v>0</v>
      </c>
      <c r="M192" s="38">
        <f t="shared" si="43"/>
        <v>0</v>
      </c>
      <c r="N192" s="33">
        <f t="shared" si="44"/>
        <v>2377725</v>
      </c>
      <c r="O192" s="38">
        <f t="shared" si="45"/>
        <v>1.16099853515625</v>
      </c>
      <c r="P192" s="33">
        <v>572021</v>
      </c>
      <c r="Q192" s="33">
        <v>2004108</v>
      </c>
      <c r="R192" s="33">
        <v>1460376</v>
      </c>
      <c r="S192" s="33">
        <v>1658606</v>
      </c>
      <c r="T192" s="38">
        <f t="shared" si="46"/>
        <v>1.1357390151577402</v>
      </c>
      <c r="U192" s="38">
        <f t="shared" si="47"/>
        <v>1.0849654121089962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2001185</v>
      </c>
      <c r="E193" s="33">
        <v>3148038</v>
      </c>
      <c r="F193" s="33">
        <v>422209</v>
      </c>
      <c r="G193" s="38">
        <f t="shared" si="40"/>
        <v>0.21097949464942023</v>
      </c>
      <c r="H193" s="33">
        <v>484293</v>
      </c>
      <c r="I193" s="38">
        <f t="shared" si="41"/>
        <v>0.24200311315545539</v>
      </c>
      <c r="J193" s="33">
        <v>322797</v>
      </c>
      <c r="K193" s="38">
        <f t="shared" si="42"/>
        <v>0.10253910530940223</v>
      </c>
      <c r="L193" s="33">
        <v>0</v>
      </c>
      <c r="M193" s="38">
        <f t="shared" si="43"/>
        <v>0</v>
      </c>
      <c r="N193" s="33">
        <f t="shared" si="44"/>
        <v>1229299</v>
      </c>
      <c r="O193" s="38">
        <f t="shared" si="45"/>
        <v>0.39049687456123466</v>
      </c>
      <c r="P193" s="33">
        <v>256421</v>
      </c>
      <c r="Q193" s="33">
        <v>1971708</v>
      </c>
      <c r="R193" s="33">
        <v>2504972</v>
      </c>
      <c r="S193" s="33">
        <v>721475</v>
      </c>
      <c r="T193" s="38">
        <f t="shared" si="46"/>
        <v>0.28801719140972432</v>
      </c>
      <c r="U193" s="38">
        <f t="shared" si="47"/>
        <v>0.25885555395228943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3399003</v>
      </c>
      <c r="E194" s="33">
        <v>3369003</v>
      </c>
      <c r="F194" s="33">
        <v>748113</v>
      </c>
      <c r="G194" s="38">
        <f t="shared" si="40"/>
        <v>0.22009777573011852</v>
      </c>
      <c r="H194" s="33">
        <v>619947</v>
      </c>
      <c r="I194" s="38">
        <f t="shared" si="41"/>
        <v>0.18239083637172429</v>
      </c>
      <c r="J194" s="33">
        <v>544005</v>
      </c>
      <c r="K194" s="38">
        <f t="shared" si="42"/>
        <v>0.1614735872897709</v>
      </c>
      <c r="L194" s="33">
        <v>0</v>
      </c>
      <c r="M194" s="38">
        <f t="shared" si="43"/>
        <v>0</v>
      </c>
      <c r="N194" s="33">
        <f t="shared" si="44"/>
        <v>1912065</v>
      </c>
      <c r="O194" s="38">
        <f t="shared" si="45"/>
        <v>0.56754624439337098</v>
      </c>
      <c r="P194" s="33">
        <v>774654</v>
      </c>
      <c r="Q194" s="33">
        <v>2591796</v>
      </c>
      <c r="R194" s="33">
        <v>2641796</v>
      </c>
      <c r="S194" s="33">
        <v>2132840</v>
      </c>
      <c r="T194" s="38">
        <f t="shared" si="46"/>
        <v>0.80734470034779371</v>
      </c>
      <c r="U194" s="38">
        <f t="shared" si="47"/>
        <v>-0.2977445414339821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3040517</v>
      </c>
      <c r="E195" s="33">
        <v>4154517</v>
      </c>
      <c r="F195" s="33">
        <v>1025201</v>
      </c>
      <c r="G195" s="38">
        <f t="shared" si="40"/>
        <v>0.33717982829893733</v>
      </c>
      <c r="H195" s="33">
        <v>1057109</v>
      </c>
      <c r="I195" s="38">
        <f t="shared" si="41"/>
        <v>0.34767409621455825</v>
      </c>
      <c r="J195" s="33">
        <v>963615</v>
      </c>
      <c r="K195" s="38">
        <f t="shared" si="42"/>
        <v>0.2319439299442029</v>
      </c>
      <c r="L195" s="33">
        <v>0</v>
      </c>
      <c r="M195" s="38">
        <f t="shared" si="43"/>
        <v>0</v>
      </c>
      <c r="N195" s="33">
        <f t="shared" si="44"/>
        <v>3045925</v>
      </c>
      <c r="O195" s="38">
        <f t="shared" si="45"/>
        <v>0.73315983542731922</v>
      </c>
      <c r="P195" s="33">
        <v>1174319</v>
      </c>
      <c r="Q195" s="33">
        <v>3139045</v>
      </c>
      <c r="R195" s="33">
        <v>2937867</v>
      </c>
      <c r="S195" s="33">
        <v>2705902</v>
      </c>
      <c r="T195" s="38">
        <f t="shared" si="46"/>
        <v>0.92104305606754833</v>
      </c>
      <c r="U195" s="38">
        <f t="shared" si="47"/>
        <v>-0.17942654423542492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5682240</v>
      </c>
      <c r="E196" s="33">
        <v>5904545</v>
      </c>
      <c r="F196" s="33">
        <v>1174985</v>
      </c>
      <c r="G196" s="38">
        <f t="shared" si="40"/>
        <v>0.20678200850368869</v>
      </c>
      <c r="H196" s="33">
        <v>1237784</v>
      </c>
      <c r="I196" s="38">
        <f t="shared" si="41"/>
        <v>0.21783381201779581</v>
      </c>
      <c r="J196" s="33">
        <v>1208442</v>
      </c>
      <c r="K196" s="38">
        <f t="shared" si="42"/>
        <v>0.20466301806489748</v>
      </c>
      <c r="L196" s="33">
        <v>0</v>
      </c>
      <c r="M196" s="38">
        <f t="shared" si="43"/>
        <v>0</v>
      </c>
      <c r="N196" s="33">
        <f t="shared" si="44"/>
        <v>3621211</v>
      </c>
      <c r="O196" s="38">
        <f t="shared" si="45"/>
        <v>0.61329213343280475</v>
      </c>
      <c r="P196" s="33">
        <v>0</v>
      </c>
      <c r="Q196" s="33">
        <v>4788708</v>
      </c>
      <c r="R196" s="33">
        <v>4843876</v>
      </c>
      <c r="S196" s="33">
        <v>1159308</v>
      </c>
      <c r="T196" s="38">
        <f t="shared" si="46"/>
        <v>0.23933478065912506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15670945</v>
      </c>
      <c r="E198" s="34">
        <f>SUM(E192:E197)</f>
        <v>18624103</v>
      </c>
      <c r="F198" s="34">
        <f>SUM(F192:F197)</f>
        <v>3841500</v>
      </c>
      <c r="G198" s="39">
        <f t="shared" si="40"/>
        <v>0.24513518489153016</v>
      </c>
      <c r="H198" s="34">
        <f>SUM(H192:H197)</f>
        <v>4113222</v>
      </c>
      <c r="I198" s="39">
        <f t="shared" si="41"/>
        <v>0.26247440725495497</v>
      </c>
      <c r="J198" s="34">
        <f>SUM(J192:J197)</f>
        <v>4231503</v>
      </c>
      <c r="K198" s="39">
        <f t="shared" si="42"/>
        <v>0.22720573441845762</v>
      </c>
      <c r="L198" s="34">
        <f>SUM(L192:L197)</f>
        <v>0</v>
      </c>
      <c r="M198" s="39">
        <f t="shared" si="43"/>
        <v>0</v>
      </c>
      <c r="N198" s="34">
        <f t="shared" si="44"/>
        <v>12186225</v>
      </c>
      <c r="O198" s="39">
        <f t="shared" si="45"/>
        <v>0.65432547274894259</v>
      </c>
      <c r="P198" s="34">
        <f>SUM(P192:P197)</f>
        <v>2777415</v>
      </c>
      <c r="Q198" s="34">
        <f>SUM(Q192:Q197)</f>
        <v>14495365</v>
      </c>
      <c r="R198" s="34">
        <f>SUM(R192:R197)</f>
        <v>14388887</v>
      </c>
      <c r="S198" s="34">
        <f>SUM(S192:S197)</f>
        <v>8378131</v>
      </c>
      <c r="T198" s="39">
        <f t="shared" si="46"/>
        <v>0.58226400693813218</v>
      </c>
      <c r="U198" s="39">
        <f t="shared" si="47"/>
        <v>0.52354005433109574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7995212</v>
      </c>
      <c r="E200" s="33">
        <v>10305017</v>
      </c>
      <c r="F200" s="33">
        <v>1249144</v>
      </c>
      <c r="G200" s="38">
        <f t="shared" si="40"/>
        <v>0.15623650754976853</v>
      </c>
      <c r="H200" s="33">
        <v>4562003</v>
      </c>
      <c r="I200" s="38">
        <f t="shared" si="41"/>
        <v>0.57059187423673063</v>
      </c>
      <c r="J200" s="33">
        <v>3196695</v>
      </c>
      <c r="K200" s="38">
        <f t="shared" si="42"/>
        <v>0.31020763963805204</v>
      </c>
      <c r="L200" s="33">
        <v>0</v>
      </c>
      <c r="M200" s="38">
        <f t="shared" si="43"/>
        <v>0</v>
      </c>
      <c r="N200" s="33">
        <f t="shared" si="44"/>
        <v>9007842</v>
      </c>
      <c r="O200" s="38">
        <f t="shared" si="45"/>
        <v>0.87412199320001127</v>
      </c>
      <c r="P200" s="33">
        <v>3104648</v>
      </c>
      <c r="Q200" s="33">
        <v>8544816</v>
      </c>
      <c r="R200" s="33">
        <v>7099041</v>
      </c>
      <c r="S200" s="33">
        <v>4368026</v>
      </c>
      <c r="T200" s="38">
        <f t="shared" si="46"/>
        <v>0.61529803814346196</v>
      </c>
      <c r="U200" s="38">
        <f t="shared" si="47"/>
        <v>2.9648127581613171E-2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1620000</v>
      </c>
      <c r="E201" s="33">
        <v>3120000</v>
      </c>
      <c r="F201" s="33">
        <v>1328809</v>
      </c>
      <c r="G201" s="38">
        <f t="shared" si="40"/>
        <v>0.82025246913580252</v>
      </c>
      <c r="H201" s="33">
        <v>1086870</v>
      </c>
      <c r="I201" s="38">
        <f t="shared" si="41"/>
        <v>0.6709074074074074</v>
      </c>
      <c r="J201" s="33">
        <v>1268075</v>
      </c>
      <c r="K201" s="38">
        <f t="shared" si="42"/>
        <v>0.40643429487179489</v>
      </c>
      <c r="L201" s="33">
        <v>0</v>
      </c>
      <c r="M201" s="38">
        <f t="shared" si="43"/>
        <v>0</v>
      </c>
      <c r="N201" s="33">
        <f t="shared" si="44"/>
        <v>3683754</v>
      </c>
      <c r="O201" s="38">
        <f t="shared" si="45"/>
        <v>1.1806903846153847</v>
      </c>
      <c r="P201" s="33">
        <v>2552374</v>
      </c>
      <c r="Q201" s="33">
        <v>1679053</v>
      </c>
      <c r="R201" s="33">
        <v>1679053</v>
      </c>
      <c r="S201" s="33">
        <v>6395117</v>
      </c>
      <c r="T201" s="38">
        <f t="shared" si="46"/>
        <v>3.8087642260250272</v>
      </c>
      <c r="U201" s="38">
        <f t="shared" si="47"/>
        <v>-0.50317821761230919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9615212</v>
      </c>
      <c r="E204" s="34">
        <f>SUM(E199:E203)</f>
        <v>13425017</v>
      </c>
      <c r="F204" s="34">
        <f>SUM(F199:F203)</f>
        <v>2577953</v>
      </c>
      <c r="G204" s="39">
        <f t="shared" si="40"/>
        <v>0.26811192514528021</v>
      </c>
      <c r="H204" s="34">
        <f>SUM(H199:H203)</f>
        <v>5648873</v>
      </c>
      <c r="I204" s="39">
        <f t="shared" si="41"/>
        <v>0.58749333868041598</v>
      </c>
      <c r="J204" s="34">
        <f>SUM(J199:J203)</f>
        <v>4464770</v>
      </c>
      <c r="K204" s="39">
        <f t="shared" si="42"/>
        <v>0.33257090102753689</v>
      </c>
      <c r="L204" s="34">
        <f>SUM(L199:L203)</f>
        <v>0</v>
      </c>
      <c r="M204" s="39">
        <f t="shared" si="43"/>
        <v>0</v>
      </c>
      <c r="N204" s="34">
        <f t="shared" si="44"/>
        <v>12691596</v>
      </c>
      <c r="O204" s="39">
        <f t="shared" si="45"/>
        <v>0.94536908221419758</v>
      </c>
      <c r="P204" s="34">
        <f>SUM(P199:P203)</f>
        <v>5657022</v>
      </c>
      <c r="Q204" s="34">
        <f>SUM(Q199:Q203)</f>
        <v>10223869</v>
      </c>
      <c r="R204" s="34">
        <f>SUM(R199:R203)</f>
        <v>8778094</v>
      </c>
      <c r="S204" s="34">
        <f>SUM(S199:S203)</f>
        <v>10763143</v>
      </c>
      <c r="T204" s="39">
        <f t="shared" si="46"/>
        <v>1.2261366761394901</v>
      </c>
      <c r="U204" s="39">
        <f t="shared" si="47"/>
        <v>-0.21075611867869704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124921581</v>
      </c>
      <c r="E205" s="34">
        <f>SUM(E173:E178,E180:E184,E186:E190,E192:E197,E199:E203)</f>
        <v>127887125</v>
      </c>
      <c r="F205" s="34">
        <f>SUM(F173:F178,F180:F184,F186:F190,F192:F197,F199:F203)</f>
        <v>25335883</v>
      </c>
      <c r="G205" s="39">
        <f t="shared" si="40"/>
        <v>0.20281429995670644</v>
      </c>
      <c r="H205" s="34">
        <f>SUM(H173:H178,H180:H184,H186:H190,H192:H197,H199:H203)</f>
        <v>32207577</v>
      </c>
      <c r="I205" s="39">
        <f t="shared" si="41"/>
        <v>0.25782236137405273</v>
      </c>
      <c r="J205" s="34">
        <f>SUM(J173:J178,J180:J184,J186:J190,J192:J197,J199:J203)</f>
        <v>31066997</v>
      </c>
      <c r="K205" s="39">
        <f t="shared" si="42"/>
        <v>0.24292513417593836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88610457</v>
      </c>
      <c r="O205" s="39">
        <f t="shared" si="45"/>
        <v>0.69288020197498379</v>
      </c>
      <c r="P205" s="34">
        <f>SUM(P173:P178,P180:P184,P186:P190,P192:P197,P199:P203)</f>
        <v>27237566</v>
      </c>
      <c r="Q205" s="34">
        <f>SUM(Q173:Q178,Q180:Q184,Q186:Q190,Q192:Q197,Q199:Q203)</f>
        <v>111430851</v>
      </c>
      <c r="R205" s="34">
        <f>SUM(R173:R178,R180:R184,R186:R190,R192:R197,R199:R203)</f>
        <v>112886391</v>
      </c>
      <c r="S205" s="34">
        <f>SUM(S173:S178,S180:S184,S186:S190,S192:S197,S199:S203)</f>
        <v>71414142</v>
      </c>
      <c r="T205" s="39">
        <f t="shared" si="46"/>
        <v>0.63261958653634343</v>
      </c>
      <c r="U205" s="39">
        <f t="shared" si="47"/>
        <v>0.14059372999775377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3078630</v>
      </c>
      <c r="E208" s="33">
        <v>3078630</v>
      </c>
      <c r="F208" s="33">
        <v>663369</v>
      </c>
      <c r="G208" s="38">
        <f t="shared" ref="G208:G231" si="48">IF(($D208     =0),0,($F208     /$D208     ))</f>
        <v>0.21547539002738231</v>
      </c>
      <c r="H208" s="33">
        <v>462457</v>
      </c>
      <c r="I208" s="38">
        <f t="shared" ref="I208:I231" si="49">IF(($D208     =0),0,($H208     /$D208     ))</f>
        <v>0.15021519312161577</v>
      </c>
      <c r="J208" s="33">
        <v>1014852</v>
      </c>
      <c r="K208" s="38">
        <f t="shared" ref="K208:K231" si="50">IF(($E208     =0),0,($J208     /$E208     ))</f>
        <v>0.3296440299743717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2140678</v>
      </c>
      <c r="O208" s="38">
        <f t="shared" ref="O208:O231" si="53">IF(($E208     =0),0,($N208     /$E208     ))</f>
        <v>0.69533461312336986</v>
      </c>
      <c r="P208" s="33">
        <v>261092</v>
      </c>
      <c r="Q208" s="33">
        <v>2615044</v>
      </c>
      <c r="R208" s="33">
        <v>2615044</v>
      </c>
      <c r="S208" s="33">
        <v>1223907</v>
      </c>
      <c r="T208" s="38">
        <f t="shared" ref="T208:T231" si="54">IF(($R208     =0),0,($S208     /$R208     ))</f>
        <v>0.46802539460139103</v>
      </c>
      <c r="U208" s="38">
        <f t="shared" ref="U208:U231" si="55">IF(($P208     =0),0,(($J208     /$P208     )-1))</f>
        <v>2.8869517258284434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123387</v>
      </c>
      <c r="E210" s="33">
        <v>71874</v>
      </c>
      <c r="F210" s="33">
        <v>36099</v>
      </c>
      <c r="G210" s="38">
        <f t="shared" si="48"/>
        <v>0.29256728828806927</v>
      </c>
      <c r="H210" s="33">
        <v>22990</v>
      </c>
      <c r="I210" s="38">
        <f t="shared" si="49"/>
        <v>0.18632432914326469</v>
      </c>
      <c r="J210" s="33">
        <v>-11994</v>
      </c>
      <c r="K210" s="38">
        <f t="shared" si="50"/>
        <v>-0.16687536522247265</v>
      </c>
      <c r="L210" s="33">
        <v>0</v>
      </c>
      <c r="M210" s="38">
        <f t="shared" si="51"/>
        <v>0</v>
      </c>
      <c r="N210" s="33">
        <f t="shared" si="52"/>
        <v>47095</v>
      </c>
      <c r="O210" s="38">
        <f t="shared" si="53"/>
        <v>0.65524389904555191</v>
      </c>
      <c r="P210" s="33">
        <v>13639</v>
      </c>
      <c r="Q210" s="33">
        <v>330252</v>
      </c>
      <c r="R210" s="33">
        <v>118756</v>
      </c>
      <c r="S210" s="33">
        <v>27384</v>
      </c>
      <c r="T210" s="38">
        <f t="shared" si="54"/>
        <v>0.23059045437704201</v>
      </c>
      <c r="U210" s="38">
        <f t="shared" si="55"/>
        <v>-1.8793899846029767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4335548</v>
      </c>
      <c r="E214" s="33">
        <v>4335548</v>
      </c>
      <c r="F214" s="33">
        <v>356517</v>
      </c>
      <c r="G214" s="38">
        <f t="shared" si="48"/>
        <v>8.2231127414573654E-2</v>
      </c>
      <c r="H214" s="33">
        <v>1201454</v>
      </c>
      <c r="I214" s="38">
        <f t="shared" si="49"/>
        <v>0.27711698728742018</v>
      </c>
      <c r="J214" s="33">
        <v>1284263</v>
      </c>
      <c r="K214" s="38">
        <f t="shared" si="50"/>
        <v>0.296216994945045</v>
      </c>
      <c r="L214" s="33">
        <v>0</v>
      </c>
      <c r="M214" s="38">
        <f t="shared" si="51"/>
        <v>0</v>
      </c>
      <c r="N214" s="33">
        <f t="shared" si="52"/>
        <v>2842234</v>
      </c>
      <c r="O214" s="38">
        <f t="shared" si="53"/>
        <v>0.65556510964703885</v>
      </c>
      <c r="P214" s="33">
        <v>927621</v>
      </c>
      <c r="Q214" s="33">
        <v>4223508</v>
      </c>
      <c r="R214" s="33">
        <v>4360376</v>
      </c>
      <c r="S214" s="33">
        <v>2713393</v>
      </c>
      <c r="T214" s="38">
        <f t="shared" si="54"/>
        <v>0.62228417916253098</v>
      </c>
      <c r="U214" s="38">
        <f t="shared" si="55"/>
        <v>0.38446951934033402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10402430</v>
      </c>
      <c r="E215" s="33">
        <v>10313430</v>
      </c>
      <c r="F215" s="33">
        <v>1011708</v>
      </c>
      <c r="G215" s="38">
        <f t="shared" si="48"/>
        <v>9.725689093798276E-2</v>
      </c>
      <c r="H215" s="33">
        <v>3101349</v>
      </c>
      <c r="I215" s="38">
        <f t="shared" si="49"/>
        <v>0.29813697376478382</v>
      </c>
      <c r="J215" s="33">
        <v>2974816</v>
      </c>
      <c r="K215" s="38">
        <f t="shared" si="50"/>
        <v>0.28844099392733552</v>
      </c>
      <c r="L215" s="33">
        <v>0</v>
      </c>
      <c r="M215" s="38">
        <f t="shared" si="51"/>
        <v>0</v>
      </c>
      <c r="N215" s="33">
        <f t="shared" si="52"/>
        <v>7087873</v>
      </c>
      <c r="O215" s="38">
        <f t="shared" si="53"/>
        <v>0.68724691979293018</v>
      </c>
      <c r="P215" s="33">
        <v>3283265</v>
      </c>
      <c r="Q215" s="33">
        <v>10475467</v>
      </c>
      <c r="R215" s="33">
        <v>10111467</v>
      </c>
      <c r="S215" s="33">
        <v>5674860</v>
      </c>
      <c r="T215" s="38">
        <f t="shared" si="54"/>
        <v>0.56123013604257421</v>
      </c>
      <c r="U215" s="38">
        <f t="shared" si="55"/>
        <v>-9.3945813085450025E-2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17939995</v>
      </c>
      <c r="E216" s="34">
        <f>SUM(E208:E215)</f>
        <v>17799482</v>
      </c>
      <c r="F216" s="34">
        <f>SUM(F208:F215)</f>
        <v>2067693</v>
      </c>
      <c r="G216" s="39">
        <f t="shared" si="48"/>
        <v>0.11525605218953516</v>
      </c>
      <c r="H216" s="34">
        <f>SUM(H208:H215)</f>
        <v>4788250</v>
      </c>
      <c r="I216" s="39">
        <f t="shared" si="49"/>
        <v>0.26690364183490572</v>
      </c>
      <c r="J216" s="34">
        <f>SUM(J208:J215)</f>
        <v>5261937</v>
      </c>
      <c r="K216" s="39">
        <f t="shared" si="50"/>
        <v>0.29562304116490579</v>
      </c>
      <c r="L216" s="34">
        <f>SUM(L208:L215)</f>
        <v>0</v>
      </c>
      <c r="M216" s="39">
        <f t="shared" si="51"/>
        <v>0</v>
      </c>
      <c r="N216" s="34">
        <f t="shared" si="52"/>
        <v>12117880</v>
      </c>
      <c r="O216" s="39">
        <f t="shared" si="53"/>
        <v>0.68079958731383305</v>
      </c>
      <c r="P216" s="34">
        <f>SUM(P208:P215)</f>
        <v>4485617</v>
      </c>
      <c r="Q216" s="34">
        <f>SUM(Q208:Q215)</f>
        <v>17644271</v>
      </c>
      <c r="R216" s="34">
        <f>SUM(R208:R215)</f>
        <v>17205643</v>
      </c>
      <c r="S216" s="34">
        <f>SUM(S208:S215)</f>
        <v>9639544</v>
      </c>
      <c r="T216" s="39">
        <f t="shared" si="54"/>
        <v>0.56025479547611212</v>
      </c>
      <c r="U216" s="39">
        <f t="shared" si="55"/>
        <v>0.1730687216496638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7105360</v>
      </c>
      <c r="E219" s="33">
        <v>10352361</v>
      </c>
      <c r="F219" s="33">
        <v>2075494</v>
      </c>
      <c r="G219" s="38">
        <f t="shared" si="48"/>
        <v>0.29210258171296033</v>
      </c>
      <c r="H219" s="33">
        <v>3024402</v>
      </c>
      <c r="I219" s="38">
        <f t="shared" si="49"/>
        <v>0.42565077631534504</v>
      </c>
      <c r="J219" s="33">
        <v>540792</v>
      </c>
      <c r="K219" s="38">
        <f t="shared" si="50"/>
        <v>5.2238518343786504E-2</v>
      </c>
      <c r="L219" s="33">
        <v>0</v>
      </c>
      <c r="M219" s="38">
        <f t="shared" si="51"/>
        <v>0</v>
      </c>
      <c r="N219" s="33">
        <f t="shared" si="52"/>
        <v>5640688</v>
      </c>
      <c r="O219" s="38">
        <f t="shared" si="53"/>
        <v>0.54486971619324331</v>
      </c>
      <c r="P219" s="33">
        <v>2506779</v>
      </c>
      <c r="Q219" s="33">
        <v>6674353</v>
      </c>
      <c r="R219" s="33">
        <v>9417521</v>
      </c>
      <c r="S219" s="33">
        <v>6343742</v>
      </c>
      <c r="T219" s="38">
        <f t="shared" si="54"/>
        <v>0.67361060304511133</v>
      </c>
      <c r="U219" s="38">
        <f t="shared" si="55"/>
        <v>-0.78426817840743035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2981748</v>
      </c>
      <c r="E221" s="33">
        <v>3281748</v>
      </c>
      <c r="F221" s="33">
        <v>1196081</v>
      </c>
      <c r="G221" s="38">
        <f t="shared" si="48"/>
        <v>0.40113416693831938</v>
      </c>
      <c r="H221" s="33">
        <v>8875</v>
      </c>
      <c r="I221" s="38">
        <f t="shared" si="49"/>
        <v>2.9764420065008846E-3</v>
      </c>
      <c r="J221" s="33">
        <v>1439896</v>
      </c>
      <c r="K221" s="38">
        <f t="shared" si="50"/>
        <v>0.43875885656058905</v>
      </c>
      <c r="L221" s="33">
        <v>0</v>
      </c>
      <c r="M221" s="38">
        <f t="shared" si="51"/>
        <v>0</v>
      </c>
      <c r="N221" s="33">
        <f t="shared" si="52"/>
        <v>2644852</v>
      </c>
      <c r="O221" s="38">
        <f t="shared" si="53"/>
        <v>0.80592781651729506</v>
      </c>
      <c r="P221" s="33">
        <v>559583</v>
      </c>
      <c r="Q221" s="33">
        <v>2287680</v>
      </c>
      <c r="R221" s="33">
        <v>2887680</v>
      </c>
      <c r="S221" s="33">
        <v>1478056</v>
      </c>
      <c r="T221" s="38">
        <f t="shared" si="54"/>
        <v>0.51184895833333333</v>
      </c>
      <c r="U221" s="38">
        <f t="shared" si="55"/>
        <v>1.5731589415689897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4910662</v>
      </c>
      <c r="E222" s="33">
        <v>4960662</v>
      </c>
      <c r="F222" s="33">
        <v>3791</v>
      </c>
      <c r="G222" s="38">
        <f t="shared" si="48"/>
        <v>7.7199367417264719E-4</v>
      </c>
      <c r="H222" s="33">
        <v>1785324</v>
      </c>
      <c r="I222" s="38">
        <f t="shared" si="49"/>
        <v>0.36356075820327277</v>
      </c>
      <c r="J222" s="33">
        <v>1697519</v>
      </c>
      <c r="K222" s="38">
        <f t="shared" si="50"/>
        <v>0.3421960617353087</v>
      </c>
      <c r="L222" s="33">
        <v>0</v>
      </c>
      <c r="M222" s="38">
        <f t="shared" si="51"/>
        <v>0</v>
      </c>
      <c r="N222" s="33">
        <f t="shared" si="52"/>
        <v>3486634</v>
      </c>
      <c r="O222" s="38">
        <f t="shared" si="53"/>
        <v>0.70285659454322835</v>
      </c>
      <c r="P222" s="33">
        <v>342728</v>
      </c>
      <c r="Q222" s="33">
        <v>3535662</v>
      </c>
      <c r="R222" s="33">
        <v>4230662</v>
      </c>
      <c r="S222" s="33">
        <v>961251</v>
      </c>
      <c r="T222" s="38">
        <f t="shared" si="54"/>
        <v>0.22721054057261014</v>
      </c>
      <c r="U222" s="38">
        <f t="shared" si="55"/>
        <v>3.9529626992833968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9779790</v>
      </c>
      <c r="E223" s="33">
        <v>9583430</v>
      </c>
      <c r="F223" s="33">
        <v>1978061</v>
      </c>
      <c r="G223" s="38">
        <f t="shared" si="48"/>
        <v>0.20226006897898627</v>
      </c>
      <c r="H223" s="33">
        <v>1763252</v>
      </c>
      <c r="I223" s="38">
        <f t="shared" si="49"/>
        <v>0.18029548691740824</v>
      </c>
      <c r="J223" s="33">
        <v>1651133</v>
      </c>
      <c r="K223" s="38">
        <f t="shared" si="50"/>
        <v>0.17229040124464831</v>
      </c>
      <c r="L223" s="33">
        <v>0</v>
      </c>
      <c r="M223" s="38">
        <f t="shared" si="51"/>
        <v>0</v>
      </c>
      <c r="N223" s="33">
        <f t="shared" si="52"/>
        <v>5392446</v>
      </c>
      <c r="O223" s="38">
        <f t="shared" si="53"/>
        <v>0.56268434161881498</v>
      </c>
      <c r="P223" s="33">
        <v>1919248</v>
      </c>
      <c r="Q223" s="33">
        <v>10900970</v>
      </c>
      <c r="R223" s="33">
        <v>10699582</v>
      </c>
      <c r="S223" s="33">
        <v>5713969</v>
      </c>
      <c r="T223" s="38">
        <f t="shared" si="54"/>
        <v>0.53403665675911449</v>
      </c>
      <c r="U223" s="38">
        <f t="shared" si="55"/>
        <v>-0.13969794419480963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24777560</v>
      </c>
      <c r="E224" s="34">
        <f>SUM(E217:E223)</f>
        <v>28178201</v>
      </c>
      <c r="F224" s="34">
        <f>SUM(F217:F223)</f>
        <v>5253427</v>
      </c>
      <c r="G224" s="39">
        <f t="shared" si="48"/>
        <v>0.21202358101443403</v>
      </c>
      <c r="H224" s="34">
        <f>SUM(H217:H223)</f>
        <v>6581853</v>
      </c>
      <c r="I224" s="39">
        <f t="shared" si="49"/>
        <v>0.26563765762246161</v>
      </c>
      <c r="J224" s="34">
        <f>SUM(J217:J223)</f>
        <v>5329340</v>
      </c>
      <c r="K224" s="39">
        <f t="shared" si="50"/>
        <v>0.18912988802940259</v>
      </c>
      <c r="L224" s="34">
        <f>SUM(L217:L223)</f>
        <v>0</v>
      </c>
      <c r="M224" s="39">
        <f t="shared" si="51"/>
        <v>0</v>
      </c>
      <c r="N224" s="34">
        <f t="shared" si="52"/>
        <v>17164620</v>
      </c>
      <c r="O224" s="39">
        <f t="shared" si="53"/>
        <v>0.60914534607798421</v>
      </c>
      <c r="P224" s="34">
        <f>SUM(P217:P223)</f>
        <v>5328338</v>
      </c>
      <c r="Q224" s="34">
        <f>SUM(Q217:Q223)</f>
        <v>23398665</v>
      </c>
      <c r="R224" s="34">
        <f>SUM(R217:R223)</f>
        <v>27235445</v>
      </c>
      <c r="S224" s="34">
        <f>SUM(S217:S223)</f>
        <v>14497018</v>
      </c>
      <c r="T224" s="39">
        <f t="shared" si="54"/>
        <v>0.53228496909083001</v>
      </c>
      <c r="U224" s="39">
        <f t="shared" si="55"/>
        <v>1.8805113339270818E-4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9250000</v>
      </c>
      <c r="E225" s="33">
        <v>9699996</v>
      </c>
      <c r="F225" s="33">
        <v>411</v>
      </c>
      <c r="G225" s="38">
        <f t="shared" si="48"/>
        <v>4.443243243243243E-5</v>
      </c>
      <c r="H225" s="33">
        <v>6438758</v>
      </c>
      <c r="I225" s="38">
        <f t="shared" si="49"/>
        <v>0.69608194594594597</v>
      </c>
      <c r="J225" s="33">
        <v>867513</v>
      </c>
      <c r="K225" s="38">
        <f t="shared" si="50"/>
        <v>8.943436677705846E-2</v>
      </c>
      <c r="L225" s="33">
        <v>0</v>
      </c>
      <c r="M225" s="38">
        <f t="shared" si="51"/>
        <v>0</v>
      </c>
      <c r="N225" s="33">
        <f t="shared" si="52"/>
        <v>7306682</v>
      </c>
      <c r="O225" s="38">
        <f t="shared" si="53"/>
        <v>0.75326649619236952</v>
      </c>
      <c r="P225" s="33">
        <v>0</v>
      </c>
      <c r="Q225" s="33">
        <v>150000</v>
      </c>
      <c r="R225" s="33">
        <v>650000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4443926</v>
      </c>
      <c r="E226" s="33">
        <v>4367235</v>
      </c>
      <c r="F226" s="33">
        <v>1040979</v>
      </c>
      <c r="G226" s="38">
        <f t="shared" si="48"/>
        <v>0.23424759998253797</v>
      </c>
      <c r="H226" s="33">
        <v>1183000</v>
      </c>
      <c r="I226" s="38">
        <f t="shared" si="49"/>
        <v>0.26620605293607497</v>
      </c>
      <c r="J226" s="33">
        <v>722974</v>
      </c>
      <c r="K226" s="38">
        <f t="shared" si="50"/>
        <v>0.16554501875900884</v>
      </c>
      <c r="L226" s="33">
        <v>0</v>
      </c>
      <c r="M226" s="38">
        <f t="shared" si="51"/>
        <v>0</v>
      </c>
      <c r="N226" s="33">
        <f t="shared" si="52"/>
        <v>2946953</v>
      </c>
      <c r="O226" s="38">
        <f t="shared" si="53"/>
        <v>0.67478690750554982</v>
      </c>
      <c r="P226" s="33">
        <v>918591</v>
      </c>
      <c r="Q226" s="33">
        <v>3891072</v>
      </c>
      <c r="R226" s="33">
        <v>4003481</v>
      </c>
      <c r="S226" s="33">
        <v>2832463</v>
      </c>
      <c r="T226" s="38">
        <f t="shared" si="54"/>
        <v>0.70750004808315559</v>
      </c>
      <c r="U226" s="38">
        <f t="shared" si="55"/>
        <v>-0.21295331654675476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10032924</v>
      </c>
      <c r="E227" s="33">
        <v>4862524</v>
      </c>
      <c r="F227" s="33">
        <v>659679</v>
      </c>
      <c r="G227" s="38">
        <f t="shared" si="48"/>
        <v>6.5751420024710641E-2</v>
      </c>
      <c r="H227" s="33">
        <v>1404253</v>
      </c>
      <c r="I227" s="38">
        <f t="shared" si="49"/>
        <v>0.13996448094294345</v>
      </c>
      <c r="J227" s="33">
        <v>729046</v>
      </c>
      <c r="K227" s="38">
        <f t="shared" si="50"/>
        <v>0.14993159930932989</v>
      </c>
      <c r="L227" s="33">
        <v>0</v>
      </c>
      <c r="M227" s="38">
        <f t="shared" si="51"/>
        <v>0</v>
      </c>
      <c r="N227" s="33">
        <f t="shared" si="52"/>
        <v>2792978</v>
      </c>
      <c r="O227" s="38">
        <f t="shared" si="53"/>
        <v>0.57438852743965896</v>
      </c>
      <c r="P227" s="33">
        <v>244642</v>
      </c>
      <c r="Q227" s="33">
        <v>6991101</v>
      </c>
      <c r="R227" s="33">
        <v>7018101</v>
      </c>
      <c r="S227" s="33">
        <v>1937970</v>
      </c>
      <c r="T227" s="38">
        <f t="shared" si="54"/>
        <v>0.27613880165019</v>
      </c>
      <c r="U227" s="38">
        <f t="shared" si="55"/>
        <v>1.9800524848554213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12195400</v>
      </c>
      <c r="E228" s="33">
        <v>12345400</v>
      </c>
      <c r="F228" s="33">
        <v>2081149</v>
      </c>
      <c r="G228" s="38">
        <f t="shared" si="48"/>
        <v>0.17065032717254047</v>
      </c>
      <c r="H228" s="33">
        <v>4230189</v>
      </c>
      <c r="I228" s="38">
        <f t="shared" si="49"/>
        <v>0.34686758941896123</v>
      </c>
      <c r="J228" s="33">
        <v>3259858</v>
      </c>
      <c r="K228" s="38">
        <f t="shared" si="50"/>
        <v>0.26405446563092327</v>
      </c>
      <c r="L228" s="33">
        <v>0</v>
      </c>
      <c r="M228" s="38">
        <f t="shared" si="51"/>
        <v>0</v>
      </c>
      <c r="N228" s="33">
        <f t="shared" si="52"/>
        <v>9571196</v>
      </c>
      <c r="O228" s="38">
        <f t="shared" si="53"/>
        <v>0.77528439742738187</v>
      </c>
      <c r="P228" s="33">
        <v>4746282</v>
      </c>
      <c r="Q228" s="33">
        <v>10443055</v>
      </c>
      <c r="R228" s="33">
        <v>13672055</v>
      </c>
      <c r="S228" s="33">
        <v>13051404</v>
      </c>
      <c r="T228" s="38">
        <f t="shared" si="54"/>
        <v>0.95460441023679321</v>
      </c>
      <c r="U228" s="38">
        <f t="shared" si="55"/>
        <v>-0.31317650320819534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5177154</v>
      </c>
      <c r="E229" s="33">
        <v>4236331</v>
      </c>
      <c r="F229" s="33">
        <v>945514</v>
      </c>
      <c r="G229" s="38">
        <f t="shared" si="48"/>
        <v>0.18263200206136421</v>
      </c>
      <c r="H229" s="33">
        <v>990321</v>
      </c>
      <c r="I229" s="38">
        <f t="shared" si="49"/>
        <v>0.19128675716426438</v>
      </c>
      <c r="J229" s="33">
        <v>972178</v>
      </c>
      <c r="K229" s="38">
        <f t="shared" si="50"/>
        <v>0.22948584518065279</v>
      </c>
      <c r="L229" s="33">
        <v>0</v>
      </c>
      <c r="M229" s="38">
        <f t="shared" si="51"/>
        <v>0</v>
      </c>
      <c r="N229" s="33">
        <f t="shared" si="52"/>
        <v>2908013</v>
      </c>
      <c r="O229" s="38">
        <f t="shared" si="53"/>
        <v>0.68644612519654391</v>
      </c>
      <c r="P229" s="33">
        <v>928562</v>
      </c>
      <c r="Q229" s="33">
        <v>3597259</v>
      </c>
      <c r="R229" s="33">
        <v>3393259</v>
      </c>
      <c r="S229" s="33">
        <v>2497573</v>
      </c>
      <c r="T229" s="38">
        <f t="shared" si="54"/>
        <v>0.73603960086748466</v>
      </c>
      <c r="U229" s="38">
        <f t="shared" si="55"/>
        <v>4.6971553865008397E-2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41099404</v>
      </c>
      <c r="E230" s="34">
        <f>SUM(E225:E229)</f>
        <v>35511486</v>
      </c>
      <c r="F230" s="34">
        <f>SUM(F225:F229)</f>
        <v>4727732</v>
      </c>
      <c r="G230" s="39">
        <f t="shared" si="48"/>
        <v>0.11503164376787556</v>
      </c>
      <c r="H230" s="34">
        <f>SUM(H225:H229)</f>
        <v>14246521</v>
      </c>
      <c r="I230" s="39">
        <f t="shared" si="49"/>
        <v>0.34663570790466935</v>
      </c>
      <c r="J230" s="34">
        <f>SUM(J225:J229)</f>
        <v>6551569</v>
      </c>
      <c r="K230" s="39">
        <f t="shared" si="50"/>
        <v>0.18449154732640588</v>
      </c>
      <c r="L230" s="34">
        <f>SUM(L225:L229)</f>
        <v>0</v>
      </c>
      <c r="M230" s="39">
        <f t="shared" si="51"/>
        <v>0</v>
      </c>
      <c r="N230" s="34">
        <f t="shared" si="52"/>
        <v>25525822</v>
      </c>
      <c r="O230" s="39">
        <f t="shared" si="53"/>
        <v>0.71880467069161791</v>
      </c>
      <c r="P230" s="34">
        <f>SUM(P225:P229)</f>
        <v>6838077</v>
      </c>
      <c r="Q230" s="34">
        <f>SUM(Q225:Q229)</f>
        <v>25072487</v>
      </c>
      <c r="R230" s="34">
        <f>SUM(R225:R229)</f>
        <v>28736896</v>
      </c>
      <c r="S230" s="34">
        <f>SUM(S225:S229)</f>
        <v>20319410</v>
      </c>
      <c r="T230" s="39">
        <f t="shared" si="54"/>
        <v>0.7070843698637459</v>
      </c>
      <c r="U230" s="39">
        <f t="shared" si="55"/>
        <v>-4.1898913978301255E-2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83816959</v>
      </c>
      <c r="E231" s="34">
        <f>SUM(E208:E215,E217:E223,E225:E229)</f>
        <v>81489169</v>
      </c>
      <c r="F231" s="34">
        <f>SUM(F208:F215,F217:F223,F225:F229)</f>
        <v>12048852</v>
      </c>
      <c r="G231" s="39">
        <f t="shared" si="48"/>
        <v>0.14375195835964413</v>
      </c>
      <c r="H231" s="34">
        <f>SUM(H208:H215,H217:H223,H225:H229)</f>
        <v>25616624</v>
      </c>
      <c r="I231" s="39">
        <f t="shared" si="49"/>
        <v>0.30562578630417742</v>
      </c>
      <c r="J231" s="34">
        <f>SUM(J208:J215,J217:J223,J225:J229)</f>
        <v>17142846</v>
      </c>
      <c r="K231" s="39">
        <f t="shared" si="50"/>
        <v>0.2103696259315149</v>
      </c>
      <c r="L231" s="34">
        <f>SUM(L208:L215,L217:L223,L225:L229)</f>
        <v>0</v>
      </c>
      <c r="M231" s="39">
        <f t="shared" si="51"/>
        <v>0</v>
      </c>
      <c r="N231" s="34">
        <f t="shared" si="52"/>
        <v>54808322</v>
      </c>
      <c r="O231" s="39">
        <f t="shared" si="53"/>
        <v>0.67258413200900358</v>
      </c>
      <c r="P231" s="34">
        <f>SUM(P208:P215,P217:P223,P225:P229)</f>
        <v>16652032</v>
      </c>
      <c r="Q231" s="34">
        <f>SUM(Q208:Q215,Q217:Q223,Q225:Q229)</f>
        <v>66115423</v>
      </c>
      <c r="R231" s="34">
        <f>SUM(R208:R215,R217:R223,R225:R229)</f>
        <v>73177984</v>
      </c>
      <c r="S231" s="34">
        <f>SUM(S208:S215,S217:S223,S225:S229)</f>
        <v>44455972</v>
      </c>
      <c r="T231" s="39">
        <f t="shared" si="54"/>
        <v>0.60750473803705773</v>
      </c>
      <c r="U231" s="39">
        <f t="shared" si="55"/>
        <v>2.9474721163158968E-2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5718368</v>
      </c>
      <c r="E234" s="33">
        <v>5515682</v>
      </c>
      <c r="F234" s="33">
        <v>223430</v>
      </c>
      <c r="G234" s="38">
        <f t="shared" ref="G234:G260" si="56">IF(($D234     =0),0,($F234     /$D234     ))</f>
        <v>3.9072336722645346E-2</v>
      </c>
      <c r="H234" s="33">
        <v>1395008</v>
      </c>
      <c r="I234" s="38">
        <f t="shared" ref="I234:I260" si="57">IF(($D234     =0),0,($H234     /$D234     ))</f>
        <v>0.24395212060503976</v>
      </c>
      <c r="J234" s="33">
        <v>1382814</v>
      </c>
      <c r="K234" s="38">
        <f t="shared" ref="K234:K260" si="58">IF(($E234     =0),0,($J234     /$E234     ))</f>
        <v>0.25070589638779028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3001252</v>
      </c>
      <c r="O234" s="38">
        <f t="shared" ref="O234:O260" si="61">IF(($E234     =0),0,($N234     /$E234     ))</f>
        <v>0.5441307167454541</v>
      </c>
      <c r="P234" s="33">
        <v>925209</v>
      </c>
      <c r="Q234" s="33">
        <v>4810221</v>
      </c>
      <c r="R234" s="33">
        <v>4120221</v>
      </c>
      <c r="S234" s="33">
        <v>2743557</v>
      </c>
      <c r="T234" s="38">
        <f t="shared" ref="T234:T260" si="62">IF(($R234     =0),0,($S234     /$R234     ))</f>
        <v>0.66587617508866637</v>
      </c>
      <c r="U234" s="38">
        <f t="shared" ref="U234:U260" si="63">IF(($P234     =0),0,(($J234     /$P234     )-1))</f>
        <v>0.49459635606657515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11429417</v>
      </c>
      <c r="E235" s="33">
        <v>11438862</v>
      </c>
      <c r="F235" s="33">
        <v>3292970</v>
      </c>
      <c r="G235" s="38">
        <f t="shared" si="56"/>
        <v>0.2881135581981128</v>
      </c>
      <c r="H235" s="33">
        <v>2657885</v>
      </c>
      <c r="I235" s="38">
        <f t="shared" si="57"/>
        <v>0.23254773187468791</v>
      </c>
      <c r="J235" s="33">
        <v>2376768</v>
      </c>
      <c r="K235" s="38">
        <f t="shared" si="58"/>
        <v>0.20778010959481807</v>
      </c>
      <c r="L235" s="33">
        <v>0</v>
      </c>
      <c r="M235" s="38">
        <f t="shared" si="59"/>
        <v>0</v>
      </c>
      <c r="N235" s="33">
        <f t="shared" si="60"/>
        <v>8327623</v>
      </c>
      <c r="O235" s="38">
        <f t="shared" si="61"/>
        <v>0.72801149275163912</v>
      </c>
      <c r="P235" s="33">
        <v>2215700</v>
      </c>
      <c r="Q235" s="33">
        <v>11216402</v>
      </c>
      <c r="R235" s="33">
        <v>11232402</v>
      </c>
      <c r="S235" s="33">
        <v>7145992</v>
      </c>
      <c r="T235" s="38">
        <f t="shared" si="62"/>
        <v>0.63619446668664459</v>
      </c>
      <c r="U235" s="38">
        <f t="shared" si="63"/>
        <v>7.2693956763099754E-2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7966887</v>
      </c>
      <c r="E236" s="33">
        <v>8260987</v>
      </c>
      <c r="F236" s="33">
        <v>1683902</v>
      </c>
      <c r="G236" s="38">
        <f t="shared" si="56"/>
        <v>0.21136260624758454</v>
      </c>
      <c r="H236" s="33">
        <v>1911252</v>
      </c>
      <c r="I236" s="38">
        <f t="shared" si="57"/>
        <v>0.23989947390994751</v>
      </c>
      <c r="J236" s="33">
        <v>1806788</v>
      </c>
      <c r="K236" s="38">
        <f t="shared" si="58"/>
        <v>0.21871333292256726</v>
      </c>
      <c r="L236" s="33">
        <v>0</v>
      </c>
      <c r="M236" s="38">
        <f t="shared" si="59"/>
        <v>0</v>
      </c>
      <c r="N236" s="33">
        <f t="shared" si="60"/>
        <v>5401942</v>
      </c>
      <c r="O236" s="38">
        <f t="shared" si="61"/>
        <v>0.65390999888996315</v>
      </c>
      <c r="P236" s="33">
        <v>1177033</v>
      </c>
      <c r="Q236" s="33">
        <v>1204625</v>
      </c>
      <c r="R236" s="33">
        <v>841080</v>
      </c>
      <c r="S236" s="33">
        <v>1177033</v>
      </c>
      <c r="T236" s="38">
        <f t="shared" si="62"/>
        <v>1.3994304941265991</v>
      </c>
      <c r="U236" s="38">
        <f t="shared" si="63"/>
        <v>0.53503597605164854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3896251</v>
      </c>
      <c r="E238" s="33">
        <v>3896251</v>
      </c>
      <c r="F238" s="33">
        <v>765125</v>
      </c>
      <c r="G238" s="38">
        <f t="shared" si="56"/>
        <v>0.19637466888041863</v>
      </c>
      <c r="H238" s="33">
        <v>816841</v>
      </c>
      <c r="I238" s="38">
        <f t="shared" si="57"/>
        <v>0.20964794105923873</v>
      </c>
      <c r="J238" s="33">
        <v>849191</v>
      </c>
      <c r="K238" s="38">
        <f t="shared" si="58"/>
        <v>0.21795079423784555</v>
      </c>
      <c r="L238" s="33">
        <v>0</v>
      </c>
      <c r="M238" s="38">
        <f t="shared" si="59"/>
        <v>0</v>
      </c>
      <c r="N238" s="33">
        <f t="shared" si="60"/>
        <v>2431157</v>
      </c>
      <c r="O238" s="38">
        <f t="shared" si="61"/>
        <v>0.62397340417750291</v>
      </c>
      <c r="P238" s="33">
        <v>914331</v>
      </c>
      <c r="Q238" s="33">
        <v>4025368</v>
      </c>
      <c r="R238" s="33">
        <v>3992048</v>
      </c>
      <c r="S238" s="33">
        <v>2804275</v>
      </c>
      <c r="T238" s="38">
        <f t="shared" si="62"/>
        <v>0.70246525091882661</v>
      </c>
      <c r="U238" s="38">
        <f t="shared" si="63"/>
        <v>-7.1243346228007098E-2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29010923</v>
      </c>
      <c r="E240" s="34">
        <f>SUM(E234:E239)</f>
        <v>29111782</v>
      </c>
      <c r="F240" s="34">
        <f>SUM(F234:F239)</f>
        <v>5965427</v>
      </c>
      <c r="G240" s="39">
        <f t="shared" si="56"/>
        <v>0.20562692886400064</v>
      </c>
      <c r="H240" s="34">
        <f>SUM(H234:H239)</f>
        <v>6780986</v>
      </c>
      <c r="I240" s="39">
        <f t="shared" si="57"/>
        <v>0.23373906442066666</v>
      </c>
      <c r="J240" s="34">
        <f>SUM(J234:J239)</f>
        <v>6415561</v>
      </c>
      <c r="K240" s="39">
        <f t="shared" si="58"/>
        <v>0.2203767876525044</v>
      </c>
      <c r="L240" s="34">
        <f>SUM(L234:L239)</f>
        <v>0</v>
      </c>
      <c r="M240" s="39">
        <f t="shared" si="59"/>
        <v>0</v>
      </c>
      <c r="N240" s="34">
        <f t="shared" si="60"/>
        <v>19161974</v>
      </c>
      <c r="O240" s="39">
        <f t="shared" si="61"/>
        <v>0.65822057887078156</v>
      </c>
      <c r="P240" s="34">
        <f>SUM(P234:P239)</f>
        <v>5232273</v>
      </c>
      <c r="Q240" s="34">
        <f>SUM(Q234:Q239)</f>
        <v>21256616</v>
      </c>
      <c r="R240" s="34">
        <f>SUM(R234:R239)</f>
        <v>20185751</v>
      </c>
      <c r="S240" s="34">
        <f>SUM(S234:S239)</f>
        <v>13870857</v>
      </c>
      <c r="T240" s="39">
        <f t="shared" si="62"/>
        <v>0.68716080962258974</v>
      </c>
      <c r="U240" s="39">
        <f t="shared" si="63"/>
        <v>0.22615180821031311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4852776</v>
      </c>
      <c r="E243" s="33">
        <v>3092086</v>
      </c>
      <c r="F243" s="33">
        <v>455508</v>
      </c>
      <c r="G243" s="38">
        <f t="shared" si="56"/>
        <v>9.3865449384022664E-2</v>
      </c>
      <c r="H243" s="33">
        <v>535663</v>
      </c>
      <c r="I243" s="38">
        <f t="shared" si="57"/>
        <v>0.11038279945334382</v>
      </c>
      <c r="J243" s="33">
        <v>3640219</v>
      </c>
      <c r="K243" s="38">
        <f t="shared" si="58"/>
        <v>1.1772696490330476</v>
      </c>
      <c r="L243" s="33">
        <v>0</v>
      </c>
      <c r="M243" s="38">
        <f t="shared" si="59"/>
        <v>0</v>
      </c>
      <c r="N243" s="33">
        <f t="shared" si="60"/>
        <v>4631390</v>
      </c>
      <c r="O243" s="38">
        <f t="shared" si="61"/>
        <v>1.4978205651459888</v>
      </c>
      <c r="P243" s="33">
        <v>472753</v>
      </c>
      <c r="Q243" s="33">
        <v>1942092</v>
      </c>
      <c r="R243" s="33">
        <v>2092092</v>
      </c>
      <c r="S243" s="33">
        <v>1507485</v>
      </c>
      <c r="T243" s="38">
        <f t="shared" si="62"/>
        <v>0.720563436024802</v>
      </c>
      <c r="U243" s="38">
        <f t="shared" si="63"/>
        <v>6.7000442091324643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5576914</v>
      </c>
      <c r="E245" s="33">
        <v>6491946</v>
      </c>
      <c r="F245" s="33">
        <v>859966</v>
      </c>
      <c r="G245" s="38">
        <f t="shared" si="56"/>
        <v>0.15420105097550366</v>
      </c>
      <c r="H245" s="33">
        <v>902243</v>
      </c>
      <c r="I245" s="38">
        <f t="shared" si="57"/>
        <v>0.16178176676204797</v>
      </c>
      <c r="J245" s="33">
        <v>996915</v>
      </c>
      <c r="K245" s="38">
        <f t="shared" si="58"/>
        <v>0.1535618133607396</v>
      </c>
      <c r="L245" s="33">
        <v>0</v>
      </c>
      <c r="M245" s="38">
        <f t="shared" si="59"/>
        <v>0</v>
      </c>
      <c r="N245" s="33">
        <f t="shared" si="60"/>
        <v>2759124</v>
      </c>
      <c r="O245" s="38">
        <f t="shared" si="61"/>
        <v>0.42500723203797441</v>
      </c>
      <c r="P245" s="33">
        <v>717140</v>
      </c>
      <c r="Q245" s="33">
        <v>9246710</v>
      </c>
      <c r="R245" s="33">
        <v>7492082</v>
      </c>
      <c r="S245" s="33">
        <v>2046583</v>
      </c>
      <c r="T245" s="38">
        <f t="shared" si="62"/>
        <v>0.27316612391588879</v>
      </c>
      <c r="U245" s="38">
        <f t="shared" si="63"/>
        <v>0.39012605627910868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13842884</v>
      </c>
      <c r="E246" s="33">
        <v>13842883</v>
      </c>
      <c r="F246" s="33">
        <v>835574</v>
      </c>
      <c r="G246" s="38">
        <f t="shared" si="56"/>
        <v>6.0361265759360551E-2</v>
      </c>
      <c r="H246" s="33">
        <v>3038196</v>
      </c>
      <c r="I246" s="38">
        <f t="shared" si="57"/>
        <v>0.21947709740253549</v>
      </c>
      <c r="J246" s="33">
        <v>776602</v>
      </c>
      <c r="K246" s="38">
        <f t="shared" si="58"/>
        <v>5.6101174878094399E-2</v>
      </c>
      <c r="L246" s="33">
        <v>0</v>
      </c>
      <c r="M246" s="38">
        <f t="shared" si="59"/>
        <v>0</v>
      </c>
      <c r="N246" s="33">
        <f t="shared" si="60"/>
        <v>4650372</v>
      </c>
      <c r="O246" s="38">
        <f t="shared" si="61"/>
        <v>0.3359395582553143</v>
      </c>
      <c r="P246" s="33">
        <v>2064660</v>
      </c>
      <c r="Q246" s="33">
        <v>14239772</v>
      </c>
      <c r="R246" s="33">
        <v>11139772</v>
      </c>
      <c r="S246" s="33">
        <v>8629908</v>
      </c>
      <c r="T246" s="38">
        <f t="shared" si="62"/>
        <v>0.77469341383288637</v>
      </c>
      <c r="U246" s="38">
        <f t="shared" si="63"/>
        <v>-0.62385961853283356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24272574</v>
      </c>
      <c r="E247" s="34">
        <f>SUM(E241:E246)</f>
        <v>23426915</v>
      </c>
      <c r="F247" s="34">
        <f>SUM(F241:F246)</f>
        <v>2151048</v>
      </c>
      <c r="G247" s="39">
        <f t="shared" si="56"/>
        <v>8.8620514659879093E-2</v>
      </c>
      <c r="H247" s="34">
        <f>SUM(H241:H246)</f>
        <v>4476102</v>
      </c>
      <c r="I247" s="39">
        <f t="shared" si="57"/>
        <v>0.18440986110496563</v>
      </c>
      <c r="J247" s="34">
        <f>SUM(J241:J246)</f>
        <v>5413736</v>
      </c>
      <c r="K247" s="39">
        <f t="shared" si="58"/>
        <v>0.23109043593661394</v>
      </c>
      <c r="L247" s="34">
        <f>SUM(L241:L246)</f>
        <v>0</v>
      </c>
      <c r="M247" s="39">
        <f t="shared" si="59"/>
        <v>0</v>
      </c>
      <c r="N247" s="34">
        <f t="shared" si="60"/>
        <v>12040886</v>
      </c>
      <c r="O247" s="39">
        <f t="shared" si="61"/>
        <v>0.513976594869619</v>
      </c>
      <c r="P247" s="34">
        <f>SUM(P241:P246)</f>
        <v>3254553</v>
      </c>
      <c r="Q247" s="34">
        <f>SUM(Q241:Q246)</f>
        <v>25428574</v>
      </c>
      <c r="R247" s="34">
        <f>SUM(R241:R246)</f>
        <v>20723946</v>
      </c>
      <c r="S247" s="34">
        <f>SUM(S241:S246)</f>
        <v>12183976</v>
      </c>
      <c r="T247" s="39">
        <f t="shared" si="62"/>
        <v>0.58791776430994369</v>
      </c>
      <c r="U247" s="39">
        <f t="shared" si="63"/>
        <v>0.66343457918798676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15852930</v>
      </c>
      <c r="E253" s="33">
        <v>17634133</v>
      </c>
      <c r="F253" s="33">
        <v>-5370</v>
      </c>
      <c r="G253" s="38">
        <f t="shared" si="56"/>
        <v>-3.3873864326657596E-4</v>
      </c>
      <c r="H253" s="33">
        <v>3087808</v>
      </c>
      <c r="I253" s="38">
        <f t="shared" si="57"/>
        <v>0.19477837850794774</v>
      </c>
      <c r="J253" s="33">
        <v>3084402</v>
      </c>
      <c r="K253" s="38">
        <f t="shared" si="58"/>
        <v>0.17491089581778702</v>
      </c>
      <c r="L253" s="33">
        <v>0</v>
      </c>
      <c r="M253" s="38">
        <f t="shared" si="59"/>
        <v>0</v>
      </c>
      <c r="N253" s="33">
        <f t="shared" si="60"/>
        <v>6166840</v>
      </c>
      <c r="O253" s="38">
        <f t="shared" si="61"/>
        <v>0.34971041672420189</v>
      </c>
      <c r="P253" s="33">
        <v>7233</v>
      </c>
      <c r="Q253" s="33">
        <v>15644263</v>
      </c>
      <c r="R253" s="33">
        <v>15243102</v>
      </c>
      <c r="S253" s="33">
        <v>6169685</v>
      </c>
      <c r="T253" s="38">
        <f t="shared" si="62"/>
        <v>0.40475258907274908</v>
      </c>
      <c r="U253" s="38">
        <f t="shared" si="63"/>
        <v>425.43467440895893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15852930</v>
      </c>
      <c r="E254" s="34">
        <f>SUM(E248:E253)</f>
        <v>17634133</v>
      </c>
      <c r="F254" s="34">
        <f>SUM(F248:F253)</f>
        <v>-5370</v>
      </c>
      <c r="G254" s="39">
        <f t="shared" si="56"/>
        <v>-3.3873864326657596E-4</v>
      </c>
      <c r="H254" s="34">
        <f>SUM(H248:H253)</f>
        <v>3087808</v>
      </c>
      <c r="I254" s="39">
        <f t="shared" si="57"/>
        <v>0.19477837850794774</v>
      </c>
      <c r="J254" s="34">
        <f>SUM(J248:J253)</f>
        <v>3084402</v>
      </c>
      <c r="K254" s="39">
        <f t="shared" si="58"/>
        <v>0.17491089581778702</v>
      </c>
      <c r="L254" s="34">
        <f>SUM(L248:L253)</f>
        <v>0</v>
      </c>
      <c r="M254" s="39">
        <f t="shared" si="59"/>
        <v>0</v>
      </c>
      <c r="N254" s="34">
        <f t="shared" si="60"/>
        <v>6166840</v>
      </c>
      <c r="O254" s="39">
        <f t="shared" si="61"/>
        <v>0.34971041672420189</v>
      </c>
      <c r="P254" s="34">
        <f>SUM(P248:P253)</f>
        <v>7233</v>
      </c>
      <c r="Q254" s="34">
        <f>SUM(Q248:Q253)</f>
        <v>15644263</v>
      </c>
      <c r="R254" s="34">
        <f>SUM(R248:R253)</f>
        <v>15243102</v>
      </c>
      <c r="S254" s="34">
        <f>SUM(S248:S253)</f>
        <v>6169685</v>
      </c>
      <c r="T254" s="39">
        <f t="shared" si="62"/>
        <v>0.40475258907274908</v>
      </c>
      <c r="U254" s="39">
        <f t="shared" si="63"/>
        <v>425.43467440895893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5614163</v>
      </c>
      <c r="E255" s="33">
        <v>5549067</v>
      </c>
      <c r="F255" s="33">
        <v>747275</v>
      </c>
      <c r="G255" s="38">
        <f t="shared" si="56"/>
        <v>0.13310532665332303</v>
      </c>
      <c r="H255" s="33">
        <v>1016350</v>
      </c>
      <c r="I255" s="38">
        <f t="shared" si="57"/>
        <v>0.18103321902125036</v>
      </c>
      <c r="J255" s="33">
        <v>909853</v>
      </c>
      <c r="K255" s="38">
        <f t="shared" si="58"/>
        <v>0.1639650413303714</v>
      </c>
      <c r="L255" s="33">
        <v>0</v>
      </c>
      <c r="M255" s="38">
        <f t="shared" si="59"/>
        <v>0</v>
      </c>
      <c r="N255" s="33">
        <f t="shared" si="60"/>
        <v>2673478</v>
      </c>
      <c r="O255" s="38">
        <f t="shared" si="61"/>
        <v>0.48178874034139435</v>
      </c>
      <c r="P255" s="33">
        <v>1217493</v>
      </c>
      <c r="Q255" s="33">
        <v>5031500</v>
      </c>
      <c r="R255" s="33">
        <v>5031500</v>
      </c>
      <c r="S255" s="33">
        <v>3684615</v>
      </c>
      <c r="T255" s="38">
        <f t="shared" si="62"/>
        <v>0.73230945046208884</v>
      </c>
      <c r="U255" s="38">
        <f t="shared" si="63"/>
        <v>-0.25268317764455317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4943700</v>
      </c>
      <c r="E257" s="33">
        <v>4943700</v>
      </c>
      <c r="F257" s="33">
        <v>612590</v>
      </c>
      <c r="G257" s="38">
        <f t="shared" si="56"/>
        <v>0.12391326334526771</v>
      </c>
      <c r="H257" s="33">
        <v>613620</v>
      </c>
      <c r="I257" s="38">
        <f t="shared" si="57"/>
        <v>0.12412160932095394</v>
      </c>
      <c r="J257" s="33">
        <v>525813</v>
      </c>
      <c r="K257" s="38">
        <f t="shared" si="58"/>
        <v>0.10636021603252624</v>
      </c>
      <c r="L257" s="33">
        <v>0</v>
      </c>
      <c r="M257" s="38">
        <f t="shared" si="59"/>
        <v>0</v>
      </c>
      <c r="N257" s="33">
        <f t="shared" si="60"/>
        <v>1752023</v>
      </c>
      <c r="O257" s="38">
        <f t="shared" si="61"/>
        <v>0.35439508869874792</v>
      </c>
      <c r="P257" s="33">
        <v>1578766</v>
      </c>
      <c r="Q257" s="33">
        <v>4151893</v>
      </c>
      <c r="R257" s="33">
        <v>3951893</v>
      </c>
      <c r="S257" s="33">
        <v>1616514</v>
      </c>
      <c r="T257" s="38">
        <f t="shared" si="62"/>
        <v>0.40904801825353065</v>
      </c>
      <c r="U257" s="38">
        <f t="shared" si="63"/>
        <v>-0.66694684329406639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6879484</v>
      </c>
      <c r="E258" s="33">
        <v>6879484</v>
      </c>
      <c r="F258" s="33">
        <v>1524262</v>
      </c>
      <c r="G258" s="38">
        <f t="shared" si="56"/>
        <v>0.22156632677683386</v>
      </c>
      <c r="H258" s="33">
        <v>1588951</v>
      </c>
      <c r="I258" s="38">
        <f t="shared" si="57"/>
        <v>0.23096950294527904</v>
      </c>
      <c r="J258" s="33">
        <v>1393711</v>
      </c>
      <c r="K258" s="38">
        <f t="shared" si="58"/>
        <v>0.20258946746587389</v>
      </c>
      <c r="L258" s="33">
        <v>0</v>
      </c>
      <c r="M258" s="38">
        <f t="shared" si="59"/>
        <v>0</v>
      </c>
      <c r="N258" s="33">
        <f t="shared" si="60"/>
        <v>4506924</v>
      </c>
      <c r="O258" s="38">
        <f t="shared" si="61"/>
        <v>0.65512529718798673</v>
      </c>
      <c r="P258" s="33">
        <v>1449888</v>
      </c>
      <c r="Q258" s="33">
        <v>6048689</v>
      </c>
      <c r="R258" s="33">
        <v>6100987</v>
      </c>
      <c r="S258" s="33">
        <v>4069631</v>
      </c>
      <c r="T258" s="38">
        <f t="shared" si="62"/>
        <v>0.66704469293247137</v>
      </c>
      <c r="U258" s="38">
        <f t="shared" si="63"/>
        <v>-3.8745751395969918E-2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17437347</v>
      </c>
      <c r="E259" s="34">
        <f>SUM(E255:E258)</f>
        <v>17372251</v>
      </c>
      <c r="F259" s="34">
        <f>SUM(F255:F258)</f>
        <v>2884127</v>
      </c>
      <c r="G259" s="39">
        <f t="shared" si="56"/>
        <v>0.16539941540418965</v>
      </c>
      <c r="H259" s="34">
        <f>SUM(H255:H258)</f>
        <v>3218921</v>
      </c>
      <c r="I259" s="39">
        <f t="shared" si="57"/>
        <v>0.18459923978114331</v>
      </c>
      <c r="J259" s="34">
        <f>SUM(J255:J258)</f>
        <v>2829377</v>
      </c>
      <c r="K259" s="39">
        <f t="shared" si="58"/>
        <v>0.16286760996027516</v>
      </c>
      <c r="L259" s="34">
        <f>SUM(L255:L258)</f>
        <v>0</v>
      </c>
      <c r="M259" s="39">
        <f t="shared" si="59"/>
        <v>0</v>
      </c>
      <c r="N259" s="34">
        <f t="shared" si="60"/>
        <v>8932425</v>
      </c>
      <c r="O259" s="39">
        <f t="shared" si="61"/>
        <v>0.51417775393643572</v>
      </c>
      <c r="P259" s="34">
        <f>SUM(P255:P258)</f>
        <v>4246147</v>
      </c>
      <c r="Q259" s="34">
        <f>SUM(Q255:Q258)</f>
        <v>15232082</v>
      </c>
      <c r="R259" s="34">
        <f>SUM(R255:R258)</f>
        <v>15084380</v>
      </c>
      <c r="S259" s="34">
        <f>SUM(S255:S258)</f>
        <v>9370760</v>
      </c>
      <c r="T259" s="39">
        <f t="shared" si="62"/>
        <v>0.62122274829989699</v>
      </c>
      <c r="U259" s="39">
        <f t="shared" si="63"/>
        <v>-0.33366013941580452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86573774</v>
      </c>
      <c r="E260" s="34">
        <f>SUM(E234:E239,E241:E246,E248:E253,E255:E258)</f>
        <v>87545081</v>
      </c>
      <c r="F260" s="34">
        <f>SUM(F234:F239,F241:F246,F248:F253,F255:F258)</f>
        <v>10995232</v>
      </c>
      <c r="G260" s="39">
        <f t="shared" si="56"/>
        <v>0.12700418951355869</v>
      </c>
      <c r="H260" s="34">
        <f>SUM(H234:H239,H241:H246,H248:H253,H255:H258)</f>
        <v>17563817</v>
      </c>
      <c r="I260" s="39">
        <f t="shared" si="57"/>
        <v>0.20287687816405001</v>
      </c>
      <c r="J260" s="34">
        <f>SUM(J234:J239,J241:J246,J248:J253,J255:J258)</f>
        <v>17743076</v>
      </c>
      <c r="K260" s="39">
        <f t="shared" si="58"/>
        <v>0.20267359167786936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46302125</v>
      </c>
      <c r="O260" s="39">
        <f t="shared" si="61"/>
        <v>0.52889465028880378</v>
      </c>
      <c r="P260" s="34">
        <f>SUM(P234:P239,P241:P246,P248:P253,P255:P258)</f>
        <v>12740206</v>
      </c>
      <c r="Q260" s="34">
        <f>SUM(Q234:Q239,Q241:Q246,Q248:Q253,Q255:Q258)</f>
        <v>77561535</v>
      </c>
      <c r="R260" s="34">
        <f>SUM(R234:R239,R241:R246,R248:R253,R255:R258)</f>
        <v>71237179</v>
      </c>
      <c r="S260" s="34">
        <f>SUM(S234:S239,S241:S246,S248:S253,S255:S258)</f>
        <v>41595278</v>
      </c>
      <c r="T260" s="39">
        <f t="shared" si="62"/>
        <v>0.58389844437832106</v>
      </c>
      <c r="U260" s="39">
        <f t="shared" si="63"/>
        <v>0.39268360338914454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2348831</v>
      </c>
      <c r="E263" s="33">
        <v>2189518</v>
      </c>
      <c r="F263" s="33">
        <v>298000</v>
      </c>
      <c r="G263" s="38">
        <f t="shared" ref="G263:G299" si="64">IF(($D263     =0),0,($F263     /$D263     ))</f>
        <v>0.12687162252201201</v>
      </c>
      <c r="H263" s="33">
        <v>446256</v>
      </c>
      <c r="I263" s="38">
        <f t="shared" ref="I263:I299" si="65">IF(($D263     =0),0,($H263     /$D263     ))</f>
        <v>0.18999068047041273</v>
      </c>
      <c r="J263" s="33">
        <v>357919</v>
      </c>
      <c r="K263" s="38">
        <f t="shared" ref="K263:K299" si="66">IF(($E263     =0),0,($J263     /$E263     ))</f>
        <v>0.1634693115105699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1102175</v>
      </c>
      <c r="O263" s="38">
        <f t="shared" ref="O263:O299" si="69">IF(($E263     =0),0,($N263     /$E263     ))</f>
        <v>0.50338704682948487</v>
      </c>
      <c r="P263" s="33">
        <v>195428</v>
      </c>
      <c r="Q263" s="33">
        <v>2576043</v>
      </c>
      <c r="R263" s="33">
        <v>2276702</v>
      </c>
      <c r="S263" s="33">
        <v>1056327</v>
      </c>
      <c r="T263" s="38">
        <f t="shared" ref="T263:T299" si="70">IF(($R263     =0),0,($S263     /$R263     ))</f>
        <v>0.46397244786537722</v>
      </c>
      <c r="U263" s="38">
        <f t="shared" ref="U263:U299" si="71">IF(($P263     =0),0,(($J263     /$P263     )-1))</f>
        <v>0.83146222649773827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2866379</v>
      </c>
      <c r="E266" s="33">
        <v>2575150</v>
      </c>
      <c r="F266" s="33">
        <v>731656</v>
      </c>
      <c r="G266" s="38">
        <f t="shared" si="64"/>
        <v>0.25525445169672262</v>
      </c>
      <c r="H266" s="33">
        <v>1083840</v>
      </c>
      <c r="I266" s="38">
        <f t="shared" si="65"/>
        <v>0.3781216649996389</v>
      </c>
      <c r="J266" s="33">
        <v>443391</v>
      </c>
      <c r="K266" s="38">
        <f t="shared" si="66"/>
        <v>0.17218064967089297</v>
      </c>
      <c r="L266" s="33">
        <v>0</v>
      </c>
      <c r="M266" s="38">
        <f t="shared" si="67"/>
        <v>0</v>
      </c>
      <c r="N266" s="33">
        <f t="shared" si="68"/>
        <v>2258887</v>
      </c>
      <c r="O266" s="38">
        <f t="shared" si="69"/>
        <v>0.87718657165601999</v>
      </c>
      <c r="P266" s="33">
        <v>649086</v>
      </c>
      <c r="Q266" s="33">
        <v>4508513</v>
      </c>
      <c r="R266" s="33">
        <v>4136833</v>
      </c>
      <c r="S266" s="33">
        <v>2774044</v>
      </c>
      <c r="T266" s="38">
        <f t="shared" si="70"/>
        <v>0.67057190851068926</v>
      </c>
      <c r="U266" s="38">
        <f t="shared" si="71"/>
        <v>-0.31689945554210075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5215210</v>
      </c>
      <c r="E267" s="34">
        <f>SUM(E263:E266)</f>
        <v>4764668</v>
      </c>
      <c r="F267" s="34">
        <f>SUM(F263:F266)</f>
        <v>1029656</v>
      </c>
      <c r="G267" s="39">
        <f t="shared" si="64"/>
        <v>0.19743327689584889</v>
      </c>
      <c r="H267" s="34">
        <f>SUM(H263:H266)</f>
        <v>1530096</v>
      </c>
      <c r="I267" s="39">
        <f t="shared" si="65"/>
        <v>0.29339106191313485</v>
      </c>
      <c r="J267" s="34">
        <f>SUM(J263:J266)</f>
        <v>801310</v>
      </c>
      <c r="K267" s="39">
        <f t="shared" si="66"/>
        <v>0.1681775099545236</v>
      </c>
      <c r="L267" s="34">
        <f>SUM(L263:L266)</f>
        <v>0</v>
      </c>
      <c r="M267" s="39">
        <f t="shared" si="67"/>
        <v>0</v>
      </c>
      <c r="N267" s="34">
        <f t="shared" si="68"/>
        <v>3361062</v>
      </c>
      <c r="O267" s="39">
        <f t="shared" si="69"/>
        <v>0.70541368254829084</v>
      </c>
      <c r="P267" s="34">
        <f>SUM(P263:P266)</f>
        <v>844514</v>
      </c>
      <c r="Q267" s="34">
        <f>SUM(Q263:Q266)</f>
        <v>7084556</v>
      </c>
      <c r="R267" s="34">
        <f>SUM(R263:R266)</f>
        <v>6413535</v>
      </c>
      <c r="S267" s="34">
        <f>SUM(S263:S266)</f>
        <v>3830371</v>
      </c>
      <c r="T267" s="39">
        <f t="shared" si="70"/>
        <v>0.59723241550876394</v>
      </c>
      <c r="U267" s="39">
        <f t="shared" si="71"/>
        <v>-5.11584177408545E-2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216493</v>
      </c>
      <c r="E268" s="33">
        <v>425731</v>
      </c>
      <c r="F268" s="33">
        <v>0</v>
      </c>
      <c r="G268" s="38">
        <f t="shared" si="64"/>
        <v>0</v>
      </c>
      <c r="H268" s="33">
        <v>44689</v>
      </c>
      <c r="I268" s="38">
        <f t="shared" si="65"/>
        <v>0.20642237855265527</v>
      </c>
      <c r="J268" s="33">
        <v>166428</v>
      </c>
      <c r="K268" s="38">
        <f t="shared" si="66"/>
        <v>0.39092290671809193</v>
      </c>
      <c r="L268" s="33">
        <v>0</v>
      </c>
      <c r="M268" s="38">
        <f t="shared" si="67"/>
        <v>0</v>
      </c>
      <c r="N268" s="33">
        <f t="shared" si="68"/>
        <v>211117</v>
      </c>
      <c r="O268" s="38">
        <f t="shared" si="69"/>
        <v>0.495892946484987</v>
      </c>
      <c r="P268" s="33">
        <v>45438</v>
      </c>
      <c r="Q268" s="33">
        <v>243223</v>
      </c>
      <c r="R268" s="33">
        <v>167684</v>
      </c>
      <c r="S268" s="33">
        <v>135880</v>
      </c>
      <c r="T268" s="38">
        <f t="shared" si="70"/>
        <v>0.81033372295508221</v>
      </c>
      <c r="U268" s="38">
        <f t="shared" si="71"/>
        <v>2.6627492407236235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1811442</v>
      </c>
      <c r="E269" s="33">
        <v>1811442</v>
      </c>
      <c r="F269" s="33">
        <v>256314</v>
      </c>
      <c r="G269" s="38">
        <f t="shared" si="64"/>
        <v>0.14149721603010199</v>
      </c>
      <c r="H269" s="33">
        <v>310532</v>
      </c>
      <c r="I269" s="38">
        <f t="shared" si="65"/>
        <v>0.17142806670045191</v>
      </c>
      <c r="J269" s="33">
        <v>287217</v>
      </c>
      <c r="K269" s="38">
        <f t="shared" si="66"/>
        <v>0.15855710533376172</v>
      </c>
      <c r="L269" s="33">
        <v>0</v>
      </c>
      <c r="M269" s="38">
        <f t="shared" si="67"/>
        <v>0</v>
      </c>
      <c r="N269" s="33">
        <f t="shared" si="68"/>
        <v>854063</v>
      </c>
      <c r="O269" s="38">
        <f t="shared" si="69"/>
        <v>0.47148238806431564</v>
      </c>
      <c r="P269" s="33">
        <v>248521</v>
      </c>
      <c r="Q269" s="33">
        <v>1492849</v>
      </c>
      <c r="R269" s="33">
        <v>1427909</v>
      </c>
      <c r="S269" s="33">
        <v>850651</v>
      </c>
      <c r="T269" s="38">
        <f t="shared" si="70"/>
        <v>0.59573194090099579</v>
      </c>
      <c r="U269" s="38">
        <f t="shared" si="71"/>
        <v>0.15570515167732313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1920000</v>
      </c>
      <c r="E271" s="33">
        <v>1858202</v>
      </c>
      <c r="F271" s="33">
        <v>312025</v>
      </c>
      <c r="G271" s="38">
        <f t="shared" si="64"/>
        <v>0.16251302083333333</v>
      </c>
      <c r="H271" s="33">
        <v>886377</v>
      </c>
      <c r="I271" s="38">
        <f t="shared" si="65"/>
        <v>0.46165468749999999</v>
      </c>
      <c r="J271" s="33">
        <v>275852</v>
      </c>
      <c r="K271" s="38">
        <f t="shared" si="66"/>
        <v>0.14845102954361258</v>
      </c>
      <c r="L271" s="33">
        <v>0</v>
      </c>
      <c r="M271" s="38">
        <f t="shared" si="67"/>
        <v>0</v>
      </c>
      <c r="N271" s="33">
        <f t="shared" si="68"/>
        <v>1474254</v>
      </c>
      <c r="O271" s="38">
        <f t="shared" si="69"/>
        <v>0.79337660814055733</v>
      </c>
      <c r="P271" s="33">
        <v>717483</v>
      </c>
      <c r="Q271" s="33">
        <v>1900000</v>
      </c>
      <c r="R271" s="33">
        <v>1930339</v>
      </c>
      <c r="S271" s="33">
        <v>1492711</v>
      </c>
      <c r="T271" s="38">
        <f t="shared" si="70"/>
        <v>0.77328956209246147</v>
      </c>
      <c r="U271" s="38">
        <f t="shared" si="71"/>
        <v>-0.61552817279294425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1156749</v>
      </c>
      <c r="E274" s="33">
        <v>1043628</v>
      </c>
      <c r="F274" s="33">
        <v>221488</v>
      </c>
      <c r="G274" s="38">
        <f t="shared" si="64"/>
        <v>0.19147455498124485</v>
      </c>
      <c r="H274" s="33">
        <v>246222</v>
      </c>
      <c r="I274" s="38">
        <f t="shared" si="65"/>
        <v>0.21285689462450366</v>
      </c>
      <c r="J274" s="33">
        <v>214624</v>
      </c>
      <c r="K274" s="38">
        <f t="shared" si="66"/>
        <v>0.20565182229683374</v>
      </c>
      <c r="L274" s="33">
        <v>0</v>
      </c>
      <c r="M274" s="38">
        <f t="shared" si="67"/>
        <v>0</v>
      </c>
      <c r="N274" s="33">
        <f t="shared" si="68"/>
        <v>682334</v>
      </c>
      <c r="O274" s="38">
        <f t="shared" si="69"/>
        <v>0.65380959498978564</v>
      </c>
      <c r="P274" s="33">
        <v>203257</v>
      </c>
      <c r="Q274" s="33">
        <v>1456641</v>
      </c>
      <c r="R274" s="33">
        <v>1097227</v>
      </c>
      <c r="S274" s="33">
        <v>719755</v>
      </c>
      <c r="T274" s="38">
        <f t="shared" si="70"/>
        <v>0.65597638410283376</v>
      </c>
      <c r="U274" s="38">
        <f t="shared" si="71"/>
        <v>5.5924273210762765E-2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5104684</v>
      </c>
      <c r="E275" s="34">
        <f>SUM(E268:E274)</f>
        <v>5139003</v>
      </c>
      <c r="F275" s="34">
        <f>SUM(F268:F274)</f>
        <v>789827</v>
      </c>
      <c r="G275" s="39">
        <f t="shared" si="64"/>
        <v>0.15472593406369523</v>
      </c>
      <c r="H275" s="34">
        <f>SUM(H268:H274)</f>
        <v>1487820</v>
      </c>
      <c r="I275" s="39">
        <f t="shared" si="65"/>
        <v>0.29146172417332789</v>
      </c>
      <c r="J275" s="34">
        <f>SUM(J268:J274)</f>
        <v>944121</v>
      </c>
      <c r="K275" s="39">
        <f t="shared" si="66"/>
        <v>0.18371676373802467</v>
      </c>
      <c r="L275" s="34">
        <f>SUM(L268:L274)</f>
        <v>0</v>
      </c>
      <c r="M275" s="39">
        <f t="shared" si="67"/>
        <v>0</v>
      </c>
      <c r="N275" s="34">
        <f t="shared" si="68"/>
        <v>3221768</v>
      </c>
      <c r="O275" s="39">
        <f t="shared" si="69"/>
        <v>0.62692471672034444</v>
      </c>
      <c r="P275" s="34">
        <f>SUM(P268:P274)</f>
        <v>1214699</v>
      </c>
      <c r="Q275" s="34">
        <f>SUM(Q268:Q274)</f>
        <v>5092713</v>
      </c>
      <c r="R275" s="34">
        <f>SUM(R268:R274)</f>
        <v>4623159</v>
      </c>
      <c r="S275" s="34">
        <f>SUM(S268:S274)</f>
        <v>3198997</v>
      </c>
      <c r="T275" s="39">
        <f t="shared" si="70"/>
        <v>0.6919504607131185</v>
      </c>
      <c r="U275" s="39">
        <f t="shared" si="71"/>
        <v>-0.22275312649471191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953402</v>
      </c>
      <c r="E278" s="33">
        <v>953402</v>
      </c>
      <c r="F278" s="33">
        <v>628914</v>
      </c>
      <c r="G278" s="38">
        <f t="shared" si="64"/>
        <v>0.65965248656914921</v>
      </c>
      <c r="H278" s="33">
        <v>471019</v>
      </c>
      <c r="I278" s="38">
        <f t="shared" si="65"/>
        <v>0.49404028940572814</v>
      </c>
      <c r="J278" s="33">
        <v>138570</v>
      </c>
      <c r="K278" s="38">
        <f t="shared" si="66"/>
        <v>0.14534267811479312</v>
      </c>
      <c r="L278" s="33">
        <v>0</v>
      </c>
      <c r="M278" s="38">
        <f t="shared" si="67"/>
        <v>0</v>
      </c>
      <c r="N278" s="33">
        <f t="shared" si="68"/>
        <v>1238503</v>
      </c>
      <c r="O278" s="38">
        <f t="shared" si="69"/>
        <v>1.2990354540896705</v>
      </c>
      <c r="P278" s="33">
        <v>140788</v>
      </c>
      <c r="Q278" s="33">
        <v>917272</v>
      </c>
      <c r="R278" s="33">
        <v>917272</v>
      </c>
      <c r="S278" s="33">
        <v>559990</v>
      </c>
      <c r="T278" s="38">
        <f t="shared" si="70"/>
        <v>0.61049503309814324</v>
      </c>
      <c r="U278" s="38">
        <f t="shared" si="71"/>
        <v>-1.5754183595192761E-2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6907217</v>
      </c>
      <c r="E284" s="33">
        <v>6533185</v>
      </c>
      <c r="F284" s="33">
        <v>1632388</v>
      </c>
      <c r="G284" s="38">
        <f t="shared" si="64"/>
        <v>0.23633078271610694</v>
      </c>
      <c r="H284" s="33">
        <v>1555437</v>
      </c>
      <c r="I284" s="38">
        <f t="shared" si="65"/>
        <v>0.22519011636669298</v>
      </c>
      <c r="J284" s="33">
        <v>1441519</v>
      </c>
      <c r="K284" s="38">
        <f t="shared" si="66"/>
        <v>0.22064567282267378</v>
      </c>
      <c r="L284" s="33">
        <v>0</v>
      </c>
      <c r="M284" s="38">
        <f t="shared" si="67"/>
        <v>0</v>
      </c>
      <c r="N284" s="33">
        <f t="shared" si="68"/>
        <v>4629344</v>
      </c>
      <c r="O284" s="38">
        <f t="shared" si="69"/>
        <v>0.70858914909037474</v>
      </c>
      <c r="P284" s="33">
        <v>1547229</v>
      </c>
      <c r="Q284" s="33">
        <v>5902672</v>
      </c>
      <c r="R284" s="33">
        <v>6094886</v>
      </c>
      <c r="S284" s="33">
        <v>4356429</v>
      </c>
      <c r="T284" s="38">
        <f t="shared" si="70"/>
        <v>0.71476792182823434</v>
      </c>
      <c r="U284" s="38">
        <f t="shared" si="71"/>
        <v>-6.8322142359017346E-2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7860619</v>
      </c>
      <c r="E285" s="34">
        <f>SUM(E276:E284)</f>
        <v>7486587</v>
      </c>
      <c r="F285" s="34">
        <f>SUM(F276:F284)</f>
        <v>2261302</v>
      </c>
      <c r="G285" s="39">
        <f t="shared" si="64"/>
        <v>0.28767480016522873</v>
      </c>
      <c r="H285" s="34">
        <f>SUM(H276:H284)</f>
        <v>2026456</v>
      </c>
      <c r="I285" s="39">
        <f t="shared" si="65"/>
        <v>0.2577985270625634</v>
      </c>
      <c r="J285" s="34">
        <f>SUM(J276:J284)</f>
        <v>1580089</v>
      </c>
      <c r="K285" s="39">
        <f t="shared" si="66"/>
        <v>0.21105598585844257</v>
      </c>
      <c r="L285" s="34">
        <f>SUM(L276:L284)</f>
        <v>0</v>
      </c>
      <c r="M285" s="39">
        <f t="shared" si="67"/>
        <v>0</v>
      </c>
      <c r="N285" s="34">
        <f t="shared" si="68"/>
        <v>5867847</v>
      </c>
      <c r="O285" s="39">
        <f t="shared" si="69"/>
        <v>0.78378131450285693</v>
      </c>
      <c r="P285" s="34">
        <f>SUM(P276:P284)</f>
        <v>1688017</v>
      </c>
      <c r="Q285" s="34">
        <f>SUM(Q276:Q284)</f>
        <v>6819944</v>
      </c>
      <c r="R285" s="34">
        <f>SUM(R276:R284)</f>
        <v>7012158</v>
      </c>
      <c r="S285" s="34">
        <f>SUM(S276:S284)</f>
        <v>4916419</v>
      </c>
      <c r="T285" s="39">
        <f t="shared" si="70"/>
        <v>0.7011278125792374</v>
      </c>
      <c r="U285" s="39">
        <f t="shared" si="71"/>
        <v>-6.3937744702808108E-2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2001501</v>
      </c>
      <c r="E286" s="33">
        <v>1795763</v>
      </c>
      <c r="F286" s="33">
        <v>492284</v>
      </c>
      <c r="G286" s="38">
        <f t="shared" si="64"/>
        <v>0.24595740896457208</v>
      </c>
      <c r="H286" s="33">
        <v>358997</v>
      </c>
      <c r="I286" s="38">
        <f t="shared" si="65"/>
        <v>0.17936388740250442</v>
      </c>
      <c r="J286" s="33">
        <v>378869</v>
      </c>
      <c r="K286" s="38">
        <f t="shared" si="66"/>
        <v>0.21097939984285233</v>
      </c>
      <c r="L286" s="33">
        <v>0</v>
      </c>
      <c r="M286" s="38">
        <f t="shared" si="67"/>
        <v>0</v>
      </c>
      <c r="N286" s="33">
        <f t="shared" si="68"/>
        <v>1230150</v>
      </c>
      <c r="O286" s="38">
        <f t="shared" si="69"/>
        <v>0.68502914916946167</v>
      </c>
      <c r="P286" s="33">
        <v>0</v>
      </c>
      <c r="Q286" s="33">
        <v>1894675</v>
      </c>
      <c r="R286" s="33">
        <v>1894675</v>
      </c>
      <c r="S286" s="33">
        <v>235476</v>
      </c>
      <c r="T286" s="38">
        <f t="shared" si="70"/>
        <v>0.12428305646087059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677144</v>
      </c>
      <c r="E288" s="33">
        <v>677144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622592</v>
      </c>
      <c r="R288" s="33">
        <v>622592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1606177</v>
      </c>
      <c r="E289" s="33">
        <v>764012</v>
      </c>
      <c r="F289" s="33">
        <v>124318</v>
      </c>
      <c r="G289" s="38">
        <f t="shared" si="64"/>
        <v>7.7399937864880392E-2</v>
      </c>
      <c r="H289" s="33">
        <v>21242</v>
      </c>
      <c r="I289" s="38">
        <f t="shared" si="65"/>
        <v>1.3225192491238512E-2</v>
      </c>
      <c r="J289" s="33">
        <v>122767</v>
      </c>
      <c r="K289" s="38">
        <f t="shared" si="66"/>
        <v>0.1606872666921462</v>
      </c>
      <c r="L289" s="33">
        <v>0</v>
      </c>
      <c r="M289" s="38">
        <f t="shared" si="67"/>
        <v>0</v>
      </c>
      <c r="N289" s="33">
        <f t="shared" si="68"/>
        <v>268327</v>
      </c>
      <c r="O289" s="38">
        <f t="shared" si="69"/>
        <v>0.35120783443191994</v>
      </c>
      <c r="P289" s="33">
        <v>88938</v>
      </c>
      <c r="Q289" s="33">
        <v>1225644</v>
      </c>
      <c r="R289" s="33">
        <v>1217545</v>
      </c>
      <c r="S289" s="33">
        <v>204258</v>
      </c>
      <c r="T289" s="38">
        <f t="shared" si="70"/>
        <v>0.16776217716798969</v>
      </c>
      <c r="U289" s="38">
        <f t="shared" si="71"/>
        <v>0.38036609773100372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4054411</v>
      </c>
      <c r="E290" s="33">
        <v>4054411</v>
      </c>
      <c r="F290" s="33">
        <v>948525</v>
      </c>
      <c r="G290" s="38">
        <f t="shared" si="64"/>
        <v>0.23394890157904563</v>
      </c>
      <c r="H290" s="33">
        <v>937739</v>
      </c>
      <c r="I290" s="38">
        <f t="shared" si="65"/>
        <v>0.23128858914402117</v>
      </c>
      <c r="J290" s="33">
        <v>927489</v>
      </c>
      <c r="K290" s="38">
        <f t="shared" si="66"/>
        <v>0.22876047840241159</v>
      </c>
      <c r="L290" s="33">
        <v>0</v>
      </c>
      <c r="M290" s="38">
        <f t="shared" si="67"/>
        <v>0</v>
      </c>
      <c r="N290" s="33">
        <f t="shared" si="68"/>
        <v>2813753</v>
      </c>
      <c r="O290" s="38">
        <f t="shared" si="69"/>
        <v>0.6939979691254784</v>
      </c>
      <c r="P290" s="33">
        <v>895219</v>
      </c>
      <c r="Q290" s="33">
        <v>3468347</v>
      </c>
      <c r="R290" s="33">
        <v>3867606</v>
      </c>
      <c r="S290" s="33">
        <v>2680004</v>
      </c>
      <c r="T290" s="38">
        <f t="shared" si="70"/>
        <v>0.69293614706358408</v>
      </c>
      <c r="U290" s="38">
        <f t="shared" si="71"/>
        <v>3.6047045471554906E-2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4271202</v>
      </c>
      <c r="E291" s="33">
        <v>3660473</v>
      </c>
      <c r="F291" s="33">
        <v>826236</v>
      </c>
      <c r="G291" s="38">
        <f t="shared" si="64"/>
        <v>0.19344343817033238</v>
      </c>
      <c r="H291" s="33">
        <v>997629</v>
      </c>
      <c r="I291" s="38">
        <f t="shared" si="65"/>
        <v>0.23357101818176709</v>
      </c>
      <c r="J291" s="33">
        <v>735764</v>
      </c>
      <c r="K291" s="38">
        <f t="shared" si="66"/>
        <v>0.20100243875586571</v>
      </c>
      <c r="L291" s="33">
        <v>0</v>
      </c>
      <c r="M291" s="38">
        <f t="shared" si="67"/>
        <v>0</v>
      </c>
      <c r="N291" s="33">
        <f t="shared" si="68"/>
        <v>2559629</v>
      </c>
      <c r="O291" s="38">
        <f t="shared" si="69"/>
        <v>0.69926181671057264</v>
      </c>
      <c r="P291" s="33">
        <v>747575</v>
      </c>
      <c r="Q291" s="33">
        <v>3817241</v>
      </c>
      <c r="R291" s="33">
        <v>3505128</v>
      </c>
      <c r="S291" s="33">
        <v>2486212</v>
      </c>
      <c r="T291" s="38">
        <f t="shared" si="70"/>
        <v>0.709307049557106</v>
      </c>
      <c r="U291" s="38">
        <f t="shared" si="71"/>
        <v>-1.5799083703976202E-2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12610435</v>
      </c>
      <c r="E292" s="34">
        <f>SUM(E286:E291)</f>
        <v>10951803</v>
      </c>
      <c r="F292" s="34">
        <f>SUM(F286:F291)</f>
        <v>2391363</v>
      </c>
      <c r="G292" s="39">
        <f t="shared" si="64"/>
        <v>0.18963366450086774</v>
      </c>
      <c r="H292" s="34">
        <f>SUM(H286:H291)</f>
        <v>2315607</v>
      </c>
      <c r="I292" s="39">
        <f t="shared" si="65"/>
        <v>0.18362625872937768</v>
      </c>
      <c r="J292" s="34">
        <f>SUM(J286:J291)</f>
        <v>2164889</v>
      </c>
      <c r="K292" s="39">
        <f t="shared" si="66"/>
        <v>0.19767420944295655</v>
      </c>
      <c r="L292" s="34">
        <f>SUM(L286:L291)</f>
        <v>0</v>
      </c>
      <c r="M292" s="39">
        <f t="shared" si="67"/>
        <v>0</v>
      </c>
      <c r="N292" s="34">
        <f t="shared" si="68"/>
        <v>6871859</v>
      </c>
      <c r="O292" s="39">
        <f t="shared" si="69"/>
        <v>0.62746371533527401</v>
      </c>
      <c r="P292" s="34">
        <f>SUM(P286:P291)</f>
        <v>1731732</v>
      </c>
      <c r="Q292" s="34">
        <f>SUM(Q286:Q291)</f>
        <v>11028499</v>
      </c>
      <c r="R292" s="34">
        <f>SUM(R286:R291)</f>
        <v>11107546</v>
      </c>
      <c r="S292" s="34">
        <f>SUM(S286:S291)</f>
        <v>5605950</v>
      </c>
      <c r="T292" s="39">
        <f t="shared" si="70"/>
        <v>0.50469743721970628</v>
      </c>
      <c r="U292" s="39">
        <f t="shared" si="71"/>
        <v>0.2501293502689792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6981521</v>
      </c>
      <c r="E293" s="33">
        <v>6981521</v>
      </c>
      <c r="F293" s="33">
        <v>1477556</v>
      </c>
      <c r="G293" s="38">
        <f t="shared" si="64"/>
        <v>0.2116381229820837</v>
      </c>
      <c r="H293" s="33">
        <v>1794103</v>
      </c>
      <c r="I293" s="38">
        <f t="shared" si="65"/>
        <v>0.25697881593423555</v>
      </c>
      <c r="J293" s="33">
        <v>1523092</v>
      </c>
      <c r="K293" s="38">
        <f t="shared" si="66"/>
        <v>0.21816048394039064</v>
      </c>
      <c r="L293" s="33">
        <v>0</v>
      </c>
      <c r="M293" s="38">
        <f t="shared" si="67"/>
        <v>0</v>
      </c>
      <c r="N293" s="33">
        <f t="shared" si="68"/>
        <v>4794751</v>
      </c>
      <c r="O293" s="38">
        <f t="shared" si="69"/>
        <v>0.68677742285670984</v>
      </c>
      <c r="P293" s="33">
        <v>1493919</v>
      </c>
      <c r="Q293" s="33">
        <v>6716442</v>
      </c>
      <c r="R293" s="33">
        <v>6716442</v>
      </c>
      <c r="S293" s="33">
        <v>4639594</v>
      </c>
      <c r="T293" s="38">
        <f t="shared" si="70"/>
        <v>0.69078151795251119</v>
      </c>
      <c r="U293" s="38">
        <f t="shared" si="71"/>
        <v>1.9527832499620201E-2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3611113</v>
      </c>
      <c r="E297" s="33">
        <v>3707333</v>
      </c>
      <c r="F297" s="33">
        <v>771714</v>
      </c>
      <c r="G297" s="38">
        <f t="shared" si="64"/>
        <v>0.21370530360030274</v>
      </c>
      <c r="H297" s="33">
        <v>756188</v>
      </c>
      <c r="I297" s="38">
        <f t="shared" si="65"/>
        <v>0.20940579815696711</v>
      </c>
      <c r="J297" s="33">
        <v>552124</v>
      </c>
      <c r="K297" s="38">
        <f t="shared" si="66"/>
        <v>0.14892754440995723</v>
      </c>
      <c r="L297" s="33">
        <v>0</v>
      </c>
      <c r="M297" s="38">
        <f t="shared" si="67"/>
        <v>0</v>
      </c>
      <c r="N297" s="33">
        <f t="shared" si="68"/>
        <v>2080026</v>
      </c>
      <c r="O297" s="38">
        <f t="shared" si="69"/>
        <v>0.56105723440543376</v>
      </c>
      <c r="P297" s="33">
        <v>688568</v>
      </c>
      <c r="Q297" s="33">
        <v>3610700</v>
      </c>
      <c r="R297" s="33">
        <v>3827100</v>
      </c>
      <c r="S297" s="33">
        <v>2127785</v>
      </c>
      <c r="T297" s="38">
        <f t="shared" si="70"/>
        <v>0.55597841707820539</v>
      </c>
      <c r="U297" s="38">
        <f t="shared" si="71"/>
        <v>-0.19815617339173475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10592634</v>
      </c>
      <c r="E298" s="34">
        <f>SUM(E293:E297)</f>
        <v>10688854</v>
      </c>
      <c r="F298" s="34">
        <f>SUM(F293:F297)</f>
        <v>2249270</v>
      </c>
      <c r="G298" s="39">
        <f t="shared" si="64"/>
        <v>0.21234284126120095</v>
      </c>
      <c r="H298" s="34">
        <f>SUM(H293:H297)</f>
        <v>2550291</v>
      </c>
      <c r="I298" s="39">
        <f t="shared" si="65"/>
        <v>0.24076079660639649</v>
      </c>
      <c r="J298" s="34">
        <f>SUM(J293:J297)</f>
        <v>2075216</v>
      </c>
      <c r="K298" s="39">
        <f t="shared" si="66"/>
        <v>0.19414766073144979</v>
      </c>
      <c r="L298" s="34">
        <f>SUM(L293:L297)</f>
        <v>0</v>
      </c>
      <c r="M298" s="39">
        <f t="shared" si="67"/>
        <v>0</v>
      </c>
      <c r="N298" s="34">
        <f t="shared" si="68"/>
        <v>6874777</v>
      </c>
      <c r="O298" s="39">
        <f t="shared" si="69"/>
        <v>0.64317250474185539</v>
      </c>
      <c r="P298" s="34">
        <f>SUM(P293:P297)</f>
        <v>2182487</v>
      </c>
      <c r="Q298" s="34">
        <f>SUM(Q293:Q297)</f>
        <v>10327142</v>
      </c>
      <c r="R298" s="34">
        <f>SUM(R293:R297)</f>
        <v>10543542</v>
      </c>
      <c r="S298" s="34">
        <f>SUM(S293:S297)</f>
        <v>6767379</v>
      </c>
      <c r="T298" s="39">
        <f t="shared" si="70"/>
        <v>0.6418506228741726</v>
      </c>
      <c r="U298" s="39">
        <f t="shared" si="71"/>
        <v>-4.9150808229327381E-2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41383582</v>
      </c>
      <c r="E299" s="34">
        <f>SUM(E263:E266,E268:E274,E276:E284,E286:E291,E293:E297)</f>
        <v>39030915</v>
      </c>
      <c r="F299" s="34">
        <f>SUM(F263:F266,F268:F274,F276:F284,F286:F291,F293:F297)</f>
        <v>8721418</v>
      </c>
      <c r="G299" s="39">
        <f t="shared" si="64"/>
        <v>0.21074584602173876</v>
      </c>
      <c r="H299" s="34">
        <f>SUM(H263:H266,H268:H274,H276:H284,H286:H291,H293:H297)</f>
        <v>9910270</v>
      </c>
      <c r="I299" s="39">
        <f t="shared" si="65"/>
        <v>0.23947347042119263</v>
      </c>
      <c r="J299" s="34">
        <f>SUM(J263:J266,J268:J274,J276:J284,J286:J291,J293:J297)</f>
        <v>7565625</v>
      </c>
      <c r="K299" s="39">
        <f t="shared" si="66"/>
        <v>0.19383673172919466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26197313</v>
      </c>
      <c r="O299" s="39">
        <f t="shared" si="69"/>
        <v>0.67119392409837175</v>
      </c>
      <c r="P299" s="34">
        <f>SUM(P263:P266,P268:P274,P276:P284,P286:P291,P293:P297)</f>
        <v>7661449</v>
      </c>
      <c r="Q299" s="34">
        <f>SUM(Q263:Q266,Q268:Q274,Q276:Q284,Q286:Q291,Q293:Q297)</f>
        <v>40352854</v>
      </c>
      <c r="R299" s="34">
        <f>SUM(R263:R266,R268:R274,R276:R284,R286:R291,R293:R297)</f>
        <v>39699940</v>
      </c>
      <c r="S299" s="34">
        <f>SUM(S263:S266,S268:S274,S276:S284,S286:S291,S293:S297)</f>
        <v>24319116</v>
      </c>
      <c r="T299" s="39">
        <f t="shared" si="70"/>
        <v>0.61257311723896812</v>
      </c>
      <c r="U299" s="39">
        <f t="shared" si="71"/>
        <v>-1.2507294638390176E-2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50345506</v>
      </c>
      <c r="E302" s="33">
        <v>53057851</v>
      </c>
      <c r="F302" s="33">
        <v>11810639</v>
      </c>
      <c r="G302" s="38">
        <f t="shared" ref="G302:G339" si="72">IF(($D302     =0),0,($F302     /$D302     ))</f>
        <v>0.23459172304276771</v>
      </c>
      <c r="H302" s="33">
        <v>14498963</v>
      </c>
      <c r="I302" s="38">
        <f t="shared" ref="I302:I339" si="73">IF(($D302     =0),0,($H302     /$D302     ))</f>
        <v>0.28798921993156651</v>
      </c>
      <c r="J302" s="33">
        <v>12349309</v>
      </c>
      <c r="K302" s="38">
        <f t="shared" ref="K302:K339" si="74">IF(($E302     =0),0,($J302     /$E302     ))</f>
        <v>0.2327517750389099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38658911</v>
      </c>
      <c r="O302" s="38">
        <f t="shared" ref="O302:O339" si="77">IF(($E302     =0),0,($N302     /$E302     ))</f>
        <v>0.72861810780839953</v>
      </c>
      <c r="P302" s="33">
        <v>11775326</v>
      </c>
      <c r="Q302" s="33">
        <v>53391941</v>
      </c>
      <c r="R302" s="33">
        <v>52434182</v>
      </c>
      <c r="S302" s="33">
        <v>37590483</v>
      </c>
      <c r="T302" s="38">
        <f t="shared" ref="T302:T339" si="78">IF(($R302     =0),0,($S302     /$R302     ))</f>
        <v>0.71690797045331989</v>
      </c>
      <c r="U302" s="38">
        <f t="shared" ref="U302:U339" si="79">IF(($P302     =0),0,(($J302     /$P302     )-1))</f>
        <v>4.8744552804737662E-2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50345506</v>
      </c>
      <c r="E303" s="34">
        <f>E302</f>
        <v>53057851</v>
      </c>
      <c r="F303" s="34">
        <f>F302</f>
        <v>11810639</v>
      </c>
      <c r="G303" s="39">
        <f t="shared" si="72"/>
        <v>0.23459172304276771</v>
      </c>
      <c r="H303" s="34">
        <f>H302</f>
        <v>14498963</v>
      </c>
      <c r="I303" s="39">
        <f t="shared" si="73"/>
        <v>0.28798921993156651</v>
      </c>
      <c r="J303" s="34">
        <f>J302</f>
        <v>12349309</v>
      </c>
      <c r="K303" s="39">
        <f t="shared" si="74"/>
        <v>0.2327517750389099</v>
      </c>
      <c r="L303" s="34">
        <f>L302</f>
        <v>0</v>
      </c>
      <c r="M303" s="39">
        <f t="shared" si="75"/>
        <v>0</v>
      </c>
      <c r="N303" s="34">
        <f t="shared" si="76"/>
        <v>38658911</v>
      </c>
      <c r="O303" s="39">
        <f t="shared" si="77"/>
        <v>0.72861810780839953</v>
      </c>
      <c r="P303" s="34">
        <f>P302</f>
        <v>11775326</v>
      </c>
      <c r="Q303" s="34">
        <f>Q302</f>
        <v>53391941</v>
      </c>
      <c r="R303" s="34">
        <f>R302</f>
        <v>52434182</v>
      </c>
      <c r="S303" s="34">
        <f>S302</f>
        <v>37590483</v>
      </c>
      <c r="T303" s="39">
        <f t="shared" si="78"/>
        <v>0.71690797045331989</v>
      </c>
      <c r="U303" s="39">
        <f t="shared" si="79"/>
        <v>4.8744552804737662E-2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1148030</v>
      </c>
      <c r="E305" s="33">
        <v>965160</v>
      </c>
      <c r="F305" s="33">
        <v>233680</v>
      </c>
      <c r="G305" s="38">
        <f t="shared" si="72"/>
        <v>0.20354868775206222</v>
      </c>
      <c r="H305" s="33">
        <v>309869</v>
      </c>
      <c r="I305" s="38">
        <f t="shared" si="73"/>
        <v>0.26991367821398393</v>
      </c>
      <c r="J305" s="33">
        <v>245721</v>
      </c>
      <c r="K305" s="38">
        <f t="shared" si="74"/>
        <v>0.25459094865100085</v>
      </c>
      <c r="L305" s="33">
        <v>0</v>
      </c>
      <c r="M305" s="38">
        <f t="shared" si="75"/>
        <v>0</v>
      </c>
      <c r="N305" s="33">
        <f t="shared" si="76"/>
        <v>789270</v>
      </c>
      <c r="O305" s="38">
        <f t="shared" si="77"/>
        <v>0.81776078577645162</v>
      </c>
      <c r="P305" s="33">
        <v>256248</v>
      </c>
      <c r="Q305" s="33">
        <v>1164132</v>
      </c>
      <c r="R305" s="33">
        <v>1137465</v>
      </c>
      <c r="S305" s="33">
        <v>835340</v>
      </c>
      <c r="T305" s="38">
        <f t="shared" si="78"/>
        <v>0.73438743170119525</v>
      </c>
      <c r="U305" s="38">
        <f t="shared" si="79"/>
        <v>-4.1081296244263377E-2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1413520</v>
      </c>
      <c r="E306" s="33">
        <v>1481020</v>
      </c>
      <c r="F306" s="33">
        <v>317422</v>
      </c>
      <c r="G306" s="38">
        <f t="shared" si="72"/>
        <v>0.22456137868583395</v>
      </c>
      <c r="H306" s="33">
        <v>418686</v>
      </c>
      <c r="I306" s="38">
        <f t="shared" si="73"/>
        <v>0.29620097345633595</v>
      </c>
      <c r="J306" s="33">
        <v>234213</v>
      </c>
      <c r="K306" s="38">
        <f t="shared" si="74"/>
        <v>0.15814303655588716</v>
      </c>
      <c r="L306" s="33">
        <v>0</v>
      </c>
      <c r="M306" s="38">
        <f t="shared" si="75"/>
        <v>0</v>
      </c>
      <c r="N306" s="33">
        <f t="shared" si="76"/>
        <v>970321</v>
      </c>
      <c r="O306" s="38">
        <f t="shared" si="77"/>
        <v>0.65517076069195557</v>
      </c>
      <c r="P306" s="33">
        <v>416535</v>
      </c>
      <c r="Q306" s="33">
        <v>1569290</v>
      </c>
      <c r="R306" s="33">
        <v>1349790</v>
      </c>
      <c r="S306" s="33">
        <v>944198</v>
      </c>
      <c r="T306" s="38">
        <f t="shared" si="78"/>
        <v>0.69951473932982167</v>
      </c>
      <c r="U306" s="38">
        <f t="shared" si="79"/>
        <v>-0.43771111671288132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3848014</v>
      </c>
      <c r="E307" s="33">
        <v>3847550</v>
      </c>
      <c r="F307" s="33">
        <v>685539</v>
      </c>
      <c r="G307" s="38">
        <f t="shared" si="72"/>
        <v>0.17815397761026858</v>
      </c>
      <c r="H307" s="33">
        <v>848307</v>
      </c>
      <c r="I307" s="38">
        <f t="shared" si="73"/>
        <v>0.22045320001434507</v>
      </c>
      <c r="J307" s="33">
        <v>716911</v>
      </c>
      <c r="K307" s="38">
        <f t="shared" si="74"/>
        <v>0.18632922249223532</v>
      </c>
      <c r="L307" s="33">
        <v>0</v>
      </c>
      <c r="M307" s="38">
        <f t="shared" si="75"/>
        <v>0</v>
      </c>
      <c r="N307" s="33">
        <f t="shared" si="76"/>
        <v>2250757</v>
      </c>
      <c r="O307" s="38">
        <f t="shared" si="77"/>
        <v>0.58498447063715875</v>
      </c>
      <c r="P307" s="33">
        <v>750200</v>
      </c>
      <c r="Q307" s="33">
        <v>3869398</v>
      </c>
      <c r="R307" s="33">
        <v>3789083</v>
      </c>
      <c r="S307" s="33">
        <v>2221865</v>
      </c>
      <c r="T307" s="38">
        <f t="shared" si="78"/>
        <v>0.5863859408727653</v>
      </c>
      <c r="U307" s="38">
        <f t="shared" si="79"/>
        <v>-4.4373500399893406E-2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1967081</v>
      </c>
      <c r="E308" s="33">
        <v>1907021</v>
      </c>
      <c r="F308" s="33">
        <v>396525</v>
      </c>
      <c r="G308" s="38">
        <f t="shared" si="72"/>
        <v>0.2015804128045566</v>
      </c>
      <c r="H308" s="33">
        <v>493174</v>
      </c>
      <c r="I308" s="38">
        <f t="shared" si="73"/>
        <v>0.25071362084225307</v>
      </c>
      <c r="J308" s="33">
        <v>372732</v>
      </c>
      <c r="K308" s="38">
        <f t="shared" si="74"/>
        <v>0.19545248846237143</v>
      </c>
      <c r="L308" s="33">
        <v>0</v>
      </c>
      <c r="M308" s="38">
        <f t="shared" si="75"/>
        <v>0</v>
      </c>
      <c r="N308" s="33">
        <f t="shared" si="76"/>
        <v>1262431</v>
      </c>
      <c r="O308" s="38">
        <f t="shared" si="77"/>
        <v>0.66199113696178491</v>
      </c>
      <c r="P308" s="33">
        <v>391187</v>
      </c>
      <c r="Q308" s="33">
        <v>1873955</v>
      </c>
      <c r="R308" s="33">
        <v>2068955</v>
      </c>
      <c r="S308" s="33">
        <v>1405387</v>
      </c>
      <c r="T308" s="38">
        <f t="shared" si="78"/>
        <v>0.67927383630866789</v>
      </c>
      <c r="U308" s="38">
        <f t="shared" si="79"/>
        <v>-4.7176925613581222E-2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2219282</v>
      </c>
      <c r="E309" s="33">
        <v>2219282</v>
      </c>
      <c r="F309" s="33">
        <v>313566</v>
      </c>
      <c r="G309" s="38">
        <f t="shared" si="72"/>
        <v>0.14129164297281732</v>
      </c>
      <c r="H309" s="33">
        <v>355880</v>
      </c>
      <c r="I309" s="38">
        <f t="shared" si="73"/>
        <v>0.16035816989458754</v>
      </c>
      <c r="J309" s="33">
        <v>498897</v>
      </c>
      <c r="K309" s="38">
        <f t="shared" si="74"/>
        <v>0.22480108431465673</v>
      </c>
      <c r="L309" s="33">
        <v>0</v>
      </c>
      <c r="M309" s="38">
        <f t="shared" si="75"/>
        <v>0</v>
      </c>
      <c r="N309" s="33">
        <f t="shared" si="76"/>
        <v>1168343</v>
      </c>
      <c r="O309" s="38">
        <f t="shared" si="77"/>
        <v>0.52645089718206162</v>
      </c>
      <c r="P309" s="33">
        <v>496807</v>
      </c>
      <c r="Q309" s="33">
        <v>2117227</v>
      </c>
      <c r="R309" s="33">
        <v>2107540</v>
      </c>
      <c r="S309" s="33">
        <v>1574826</v>
      </c>
      <c r="T309" s="38">
        <f t="shared" si="78"/>
        <v>0.74723421619518493</v>
      </c>
      <c r="U309" s="38">
        <f t="shared" si="79"/>
        <v>4.2068650401463348E-3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10595927</v>
      </c>
      <c r="E310" s="34">
        <f>SUM(E304:E309)</f>
        <v>10420033</v>
      </c>
      <c r="F310" s="34">
        <f>SUM(F304:F309)</f>
        <v>1946732</v>
      </c>
      <c r="G310" s="39">
        <f t="shared" si="72"/>
        <v>0.18372455755876763</v>
      </c>
      <c r="H310" s="34">
        <f>SUM(H304:H309)</f>
        <v>2425916</v>
      </c>
      <c r="I310" s="39">
        <f t="shared" si="73"/>
        <v>0.22894797217836627</v>
      </c>
      <c r="J310" s="34">
        <f>SUM(J304:J309)</f>
        <v>2068474</v>
      </c>
      <c r="K310" s="39">
        <f t="shared" si="74"/>
        <v>0.19850935212969095</v>
      </c>
      <c r="L310" s="34">
        <f>SUM(L304:L309)</f>
        <v>0</v>
      </c>
      <c r="M310" s="39">
        <f t="shared" si="75"/>
        <v>0</v>
      </c>
      <c r="N310" s="34">
        <f t="shared" si="76"/>
        <v>6441122</v>
      </c>
      <c r="O310" s="39">
        <f t="shared" si="77"/>
        <v>0.61814794636446924</v>
      </c>
      <c r="P310" s="34">
        <f>SUM(P304:P309)</f>
        <v>2310977</v>
      </c>
      <c r="Q310" s="34">
        <f>SUM(Q304:Q309)</f>
        <v>10594002</v>
      </c>
      <c r="R310" s="34">
        <f>SUM(R304:R309)</f>
        <v>10452833</v>
      </c>
      <c r="S310" s="34">
        <f>SUM(S304:S309)</f>
        <v>6981616</v>
      </c>
      <c r="T310" s="39">
        <f t="shared" si="78"/>
        <v>0.66791615249186509</v>
      </c>
      <c r="U310" s="39">
        <f t="shared" si="79"/>
        <v>-0.10493527196506069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2533737</v>
      </c>
      <c r="E311" s="33">
        <v>2113580</v>
      </c>
      <c r="F311" s="33">
        <v>516404</v>
      </c>
      <c r="G311" s="38">
        <f t="shared" si="72"/>
        <v>0.20381120850348713</v>
      </c>
      <c r="H311" s="33">
        <v>411168</v>
      </c>
      <c r="I311" s="38">
        <f t="shared" si="73"/>
        <v>0.16227730028807252</v>
      </c>
      <c r="J311" s="33">
        <v>499315</v>
      </c>
      <c r="K311" s="38">
        <f t="shared" si="74"/>
        <v>0.2362413535328684</v>
      </c>
      <c r="L311" s="33">
        <v>0</v>
      </c>
      <c r="M311" s="38">
        <f t="shared" si="75"/>
        <v>0</v>
      </c>
      <c r="N311" s="33">
        <f t="shared" si="76"/>
        <v>1426887</v>
      </c>
      <c r="O311" s="38">
        <f t="shared" si="77"/>
        <v>0.67510432536265486</v>
      </c>
      <c r="P311" s="33">
        <v>611684</v>
      </c>
      <c r="Q311" s="33">
        <v>2805297</v>
      </c>
      <c r="R311" s="33">
        <v>2857077</v>
      </c>
      <c r="S311" s="33">
        <v>1974181</v>
      </c>
      <c r="T311" s="38">
        <f t="shared" si="78"/>
        <v>0.69097927707233653</v>
      </c>
      <c r="U311" s="38">
        <f t="shared" si="79"/>
        <v>-0.18370433099443506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9389240</v>
      </c>
      <c r="E312" s="33">
        <v>9396923</v>
      </c>
      <c r="F312" s="33">
        <v>1942162</v>
      </c>
      <c r="G312" s="38">
        <f t="shared" si="72"/>
        <v>0.20684975567777583</v>
      </c>
      <c r="H312" s="33">
        <v>2617761</v>
      </c>
      <c r="I312" s="38">
        <f t="shared" si="73"/>
        <v>0.27880435477205823</v>
      </c>
      <c r="J312" s="33">
        <v>2172057</v>
      </c>
      <c r="K312" s="38">
        <f t="shared" si="74"/>
        <v>0.23114555690197738</v>
      </c>
      <c r="L312" s="33">
        <v>0</v>
      </c>
      <c r="M312" s="38">
        <f t="shared" si="75"/>
        <v>0</v>
      </c>
      <c r="N312" s="33">
        <f t="shared" si="76"/>
        <v>6731980</v>
      </c>
      <c r="O312" s="38">
        <f t="shared" si="77"/>
        <v>0.71640259263590855</v>
      </c>
      <c r="P312" s="33">
        <v>2808859</v>
      </c>
      <c r="Q312" s="33">
        <v>7710526</v>
      </c>
      <c r="R312" s="33">
        <v>8800760</v>
      </c>
      <c r="S312" s="33">
        <v>6528412</v>
      </c>
      <c r="T312" s="38">
        <f t="shared" si="78"/>
        <v>0.74180093537376313</v>
      </c>
      <c r="U312" s="38">
        <f t="shared" si="79"/>
        <v>-0.22671198518686764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13425379</v>
      </c>
      <c r="E313" s="33">
        <v>11805359</v>
      </c>
      <c r="F313" s="33">
        <v>1453190</v>
      </c>
      <c r="G313" s="38">
        <f t="shared" si="72"/>
        <v>0.1082420094062149</v>
      </c>
      <c r="H313" s="33">
        <v>3993257</v>
      </c>
      <c r="I313" s="38">
        <f t="shared" si="73"/>
        <v>0.29744091395855565</v>
      </c>
      <c r="J313" s="33">
        <v>2927233</v>
      </c>
      <c r="K313" s="38">
        <f t="shared" si="74"/>
        <v>0.24795798247219758</v>
      </c>
      <c r="L313" s="33">
        <v>0</v>
      </c>
      <c r="M313" s="38">
        <f t="shared" si="75"/>
        <v>0</v>
      </c>
      <c r="N313" s="33">
        <f t="shared" si="76"/>
        <v>8373680</v>
      </c>
      <c r="O313" s="38">
        <f t="shared" si="77"/>
        <v>0.70931176256478101</v>
      </c>
      <c r="P313" s="33">
        <v>3108060</v>
      </c>
      <c r="Q313" s="33">
        <v>14594532</v>
      </c>
      <c r="R313" s="33">
        <v>14594532</v>
      </c>
      <c r="S313" s="33">
        <v>7383918</v>
      </c>
      <c r="T313" s="38">
        <f t="shared" si="78"/>
        <v>0.50593729213105287</v>
      </c>
      <c r="U313" s="38">
        <f t="shared" si="79"/>
        <v>-5.8180022264692433E-2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3891300</v>
      </c>
      <c r="E314" s="33">
        <v>3893190</v>
      </c>
      <c r="F314" s="33">
        <v>914189</v>
      </c>
      <c r="G314" s="38">
        <f t="shared" si="72"/>
        <v>0.23493151388995964</v>
      </c>
      <c r="H314" s="33">
        <v>901513</v>
      </c>
      <c r="I314" s="38">
        <f t="shared" si="73"/>
        <v>0.2316739906971963</v>
      </c>
      <c r="J314" s="33">
        <v>860665</v>
      </c>
      <c r="K314" s="38">
        <f t="shared" si="74"/>
        <v>0.22106935443685</v>
      </c>
      <c r="L314" s="33">
        <v>0</v>
      </c>
      <c r="M314" s="38">
        <f t="shared" si="75"/>
        <v>0</v>
      </c>
      <c r="N314" s="33">
        <f t="shared" si="76"/>
        <v>2676367</v>
      </c>
      <c r="O314" s="38">
        <f t="shared" si="77"/>
        <v>0.68744833927961391</v>
      </c>
      <c r="P314" s="33">
        <v>1612197</v>
      </c>
      <c r="Q314" s="33">
        <v>3439599</v>
      </c>
      <c r="R314" s="33">
        <v>3713341</v>
      </c>
      <c r="S314" s="33">
        <v>2188580</v>
      </c>
      <c r="T314" s="38">
        <f t="shared" si="78"/>
        <v>0.58938298421825519</v>
      </c>
      <c r="U314" s="38">
        <f t="shared" si="79"/>
        <v>-0.46615395016862082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4131826</v>
      </c>
      <c r="E315" s="33">
        <v>4042012</v>
      </c>
      <c r="F315" s="33">
        <v>404226</v>
      </c>
      <c r="G315" s="38">
        <f t="shared" si="72"/>
        <v>9.7832290130320104E-2</v>
      </c>
      <c r="H315" s="33">
        <v>526386</v>
      </c>
      <c r="I315" s="38">
        <f t="shared" si="73"/>
        <v>0.12739791075422827</v>
      </c>
      <c r="J315" s="33">
        <v>480945</v>
      </c>
      <c r="K315" s="38">
        <f t="shared" si="74"/>
        <v>0.11898653442889333</v>
      </c>
      <c r="L315" s="33">
        <v>0</v>
      </c>
      <c r="M315" s="38">
        <f t="shared" si="75"/>
        <v>0</v>
      </c>
      <c r="N315" s="33">
        <f t="shared" si="76"/>
        <v>1411557</v>
      </c>
      <c r="O315" s="38">
        <f t="shared" si="77"/>
        <v>0.34922137786824975</v>
      </c>
      <c r="P315" s="33">
        <v>573717</v>
      </c>
      <c r="Q315" s="33">
        <v>3812160</v>
      </c>
      <c r="R315" s="33">
        <v>2564013</v>
      </c>
      <c r="S315" s="33">
        <v>1563099</v>
      </c>
      <c r="T315" s="38">
        <f t="shared" si="78"/>
        <v>0.60962990437255971</v>
      </c>
      <c r="U315" s="38">
        <f t="shared" si="79"/>
        <v>-0.16170341823582013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2559849</v>
      </c>
      <c r="E316" s="33">
        <v>2418249</v>
      </c>
      <c r="F316" s="33">
        <v>620560</v>
      </c>
      <c r="G316" s="38">
        <f t="shared" si="72"/>
        <v>0.24242054902457136</v>
      </c>
      <c r="H316" s="33">
        <v>365972</v>
      </c>
      <c r="I316" s="38">
        <f t="shared" si="73"/>
        <v>0.14296624527462362</v>
      </c>
      <c r="J316" s="33">
        <v>258514</v>
      </c>
      <c r="K316" s="38">
        <f t="shared" si="74"/>
        <v>0.10690131578675315</v>
      </c>
      <c r="L316" s="33">
        <v>0</v>
      </c>
      <c r="M316" s="38">
        <f t="shared" si="75"/>
        <v>0</v>
      </c>
      <c r="N316" s="33">
        <f t="shared" si="76"/>
        <v>1245046</v>
      </c>
      <c r="O316" s="38">
        <f t="shared" si="77"/>
        <v>0.51485434295641186</v>
      </c>
      <c r="P316" s="33">
        <v>562430</v>
      </c>
      <c r="Q316" s="33">
        <v>2547462</v>
      </c>
      <c r="R316" s="33">
        <v>2676384</v>
      </c>
      <c r="S316" s="33">
        <v>1669727</v>
      </c>
      <c r="T316" s="38">
        <f t="shared" si="78"/>
        <v>0.62387422731566178</v>
      </c>
      <c r="U316" s="38">
        <f t="shared" si="79"/>
        <v>-0.5403623562043276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35931331</v>
      </c>
      <c r="E317" s="34">
        <f>SUM(E311:E316)</f>
        <v>33669313</v>
      </c>
      <c r="F317" s="34">
        <f>SUM(F311:F316)</f>
        <v>5850731</v>
      </c>
      <c r="G317" s="39">
        <f t="shared" si="72"/>
        <v>0.16283090097608685</v>
      </c>
      <c r="H317" s="34">
        <f>SUM(H311:H316)</f>
        <v>8816057</v>
      </c>
      <c r="I317" s="39">
        <f t="shared" si="73"/>
        <v>0.24535848672012733</v>
      </c>
      <c r="J317" s="34">
        <f>SUM(J311:J316)</f>
        <v>7198729</v>
      </c>
      <c r="K317" s="39">
        <f t="shared" si="74"/>
        <v>0.21380682759995726</v>
      </c>
      <c r="L317" s="34">
        <f>SUM(L311:L316)</f>
        <v>0</v>
      </c>
      <c r="M317" s="39">
        <f t="shared" si="75"/>
        <v>0</v>
      </c>
      <c r="N317" s="34">
        <f t="shared" si="76"/>
        <v>21865517</v>
      </c>
      <c r="O317" s="39">
        <f t="shared" si="77"/>
        <v>0.64941975501549443</v>
      </c>
      <c r="P317" s="34">
        <f>SUM(P311:P316)</f>
        <v>9276947</v>
      </c>
      <c r="Q317" s="34">
        <f>SUM(Q311:Q316)</f>
        <v>34909576</v>
      </c>
      <c r="R317" s="34">
        <f>SUM(R311:R316)</f>
        <v>35206107</v>
      </c>
      <c r="S317" s="34">
        <f>SUM(S311:S316)</f>
        <v>21307917</v>
      </c>
      <c r="T317" s="39">
        <f t="shared" si="78"/>
        <v>0.60523354655486339</v>
      </c>
      <c r="U317" s="39">
        <f t="shared" si="79"/>
        <v>-0.22401960472556326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2482363</v>
      </c>
      <c r="E318" s="33">
        <v>2425325</v>
      </c>
      <c r="F318" s="33">
        <v>657315</v>
      </c>
      <c r="G318" s="38">
        <f t="shared" si="72"/>
        <v>0.26479406919938786</v>
      </c>
      <c r="H318" s="33">
        <v>584520</v>
      </c>
      <c r="I318" s="38">
        <f t="shared" si="73"/>
        <v>0.23546918802769781</v>
      </c>
      <c r="J318" s="33">
        <v>562123</v>
      </c>
      <c r="K318" s="38">
        <f t="shared" si="74"/>
        <v>0.23177223671054395</v>
      </c>
      <c r="L318" s="33">
        <v>0</v>
      </c>
      <c r="M318" s="38">
        <f t="shared" si="75"/>
        <v>0</v>
      </c>
      <c r="N318" s="33">
        <f t="shared" si="76"/>
        <v>1803958</v>
      </c>
      <c r="O318" s="38">
        <f t="shared" si="77"/>
        <v>0.7438005215795821</v>
      </c>
      <c r="P318" s="33">
        <v>536473</v>
      </c>
      <c r="Q318" s="33">
        <v>1475992</v>
      </c>
      <c r="R318" s="33">
        <v>2510758</v>
      </c>
      <c r="S318" s="33">
        <v>1719173</v>
      </c>
      <c r="T318" s="38">
        <f t="shared" si="78"/>
        <v>0.68472270127188684</v>
      </c>
      <c r="U318" s="38">
        <f t="shared" si="79"/>
        <v>4.7812285054420256E-2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4091269</v>
      </c>
      <c r="E319" s="33">
        <v>4091269</v>
      </c>
      <c r="F319" s="33">
        <v>657231</v>
      </c>
      <c r="G319" s="38">
        <f t="shared" si="72"/>
        <v>0.16064233371112974</v>
      </c>
      <c r="H319" s="33">
        <v>828064</v>
      </c>
      <c r="I319" s="38">
        <f t="shared" si="73"/>
        <v>0.20239783793243613</v>
      </c>
      <c r="J319" s="33">
        <v>689069</v>
      </c>
      <c r="K319" s="38">
        <f t="shared" si="74"/>
        <v>0.16842427129577645</v>
      </c>
      <c r="L319" s="33">
        <v>0</v>
      </c>
      <c r="M319" s="38">
        <f t="shared" si="75"/>
        <v>0</v>
      </c>
      <c r="N319" s="33">
        <f t="shared" si="76"/>
        <v>2174364</v>
      </c>
      <c r="O319" s="38">
        <f t="shared" si="77"/>
        <v>0.53146444293934225</v>
      </c>
      <c r="P319" s="33">
        <v>672922</v>
      </c>
      <c r="Q319" s="33">
        <v>3569242</v>
      </c>
      <c r="R319" s="33">
        <v>2967564</v>
      </c>
      <c r="S319" s="33">
        <v>2118733</v>
      </c>
      <c r="T319" s="38">
        <f t="shared" si="78"/>
        <v>0.71396370895454997</v>
      </c>
      <c r="U319" s="38">
        <f t="shared" si="79"/>
        <v>2.399535161578914E-2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1648100</v>
      </c>
      <c r="E320" s="33">
        <v>1633500</v>
      </c>
      <c r="F320" s="33">
        <v>383076</v>
      </c>
      <c r="G320" s="38">
        <f t="shared" si="72"/>
        <v>0.23243492506522662</v>
      </c>
      <c r="H320" s="33">
        <v>455325</v>
      </c>
      <c r="I320" s="38">
        <f t="shared" si="73"/>
        <v>0.27627267762878466</v>
      </c>
      <c r="J320" s="33">
        <v>378425</v>
      </c>
      <c r="K320" s="38">
        <f t="shared" si="74"/>
        <v>0.23166513621059076</v>
      </c>
      <c r="L320" s="33">
        <v>0</v>
      </c>
      <c r="M320" s="38">
        <f t="shared" si="75"/>
        <v>0</v>
      </c>
      <c r="N320" s="33">
        <f t="shared" si="76"/>
        <v>1216826</v>
      </c>
      <c r="O320" s="38">
        <f t="shared" si="77"/>
        <v>0.74491949801040713</v>
      </c>
      <c r="P320" s="33">
        <v>349674</v>
      </c>
      <c r="Q320" s="33">
        <v>1527900</v>
      </c>
      <c r="R320" s="33">
        <v>1494900</v>
      </c>
      <c r="S320" s="33">
        <v>1137354</v>
      </c>
      <c r="T320" s="38">
        <f t="shared" si="78"/>
        <v>0.76082279751153925</v>
      </c>
      <c r="U320" s="38">
        <f t="shared" si="79"/>
        <v>8.2222298483730638E-2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2020434</v>
      </c>
      <c r="E321" s="33">
        <v>2248993</v>
      </c>
      <c r="F321" s="33">
        <v>448581</v>
      </c>
      <c r="G321" s="38">
        <f t="shared" si="72"/>
        <v>0.22202210020223379</v>
      </c>
      <c r="H321" s="33">
        <v>580130</v>
      </c>
      <c r="I321" s="38">
        <f t="shared" si="73"/>
        <v>0.28713137870378347</v>
      </c>
      <c r="J321" s="33">
        <v>476991</v>
      </c>
      <c r="K321" s="38">
        <f t="shared" si="74"/>
        <v>0.21209092247063463</v>
      </c>
      <c r="L321" s="33">
        <v>0</v>
      </c>
      <c r="M321" s="38">
        <f t="shared" si="75"/>
        <v>0</v>
      </c>
      <c r="N321" s="33">
        <f t="shared" si="76"/>
        <v>1505702</v>
      </c>
      <c r="O321" s="38">
        <f t="shared" si="77"/>
        <v>0.66950052756945</v>
      </c>
      <c r="P321" s="33">
        <v>426590</v>
      </c>
      <c r="Q321" s="33">
        <v>1853388</v>
      </c>
      <c r="R321" s="33">
        <v>1835850</v>
      </c>
      <c r="S321" s="33">
        <v>1323477</v>
      </c>
      <c r="T321" s="38">
        <f t="shared" si="78"/>
        <v>0.72090693684124518</v>
      </c>
      <c r="U321" s="38">
        <f t="shared" si="79"/>
        <v>0.11814857357181374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2363719</v>
      </c>
      <c r="E322" s="33">
        <v>2352591</v>
      </c>
      <c r="F322" s="33">
        <v>394635</v>
      </c>
      <c r="G322" s="38">
        <f t="shared" si="72"/>
        <v>0.16695512453045391</v>
      </c>
      <c r="H322" s="33">
        <v>537686</v>
      </c>
      <c r="I322" s="38">
        <f t="shared" si="73"/>
        <v>0.22747458560006498</v>
      </c>
      <c r="J322" s="33">
        <v>428733</v>
      </c>
      <c r="K322" s="38">
        <f t="shared" si="74"/>
        <v>0.18223864666659015</v>
      </c>
      <c r="L322" s="33">
        <v>0</v>
      </c>
      <c r="M322" s="38">
        <f t="shared" si="75"/>
        <v>0</v>
      </c>
      <c r="N322" s="33">
        <f t="shared" si="76"/>
        <v>1361054</v>
      </c>
      <c r="O322" s="38">
        <f t="shared" si="77"/>
        <v>0.57853405033004035</v>
      </c>
      <c r="P322" s="33">
        <v>341056</v>
      </c>
      <c r="Q322" s="33">
        <v>1905134</v>
      </c>
      <c r="R322" s="33">
        <v>1905134</v>
      </c>
      <c r="S322" s="33">
        <v>1083286</v>
      </c>
      <c r="T322" s="38">
        <f t="shared" si="78"/>
        <v>0.56861407124118302</v>
      </c>
      <c r="U322" s="38">
        <f t="shared" si="79"/>
        <v>0.25707508444361049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12605885</v>
      </c>
      <c r="E323" s="34">
        <f>SUM(E318:E322)</f>
        <v>12751678</v>
      </c>
      <c r="F323" s="34">
        <f>SUM(F318:F322)</f>
        <v>2540838</v>
      </c>
      <c r="G323" s="39">
        <f t="shared" si="72"/>
        <v>0.20155966836124556</v>
      </c>
      <c r="H323" s="34">
        <f>SUM(H318:H322)</f>
        <v>2985725</v>
      </c>
      <c r="I323" s="39">
        <f t="shared" si="73"/>
        <v>0.23685167681602681</v>
      </c>
      <c r="J323" s="34">
        <f>SUM(J318:J322)</f>
        <v>2535341</v>
      </c>
      <c r="K323" s="39">
        <f t="shared" si="74"/>
        <v>0.19882410769782613</v>
      </c>
      <c r="L323" s="34">
        <f>SUM(L318:L322)</f>
        <v>0</v>
      </c>
      <c r="M323" s="39">
        <f t="shared" si="75"/>
        <v>0</v>
      </c>
      <c r="N323" s="34">
        <f t="shared" si="76"/>
        <v>8061904</v>
      </c>
      <c r="O323" s="39">
        <f t="shared" si="77"/>
        <v>0.63222299057426012</v>
      </c>
      <c r="P323" s="34">
        <f>SUM(P318:P322)</f>
        <v>2326715</v>
      </c>
      <c r="Q323" s="34">
        <f>SUM(Q318:Q322)</f>
        <v>10331656</v>
      </c>
      <c r="R323" s="34">
        <f>SUM(R318:R322)</f>
        <v>10714206</v>
      </c>
      <c r="S323" s="34">
        <f>SUM(S318:S322)</f>
        <v>7382023</v>
      </c>
      <c r="T323" s="39">
        <f t="shared" si="78"/>
        <v>0.68899393944824283</v>
      </c>
      <c r="U323" s="39">
        <f t="shared" si="79"/>
        <v>8.966547256539803E-2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1983596</v>
      </c>
      <c r="E325" s="33">
        <v>1983596</v>
      </c>
      <c r="F325" s="33">
        <v>416502</v>
      </c>
      <c r="G325" s="38">
        <f t="shared" si="72"/>
        <v>0.20997320018794149</v>
      </c>
      <c r="H325" s="33">
        <v>542628</v>
      </c>
      <c r="I325" s="38">
        <f t="shared" si="73"/>
        <v>0.27355772042290871</v>
      </c>
      <c r="J325" s="33">
        <v>430640</v>
      </c>
      <c r="K325" s="38">
        <f t="shared" si="74"/>
        <v>0.21710065961012223</v>
      </c>
      <c r="L325" s="33">
        <v>0</v>
      </c>
      <c r="M325" s="38">
        <f t="shared" si="75"/>
        <v>0</v>
      </c>
      <c r="N325" s="33">
        <f t="shared" si="76"/>
        <v>1389770</v>
      </c>
      <c r="O325" s="38">
        <f t="shared" si="77"/>
        <v>0.70063158022097238</v>
      </c>
      <c r="P325" s="33">
        <v>395813</v>
      </c>
      <c r="Q325" s="33">
        <v>1880337</v>
      </c>
      <c r="R325" s="33">
        <v>1880337</v>
      </c>
      <c r="S325" s="33">
        <v>1280555</v>
      </c>
      <c r="T325" s="38">
        <f t="shared" si="78"/>
        <v>0.68102419938553571</v>
      </c>
      <c r="U325" s="38">
        <f t="shared" si="79"/>
        <v>8.79885198313346E-2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8626267</v>
      </c>
      <c r="E326" s="33">
        <v>7624932</v>
      </c>
      <c r="F326" s="33">
        <v>299166</v>
      </c>
      <c r="G326" s="38">
        <f t="shared" si="72"/>
        <v>3.4680818481505386E-2</v>
      </c>
      <c r="H326" s="33">
        <v>4512619</v>
      </c>
      <c r="I326" s="38">
        <f t="shared" si="73"/>
        <v>0.52312535654182746</v>
      </c>
      <c r="J326" s="33">
        <v>830445</v>
      </c>
      <c r="K326" s="38">
        <f t="shared" si="74"/>
        <v>0.10891179095105373</v>
      </c>
      <c r="L326" s="33">
        <v>0</v>
      </c>
      <c r="M326" s="38">
        <f t="shared" si="75"/>
        <v>0</v>
      </c>
      <c r="N326" s="33">
        <f t="shared" si="76"/>
        <v>5642230</v>
      </c>
      <c r="O326" s="38">
        <f t="shared" si="77"/>
        <v>0.73997118925126149</v>
      </c>
      <c r="P326" s="33">
        <v>1717525</v>
      </c>
      <c r="Q326" s="33">
        <v>7339797</v>
      </c>
      <c r="R326" s="33">
        <v>7600862</v>
      </c>
      <c r="S326" s="33">
        <v>4717615</v>
      </c>
      <c r="T326" s="38">
        <f t="shared" si="78"/>
        <v>0.6206684189240641</v>
      </c>
      <c r="U326" s="38">
        <f t="shared" si="79"/>
        <v>-0.51648738737427402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15855010</v>
      </c>
      <c r="E327" s="33">
        <v>14511050</v>
      </c>
      <c r="F327" s="33">
        <v>1050793</v>
      </c>
      <c r="G327" s="38">
        <f t="shared" si="72"/>
        <v>6.6275139530028684E-2</v>
      </c>
      <c r="H327" s="33">
        <v>4767060</v>
      </c>
      <c r="I327" s="38">
        <f t="shared" si="73"/>
        <v>0.30066584631608556</v>
      </c>
      <c r="J327" s="33">
        <v>2987159</v>
      </c>
      <c r="K327" s="38">
        <f t="shared" si="74"/>
        <v>0.20585409050344392</v>
      </c>
      <c r="L327" s="33">
        <v>0</v>
      </c>
      <c r="M327" s="38">
        <f t="shared" si="75"/>
        <v>0</v>
      </c>
      <c r="N327" s="33">
        <f t="shared" si="76"/>
        <v>8805012</v>
      </c>
      <c r="O327" s="38">
        <f t="shared" si="77"/>
        <v>0.60677979884295075</v>
      </c>
      <c r="P327" s="33">
        <v>6108093</v>
      </c>
      <c r="Q327" s="33">
        <v>15569815</v>
      </c>
      <c r="R327" s="33">
        <v>14411515</v>
      </c>
      <c r="S327" s="33">
        <v>10005403</v>
      </c>
      <c r="T327" s="38">
        <f t="shared" si="78"/>
        <v>0.69426448225602932</v>
      </c>
      <c r="U327" s="38">
        <f t="shared" si="79"/>
        <v>-0.51095063549294362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2570300</v>
      </c>
      <c r="E328" s="33">
        <v>2599700</v>
      </c>
      <c r="F328" s="33">
        <v>476549</v>
      </c>
      <c r="G328" s="38">
        <f t="shared" si="72"/>
        <v>0.18540598373730693</v>
      </c>
      <c r="H328" s="33">
        <v>612281</v>
      </c>
      <c r="I328" s="38">
        <f t="shared" si="73"/>
        <v>0.23821382717970666</v>
      </c>
      <c r="J328" s="33">
        <v>545742</v>
      </c>
      <c r="K328" s="38">
        <f t="shared" si="74"/>
        <v>0.20992499134515522</v>
      </c>
      <c r="L328" s="33">
        <v>0</v>
      </c>
      <c r="M328" s="38">
        <f t="shared" si="75"/>
        <v>0</v>
      </c>
      <c r="N328" s="33">
        <f t="shared" si="76"/>
        <v>1634572</v>
      </c>
      <c r="O328" s="38">
        <f t="shared" si="77"/>
        <v>0.62875408701003965</v>
      </c>
      <c r="P328" s="33">
        <v>628944</v>
      </c>
      <c r="Q328" s="33">
        <v>2498831</v>
      </c>
      <c r="R328" s="33">
        <v>2523242</v>
      </c>
      <c r="S328" s="33">
        <v>1524215</v>
      </c>
      <c r="T328" s="38">
        <f t="shared" si="78"/>
        <v>0.6040700812684634</v>
      </c>
      <c r="U328" s="38">
        <f t="shared" si="79"/>
        <v>-0.13228840723498436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5057867</v>
      </c>
      <c r="E329" s="33">
        <v>5056631</v>
      </c>
      <c r="F329" s="33">
        <v>1004551</v>
      </c>
      <c r="G329" s="38">
        <f t="shared" si="72"/>
        <v>0.19861158864003345</v>
      </c>
      <c r="H329" s="33">
        <v>1235977</v>
      </c>
      <c r="I329" s="38">
        <f t="shared" si="73"/>
        <v>0.24436724018247219</v>
      </c>
      <c r="J329" s="33">
        <v>1175621</v>
      </c>
      <c r="K329" s="38">
        <f t="shared" si="74"/>
        <v>0.23249096087889348</v>
      </c>
      <c r="L329" s="33">
        <v>0</v>
      </c>
      <c r="M329" s="38">
        <f t="shared" si="75"/>
        <v>0</v>
      </c>
      <c r="N329" s="33">
        <f t="shared" si="76"/>
        <v>3416149</v>
      </c>
      <c r="O329" s="38">
        <f t="shared" si="77"/>
        <v>0.6755780676897325</v>
      </c>
      <c r="P329" s="33">
        <v>882712</v>
      </c>
      <c r="Q329" s="33">
        <v>4868435</v>
      </c>
      <c r="R329" s="33">
        <v>4627441</v>
      </c>
      <c r="S329" s="33">
        <v>2842250</v>
      </c>
      <c r="T329" s="38">
        <f t="shared" si="78"/>
        <v>0.61421636710224936</v>
      </c>
      <c r="U329" s="38">
        <f t="shared" si="79"/>
        <v>0.33182850125522245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2896748</v>
      </c>
      <c r="E330" s="33">
        <v>3213430</v>
      </c>
      <c r="F330" s="33">
        <v>549853</v>
      </c>
      <c r="G330" s="38">
        <f t="shared" si="72"/>
        <v>0.18981733999643738</v>
      </c>
      <c r="H330" s="33">
        <v>567330</v>
      </c>
      <c r="I330" s="38">
        <f t="shared" si="73"/>
        <v>0.19585065735783713</v>
      </c>
      <c r="J330" s="33">
        <v>1411190</v>
      </c>
      <c r="K330" s="38">
        <f t="shared" si="74"/>
        <v>0.43915380138979221</v>
      </c>
      <c r="L330" s="33">
        <v>0</v>
      </c>
      <c r="M330" s="38">
        <f t="shared" si="75"/>
        <v>0</v>
      </c>
      <c r="N330" s="33">
        <f t="shared" si="76"/>
        <v>2528373</v>
      </c>
      <c r="O330" s="38">
        <f t="shared" si="77"/>
        <v>0.78681440081159382</v>
      </c>
      <c r="P330" s="33">
        <v>508112</v>
      </c>
      <c r="Q330" s="33">
        <v>5767160</v>
      </c>
      <c r="R330" s="33">
        <v>2949618</v>
      </c>
      <c r="S330" s="33">
        <v>1855673</v>
      </c>
      <c r="T330" s="38">
        <f t="shared" si="78"/>
        <v>0.62912316103305577</v>
      </c>
      <c r="U330" s="38">
        <f t="shared" si="79"/>
        <v>1.7773207481815034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2484675</v>
      </c>
      <c r="E331" s="33">
        <v>2752941</v>
      </c>
      <c r="F331" s="33">
        <v>655669</v>
      </c>
      <c r="G331" s="38">
        <f t="shared" si="72"/>
        <v>0.26388521637638723</v>
      </c>
      <c r="H331" s="33">
        <v>835388</v>
      </c>
      <c r="I331" s="38">
        <f t="shared" si="73"/>
        <v>0.33621620533872637</v>
      </c>
      <c r="J331" s="33">
        <v>633095</v>
      </c>
      <c r="K331" s="38">
        <f t="shared" si="74"/>
        <v>0.22997042072459961</v>
      </c>
      <c r="L331" s="33">
        <v>0</v>
      </c>
      <c r="M331" s="38">
        <f t="shared" si="75"/>
        <v>0</v>
      </c>
      <c r="N331" s="33">
        <f t="shared" si="76"/>
        <v>2124152</v>
      </c>
      <c r="O331" s="38">
        <f t="shared" si="77"/>
        <v>0.77159372467481147</v>
      </c>
      <c r="P331" s="33">
        <v>634822</v>
      </c>
      <c r="Q331" s="33">
        <v>2701106</v>
      </c>
      <c r="R331" s="33">
        <v>2542274</v>
      </c>
      <c r="S331" s="33">
        <v>2099956</v>
      </c>
      <c r="T331" s="38">
        <f t="shared" si="78"/>
        <v>0.82601481980305824</v>
      </c>
      <c r="U331" s="38">
        <f t="shared" si="79"/>
        <v>-2.7204476215380025E-3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39474463</v>
      </c>
      <c r="E332" s="34">
        <f>SUM(E324:E331)</f>
        <v>37742280</v>
      </c>
      <c r="F332" s="34">
        <f>SUM(F324:F331)</f>
        <v>4453083</v>
      </c>
      <c r="G332" s="39">
        <f t="shared" si="72"/>
        <v>0.11280921034948595</v>
      </c>
      <c r="H332" s="34">
        <f>SUM(H324:H331)</f>
        <v>13073283</v>
      </c>
      <c r="I332" s="39">
        <f t="shared" si="73"/>
        <v>0.3311833019742409</v>
      </c>
      <c r="J332" s="34">
        <f>SUM(J324:J331)</f>
        <v>8013892</v>
      </c>
      <c r="K332" s="39">
        <f t="shared" si="74"/>
        <v>0.21233195238867392</v>
      </c>
      <c r="L332" s="34">
        <f>SUM(L324:L331)</f>
        <v>0</v>
      </c>
      <c r="M332" s="39">
        <f t="shared" si="75"/>
        <v>0</v>
      </c>
      <c r="N332" s="34">
        <f t="shared" si="76"/>
        <v>25540258</v>
      </c>
      <c r="O332" s="39">
        <f t="shared" si="77"/>
        <v>0.67670151352806451</v>
      </c>
      <c r="P332" s="34">
        <f>SUM(P324:P331)</f>
        <v>10876021</v>
      </c>
      <c r="Q332" s="34">
        <f>SUM(Q324:Q331)</f>
        <v>40625481</v>
      </c>
      <c r="R332" s="34">
        <f>SUM(R324:R331)</f>
        <v>36535289</v>
      </c>
      <c r="S332" s="34">
        <f>SUM(S324:S331)</f>
        <v>24325667</v>
      </c>
      <c r="T332" s="39">
        <f t="shared" si="78"/>
        <v>0.66581290762473511</v>
      </c>
      <c r="U332" s="39">
        <f t="shared" si="79"/>
        <v>-0.26315956911079885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1555301</v>
      </c>
      <c r="E335" s="33">
        <v>1655301</v>
      </c>
      <c r="F335" s="33">
        <v>277092</v>
      </c>
      <c r="G335" s="38">
        <f t="shared" si="72"/>
        <v>0.17815972599516106</v>
      </c>
      <c r="H335" s="33">
        <v>373433</v>
      </c>
      <c r="I335" s="38">
        <f t="shared" si="73"/>
        <v>0.24010336262884163</v>
      </c>
      <c r="J335" s="33">
        <v>424963</v>
      </c>
      <c r="K335" s="38">
        <f t="shared" si="74"/>
        <v>0.25672853456863737</v>
      </c>
      <c r="L335" s="33">
        <v>0</v>
      </c>
      <c r="M335" s="38">
        <f t="shared" si="75"/>
        <v>0</v>
      </c>
      <c r="N335" s="33">
        <f t="shared" si="76"/>
        <v>1075488</v>
      </c>
      <c r="O335" s="38">
        <f t="shared" si="77"/>
        <v>0.64972352460368232</v>
      </c>
      <c r="P335" s="33">
        <v>355223</v>
      </c>
      <c r="Q335" s="33">
        <v>1756912</v>
      </c>
      <c r="R335" s="33">
        <v>1822460</v>
      </c>
      <c r="S335" s="33">
        <v>605131</v>
      </c>
      <c r="T335" s="38">
        <f t="shared" si="78"/>
        <v>0.33204075809619965</v>
      </c>
      <c r="U335" s="38">
        <f t="shared" si="79"/>
        <v>0.19632737745022144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992330</v>
      </c>
      <c r="E336" s="33">
        <v>967338</v>
      </c>
      <c r="F336" s="33">
        <v>140793</v>
      </c>
      <c r="G336" s="38">
        <f t="shared" si="72"/>
        <v>0.14188122902663428</v>
      </c>
      <c r="H336" s="33">
        <v>427778</v>
      </c>
      <c r="I336" s="38">
        <f t="shared" si="73"/>
        <v>0.43108441748208759</v>
      </c>
      <c r="J336" s="33">
        <v>249512</v>
      </c>
      <c r="K336" s="38">
        <f t="shared" si="74"/>
        <v>0.25793672945754226</v>
      </c>
      <c r="L336" s="33">
        <v>0</v>
      </c>
      <c r="M336" s="38">
        <f t="shared" si="75"/>
        <v>0</v>
      </c>
      <c r="N336" s="33">
        <f t="shared" si="76"/>
        <v>818083</v>
      </c>
      <c r="O336" s="38">
        <f t="shared" si="77"/>
        <v>0.84570543078014093</v>
      </c>
      <c r="P336" s="33">
        <v>-40980</v>
      </c>
      <c r="Q336" s="33">
        <v>1044355</v>
      </c>
      <c r="R336" s="33">
        <v>1044369</v>
      </c>
      <c r="S336" s="33">
        <v>114396</v>
      </c>
      <c r="T336" s="38">
        <f t="shared" si="78"/>
        <v>0.10953599733427553</v>
      </c>
      <c r="U336" s="38">
        <f t="shared" si="79"/>
        <v>-7.0886285993167402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2547631</v>
      </c>
      <c r="E337" s="34">
        <f>SUM(E333:E336)</f>
        <v>2622639</v>
      </c>
      <c r="F337" s="34">
        <f>SUM(F333:F336)</f>
        <v>417885</v>
      </c>
      <c r="G337" s="39">
        <f t="shared" si="72"/>
        <v>0.1640288566122802</v>
      </c>
      <c r="H337" s="34">
        <f>SUM(H333:H336)</f>
        <v>801211</v>
      </c>
      <c r="I337" s="39">
        <f t="shared" si="73"/>
        <v>0.31449256191340114</v>
      </c>
      <c r="J337" s="34">
        <f>SUM(J333:J336)</f>
        <v>674475</v>
      </c>
      <c r="K337" s="39">
        <f t="shared" si="74"/>
        <v>0.25717416693643314</v>
      </c>
      <c r="L337" s="34">
        <f>SUM(L333:L336)</f>
        <v>0</v>
      </c>
      <c r="M337" s="39">
        <f t="shared" si="75"/>
        <v>0</v>
      </c>
      <c r="N337" s="34">
        <f t="shared" si="76"/>
        <v>1893571</v>
      </c>
      <c r="O337" s="39">
        <f t="shared" si="77"/>
        <v>0.72200977717482273</v>
      </c>
      <c r="P337" s="34">
        <f>SUM(P333:P336)</f>
        <v>314243</v>
      </c>
      <c r="Q337" s="34">
        <f>SUM(Q333:Q336)</f>
        <v>2801267</v>
      </c>
      <c r="R337" s="34">
        <f>SUM(R333:R336)</f>
        <v>2866829</v>
      </c>
      <c r="S337" s="34">
        <f>SUM(S333:S336)</f>
        <v>719527</v>
      </c>
      <c r="T337" s="39">
        <f t="shared" si="78"/>
        <v>0.25098357802296545</v>
      </c>
      <c r="U337" s="39">
        <f t="shared" si="79"/>
        <v>1.1463485264588233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151500743</v>
      </c>
      <c r="E338" s="34">
        <f>SUM(E302,E304:E309,E311:E316,E318:E322,E324:E331,E333:E336)</f>
        <v>150263794</v>
      </c>
      <c r="F338" s="34">
        <f>SUM(F302,F304:F309,F311:F316,F318:F322,F324:F331,F333:F336)</f>
        <v>27019908</v>
      </c>
      <c r="G338" s="39">
        <f t="shared" si="72"/>
        <v>0.17834835305065139</v>
      </c>
      <c r="H338" s="34">
        <f>SUM(H302,H304:H309,H311:H316,H318:H322,H324:H331,H333:H336)</f>
        <v>42601155</v>
      </c>
      <c r="I338" s="39">
        <f t="shared" si="73"/>
        <v>0.28119436351543176</v>
      </c>
      <c r="J338" s="34">
        <f>SUM(J302,J304:J309,J311:J316,J318:J322,J324:J331,J333:J336)</f>
        <v>32840220</v>
      </c>
      <c r="K338" s="39">
        <f t="shared" si="74"/>
        <v>0.21855045134824694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102461283</v>
      </c>
      <c r="O338" s="39">
        <f t="shared" si="77"/>
        <v>0.68187605458704181</v>
      </c>
      <c r="P338" s="34">
        <f>SUM(P302,P304:P309,P311:P316,P318:P322,P324:P331,P333:P336)</f>
        <v>36880229</v>
      </c>
      <c r="Q338" s="34">
        <f>SUM(Q302,Q304:Q309,Q311:Q316,Q318:Q322,Q324:Q331,Q333:Q336)</f>
        <v>152653923</v>
      </c>
      <c r="R338" s="34">
        <f>SUM(R302,R304:R309,R311:R316,R318:R322,R324:R331,R333:R336)</f>
        <v>148209446</v>
      </c>
      <c r="S338" s="34">
        <f>SUM(S302,S304:S309,S311:S316,S318:S322,S324:S331,S333:S336)</f>
        <v>98307233</v>
      </c>
      <c r="T338" s="39">
        <f t="shared" si="78"/>
        <v>0.6632993756686737</v>
      </c>
      <c r="U338" s="39">
        <f t="shared" si="79"/>
        <v>-0.10954403238656685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1368644778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1412276589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244943747</v>
      </c>
      <c r="G339" s="41">
        <f t="shared" si="72"/>
        <v>0.17896809379416637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341032222</v>
      </c>
      <c r="I339" s="41">
        <f t="shared" si="73"/>
        <v>0.24917511649615193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312203373</v>
      </c>
      <c r="K339" s="41">
        <f t="shared" si="74"/>
        <v>0.22106390166891027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898179342</v>
      </c>
      <c r="O339" s="41">
        <f t="shared" si="77"/>
        <v>0.63597977124012217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293848466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1325540275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1240128935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950760357</v>
      </c>
      <c r="T339" s="41">
        <f t="shared" si="78"/>
        <v>0.76666250594338403</v>
      </c>
      <c r="U339" s="41">
        <f t="shared" si="79"/>
        <v>6.2463851691504146E-2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166542933</v>
      </c>
      <c r="E8" s="33">
        <v>161398290</v>
      </c>
      <c r="F8" s="33">
        <v>42882111</v>
      </c>
      <c r="G8" s="38">
        <f>IF(($D8       =0),0,($F8       /$D8       ))</f>
        <v>0.25748382250479518</v>
      </c>
      <c r="H8" s="33">
        <v>46330907</v>
      </c>
      <c r="I8" s="38">
        <f>IF(($D8       =0),0,($H8       /$D8       ))</f>
        <v>0.27819197227660208</v>
      </c>
      <c r="J8" s="33">
        <v>39672917</v>
      </c>
      <c r="K8" s="38">
        <f>IF(($E8       =0),0,($J8       /$E8       ))</f>
        <v>0.24580754232278421</v>
      </c>
      <c r="L8" s="33">
        <v>0</v>
      </c>
      <c r="M8" s="38">
        <f>IF(($E8       =0),0,($L8       /$E8       ))</f>
        <v>0</v>
      </c>
      <c r="N8" s="33">
        <f>$F8       +$H8       +$J8</f>
        <v>128885935</v>
      </c>
      <c r="O8" s="38">
        <f>IF(($E8       =0),0,($N8       /$E8       ))</f>
        <v>0.79855824370877782</v>
      </c>
      <c r="P8" s="33">
        <v>43207477</v>
      </c>
      <c r="Q8" s="33">
        <v>150843612</v>
      </c>
      <c r="R8" s="33">
        <v>166679612</v>
      </c>
      <c r="S8" s="33">
        <v>117556816</v>
      </c>
      <c r="T8" s="38">
        <f>IF(($R8       =0),0,($S8       /$R8       ))</f>
        <v>0.70528611501687444</v>
      </c>
      <c r="U8" s="38">
        <f>IF(($P8       =0),0,(($J8       /$P8       )-1))</f>
        <v>-8.1804359925945258E-2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368376780</v>
      </c>
      <c r="E9" s="33">
        <v>373553180</v>
      </c>
      <c r="F9" s="33">
        <v>39539115</v>
      </c>
      <c r="G9" s="38">
        <f>IF(($D9       =0),0,($F9       /$D9       ))</f>
        <v>0.10733335309570816</v>
      </c>
      <c r="H9" s="33">
        <v>77199820</v>
      </c>
      <c r="I9" s="38">
        <f>IF(($D9       =0),0,($H9       /$D9       ))</f>
        <v>0.20956755200477076</v>
      </c>
      <c r="J9" s="33">
        <v>61137080</v>
      </c>
      <c r="K9" s="38">
        <f>IF(($E9       =0),0,($J9       /$E9       ))</f>
        <v>0.16366365827751755</v>
      </c>
      <c r="L9" s="33">
        <v>0</v>
      </c>
      <c r="M9" s="38">
        <f>IF(($E9       =0),0,($L9       /$E9       ))</f>
        <v>0</v>
      </c>
      <c r="N9" s="33">
        <f>$F9       +$H9       +$J9</f>
        <v>177876015</v>
      </c>
      <c r="O9" s="38">
        <f>IF(($E9       =0),0,($N9       /$E9       ))</f>
        <v>0.4761732051109831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534919713</v>
      </c>
      <c r="E10" s="34">
        <f>SUM(E8:E9)</f>
        <v>534951470</v>
      </c>
      <c r="F10" s="34">
        <f>SUM(F8:F9)</f>
        <v>82421226</v>
      </c>
      <c r="G10" s="39">
        <f t="shared" ref="G10:G54" si="0">IF(($D10      =0),0,($F10      /$D10      ))</f>
        <v>0.15408148923462839</v>
      </c>
      <c r="H10" s="34">
        <f>SUM(H8:H9)</f>
        <v>123530727</v>
      </c>
      <c r="I10" s="39">
        <f t="shared" ref="I10:I54" si="1">IF(($D10      =0),0,($H10      /$D10      ))</f>
        <v>0.23093321109293274</v>
      </c>
      <c r="J10" s="34">
        <f>SUM(J8:J9)</f>
        <v>100809997</v>
      </c>
      <c r="K10" s="39">
        <f t="shared" ref="K10:K54" si="2">IF(($E10      =0),0,($J10      /$E10      ))</f>
        <v>0.18844699501433279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306761950</v>
      </c>
      <c r="O10" s="39">
        <f t="shared" ref="O10:O54" si="5">IF(($E10      =0),0,($N10      /$E10      ))</f>
        <v>0.57343883922779015</v>
      </c>
      <c r="P10" s="34">
        <f>SUM(P8:P9)</f>
        <v>43207477</v>
      </c>
      <c r="Q10" s="34">
        <f>SUM(Q8:Q9)</f>
        <v>150843612</v>
      </c>
      <c r="R10" s="34">
        <f>SUM(R8:R9)</f>
        <v>166679612</v>
      </c>
      <c r="S10" s="34">
        <f>SUM(S8:S9)</f>
        <v>117556816</v>
      </c>
      <c r="T10" s="39">
        <f t="shared" ref="T10:T54" si="6">IF(($R10      =0),0,($S10      /$R10      ))</f>
        <v>0.70528611501687444</v>
      </c>
      <c r="U10" s="39">
        <f t="shared" ref="U10:U54" si="7">IF(($P10      =0),0,(($J10      /$P10      )-1))</f>
        <v>1.3331609249019563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6102088</v>
      </c>
      <c r="E11" s="33">
        <v>6291596</v>
      </c>
      <c r="F11" s="33">
        <v>1425940</v>
      </c>
      <c r="G11" s="38">
        <f t="shared" si="0"/>
        <v>0.23368066799429965</v>
      </c>
      <c r="H11" s="33">
        <v>1693100</v>
      </c>
      <c r="I11" s="38">
        <f t="shared" si="1"/>
        <v>0.27746240303319125</v>
      </c>
      <c r="J11" s="33">
        <v>1231649</v>
      </c>
      <c r="K11" s="38">
        <f t="shared" si="2"/>
        <v>0.1957609802027975</v>
      </c>
      <c r="L11" s="33">
        <v>0</v>
      </c>
      <c r="M11" s="38">
        <f t="shared" si="3"/>
        <v>0</v>
      </c>
      <c r="N11" s="33">
        <f t="shared" si="4"/>
        <v>4350689</v>
      </c>
      <c r="O11" s="38">
        <f t="shared" si="5"/>
        <v>0.69150800528196665</v>
      </c>
      <c r="P11" s="33">
        <v>1154134</v>
      </c>
      <c r="Q11" s="33">
        <v>6102088</v>
      </c>
      <c r="R11" s="33">
        <v>6402088</v>
      </c>
      <c r="S11" s="33">
        <v>3767693</v>
      </c>
      <c r="T11" s="38">
        <f t="shared" si="6"/>
        <v>0.58851002985276057</v>
      </c>
      <c r="U11" s="38">
        <f t="shared" si="7"/>
        <v>6.7162911758946509E-2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8740787</v>
      </c>
      <c r="E12" s="33">
        <v>8724677</v>
      </c>
      <c r="F12" s="33">
        <v>1792123</v>
      </c>
      <c r="G12" s="38">
        <f t="shared" si="0"/>
        <v>0.20502993609156703</v>
      </c>
      <c r="H12" s="33">
        <v>2306088</v>
      </c>
      <c r="I12" s="38">
        <f t="shared" si="1"/>
        <v>0.2638307054044447</v>
      </c>
      <c r="J12" s="33">
        <v>1783872</v>
      </c>
      <c r="K12" s="38">
        <f t="shared" si="2"/>
        <v>0.2044628127780547</v>
      </c>
      <c r="L12" s="33">
        <v>0</v>
      </c>
      <c r="M12" s="38">
        <f t="shared" si="3"/>
        <v>0</v>
      </c>
      <c r="N12" s="33">
        <f t="shared" si="4"/>
        <v>5882083</v>
      </c>
      <c r="O12" s="38">
        <f t="shared" si="5"/>
        <v>0.67418919921046938</v>
      </c>
      <c r="P12" s="33">
        <v>1780643</v>
      </c>
      <c r="Q12" s="33">
        <v>8543829</v>
      </c>
      <c r="R12" s="33">
        <v>8364894</v>
      </c>
      <c r="S12" s="33">
        <v>5782428</v>
      </c>
      <c r="T12" s="38">
        <f t="shared" si="6"/>
        <v>0.69127331440183226</v>
      </c>
      <c r="U12" s="38">
        <f t="shared" si="7"/>
        <v>1.8133898821941496E-3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15379596</v>
      </c>
      <c r="E13" s="33">
        <v>14879596</v>
      </c>
      <c r="F13" s="33">
        <v>2020000</v>
      </c>
      <c r="G13" s="38">
        <f t="shared" si="0"/>
        <v>0.13134285191886705</v>
      </c>
      <c r="H13" s="33">
        <v>96670</v>
      </c>
      <c r="I13" s="38">
        <f t="shared" si="1"/>
        <v>6.2856007400974639E-3</v>
      </c>
      <c r="J13" s="33">
        <v>979006</v>
      </c>
      <c r="K13" s="38">
        <f t="shared" si="2"/>
        <v>6.5795200353557987E-2</v>
      </c>
      <c r="L13" s="33">
        <v>0</v>
      </c>
      <c r="M13" s="38">
        <f t="shared" si="3"/>
        <v>0</v>
      </c>
      <c r="N13" s="33">
        <f t="shared" si="4"/>
        <v>3095676</v>
      </c>
      <c r="O13" s="38">
        <f t="shared" si="5"/>
        <v>0.20804839056114158</v>
      </c>
      <c r="P13" s="33">
        <v>4020689</v>
      </c>
      <c r="Q13" s="33">
        <v>14459100</v>
      </c>
      <c r="R13" s="33">
        <v>14459000</v>
      </c>
      <c r="S13" s="33">
        <v>9653061</v>
      </c>
      <c r="T13" s="38">
        <f t="shared" si="6"/>
        <v>0.66761608686631169</v>
      </c>
      <c r="U13" s="38">
        <f t="shared" si="7"/>
        <v>-0.75650790200386053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10760222</v>
      </c>
      <c r="E14" s="33">
        <v>13038284</v>
      </c>
      <c r="F14" s="33">
        <v>2243337</v>
      </c>
      <c r="G14" s="38">
        <f t="shared" si="0"/>
        <v>0.20848426733203088</v>
      </c>
      <c r="H14" s="33">
        <v>3253324</v>
      </c>
      <c r="I14" s="38">
        <f t="shared" si="1"/>
        <v>0.30234729357814366</v>
      </c>
      <c r="J14" s="33">
        <v>2316108</v>
      </c>
      <c r="K14" s="38">
        <f t="shared" si="2"/>
        <v>0.1776390205950415</v>
      </c>
      <c r="L14" s="33">
        <v>0</v>
      </c>
      <c r="M14" s="38">
        <f t="shared" si="3"/>
        <v>0</v>
      </c>
      <c r="N14" s="33">
        <f t="shared" si="4"/>
        <v>7812769</v>
      </c>
      <c r="O14" s="38">
        <f t="shared" si="5"/>
        <v>0.59921758108659084</v>
      </c>
      <c r="P14" s="33">
        <v>2076135</v>
      </c>
      <c r="Q14" s="33">
        <v>11158123</v>
      </c>
      <c r="R14" s="33">
        <v>12127483</v>
      </c>
      <c r="S14" s="33">
        <v>6661838</v>
      </c>
      <c r="T14" s="38">
        <f t="shared" si="6"/>
        <v>0.54931744699209228</v>
      </c>
      <c r="U14" s="38">
        <f t="shared" si="7"/>
        <v>0.11558641417826876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18120427</v>
      </c>
      <c r="E15" s="33">
        <v>14916852</v>
      </c>
      <c r="F15" s="33">
        <v>2426279</v>
      </c>
      <c r="G15" s="38">
        <f t="shared" si="0"/>
        <v>0.1338974517543102</v>
      </c>
      <c r="H15" s="33">
        <v>2322678</v>
      </c>
      <c r="I15" s="38">
        <f t="shared" si="1"/>
        <v>0.1281800920033507</v>
      </c>
      <c r="J15" s="33">
        <v>3484423</v>
      </c>
      <c r="K15" s="38">
        <f t="shared" si="2"/>
        <v>0.23358970109779195</v>
      </c>
      <c r="L15" s="33">
        <v>0</v>
      </c>
      <c r="M15" s="38">
        <f t="shared" si="3"/>
        <v>0</v>
      </c>
      <c r="N15" s="33">
        <f t="shared" si="4"/>
        <v>8233380</v>
      </c>
      <c r="O15" s="38">
        <f t="shared" si="5"/>
        <v>0.55195157798709804</v>
      </c>
      <c r="P15" s="33">
        <v>19241264</v>
      </c>
      <c r="Q15" s="33">
        <v>11578313</v>
      </c>
      <c r="R15" s="33">
        <v>19482821</v>
      </c>
      <c r="S15" s="33">
        <v>23962463</v>
      </c>
      <c r="T15" s="38">
        <f t="shared" si="6"/>
        <v>1.2299277912577444</v>
      </c>
      <c r="U15" s="38">
        <f t="shared" si="7"/>
        <v>-0.81890883052173702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11186269</v>
      </c>
      <c r="E16" s="33">
        <v>10591288</v>
      </c>
      <c r="F16" s="33">
        <v>2081330</v>
      </c>
      <c r="G16" s="38">
        <f t="shared" si="0"/>
        <v>0.1860611433535167</v>
      </c>
      <c r="H16" s="33">
        <v>2693476</v>
      </c>
      <c r="I16" s="38">
        <f t="shared" si="1"/>
        <v>0.24078412560970955</v>
      </c>
      <c r="J16" s="33">
        <v>2365315</v>
      </c>
      <c r="K16" s="38">
        <f t="shared" si="2"/>
        <v>0.22332647360736485</v>
      </c>
      <c r="L16" s="33">
        <v>0</v>
      </c>
      <c r="M16" s="38">
        <f t="shared" si="3"/>
        <v>0</v>
      </c>
      <c r="N16" s="33">
        <f t="shared" si="4"/>
        <v>7140121</v>
      </c>
      <c r="O16" s="38">
        <f t="shared" si="5"/>
        <v>0.67415039606136662</v>
      </c>
      <c r="P16" s="33">
        <v>2501566</v>
      </c>
      <c r="Q16" s="33">
        <v>10773152</v>
      </c>
      <c r="R16" s="33">
        <v>10547688</v>
      </c>
      <c r="S16" s="33">
        <v>7196515</v>
      </c>
      <c r="T16" s="38">
        <f t="shared" si="6"/>
        <v>0.68228364358141802</v>
      </c>
      <c r="U16" s="38">
        <f t="shared" si="7"/>
        <v>-5.4466282320754233E-2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7287918</v>
      </c>
      <c r="E17" s="33">
        <v>4726452</v>
      </c>
      <c r="F17" s="33">
        <v>938006</v>
      </c>
      <c r="G17" s="38">
        <f t="shared" si="0"/>
        <v>0.12870699148920173</v>
      </c>
      <c r="H17" s="33">
        <v>937450</v>
      </c>
      <c r="I17" s="38">
        <f t="shared" si="1"/>
        <v>0.12863070083938924</v>
      </c>
      <c r="J17" s="33">
        <v>886203</v>
      </c>
      <c r="K17" s="38">
        <f t="shared" si="2"/>
        <v>0.18749857186743882</v>
      </c>
      <c r="L17" s="33">
        <v>0</v>
      </c>
      <c r="M17" s="38">
        <f t="shared" si="3"/>
        <v>0</v>
      </c>
      <c r="N17" s="33">
        <f t="shared" si="4"/>
        <v>2761659</v>
      </c>
      <c r="O17" s="38">
        <f t="shared" si="5"/>
        <v>0.58429853936948895</v>
      </c>
      <c r="P17" s="33">
        <v>877054</v>
      </c>
      <c r="Q17" s="33">
        <v>5966821</v>
      </c>
      <c r="R17" s="33">
        <v>5203872</v>
      </c>
      <c r="S17" s="33">
        <v>2469932</v>
      </c>
      <c r="T17" s="38">
        <f t="shared" si="6"/>
        <v>0.47463350366803797</v>
      </c>
      <c r="U17" s="38">
        <f t="shared" si="7"/>
        <v>1.0431512768883211E-2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8374950</v>
      </c>
      <c r="E18" s="33">
        <v>8280950</v>
      </c>
      <c r="F18" s="33">
        <v>1626358</v>
      </c>
      <c r="G18" s="38">
        <f t="shared" si="0"/>
        <v>0.19419315936214546</v>
      </c>
      <c r="H18" s="33">
        <v>1912491</v>
      </c>
      <c r="I18" s="38">
        <f t="shared" si="1"/>
        <v>0.2283584976626726</v>
      </c>
      <c r="J18" s="33">
        <v>1468069</v>
      </c>
      <c r="K18" s="38">
        <f t="shared" si="2"/>
        <v>0.17728267891968916</v>
      </c>
      <c r="L18" s="33">
        <v>0</v>
      </c>
      <c r="M18" s="38">
        <f t="shared" si="3"/>
        <v>0</v>
      </c>
      <c r="N18" s="33">
        <f t="shared" si="4"/>
        <v>5006918</v>
      </c>
      <c r="O18" s="38">
        <f t="shared" si="5"/>
        <v>0.60463086964659851</v>
      </c>
      <c r="P18" s="33">
        <v>2015680</v>
      </c>
      <c r="Q18" s="33">
        <v>9007462</v>
      </c>
      <c r="R18" s="33">
        <v>9087662</v>
      </c>
      <c r="S18" s="33">
        <v>5375407</v>
      </c>
      <c r="T18" s="38">
        <f t="shared" si="6"/>
        <v>0.59150604412884189</v>
      </c>
      <c r="U18" s="38">
        <f t="shared" si="7"/>
        <v>-0.2716755635815209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85952257</v>
      </c>
      <c r="E19" s="34">
        <f>SUM(E11:E18)</f>
        <v>81449695</v>
      </c>
      <c r="F19" s="34">
        <f>SUM(F11:F18)</f>
        <v>14553373</v>
      </c>
      <c r="G19" s="39">
        <f t="shared" si="0"/>
        <v>0.16931926522883511</v>
      </c>
      <c r="H19" s="34">
        <f>SUM(H11:H18)</f>
        <v>15215277</v>
      </c>
      <c r="I19" s="39">
        <f t="shared" si="1"/>
        <v>0.17702009849491213</v>
      </c>
      <c r="J19" s="34">
        <f>SUM(J11:J18)</f>
        <v>14514645</v>
      </c>
      <c r="K19" s="39">
        <f t="shared" si="2"/>
        <v>0.17820379806210446</v>
      </c>
      <c r="L19" s="34">
        <f>SUM(L11:L18)</f>
        <v>0</v>
      </c>
      <c r="M19" s="39">
        <f t="shared" si="3"/>
        <v>0</v>
      </c>
      <c r="N19" s="34">
        <f t="shared" si="4"/>
        <v>44283295</v>
      </c>
      <c r="O19" s="39">
        <f t="shared" si="5"/>
        <v>0.54368889901920447</v>
      </c>
      <c r="P19" s="34">
        <f>SUM(P11:P18)</f>
        <v>33667165</v>
      </c>
      <c r="Q19" s="34">
        <f>SUM(Q11:Q18)</f>
        <v>77588888</v>
      </c>
      <c r="R19" s="34">
        <f>SUM(R11:R18)</f>
        <v>85675508</v>
      </c>
      <c r="S19" s="34">
        <f>SUM(S11:S18)</f>
        <v>64869337</v>
      </c>
      <c r="T19" s="39">
        <f t="shared" si="6"/>
        <v>0.7571514720402942</v>
      </c>
      <c r="U19" s="39">
        <f t="shared" si="7"/>
        <v>-0.56887831214775586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46194387</v>
      </c>
      <c r="E20" s="33">
        <v>46930902</v>
      </c>
      <c r="F20" s="33">
        <v>3638880</v>
      </c>
      <c r="G20" s="38">
        <f t="shared" si="0"/>
        <v>7.8773206796747833E-2</v>
      </c>
      <c r="H20" s="33">
        <v>5748659</v>
      </c>
      <c r="I20" s="38">
        <f t="shared" si="1"/>
        <v>0.12444496774034473</v>
      </c>
      <c r="J20" s="33">
        <v>7141874</v>
      </c>
      <c r="K20" s="38">
        <f t="shared" si="2"/>
        <v>0.1521784942467119</v>
      </c>
      <c r="L20" s="33">
        <v>0</v>
      </c>
      <c r="M20" s="38">
        <f t="shared" si="3"/>
        <v>0</v>
      </c>
      <c r="N20" s="33">
        <f t="shared" si="4"/>
        <v>16529413</v>
      </c>
      <c r="O20" s="38">
        <f t="shared" si="5"/>
        <v>0.3522074431895641</v>
      </c>
      <c r="P20" s="33">
        <v>4997978</v>
      </c>
      <c r="Q20" s="33">
        <v>44536466</v>
      </c>
      <c r="R20" s="33">
        <v>48915225</v>
      </c>
      <c r="S20" s="33">
        <v>12348187</v>
      </c>
      <c r="T20" s="38">
        <f t="shared" si="6"/>
        <v>0.25244056426194506</v>
      </c>
      <c r="U20" s="38">
        <f t="shared" si="7"/>
        <v>0.42895266845912494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37008022</v>
      </c>
      <c r="E21" s="33">
        <v>37708022</v>
      </c>
      <c r="F21" s="33">
        <v>6004104</v>
      </c>
      <c r="G21" s="38">
        <f t="shared" si="0"/>
        <v>0.16223790614910463</v>
      </c>
      <c r="H21" s="33">
        <v>6930950</v>
      </c>
      <c r="I21" s="38">
        <f t="shared" si="1"/>
        <v>0.18728236813088794</v>
      </c>
      <c r="J21" s="33">
        <v>6543697</v>
      </c>
      <c r="K21" s="38">
        <f t="shared" si="2"/>
        <v>0.17353593885141999</v>
      </c>
      <c r="L21" s="33">
        <v>0</v>
      </c>
      <c r="M21" s="38">
        <f t="shared" si="3"/>
        <v>0</v>
      </c>
      <c r="N21" s="33">
        <f t="shared" si="4"/>
        <v>19478751</v>
      </c>
      <c r="O21" s="38">
        <f t="shared" si="5"/>
        <v>0.51656782739757601</v>
      </c>
      <c r="P21" s="33">
        <v>4376509</v>
      </c>
      <c r="Q21" s="33">
        <v>12875059</v>
      </c>
      <c r="R21" s="33">
        <v>13354744</v>
      </c>
      <c r="S21" s="33">
        <v>8484963</v>
      </c>
      <c r="T21" s="38">
        <f t="shared" si="6"/>
        <v>0.63535197679566158</v>
      </c>
      <c r="U21" s="38">
        <f t="shared" si="7"/>
        <v>0.49518646025862156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450000</v>
      </c>
      <c r="E22" s="33">
        <v>400000</v>
      </c>
      <c r="F22" s="33">
        <v>1146734</v>
      </c>
      <c r="G22" s="38">
        <f t="shared" si="0"/>
        <v>2.548297777777778</v>
      </c>
      <c r="H22" s="33">
        <v>1095948</v>
      </c>
      <c r="I22" s="38">
        <f t="shared" si="1"/>
        <v>2.4354399999999998</v>
      </c>
      <c r="J22" s="33">
        <v>1100647</v>
      </c>
      <c r="K22" s="38">
        <f t="shared" si="2"/>
        <v>2.7516175</v>
      </c>
      <c r="L22" s="33">
        <v>0</v>
      </c>
      <c r="M22" s="38">
        <f t="shared" si="3"/>
        <v>0</v>
      </c>
      <c r="N22" s="33">
        <f t="shared" si="4"/>
        <v>3343329</v>
      </c>
      <c r="O22" s="38">
        <f t="shared" si="5"/>
        <v>8.3583224999999999</v>
      </c>
      <c r="P22" s="33">
        <v>249239</v>
      </c>
      <c r="Q22" s="33">
        <v>1401993</v>
      </c>
      <c r="R22" s="33">
        <v>1471993</v>
      </c>
      <c r="S22" s="33">
        <v>412493</v>
      </c>
      <c r="T22" s="38">
        <f t="shared" si="6"/>
        <v>0.28022755542995109</v>
      </c>
      <c r="U22" s="38">
        <f t="shared" si="7"/>
        <v>3.4160303965270282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8029598</v>
      </c>
      <c r="E23" s="33">
        <v>11887561</v>
      </c>
      <c r="F23" s="33">
        <v>1164461</v>
      </c>
      <c r="G23" s="38">
        <f t="shared" si="0"/>
        <v>0.14502108324725596</v>
      </c>
      <c r="H23" s="33">
        <v>1225460</v>
      </c>
      <c r="I23" s="38">
        <f t="shared" si="1"/>
        <v>0.1526178521016868</v>
      </c>
      <c r="J23" s="33">
        <v>667735</v>
      </c>
      <c r="K23" s="38">
        <f t="shared" si="2"/>
        <v>5.617089998528714E-2</v>
      </c>
      <c r="L23" s="33">
        <v>0</v>
      </c>
      <c r="M23" s="38">
        <f t="shared" si="3"/>
        <v>0</v>
      </c>
      <c r="N23" s="33">
        <f t="shared" si="4"/>
        <v>3057656</v>
      </c>
      <c r="O23" s="38">
        <f t="shared" si="5"/>
        <v>0.25721474741538658</v>
      </c>
      <c r="P23" s="33">
        <v>1163717</v>
      </c>
      <c r="Q23" s="33">
        <v>10983369</v>
      </c>
      <c r="R23" s="33">
        <v>11383369</v>
      </c>
      <c r="S23" s="33">
        <v>3035156</v>
      </c>
      <c r="T23" s="38">
        <f t="shared" si="6"/>
        <v>0.26663073120093006</v>
      </c>
      <c r="U23" s="38">
        <f t="shared" si="7"/>
        <v>-0.42620499657562794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1310993</v>
      </c>
      <c r="E24" s="33">
        <v>1324367</v>
      </c>
      <c r="F24" s="33">
        <v>233879</v>
      </c>
      <c r="G24" s="38">
        <f t="shared" si="0"/>
        <v>0.1783983591064178</v>
      </c>
      <c r="H24" s="33">
        <v>282314</v>
      </c>
      <c r="I24" s="38">
        <f t="shared" si="1"/>
        <v>0.21534363646487814</v>
      </c>
      <c r="J24" s="33">
        <v>151743</v>
      </c>
      <c r="K24" s="38">
        <f t="shared" si="2"/>
        <v>0.11457775676983797</v>
      </c>
      <c r="L24" s="33">
        <v>0</v>
      </c>
      <c r="M24" s="38">
        <f t="shared" si="3"/>
        <v>0</v>
      </c>
      <c r="N24" s="33">
        <f t="shared" si="4"/>
        <v>667936</v>
      </c>
      <c r="O24" s="38">
        <f t="shared" si="5"/>
        <v>0.50434358452000083</v>
      </c>
      <c r="P24" s="33">
        <v>229597</v>
      </c>
      <c r="Q24" s="33">
        <v>1633230</v>
      </c>
      <c r="R24" s="33">
        <v>1278911</v>
      </c>
      <c r="S24" s="33">
        <v>660142</v>
      </c>
      <c r="T24" s="38">
        <f t="shared" si="6"/>
        <v>0.51617508958793845</v>
      </c>
      <c r="U24" s="38">
        <f t="shared" si="7"/>
        <v>-0.33908979646946602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6594159</v>
      </c>
      <c r="E25" s="33">
        <v>6594159</v>
      </c>
      <c r="F25" s="33">
        <v>898476</v>
      </c>
      <c r="G25" s="38">
        <f t="shared" si="0"/>
        <v>0.1362533114533635</v>
      </c>
      <c r="H25" s="33">
        <v>1282738</v>
      </c>
      <c r="I25" s="38">
        <f t="shared" si="1"/>
        <v>0.19452639828672619</v>
      </c>
      <c r="J25" s="33">
        <v>1225785</v>
      </c>
      <c r="K25" s="38">
        <f t="shared" si="2"/>
        <v>0.18588951221831321</v>
      </c>
      <c r="L25" s="33">
        <v>0</v>
      </c>
      <c r="M25" s="38">
        <f t="shared" si="3"/>
        <v>0</v>
      </c>
      <c r="N25" s="33">
        <f t="shared" si="4"/>
        <v>3406999</v>
      </c>
      <c r="O25" s="38">
        <f t="shared" si="5"/>
        <v>0.51666922195840292</v>
      </c>
      <c r="P25" s="33">
        <v>1336874</v>
      </c>
      <c r="Q25" s="33">
        <v>10440194</v>
      </c>
      <c r="R25" s="33">
        <v>10440194</v>
      </c>
      <c r="S25" s="33">
        <v>5185338</v>
      </c>
      <c r="T25" s="38">
        <f t="shared" si="6"/>
        <v>0.49667065573685698</v>
      </c>
      <c r="U25" s="38">
        <f t="shared" si="7"/>
        <v>-8.3096088337419993E-2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9441552</v>
      </c>
      <c r="E26" s="33">
        <v>11199268</v>
      </c>
      <c r="F26" s="33">
        <v>1709553</v>
      </c>
      <c r="G26" s="38">
        <f t="shared" si="0"/>
        <v>0.18106694746795865</v>
      </c>
      <c r="H26" s="33">
        <v>1750486</v>
      </c>
      <c r="I26" s="38">
        <f t="shared" si="1"/>
        <v>0.18540235757849979</v>
      </c>
      <c r="J26" s="33">
        <v>1856760</v>
      </c>
      <c r="K26" s="38">
        <f t="shared" si="2"/>
        <v>0.16579297861253076</v>
      </c>
      <c r="L26" s="33">
        <v>0</v>
      </c>
      <c r="M26" s="38">
        <f t="shared" si="3"/>
        <v>0</v>
      </c>
      <c r="N26" s="33">
        <f t="shared" si="4"/>
        <v>5316799</v>
      </c>
      <c r="O26" s="38">
        <f t="shared" si="5"/>
        <v>0.47474522442002459</v>
      </c>
      <c r="P26" s="33">
        <v>2478476</v>
      </c>
      <c r="Q26" s="33">
        <v>9214896</v>
      </c>
      <c r="R26" s="33">
        <v>0</v>
      </c>
      <c r="S26" s="33">
        <v>6498097</v>
      </c>
      <c r="T26" s="38">
        <f t="shared" si="6"/>
        <v>0</v>
      </c>
      <c r="U26" s="38">
        <f t="shared" si="7"/>
        <v>-0.25084608444866929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109028711</v>
      </c>
      <c r="E27" s="34">
        <f>SUM(E20:E26)</f>
        <v>116044279</v>
      </c>
      <c r="F27" s="34">
        <f>SUM(F20:F26)</f>
        <v>14796087</v>
      </c>
      <c r="G27" s="39">
        <f t="shared" si="0"/>
        <v>0.13570817140083405</v>
      </c>
      <c r="H27" s="34">
        <f>SUM(H20:H26)</f>
        <v>18316555</v>
      </c>
      <c r="I27" s="39">
        <f t="shared" si="1"/>
        <v>0.16799753782285842</v>
      </c>
      <c r="J27" s="34">
        <f>SUM(J20:J26)</f>
        <v>18688241</v>
      </c>
      <c r="K27" s="39">
        <f t="shared" si="2"/>
        <v>0.16104405284813739</v>
      </c>
      <c r="L27" s="34">
        <f>SUM(L20:L26)</f>
        <v>0</v>
      </c>
      <c r="M27" s="39">
        <f t="shared" si="3"/>
        <v>0</v>
      </c>
      <c r="N27" s="34">
        <f t="shared" si="4"/>
        <v>51800883</v>
      </c>
      <c r="O27" s="39">
        <f t="shared" si="5"/>
        <v>0.44638894262077322</v>
      </c>
      <c r="P27" s="34">
        <f>SUM(P20:P26)</f>
        <v>14832390</v>
      </c>
      <c r="Q27" s="34">
        <f>SUM(Q20:Q26)</f>
        <v>91085207</v>
      </c>
      <c r="R27" s="34">
        <f>SUM(R20:R26)</f>
        <v>86844436</v>
      </c>
      <c r="S27" s="34">
        <f>SUM(S20:S26)</f>
        <v>36624376</v>
      </c>
      <c r="T27" s="39">
        <f t="shared" si="6"/>
        <v>0.42172392022904037</v>
      </c>
      <c r="U27" s="39">
        <f t="shared" si="7"/>
        <v>0.25996154362176283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13398994</v>
      </c>
      <c r="E28" s="33">
        <v>13784528</v>
      </c>
      <c r="F28" s="33">
        <v>2553738</v>
      </c>
      <c r="G28" s="38">
        <f t="shared" si="0"/>
        <v>0.19059177129268062</v>
      </c>
      <c r="H28" s="33">
        <v>3102098</v>
      </c>
      <c r="I28" s="38">
        <f t="shared" si="1"/>
        <v>0.23151723181606021</v>
      </c>
      <c r="J28" s="33">
        <v>2656107</v>
      </c>
      <c r="K28" s="38">
        <f t="shared" si="2"/>
        <v>0.19268755520682318</v>
      </c>
      <c r="L28" s="33">
        <v>0</v>
      </c>
      <c r="M28" s="38">
        <f t="shared" si="3"/>
        <v>0</v>
      </c>
      <c r="N28" s="33">
        <f t="shared" si="4"/>
        <v>8311943</v>
      </c>
      <c r="O28" s="38">
        <f t="shared" si="5"/>
        <v>0.60299075891463239</v>
      </c>
      <c r="P28" s="33">
        <v>2538776</v>
      </c>
      <c r="Q28" s="33">
        <v>13383476</v>
      </c>
      <c r="R28" s="33">
        <v>12708828</v>
      </c>
      <c r="S28" s="33">
        <v>5551566</v>
      </c>
      <c r="T28" s="38">
        <f t="shared" si="6"/>
        <v>0.43682753437217026</v>
      </c>
      <c r="U28" s="38">
        <f t="shared" si="7"/>
        <v>4.6215577900531546E-2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14714949</v>
      </c>
      <c r="E29" s="33">
        <v>15288709</v>
      </c>
      <c r="F29" s="33">
        <v>3299359</v>
      </c>
      <c r="G29" s="38">
        <f t="shared" si="0"/>
        <v>0.2242181743205498</v>
      </c>
      <c r="H29" s="33">
        <v>7240523</v>
      </c>
      <c r="I29" s="38">
        <f t="shared" si="1"/>
        <v>0.49205219807421691</v>
      </c>
      <c r="J29" s="33">
        <v>6729841</v>
      </c>
      <c r="K29" s="38">
        <f t="shared" si="2"/>
        <v>0.44018373297575353</v>
      </c>
      <c r="L29" s="33">
        <v>0</v>
      </c>
      <c r="M29" s="38">
        <f t="shared" si="3"/>
        <v>0</v>
      </c>
      <c r="N29" s="33">
        <f t="shared" si="4"/>
        <v>17269723</v>
      </c>
      <c r="O29" s="38">
        <f t="shared" si="5"/>
        <v>1.1295736611900979</v>
      </c>
      <c r="P29" s="33">
        <v>10638325</v>
      </c>
      <c r="Q29" s="33">
        <v>14292236</v>
      </c>
      <c r="R29" s="33">
        <v>16289597</v>
      </c>
      <c r="S29" s="33">
        <v>32415429</v>
      </c>
      <c r="T29" s="38">
        <f t="shared" si="6"/>
        <v>1.9899466512277744</v>
      </c>
      <c r="U29" s="38">
        <f t="shared" si="7"/>
        <v>-0.36739655913877423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23454997</v>
      </c>
      <c r="E30" s="33">
        <v>23418856</v>
      </c>
      <c r="F30" s="33">
        <v>1785863</v>
      </c>
      <c r="G30" s="38">
        <f t="shared" si="0"/>
        <v>7.6139979894263049E-2</v>
      </c>
      <c r="H30" s="33">
        <v>5292314</v>
      </c>
      <c r="I30" s="38">
        <f t="shared" si="1"/>
        <v>0.22563695062506298</v>
      </c>
      <c r="J30" s="33">
        <v>3975001</v>
      </c>
      <c r="K30" s="38">
        <f t="shared" si="2"/>
        <v>0.16973506306200439</v>
      </c>
      <c r="L30" s="33">
        <v>0</v>
      </c>
      <c r="M30" s="38">
        <f t="shared" si="3"/>
        <v>0</v>
      </c>
      <c r="N30" s="33">
        <f t="shared" si="4"/>
        <v>11053178</v>
      </c>
      <c r="O30" s="38">
        <f t="shared" si="5"/>
        <v>0.47197770890260393</v>
      </c>
      <c r="P30" s="33">
        <v>2231242</v>
      </c>
      <c r="Q30" s="33">
        <v>11260911</v>
      </c>
      <c r="R30" s="33">
        <v>12127369</v>
      </c>
      <c r="S30" s="33">
        <v>6823123</v>
      </c>
      <c r="T30" s="38">
        <f t="shared" si="6"/>
        <v>0.56262186794184299</v>
      </c>
      <c r="U30" s="38">
        <f t="shared" si="7"/>
        <v>0.78151944074197233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7143341</v>
      </c>
      <c r="E31" s="33">
        <v>12651342</v>
      </c>
      <c r="F31" s="33">
        <v>3023724</v>
      </c>
      <c r="G31" s="38">
        <f t="shared" si="0"/>
        <v>0.42329268615343996</v>
      </c>
      <c r="H31" s="33">
        <v>4216783</v>
      </c>
      <c r="I31" s="38">
        <f t="shared" si="1"/>
        <v>0.5903096324254995</v>
      </c>
      <c r="J31" s="33">
        <v>3388034</v>
      </c>
      <c r="K31" s="38">
        <f t="shared" si="2"/>
        <v>0.26780036457792383</v>
      </c>
      <c r="L31" s="33">
        <v>0</v>
      </c>
      <c r="M31" s="38">
        <f t="shared" si="3"/>
        <v>0</v>
      </c>
      <c r="N31" s="33">
        <f t="shared" si="4"/>
        <v>10628541</v>
      </c>
      <c r="O31" s="38">
        <f t="shared" si="5"/>
        <v>0.84011174466708749</v>
      </c>
      <c r="P31" s="33">
        <v>3221424</v>
      </c>
      <c r="Q31" s="33">
        <v>7936048</v>
      </c>
      <c r="R31" s="33">
        <v>8363047</v>
      </c>
      <c r="S31" s="33">
        <v>9069105</v>
      </c>
      <c r="T31" s="38">
        <f t="shared" si="6"/>
        <v>1.0844259275357415</v>
      </c>
      <c r="U31" s="38">
        <f t="shared" si="7"/>
        <v>5.171936385896414E-2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6171538</v>
      </c>
      <c r="E32" s="33">
        <v>6271555</v>
      </c>
      <c r="F32" s="33">
        <v>870564</v>
      </c>
      <c r="G32" s="38">
        <f t="shared" si="0"/>
        <v>0.14106110988865336</v>
      </c>
      <c r="H32" s="33">
        <v>389346</v>
      </c>
      <c r="I32" s="38">
        <f t="shared" si="1"/>
        <v>6.3087353589980327E-2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1259910</v>
      </c>
      <c r="O32" s="38">
        <f t="shared" si="5"/>
        <v>0.20089276104570558</v>
      </c>
      <c r="P32" s="33">
        <v>454342</v>
      </c>
      <c r="Q32" s="33">
        <v>4104793</v>
      </c>
      <c r="R32" s="33">
        <v>6436103</v>
      </c>
      <c r="S32" s="33">
        <v>1769354</v>
      </c>
      <c r="T32" s="38">
        <f t="shared" si="6"/>
        <v>0.27491076510118001</v>
      </c>
      <c r="U32" s="38">
        <f t="shared" si="7"/>
        <v>-1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17934103</v>
      </c>
      <c r="E33" s="33">
        <v>17924103</v>
      </c>
      <c r="F33" s="33">
        <v>4447360</v>
      </c>
      <c r="G33" s="38">
        <f t="shared" si="0"/>
        <v>0.24798340903919197</v>
      </c>
      <c r="H33" s="33">
        <v>4679868</v>
      </c>
      <c r="I33" s="38">
        <f t="shared" si="1"/>
        <v>0.26094798273434694</v>
      </c>
      <c r="J33" s="33">
        <v>4694361</v>
      </c>
      <c r="K33" s="38">
        <f t="shared" si="2"/>
        <v>0.26190214372233855</v>
      </c>
      <c r="L33" s="33">
        <v>0</v>
      </c>
      <c r="M33" s="38">
        <f t="shared" si="3"/>
        <v>0</v>
      </c>
      <c r="N33" s="33">
        <f t="shared" si="4"/>
        <v>13821589</v>
      </c>
      <c r="O33" s="38">
        <f t="shared" si="5"/>
        <v>0.77111747237783668</v>
      </c>
      <c r="P33" s="33">
        <v>4559902</v>
      </c>
      <c r="Q33" s="33">
        <v>16798909</v>
      </c>
      <c r="R33" s="33">
        <v>16841347</v>
      </c>
      <c r="S33" s="33">
        <v>13869766</v>
      </c>
      <c r="T33" s="38">
        <f t="shared" si="6"/>
        <v>0.82355443421479291</v>
      </c>
      <c r="U33" s="38">
        <f t="shared" si="7"/>
        <v>2.9487256524372674E-2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17744902</v>
      </c>
      <c r="E34" s="33">
        <v>16368143</v>
      </c>
      <c r="F34" s="33">
        <v>3599858</v>
      </c>
      <c r="G34" s="38">
        <f t="shared" si="0"/>
        <v>0.20286716714468189</v>
      </c>
      <c r="H34" s="33">
        <v>3787261</v>
      </c>
      <c r="I34" s="38">
        <f t="shared" si="1"/>
        <v>0.2134281158611076</v>
      </c>
      <c r="J34" s="33">
        <v>4187867</v>
      </c>
      <c r="K34" s="38">
        <f t="shared" si="2"/>
        <v>0.25585474173826561</v>
      </c>
      <c r="L34" s="33">
        <v>0</v>
      </c>
      <c r="M34" s="38">
        <f t="shared" si="3"/>
        <v>0</v>
      </c>
      <c r="N34" s="33">
        <f t="shared" si="4"/>
        <v>11574986</v>
      </c>
      <c r="O34" s="38">
        <f t="shared" si="5"/>
        <v>0.70716549824864072</v>
      </c>
      <c r="P34" s="33">
        <v>4221862</v>
      </c>
      <c r="Q34" s="33">
        <v>18723941</v>
      </c>
      <c r="R34" s="33">
        <v>11603393</v>
      </c>
      <c r="S34" s="33">
        <v>12660101</v>
      </c>
      <c r="T34" s="38">
        <f t="shared" si="6"/>
        <v>1.0910688795940979</v>
      </c>
      <c r="U34" s="38">
        <f t="shared" si="7"/>
        <v>-8.0521343426194214E-3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100562824</v>
      </c>
      <c r="E35" s="34">
        <f>SUM(E28:E34)</f>
        <v>105707236</v>
      </c>
      <c r="F35" s="34">
        <f>SUM(F28:F34)</f>
        <v>19580466</v>
      </c>
      <c r="G35" s="39">
        <f t="shared" si="0"/>
        <v>0.19470879218745885</v>
      </c>
      <c r="H35" s="34">
        <f>SUM(H28:H34)</f>
        <v>28708193</v>
      </c>
      <c r="I35" s="39">
        <f t="shared" si="1"/>
        <v>0.28547520702083706</v>
      </c>
      <c r="J35" s="34">
        <f>SUM(J28:J34)</f>
        <v>25631211</v>
      </c>
      <c r="K35" s="39">
        <f t="shared" si="2"/>
        <v>0.24247357106187131</v>
      </c>
      <c r="L35" s="34">
        <f>SUM(L28:L34)</f>
        <v>0</v>
      </c>
      <c r="M35" s="39">
        <f t="shared" si="3"/>
        <v>0</v>
      </c>
      <c r="N35" s="34">
        <f t="shared" si="4"/>
        <v>73919870</v>
      </c>
      <c r="O35" s="39">
        <f t="shared" si="5"/>
        <v>0.69928864661639623</v>
      </c>
      <c r="P35" s="34">
        <f>SUM(P28:P34)</f>
        <v>27865873</v>
      </c>
      <c r="Q35" s="34">
        <f>SUM(Q28:Q34)</f>
        <v>86500314</v>
      </c>
      <c r="R35" s="34">
        <f>SUM(R28:R34)</f>
        <v>84369684</v>
      </c>
      <c r="S35" s="34">
        <f>SUM(S28:S34)</f>
        <v>82158444</v>
      </c>
      <c r="T35" s="39">
        <f t="shared" si="6"/>
        <v>0.97379105983139636</v>
      </c>
      <c r="U35" s="39">
        <f t="shared" si="7"/>
        <v>-8.0193504075755984E-2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5381515</v>
      </c>
      <c r="E36" s="33">
        <v>5289667</v>
      </c>
      <c r="F36" s="33">
        <v>5535</v>
      </c>
      <c r="G36" s="38">
        <f t="shared" si="0"/>
        <v>1.0285207789999657E-3</v>
      </c>
      <c r="H36" s="33">
        <v>2105327</v>
      </c>
      <c r="I36" s="38">
        <f t="shared" si="1"/>
        <v>0.39121455575242287</v>
      </c>
      <c r="J36" s="33">
        <v>1458044</v>
      </c>
      <c r="K36" s="38">
        <f t="shared" si="2"/>
        <v>0.27564003556367539</v>
      </c>
      <c r="L36" s="33">
        <v>0</v>
      </c>
      <c r="M36" s="38">
        <f t="shared" si="3"/>
        <v>0</v>
      </c>
      <c r="N36" s="33">
        <f t="shared" si="4"/>
        <v>3568906</v>
      </c>
      <c r="O36" s="38">
        <f t="shared" si="5"/>
        <v>0.67469388904821415</v>
      </c>
      <c r="P36" s="33">
        <v>908993</v>
      </c>
      <c r="Q36" s="33">
        <v>7228243</v>
      </c>
      <c r="R36" s="33">
        <v>7328701</v>
      </c>
      <c r="S36" s="33">
        <v>4070037</v>
      </c>
      <c r="T36" s="38">
        <f t="shared" si="6"/>
        <v>0.55535585364991691</v>
      </c>
      <c r="U36" s="38">
        <f t="shared" si="7"/>
        <v>0.60402115307818649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11869934</v>
      </c>
      <c r="E37" s="33">
        <v>18538238</v>
      </c>
      <c r="F37" s="33">
        <v>1463682</v>
      </c>
      <c r="G37" s="38">
        <f t="shared" si="0"/>
        <v>0.12331003693870581</v>
      </c>
      <c r="H37" s="33">
        <v>3608712</v>
      </c>
      <c r="I37" s="38">
        <f t="shared" si="1"/>
        <v>0.30402123550139371</v>
      </c>
      <c r="J37" s="33">
        <v>3928305</v>
      </c>
      <c r="K37" s="38">
        <f t="shared" si="2"/>
        <v>0.21190282485314949</v>
      </c>
      <c r="L37" s="33">
        <v>0</v>
      </c>
      <c r="M37" s="38">
        <f t="shared" si="3"/>
        <v>0</v>
      </c>
      <c r="N37" s="33">
        <f t="shared" si="4"/>
        <v>9000699</v>
      </c>
      <c r="O37" s="38">
        <f t="shared" si="5"/>
        <v>0.48552073827081083</v>
      </c>
      <c r="P37" s="33">
        <v>360380</v>
      </c>
      <c r="Q37" s="33">
        <v>11666228</v>
      </c>
      <c r="R37" s="33">
        <v>11596062</v>
      </c>
      <c r="S37" s="33">
        <v>2239235</v>
      </c>
      <c r="T37" s="38">
        <f t="shared" si="6"/>
        <v>0.19310305515786308</v>
      </c>
      <c r="U37" s="38">
        <f t="shared" si="7"/>
        <v>9.900452300349631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9401033</v>
      </c>
      <c r="E38" s="33">
        <v>2886896</v>
      </c>
      <c r="F38" s="33">
        <v>410632</v>
      </c>
      <c r="G38" s="38">
        <f t="shared" si="0"/>
        <v>4.367945522582465E-2</v>
      </c>
      <c r="H38" s="33">
        <v>680491</v>
      </c>
      <c r="I38" s="38">
        <f t="shared" si="1"/>
        <v>7.2384704957423301E-2</v>
      </c>
      <c r="J38" s="33">
        <v>654049</v>
      </c>
      <c r="K38" s="38">
        <f t="shared" si="2"/>
        <v>0.22655786699624789</v>
      </c>
      <c r="L38" s="33">
        <v>0</v>
      </c>
      <c r="M38" s="38">
        <f t="shared" si="3"/>
        <v>0</v>
      </c>
      <c r="N38" s="33">
        <f t="shared" si="4"/>
        <v>1745172</v>
      </c>
      <c r="O38" s="38">
        <f t="shared" si="5"/>
        <v>0.60451502236311938</v>
      </c>
      <c r="P38" s="33">
        <v>0</v>
      </c>
      <c r="Q38" s="33">
        <v>0</v>
      </c>
      <c r="R38" s="33">
        <v>6694358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26652482</v>
      </c>
      <c r="E40" s="34">
        <f>SUM(E36:E39)</f>
        <v>26714801</v>
      </c>
      <c r="F40" s="34">
        <f>SUM(F36:F39)</f>
        <v>1879849</v>
      </c>
      <c r="G40" s="39">
        <f t="shared" si="0"/>
        <v>7.0531855157054416E-2</v>
      </c>
      <c r="H40" s="34">
        <f>SUM(H36:H39)</f>
        <v>6394530</v>
      </c>
      <c r="I40" s="39">
        <f t="shared" si="1"/>
        <v>0.23992249577356436</v>
      </c>
      <c r="J40" s="34">
        <f>SUM(J36:J39)</f>
        <v>6040398</v>
      </c>
      <c r="K40" s="39">
        <f t="shared" si="2"/>
        <v>0.22610679375826157</v>
      </c>
      <c r="L40" s="34">
        <f>SUM(L36:L39)</f>
        <v>0</v>
      </c>
      <c r="M40" s="39">
        <f t="shared" si="3"/>
        <v>0</v>
      </c>
      <c r="N40" s="34">
        <f t="shared" si="4"/>
        <v>14314777</v>
      </c>
      <c r="O40" s="39">
        <f t="shared" si="5"/>
        <v>0.53583693174431657</v>
      </c>
      <c r="P40" s="34">
        <f>SUM(P36:P39)</f>
        <v>1269373</v>
      </c>
      <c r="Q40" s="34">
        <f>SUM(Q36:Q39)</f>
        <v>18894471</v>
      </c>
      <c r="R40" s="34">
        <f>SUM(R36:R39)</f>
        <v>25619121</v>
      </c>
      <c r="S40" s="34">
        <f>SUM(S36:S39)</f>
        <v>6309272</v>
      </c>
      <c r="T40" s="39">
        <f t="shared" si="6"/>
        <v>0.24627199348486625</v>
      </c>
      <c r="U40" s="39">
        <f t="shared" si="7"/>
        <v>3.7585682065082526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31604382</v>
      </c>
      <c r="E42" s="33">
        <v>31304244</v>
      </c>
      <c r="F42" s="33">
        <v>9065455</v>
      </c>
      <c r="G42" s="38">
        <f t="shared" si="0"/>
        <v>0.28684171074757925</v>
      </c>
      <c r="H42" s="33">
        <v>6314137</v>
      </c>
      <c r="I42" s="38">
        <f t="shared" si="1"/>
        <v>0.19978675741863897</v>
      </c>
      <c r="J42" s="33">
        <v>12870144</v>
      </c>
      <c r="K42" s="38">
        <f t="shared" si="2"/>
        <v>0.41113096358436257</v>
      </c>
      <c r="L42" s="33">
        <v>0</v>
      </c>
      <c r="M42" s="38">
        <f t="shared" si="3"/>
        <v>0</v>
      </c>
      <c r="N42" s="33">
        <f t="shared" si="4"/>
        <v>28249736</v>
      </c>
      <c r="O42" s="38">
        <f t="shared" si="5"/>
        <v>0.90242511526552116</v>
      </c>
      <c r="P42" s="33">
        <v>9116505</v>
      </c>
      <c r="Q42" s="33">
        <v>28568690</v>
      </c>
      <c r="R42" s="33">
        <v>31750871</v>
      </c>
      <c r="S42" s="33">
        <v>24771711</v>
      </c>
      <c r="T42" s="38">
        <f t="shared" si="6"/>
        <v>0.78018996707208443</v>
      </c>
      <c r="U42" s="38">
        <f t="shared" si="7"/>
        <v>0.41174101259199669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23451094</v>
      </c>
      <c r="E43" s="33">
        <v>25717619</v>
      </c>
      <c r="F43" s="33">
        <v>5256352</v>
      </c>
      <c r="G43" s="38">
        <f t="shared" si="0"/>
        <v>0.22414101448742646</v>
      </c>
      <c r="H43" s="33">
        <v>3487236</v>
      </c>
      <c r="I43" s="38">
        <f t="shared" si="1"/>
        <v>0.14870248697139674</v>
      </c>
      <c r="J43" s="33">
        <v>2750721</v>
      </c>
      <c r="K43" s="38">
        <f t="shared" si="2"/>
        <v>0.10695861852529971</v>
      </c>
      <c r="L43" s="33">
        <v>0</v>
      </c>
      <c r="M43" s="38">
        <f t="shared" si="3"/>
        <v>0</v>
      </c>
      <c r="N43" s="33">
        <f t="shared" si="4"/>
        <v>11494309</v>
      </c>
      <c r="O43" s="38">
        <f t="shared" si="5"/>
        <v>0.44694296933164768</v>
      </c>
      <c r="P43" s="33">
        <v>3860767</v>
      </c>
      <c r="Q43" s="33">
        <v>17447993</v>
      </c>
      <c r="R43" s="33">
        <v>24791316</v>
      </c>
      <c r="S43" s="33">
        <v>10884610</v>
      </c>
      <c r="T43" s="38">
        <f t="shared" si="6"/>
        <v>0.43904930258643793</v>
      </c>
      <c r="U43" s="38">
        <f t="shared" si="7"/>
        <v>-0.28751955246198491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55600</v>
      </c>
      <c r="E44" s="33">
        <v>55600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1158660</v>
      </c>
      <c r="Q44" s="33">
        <v>21270</v>
      </c>
      <c r="R44" s="33">
        <v>1597612</v>
      </c>
      <c r="S44" s="33">
        <v>1158660</v>
      </c>
      <c r="T44" s="38">
        <f t="shared" si="6"/>
        <v>0.72524492805512231</v>
      </c>
      <c r="U44" s="38">
        <f t="shared" si="7"/>
        <v>-1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13383896</v>
      </c>
      <c r="E45" s="33">
        <v>22173910</v>
      </c>
      <c r="F45" s="33">
        <v>5396263</v>
      </c>
      <c r="G45" s="38">
        <f t="shared" si="0"/>
        <v>0.40319074505659636</v>
      </c>
      <c r="H45" s="33">
        <v>5732818</v>
      </c>
      <c r="I45" s="38">
        <f t="shared" si="1"/>
        <v>0.42833701038920208</v>
      </c>
      <c r="J45" s="33">
        <v>5691593</v>
      </c>
      <c r="K45" s="38">
        <f t="shared" si="2"/>
        <v>0.25667971954427521</v>
      </c>
      <c r="L45" s="33">
        <v>0</v>
      </c>
      <c r="M45" s="38">
        <f t="shared" si="3"/>
        <v>0</v>
      </c>
      <c r="N45" s="33">
        <f t="shared" si="4"/>
        <v>16820674</v>
      </c>
      <c r="O45" s="38">
        <f t="shared" si="5"/>
        <v>0.75857951980503213</v>
      </c>
      <c r="P45" s="33">
        <v>5221964</v>
      </c>
      <c r="Q45" s="33">
        <v>14926575</v>
      </c>
      <c r="R45" s="33">
        <v>24935222</v>
      </c>
      <c r="S45" s="33">
        <v>17433773</v>
      </c>
      <c r="T45" s="38">
        <f t="shared" si="6"/>
        <v>0.69916253402516326</v>
      </c>
      <c r="U45" s="38">
        <f t="shared" si="7"/>
        <v>8.9933404366632885E-2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46550580</v>
      </c>
      <c r="E46" s="33">
        <v>43868666</v>
      </c>
      <c r="F46" s="33">
        <v>8589656</v>
      </c>
      <c r="G46" s="38">
        <f t="shared" si="0"/>
        <v>0.1845230714633416</v>
      </c>
      <c r="H46" s="33">
        <v>9049065</v>
      </c>
      <c r="I46" s="38">
        <f t="shared" si="1"/>
        <v>0.19439209994805651</v>
      </c>
      <c r="J46" s="33">
        <v>9573448</v>
      </c>
      <c r="K46" s="38">
        <f t="shared" si="2"/>
        <v>0.21822974968055786</v>
      </c>
      <c r="L46" s="33">
        <v>0</v>
      </c>
      <c r="M46" s="38">
        <f t="shared" si="3"/>
        <v>0</v>
      </c>
      <c r="N46" s="33">
        <f t="shared" si="4"/>
        <v>27212169</v>
      </c>
      <c r="O46" s="38">
        <f t="shared" si="5"/>
        <v>0.62030992690773867</v>
      </c>
      <c r="P46" s="33">
        <v>11331394</v>
      </c>
      <c r="Q46" s="33">
        <v>48739915</v>
      </c>
      <c r="R46" s="33">
        <v>56929638</v>
      </c>
      <c r="S46" s="33">
        <v>32610507</v>
      </c>
      <c r="T46" s="38">
        <f t="shared" si="6"/>
        <v>0.57282126051811533</v>
      </c>
      <c r="U46" s="38">
        <f t="shared" si="7"/>
        <v>-0.15513942944707426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115045552</v>
      </c>
      <c r="E47" s="34">
        <f>SUM(E41:E46)</f>
        <v>123120039</v>
      </c>
      <c r="F47" s="34">
        <f>SUM(F41:F46)</f>
        <v>28307726</v>
      </c>
      <c r="G47" s="39">
        <f t="shared" si="0"/>
        <v>0.24605667501165104</v>
      </c>
      <c r="H47" s="34">
        <f>SUM(H41:H46)</f>
        <v>24583256</v>
      </c>
      <c r="I47" s="39">
        <f t="shared" si="1"/>
        <v>0.21368280279101967</v>
      </c>
      <c r="J47" s="34">
        <f>SUM(J41:J46)</f>
        <v>30885906</v>
      </c>
      <c r="K47" s="39">
        <f t="shared" si="2"/>
        <v>0.25086010572170142</v>
      </c>
      <c r="L47" s="34">
        <f>SUM(L41:L46)</f>
        <v>0</v>
      </c>
      <c r="M47" s="39">
        <f t="shared" si="3"/>
        <v>0</v>
      </c>
      <c r="N47" s="34">
        <f t="shared" si="4"/>
        <v>83776888</v>
      </c>
      <c r="O47" s="39">
        <f t="shared" si="5"/>
        <v>0.68044884228797231</v>
      </c>
      <c r="P47" s="34">
        <f>SUM(P41:P46)</f>
        <v>30689290</v>
      </c>
      <c r="Q47" s="34">
        <f>SUM(Q41:Q46)</f>
        <v>109704443</v>
      </c>
      <c r="R47" s="34">
        <f>SUM(R41:R46)</f>
        <v>140004659</v>
      </c>
      <c r="S47" s="34">
        <f>SUM(S41:S46)</f>
        <v>86859261</v>
      </c>
      <c r="T47" s="39">
        <f t="shared" si="6"/>
        <v>0.62040264674334877</v>
      </c>
      <c r="U47" s="39">
        <f t="shared" si="7"/>
        <v>6.4066649961598277E-3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20523372</v>
      </c>
      <c r="E48" s="33">
        <v>19973372</v>
      </c>
      <c r="F48" s="33">
        <v>4610442</v>
      </c>
      <c r="G48" s="38">
        <f t="shared" si="0"/>
        <v>0.22464349425620703</v>
      </c>
      <c r="H48" s="33">
        <v>4046796</v>
      </c>
      <c r="I48" s="38">
        <f t="shared" si="1"/>
        <v>0.19717987862813185</v>
      </c>
      <c r="J48" s="33">
        <v>2261163</v>
      </c>
      <c r="K48" s="38">
        <f t="shared" si="2"/>
        <v>0.11320887629790302</v>
      </c>
      <c r="L48" s="33">
        <v>0</v>
      </c>
      <c r="M48" s="38">
        <f t="shared" si="3"/>
        <v>0</v>
      </c>
      <c r="N48" s="33">
        <f t="shared" si="4"/>
        <v>10918401</v>
      </c>
      <c r="O48" s="38">
        <f t="shared" si="5"/>
        <v>0.54664785695675222</v>
      </c>
      <c r="P48" s="33">
        <v>2911126</v>
      </c>
      <c r="Q48" s="33">
        <v>15350640</v>
      </c>
      <c r="R48" s="33">
        <v>17190974</v>
      </c>
      <c r="S48" s="33">
        <v>8564097</v>
      </c>
      <c r="T48" s="38">
        <f t="shared" si="6"/>
        <v>0.49817404179658464</v>
      </c>
      <c r="U48" s="38">
        <f t="shared" si="7"/>
        <v>-0.22326859091636708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2904</v>
      </c>
      <c r="E49" s="33">
        <v>2904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7465</v>
      </c>
      <c r="R49" s="33">
        <v>7465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11966919</v>
      </c>
      <c r="E50" s="33">
        <v>11789230</v>
      </c>
      <c r="F50" s="33">
        <v>2087663</v>
      </c>
      <c r="G50" s="38">
        <f t="shared" si="0"/>
        <v>0.17445283953204663</v>
      </c>
      <c r="H50" s="33">
        <v>1881351</v>
      </c>
      <c r="I50" s="38">
        <f t="shared" si="1"/>
        <v>0.15721264596175508</v>
      </c>
      <c r="J50" s="33">
        <v>1864551</v>
      </c>
      <c r="K50" s="38">
        <f t="shared" si="2"/>
        <v>0.15815714851606086</v>
      </c>
      <c r="L50" s="33">
        <v>0</v>
      </c>
      <c r="M50" s="38">
        <f t="shared" si="3"/>
        <v>0</v>
      </c>
      <c r="N50" s="33">
        <f t="shared" si="4"/>
        <v>5833565</v>
      </c>
      <c r="O50" s="38">
        <f t="shared" si="5"/>
        <v>0.49482154474889367</v>
      </c>
      <c r="P50" s="33">
        <v>1806339</v>
      </c>
      <c r="Q50" s="33">
        <v>12117084</v>
      </c>
      <c r="R50" s="33">
        <v>11493584</v>
      </c>
      <c r="S50" s="33">
        <v>5066630</v>
      </c>
      <c r="T50" s="38">
        <f t="shared" si="6"/>
        <v>0.44082246234072853</v>
      </c>
      <c r="U50" s="38">
        <f t="shared" si="7"/>
        <v>3.2226508977550639E-2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42620578</v>
      </c>
      <c r="E51" s="33">
        <v>40749731</v>
      </c>
      <c r="F51" s="33">
        <v>6299235</v>
      </c>
      <c r="G51" s="38">
        <f t="shared" si="0"/>
        <v>0.14779797214387849</v>
      </c>
      <c r="H51" s="33">
        <v>8083172</v>
      </c>
      <c r="I51" s="38">
        <f t="shared" si="1"/>
        <v>0.18965420881903572</v>
      </c>
      <c r="J51" s="33">
        <v>7613797</v>
      </c>
      <c r="K51" s="38">
        <f t="shared" si="2"/>
        <v>0.18684287756402612</v>
      </c>
      <c r="L51" s="33">
        <v>0</v>
      </c>
      <c r="M51" s="38">
        <f t="shared" si="3"/>
        <v>0</v>
      </c>
      <c r="N51" s="33">
        <f t="shared" si="4"/>
        <v>21996204</v>
      </c>
      <c r="O51" s="38">
        <f t="shared" si="5"/>
        <v>0.53978771050046936</v>
      </c>
      <c r="P51" s="33">
        <v>4160764</v>
      </c>
      <c r="Q51" s="33">
        <v>27619235</v>
      </c>
      <c r="R51" s="33">
        <v>26636527</v>
      </c>
      <c r="S51" s="33">
        <v>16344518</v>
      </c>
      <c r="T51" s="38">
        <f t="shared" si="6"/>
        <v>0.61361295337038491</v>
      </c>
      <c r="U51" s="38">
        <f t="shared" si="7"/>
        <v>0.82990359462829422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30498530</v>
      </c>
      <c r="E52" s="33">
        <v>26647195</v>
      </c>
      <c r="F52" s="33">
        <v>4877437</v>
      </c>
      <c r="G52" s="38">
        <f t="shared" si="0"/>
        <v>0.15992367500991031</v>
      </c>
      <c r="H52" s="33">
        <v>6337937</v>
      </c>
      <c r="I52" s="38">
        <f t="shared" si="1"/>
        <v>0.20781122893464046</v>
      </c>
      <c r="J52" s="33">
        <v>4427588</v>
      </c>
      <c r="K52" s="38">
        <f t="shared" si="2"/>
        <v>0.16615587494293491</v>
      </c>
      <c r="L52" s="33">
        <v>0</v>
      </c>
      <c r="M52" s="38">
        <f t="shared" si="3"/>
        <v>0</v>
      </c>
      <c r="N52" s="33">
        <f t="shared" si="4"/>
        <v>15642962</v>
      </c>
      <c r="O52" s="38">
        <f t="shared" si="5"/>
        <v>0.58703972406851823</v>
      </c>
      <c r="P52" s="33">
        <v>4639196</v>
      </c>
      <c r="Q52" s="33">
        <v>92085484</v>
      </c>
      <c r="R52" s="33">
        <v>37240953</v>
      </c>
      <c r="S52" s="33">
        <v>14152151</v>
      </c>
      <c r="T52" s="38">
        <f t="shared" si="6"/>
        <v>0.38001581216248681</v>
      </c>
      <c r="U52" s="38">
        <f t="shared" si="7"/>
        <v>-4.5613076058868773E-2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105612303</v>
      </c>
      <c r="E53" s="34">
        <f>SUM(E48:E52)</f>
        <v>99162432</v>
      </c>
      <c r="F53" s="34">
        <f>SUM(F48:F52)</f>
        <v>17874777</v>
      </c>
      <c r="G53" s="39">
        <f t="shared" si="0"/>
        <v>0.1692490031204035</v>
      </c>
      <c r="H53" s="34">
        <f>SUM(H48:H52)</f>
        <v>20349256</v>
      </c>
      <c r="I53" s="39">
        <f t="shared" si="1"/>
        <v>0.19267883969919677</v>
      </c>
      <c r="J53" s="34">
        <f>SUM(J48:J52)</f>
        <v>16167099</v>
      </c>
      <c r="K53" s="39">
        <f t="shared" si="2"/>
        <v>0.1630365318188243</v>
      </c>
      <c r="L53" s="34">
        <f>SUM(L48:L52)</f>
        <v>0</v>
      </c>
      <c r="M53" s="39">
        <f t="shared" si="3"/>
        <v>0</v>
      </c>
      <c r="N53" s="34">
        <f t="shared" si="4"/>
        <v>54391132</v>
      </c>
      <c r="O53" s="39">
        <f t="shared" si="5"/>
        <v>0.54850542592581841</v>
      </c>
      <c r="P53" s="34">
        <f>SUM(P48:P52)</f>
        <v>13517425</v>
      </c>
      <c r="Q53" s="34">
        <f>SUM(Q48:Q52)</f>
        <v>147179908</v>
      </c>
      <c r="R53" s="34">
        <f>SUM(R48:R52)</f>
        <v>92569503</v>
      </c>
      <c r="S53" s="34">
        <f>SUM(S48:S52)</f>
        <v>44127396</v>
      </c>
      <c r="T53" s="39">
        <f t="shared" si="6"/>
        <v>0.47669474902549708</v>
      </c>
      <c r="U53" s="39">
        <f t="shared" si="7"/>
        <v>0.1960191382604306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1077773842</v>
      </c>
      <c r="E54" s="34">
        <f>SUM(E8:E9,E11:E18,E20:E26,E28:E34,E36:E39,E41:E46,E48:E52)</f>
        <v>1087149952</v>
      </c>
      <c r="F54" s="34">
        <f>SUM(F8:F9,F11:F18,F20:F26,F28:F34,F36:F39,F41:F46,F48:F52)</f>
        <v>179413504</v>
      </c>
      <c r="G54" s="39">
        <f t="shared" si="0"/>
        <v>0.16646674562732613</v>
      </c>
      <c r="H54" s="34">
        <f>SUM(H8:H9,H11:H18,H20:H26,H28:H34,H36:H39,H41:H46,H48:H52)</f>
        <v>237097794</v>
      </c>
      <c r="I54" s="39">
        <f t="shared" si="1"/>
        <v>0.21998844726090505</v>
      </c>
      <c r="J54" s="34">
        <f>SUM(J8:J9,J11:J18,J20:J26,J28:J34,J36:J39,J41:J46,J48:J52)</f>
        <v>212737497</v>
      </c>
      <c r="K54" s="39">
        <f t="shared" si="2"/>
        <v>0.19568367418738569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629248795</v>
      </c>
      <c r="O54" s="39">
        <f t="shared" si="5"/>
        <v>0.57880588951173495</v>
      </c>
      <c r="P54" s="34">
        <f>SUM(P8:P9,P11:P18,P20:P26,P28:P34,P36:P39,P41:P46,P48:P52)</f>
        <v>165048993</v>
      </c>
      <c r="Q54" s="34">
        <f>SUM(Q8:Q9,Q11:Q18,Q20:Q26,Q28:Q34,Q36:Q39,Q41:Q46,Q48:Q52)</f>
        <v>681796843</v>
      </c>
      <c r="R54" s="34">
        <f>SUM(R8:R9,R11:R18,R20:R26,R28:R34,R36:R39,R41:R46,R48:R52)</f>
        <v>681762523</v>
      </c>
      <c r="S54" s="34">
        <f>SUM(S8:S9,S11:S18,S20:S26,S28:S34,S36:S39,S41:S46,S48:S52)</f>
        <v>438504902</v>
      </c>
      <c r="T54" s="39">
        <f t="shared" si="6"/>
        <v>0.64319302866696293</v>
      </c>
      <c r="U54" s="39">
        <f t="shared" si="7"/>
        <v>0.2889354435503888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47562686</v>
      </c>
      <c r="E57" s="33">
        <v>51112672</v>
      </c>
      <c r="F57" s="33">
        <v>11289847</v>
      </c>
      <c r="G57" s="38">
        <f t="shared" ref="G57:G85" si="8">IF(($D57      =0),0,($F57      /$D57      ))</f>
        <v>0.23736773402578651</v>
      </c>
      <c r="H57" s="33">
        <v>13728341</v>
      </c>
      <c r="I57" s="38">
        <f t="shared" ref="I57:I85" si="9">IF(($D57      =0),0,($H57      /$D57      ))</f>
        <v>0.28863678977255408</v>
      </c>
      <c r="J57" s="33">
        <v>8392380</v>
      </c>
      <c r="K57" s="38">
        <f t="shared" ref="K57:K85" si="10">IF(($E57      =0),0,($J57      /$E57      ))</f>
        <v>0.16419372479685665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33410568</v>
      </c>
      <c r="O57" s="38">
        <f t="shared" ref="O57:O85" si="13">IF(($E57      =0),0,($N57      /$E57      ))</f>
        <v>0.65366506372431477</v>
      </c>
      <c r="P57" s="33">
        <v>13435882</v>
      </c>
      <c r="Q57" s="33">
        <v>49329987</v>
      </c>
      <c r="R57" s="33">
        <v>47433885</v>
      </c>
      <c r="S57" s="33">
        <v>32735743</v>
      </c>
      <c r="T57" s="38">
        <f t="shared" ref="T57:T85" si="14">IF(($R57      =0),0,($S57      /$R57      ))</f>
        <v>0.69013413090662934</v>
      </c>
      <c r="U57" s="38">
        <f t="shared" ref="U57:U85" si="15">IF(($P57      =0),0,(($J57      /$P57      )-1))</f>
        <v>-0.37537558010705963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47562686</v>
      </c>
      <c r="E58" s="34">
        <f>E57</f>
        <v>51112672</v>
      </c>
      <c r="F58" s="34">
        <f>F57</f>
        <v>11289847</v>
      </c>
      <c r="G58" s="39">
        <f t="shared" si="8"/>
        <v>0.23736773402578651</v>
      </c>
      <c r="H58" s="34">
        <f>H57</f>
        <v>13728341</v>
      </c>
      <c r="I58" s="39">
        <f t="shared" si="9"/>
        <v>0.28863678977255408</v>
      </c>
      <c r="J58" s="34">
        <f>J57</f>
        <v>8392380</v>
      </c>
      <c r="K58" s="39">
        <f t="shared" si="10"/>
        <v>0.16419372479685665</v>
      </c>
      <c r="L58" s="34">
        <f>L57</f>
        <v>0</v>
      </c>
      <c r="M58" s="39">
        <f t="shared" si="11"/>
        <v>0</v>
      </c>
      <c r="N58" s="34">
        <f t="shared" si="12"/>
        <v>33410568</v>
      </c>
      <c r="O58" s="39">
        <f t="shared" si="13"/>
        <v>0.65366506372431477</v>
      </c>
      <c r="P58" s="34">
        <f>P57</f>
        <v>13435882</v>
      </c>
      <c r="Q58" s="34">
        <f>Q57</f>
        <v>49329987</v>
      </c>
      <c r="R58" s="34">
        <f>R57</f>
        <v>47433885</v>
      </c>
      <c r="S58" s="34">
        <f>S57</f>
        <v>32735743</v>
      </c>
      <c r="T58" s="39">
        <f t="shared" si="14"/>
        <v>0.69013413090662934</v>
      </c>
      <c r="U58" s="39">
        <f t="shared" si="15"/>
        <v>-0.37537558010705963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2700000</v>
      </c>
      <c r="E59" s="33">
        <v>3641370</v>
      </c>
      <c r="F59" s="33">
        <v>44875</v>
      </c>
      <c r="G59" s="38">
        <f t="shared" si="8"/>
        <v>1.6620370370370369E-2</v>
      </c>
      <c r="H59" s="33">
        <v>577478</v>
      </c>
      <c r="I59" s="38">
        <f t="shared" si="9"/>
        <v>0.21388074074074073</v>
      </c>
      <c r="J59" s="33">
        <v>1911535</v>
      </c>
      <c r="K59" s="38">
        <f t="shared" si="10"/>
        <v>0.52494940091229403</v>
      </c>
      <c r="L59" s="33">
        <v>0</v>
      </c>
      <c r="M59" s="38">
        <f t="shared" si="11"/>
        <v>0</v>
      </c>
      <c r="N59" s="33">
        <f t="shared" si="12"/>
        <v>2533888</v>
      </c>
      <c r="O59" s="38">
        <f t="shared" si="13"/>
        <v>0.69586117312989337</v>
      </c>
      <c r="P59" s="33">
        <v>121106</v>
      </c>
      <c r="Q59" s="33">
        <v>1000000</v>
      </c>
      <c r="R59" s="33">
        <v>1365000</v>
      </c>
      <c r="S59" s="33">
        <v>700950</v>
      </c>
      <c r="T59" s="38">
        <f t="shared" si="14"/>
        <v>0.51351648351648349</v>
      </c>
      <c r="U59" s="38">
        <f t="shared" si="15"/>
        <v>14.783982626789754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20026629</v>
      </c>
      <c r="E60" s="33">
        <v>22681631</v>
      </c>
      <c r="F60" s="33">
        <v>1640398</v>
      </c>
      <c r="G60" s="38">
        <f t="shared" si="8"/>
        <v>8.1910839812331868E-2</v>
      </c>
      <c r="H60" s="33">
        <v>2916290</v>
      </c>
      <c r="I60" s="38">
        <f t="shared" si="9"/>
        <v>0.14562061343424298</v>
      </c>
      <c r="J60" s="33">
        <v>-1207867</v>
      </c>
      <c r="K60" s="38">
        <f t="shared" si="10"/>
        <v>-5.3253092778028178E-2</v>
      </c>
      <c r="L60" s="33">
        <v>0</v>
      </c>
      <c r="M60" s="38">
        <f t="shared" si="11"/>
        <v>0</v>
      </c>
      <c r="N60" s="33">
        <f t="shared" si="12"/>
        <v>3348821</v>
      </c>
      <c r="O60" s="38">
        <f t="shared" si="13"/>
        <v>0.14764462925968597</v>
      </c>
      <c r="P60" s="33">
        <v>15973878</v>
      </c>
      <c r="Q60" s="33">
        <v>20396500</v>
      </c>
      <c r="R60" s="33">
        <v>23396500</v>
      </c>
      <c r="S60" s="33">
        <v>54605577</v>
      </c>
      <c r="T60" s="38">
        <f t="shared" si="14"/>
        <v>2.3339207573782401</v>
      </c>
      <c r="U60" s="38">
        <f t="shared" si="15"/>
        <v>-1.0756151386657642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8703421</v>
      </c>
      <c r="E61" s="33">
        <v>7574907</v>
      </c>
      <c r="F61" s="33">
        <v>1089053</v>
      </c>
      <c r="G61" s="38">
        <f t="shared" si="8"/>
        <v>0.12512930260411395</v>
      </c>
      <c r="H61" s="33">
        <v>1807998</v>
      </c>
      <c r="I61" s="38">
        <f t="shared" si="9"/>
        <v>0.20773417717010356</v>
      </c>
      <c r="J61" s="33">
        <v>630309</v>
      </c>
      <c r="K61" s="38">
        <f t="shared" si="10"/>
        <v>8.3210130500612087E-2</v>
      </c>
      <c r="L61" s="33">
        <v>0</v>
      </c>
      <c r="M61" s="38">
        <f t="shared" si="11"/>
        <v>0</v>
      </c>
      <c r="N61" s="33">
        <f t="shared" si="12"/>
        <v>3527360</v>
      </c>
      <c r="O61" s="38">
        <f t="shared" si="13"/>
        <v>0.46566380286913095</v>
      </c>
      <c r="P61" s="33">
        <v>1278503</v>
      </c>
      <c r="Q61" s="33">
        <v>14391840</v>
      </c>
      <c r="R61" s="33">
        <v>13363947</v>
      </c>
      <c r="S61" s="33">
        <v>4486864</v>
      </c>
      <c r="T61" s="38">
        <f t="shared" si="14"/>
        <v>0.33574392355791294</v>
      </c>
      <c r="U61" s="38">
        <f t="shared" si="15"/>
        <v>-0.50699450842117688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150000</v>
      </c>
      <c r="E62" s="33">
        <v>100000</v>
      </c>
      <c r="F62" s="33">
        <v>0</v>
      </c>
      <c r="G62" s="38">
        <f t="shared" si="8"/>
        <v>0</v>
      </c>
      <c r="H62" s="33">
        <v>2315</v>
      </c>
      <c r="I62" s="38">
        <f t="shared" si="9"/>
        <v>1.5433333333333334E-2</v>
      </c>
      <c r="J62" s="33">
        <v>10000</v>
      </c>
      <c r="K62" s="38">
        <f t="shared" si="10"/>
        <v>0.1</v>
      </c>
      <c r="L62" s="33">
        <v>0</v>
      </c>
      <c r="M62" s="38">
        <f t="shared" si="11"/>
        <v>0</v>
      </c>
      <c r="N62" s="33">
        <f t="shared" si="12"/>
        <v>12315</v>
      </c>
      <c r="O62" s="38">
        <f t="shared" si="13"/>
        <v>0.12315</v>
      </c>
      <c r="P62" s="33">
        <v>0</v>
      </c>
      <c r="Q62" s="33">
        <v>500000</v>
      </c>
      <c r="R62" s="33">
        <v>750000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31580050</v>
      </c>
      <c r="E63" s="34">
        <f>SUM(E59:E62)</f>
        <v>33997908</v>
      </c>
      <c r="F63" s="34">
        <f>SUM(F59:F62)</f>
        <v>2774326</v>
      </c>
      <c r="G63" s="39">
        <f t="shared" si="8"/>
        <v>8.7850589216926511E-2</v>
      </c>
      <c r="H63" s="34">
        <f>SUM(H59:H62)</f>
        <v>5304081</v>
      </c>
      <c r="I63" s="39">
        <f t="shared" si="9"/>
        <v>0.16795670051187378</v>
      </c>
      <c r="J63" s="34">
        <f>SUM(J59:J62)</f>
        <v>1343977</v>
      </c>
      <c r="K63" s="39">
        <f t="shared" si="10"/>
        <v>3.95311676236079E-2</v>
      </c>
      <c r="L63" s="34">
        <f>SUM(L59:L62)</f>
        <v>0</v>
      </c>
      <c r="M63" s="39">
        <f t="shared" si="11"/>
        <v>0</v>
      </c>
      <c r="N63" s="34">
        <f t="shared" si="12"/>
        <v>9422384</v>
      </c>
      <c r="O63" s="39">
        <f t="shared" si="13"/>
        <v>0.27714599380644245</v>
      </c>
      <c r="P63" s="34">
        <f>SUM(P59:P62)</f>
        <v>17373487</v>
      </c>
      <c r="Q63" s="34">
        <f>SUM(Q59:Q62)</f>
        <v>36288340</v>
      </c>
      <c r="R63" s="34">
        <f>SUM(R59:R62)</f>
        <v>38875447</v>
      </c>
      <c r="S63" s="34">
        <f>SUM(S59:S62)</f>
        <v>59793391</v>
      </c>
      <c r="T63" s="39">
        <f t="shared" si="14"/>
        <v>1.5380759737630798</v>
      </c>
      <c r="U63" s="39">
        <f t="shared" si="15"/>
        <v>-0.92264206949359107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13392157</v>
      </c>
      <c r="E64" s="33">
        <v>13702157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28162</v>
      </c>
      <c r="K64" s="38">
        <f t="shared" si="10"/>
        <v>2.0552968412199625E-3</v>
      </c>
      <c r="L64" s="33">
        <v>0</v>
      </c>
      <c r="M64" s="38">
        <f t="shared" si="11"/>
        <v>0</v>
      </c>
      <c r="N64" s="33">
        <f t="shared" si="12"/>
        <v>28162</v>
      </c>
      <c r="O64" s="38">
        <f t="shared" si="13"/>
        <v>2.0552968412199625E-3</v>
      </c>
      <c r="P64" s="33">
        <v>0</v>
      </c>
      <c r="Q64" s="33">
        <v>6607379</v>
      </c>
      <c r="R64" s="33">
        <v>9357379</v>
      </c>
      <c r="S64" s="33">
        <v>357000</v>
      </c>
      <c r="T64" s="38">
        <f t="shared" si="14"/>
        <v>3.8151708934734824E-2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2861558</v>
      </c>
      <c r="E65" s="33">
        <v>1455530</v>
      </c>
      <c r="F65" s="33">
        <v>353265</v>
      </c>
      <c r="G65" s="38">
        <f t="shared" si="8"/>
        <v>0.12345197965583783</v>
      </c>
      <c r="H65" s="33">
        <v>223992</v>
      </c>
      <c r="I65" s="38">
        <f t="shared" si="9"/>
        <v>7.8276239726750255E-2</v>
      </c>
      <c r="J65" s="33">
        <v>248478</v>
      </c>
      <c r="K65" s="38">
        <f t="shared" si="10"/>
        <v>0.17071307358831492</v>
      </c>
      <c r="L65" s="33">
        <v>0</v>
      </c>
      <c r="M65" s="38">
        <f t="shared" si="11"/>
        <v>0</v>
      </c>
      <c r="N65" s="33">
        <f t="shared" si="12"/>
        <v>825735</v>
      </c>
      <c r="O65" s="38">
        <f t="shared" si="13"/>
        <v>0.56730881534561295</v>
      </c>
      <c r="P65" s="33">
        <v>1726258</v>
      </c>
      <c r="Q65" s="33">
        <v>1389812</v>
      </c>
      <c r="R65" s="33">
        <v>1820969</v>
      </c>
      <c r="S65" s="33">
        <v>2654687</v>
      </c>
      <c r="T65" s="38">
        <f t="shared" si="14"/>
        <v>1.4578430494972732</v>
      </c>
      <c r="U65" s="38">
        <f t="shared" si="15"/>
        <v>-0.85605975468325135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3693051</v>
      </c>
      <c r="E66" s="33">
        <v>4511166</v>
      </c>
      <c r="F66" s="33">
        <v>0</v>
      </c>
      <c r="G66" s="38">
        <f t="shared" si="8"/>
        <v>0</v>
      </c>
      <c r="H66" s="33">
        <v>4619</v>
      </c>
      <c r="I66" s="38">
        <f t="shared" si="9"/>
        <v>1.2507273796110588E-3</v>
      </c>
      <c r="J66" s="33">
        <v>1917901</v>
      </c>
      <c r="K66" s="38">
        <f t="shared" si="10"/>
        <v>0.42514529503015408</v>
      </c>
      <c r="L66" s="33">
        <v>0</v>
      </c>
      <c r="M66" s="38">
        <f t="shared" si="11"/>
        <v>0</v>
      </c>
      <c r="N66" s="33">
        <f t="shared" si="12"/>
        <v>1922520</v>
      </c>
      <c r="O66" s="38">
        <f t="shared" si="13"/>
        <v>0.42616919882797483</v>
      </c>
      <c r="P66" s="33">
        <v>126</v>
      </c>
      <c r="Q66" s="33">
        <v>2642767</v>
      </c>
      <c r="R66" s="33">
        <v>3792468</v>
      </c>
      <c r="S66" s="33">
        <v>9286</v>
      </c>
      <c r="T66" s="38">
        <f t="shared" si="14"/>
        <v>2.4485374695317141E-3</v>
      </c>
      <c r="U66" s="38">
        <f t="shared" si="15"/>
        <v>15220.436507936507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125347072</v>
      </c>
      <c r="E67" s="33">
        <v>132792285</v>
      </c>
      <c r="F67" s="33">
        <v>22090487</v>
      </c>
      <c r="G67" s="38">
        <f t="shared" si="8"/>
        <v>0.17623456732998119</v>
      </c>
      <c r="H67" s="33">
        <v>27569538</v>
      </c>
      <c r="I67" s="38">
        <f t="shared" si="9"/>
        <v>0.21994560830268137</v>
      </c>
      <c r="J67" s="33">
        <v>23930049</v>
      </c>
      <c r="K67" s="38">
        <f t="shared" si="10"/>
        <v>0.18020662119038014</v>
      </c>
      <c r="L67" s="33">
        <v>0</v>
      </c>
      <c r="M67" s="38">
        <f t="shared" si="11"/>
        <v>0</v>
      </c>
      <c r="N67" s="33">
        <f t="shared" si="12"/>
        <v>73590074</v>
      </c>
      <c r="O67" s="38">
        <f t="shared" si="13"/>
        <v>0.5541743181842228</v>
      </c>
      <c r="P67" s="33">
        <v>22710196</v>
      </c>
      <c r="Q67" s="33">
        <v>144772662</v>
      </c>
      <c r="R67" s="33">
        <v>154027696</v>
      </c>
      <c r="S67" s="33">
        <v>61535596</v>
      </c>
      <c r="T67" s="38">
        <f t="shared" si="14"/>
        <v>0.39950994267939971</v>
      </c>
      <c r="U67" s="38">
        <f t="shared" si="15"/>
        <v>5.3713891328811103E-2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2884307</v>
      </c>
      <c r="E68" s="33">
        <v>3036877</v>
      </c>
      <c r="F68" s="33">
        <v>424508</v>
      </c>
      <c r="G68" s="38">
        <f t="shared" si="8"/>
        <v>0.1471785076969962</v>
      </c>
      <c r="H68" s="33">
        <v>724740</v>
      </c>
      <c r="I68" s="38">
        <f t="shared" si="9"/>
        <v>0.25127006244480909</v>
      </c>
      <c r="J68" s="33">
        <v>693004</v>
      </c>
      <c r="K68" s="38">
        <f t="shared" si="10"/>
        <v>0.2281962687326487</v>
      </c>
      <c r="L68" s="33">
        <v>0</v>
      </c>
      <c r="M68" s="38">
        <f t="shared" si="11"/>
        <v>0</v>
      </c>
      <c r="N68" s="33">
        <f t="shared" si="12"/>
        <v>1842252</v>
      </c>
      <c r="O68" s="38">
        <f t="shared" si="13"/>
        <v>0.60662713702267168</v>
      </c>
      <c r="P68" s="33">
        <v>688018</v>
      </c>
      <c r="Q68" s="33">
        <v>2453585</v>
      </c>
      <c r="R68" s="33">
        <v>3936175</v>
      </c>
      <c r="S68" s="33">
        <v>2001163</v>
      </c>
      <c r="T68" s="38">
        <f t="shared" si="14"/>
        <v>0.50840295464505514</v>
      </c>
      <c r="U68" s="38">
        <f t="shared" si="15"/>
        <v>7.2469034240383312E-3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16109260</v>
      </c>
      <c r="E69" s="33">
        <v>16310758</v>
      </c>
      <c r="F69" s="33">
        <v>2950910</v>
      </c>
      <c r="G69" s="38">
        <f t="shared" si="8"/>
        <v>0.1831809778971846</v>
      </c>
      <c r="H69" s="33">
        <v>3008696</v>
      </c>
      <c r="I69" s="38">
        <f t="shared" si="9"/>
        <v>0.18676810728736143</v>
      </c>
      <c r="J69" s="33">
        <v>2750224</v>
      </c>
      <c r="K69" s="38">
        <f t="shared" si="10"/>
        <v>0.16861411345812377</v>
      </c>
      <c r="L69" s="33">
        <v>0</v>
      </c>
      <c r="M69" s="38">
        <f t="shared" si="11"/>
        <v>0</v>
      </c>
      <c r="N69" s="33">
        <f t="shared" si="12"/>
        <v>8709830</v>
      </c>
      <c r="O69" s="38">
        <f t="shared" si="13"/>
        <v>0.53399296341715086</v>
      </c>
      <c r="P69" s="33">
        <v>3113906</v>
      </c>
      <c r="Q69" s="33">
        <v>16050836</v>
      </c>
      <c r="R69" s="33">
        <v>16350836</v>
      </c>
      <c r="S69" s="33">
        <v>9215169</v>
      </c>
      <c r="T69" s="38">
        <f t="shared" si="14"/>
        <v>0.56359008187715909</v>
      </c>
      <c r="U69" s="38">
        <f t="shared" si="15"/>
        <v>-0.11679286401066702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164287405</v>
      </c>
      <c r="E70" s="34">
        <f>SUM(E64:E69)</f>
        <v>171808773</v>
      </c>
      <c r="F70" s="34">
        <f>SUM(F64:F69)</f>
        <v>25819170</v>
      </c>
      <c r="G70" s="39">
        <f t="shared" si="8"/>
        <v>0.15715854785094452</v>
      </c>
      <c r="H70" s="34">
        <f>SUM(H64:H69)</f>
        <v>31531585</v>
      </c>
      <c r="I70" s="39">
        <f t="shared" si="9"/>
        <v>0.19192941175253209</v>
      </c>
      <c r="J70" s="34">
        <f>SUM(J64:J69)</f>
        <v>29567818</v>
      </c>
      <c r="K70" s="39">
        <f t="shared" si="10"/>
        <v>0.17209725372987791</v>
      </c>
      <c r="L70" s="34">
        <f>SUM(L64:L69)</f>
        <v>0</v>
      </c>
      <c r="M70" s="39">
        <f t="shared" si="11"/>
        <v>0</v>
      </c>
      <c r="N70" s="34">
        <f t="shared" si="12"/>
        <v>86918573</v>
      </c>
      <c r="O70" s="39">
        <f t="shared" si="13"/>
        <v>0.50590299600125777</v>
      </c>
      <c r="P70" s="34">
        <f>SUM(P64:P69)</f>
        <v>28238504</v>
      </c>
      <c r="Q70" s="34">
        <f>SUM(Q64:Q69)</f>
        <v>173917041</v>
      </c>
      <c r="R70" s="34">
        <f>SUM(R64:R69)</f>
        <v>189285523</v>
      </c>
      <c r="S70" s="34">
        <f>SUM(S64:S69)</f>
        <v>75772901</v>
      </c>
      <c r="T70" s="39">
        <f t="shared" si="14"/>
        <v>0.40031007020013887</v>
      </c>
      <c r="U70" s="39">
        <f t="shared" si="15"/>
        <v>4.7074519245070556E-2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6643716</v>
      </c>
      <c r="E71" s="33">
        <v>6858020</v>
      </c>
      <c r="F71" s="33">
        <v>1387395</v>
      </c>
      <c r="G71" s="38">
        <f t="shared" si="8"/>
        <v>0.20882816182991568</v>
      </c>
      <c r="H71" s="33">
        <v>1582119</v>
      </c>
      <c r="I71" s="38">
        <f t="shared" si="9"/>
        <v>0.23813766271767187</v>
      </c>
      <c r="J71" s="33">
        <v>1740704</v>
      </c>
      <c r="K71" s="38">
        <f t="shared" si="10"/>
        <v>0.2538201988328993</v>
      </c>
      <c r="L71" s="33">
        <v>0</v>
      </c>
      <c r="M71" s="38">
        <f t="shared" si="11"/>
        <v>0</v>
      </c>
      <c r="N71" s="33">
        <f t="shared" si="12"/>
        <v>4710218</v>
      </c>
      <c r="O71" s="38">
        <f t="shared" si="13"/>
        <v>0.68681893607776001</v>
      </c>
      <c r="P71" s="33">
        <v>1445403</v>
      </c>
      <c r="Q71" s="33">
        <v>7868016</v>
      </c>
      <c r="R71" s="33">
        <v>6073220</v>
      </c>
      <c r="S71" s="33">
        <v>4034404</v>
      </c>
      <c r="T71" s="38">
        <f t="shared" si="14"/>
        <v>0.66429406476300878</v>
      </c>
      <c r="U71" s="38">
        <f t="shared" si="15"/>
        <v>0.2043035748507509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21416441</v>
      </c>
      <c r="E72" s="33">
        <v>10875229</v>
      </c>
      <c r="F72" s="33">
        <v>2283602</v>
      </c>
      <c r="G72" s="38">
        <f t="shared" si="8"/>
        <v>0.10662845427958828</v>
      </c>
      <c r="H72" s="33">
        <v>3021411</v>
      </c>
      <c r="I72" s="38">
        <f t="shared" si="9"/>
        <v>0.14107904296516868</v>
      </c>
      <c r="J72" s="33">
        <v>3264220</v>
      </c>
      <c r="K72" s="38">
        <f t="shared" si="10"/>
        <v>0.30015184048078436</v>
      </c>
      <c r="L72" s="33">
        <v>0</v>
      </c>
      <c r="M72" s="38">
        <f t="shared" si="11"/>
        <v>0</v>
      </c>
      <c r="N72" s="33">
        <f t="shared" si="12"/>
        <v>8569233</v>
      </c>
      <c r="O72" s="38">
        <f t="shared" si="13"/>
        <v>0.78795885585489744</v>
      </c>
      <c r="P72" s="33">
        <v>2462187</v>
      </c>
      <c r="Q72" s="33">
        <v>19967182</v>
      </c>
      <c r="R72" s="33">
        <v>25317182</v>
      </c>
      <c r="S72" s="33">
        <v>7133850</v>
      </c>
      <c r="T72" s="38">
        <f t="shared" si="14"/>
        <v>0.28177899104252596</v>
      </c>
      <c r="U72" s="38">
        <f t="shared" si="15"/>
        <v>0.3257400839172655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3834335</v>
      </c>
      <c r="F73" s="33">
        <v>815881</v>
      </c>
      <c r="G73" s="38">
        <f t="shared" si="8"/>
        <v>0</v>
      </c>
      <c r="H73" s="33">
        <v>714822</v>
      </c>
      <c r="I73" s="38">
        <f t="shared" si="9"/>
        <v>0</v>
      </c>
      <c r="J73" s="33">
        <v>1002014</v>
      </c>
      <c r="K73" s="38">
        <f t="shared" si="10"/>
        <v>0.26132667072647536</v>
      </c>
      <c r="L73" s="33">
        <v>0</v>
      </c>
      <c r="M73" s="38">
        <f t="shared" si="11"/>
        <v>0</v>
      </c>
      <c r="N73" s="33">
        <f t="shared" si="12"/>
        <v>2532717</v>
      </c>
      <c r="O73" s="38">
        <f t="shared" si="13"/>
        <v>0.66053618163253858</v>
      </c>
      <c r="P73" s="33">
        <v>222545</v>
      </c>
      <c r="Q73" s="33">
        <v>4096260</v>
      </c>
      <c r="R73" s="33">
        <v>4096260</v>
      </c>
      <c r="S73" s="33">
        <v>1350014</v>
      </c>
      <c r="T73" s="38">
        <f t="shared" si="14"/>
        <v>0.32957234159941018</v>
      </c>
      <c r="U73" s="38">
        <f t="shared" si="15"/>
        <v>3.5025230852187201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26343542</v>
      </c>
      <c r="E74" s="33">
        <v>91983595</v>
      </c>
      <c r="F74" s="33">
        <v>44087087</v>
      </c>
      <c r="G74" s="38">
        <f t="shared" si="8"/>
        <v>1.6735443927775544</v>
      </c>
      <c r="H74" s="33">
        <v>4767559</v>
      </c>
      <c r="I74" s="38">
        <f t="shared" si="9"/>
        <v>0.18097638502825475</v>
      </c>
      <c r="J74" s="33">
        <v>30564253</v>
      </c>
      <c r="K74" s="38">
        <f t="shared" si="10"/>
        <v>0.33227939177632709</v>
      </c>
      <c r="L74" s="33">
        <v>0</v>
      </c>
      <c r="M74" s="38">
        <f t="shared" si="11"/>
        <v>0</v>
      </c>
      <c r="N74" s="33">
        <f t="shared" si="12"/>
        <v>79418899</v>
      </c>
      <c r="O74" s="38">
        <f t="shared" si="13"/>
        <v>0.86340286004259781</v>
      </c>
      <c r="P74" s="33">
        <v>4053215</v>
      </c>
      <c r="Q74" s="33">
        <v>25896516</v>
      </c>
      <c r="R74" s="33">
        <v>83560305</v>
      </c>
      <c r="S74" s="33">
        <v>14603175</v>
      </c>
      <c r="T74" s="38">
        <f t="shared" si="14"/>
        <v>0.17476210743845419</v>
      </c>
      <c r="U74" s="38">
        <f t="shared" si="15"/>
        <v>6.5407430891280134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2376639</v>
      </c>
      <c r="E75" s="33">
        <v>5342534</v>
      </c>
      <c r="F75" s="33">
        <v>381392</v>
      </c>
      <c r="G75" s="38">
        <f t="shared" si="8"/>
        <v>0.16047536037235777</v>
      </c>
      <c r="H75" s="33">
        <v>547049</v>
      </c>
      <c r="I75" s="38">
        <f t="shared" si="9"/>
        <v>0.23017757429714819</v>
      </c>
      <c r="J75" s="33">
        <v>818128</v>
      </c>
      <c r="K75" s="38">
        <f t="shared" si="10"/>
        <v>0.15313482328797534</v>
      </c>
      <c r="L75" s="33">
        <v>0</v>
      </c>
      <c r="M75" s="38">
        <f t="shared" si="11"/>
        <v>0</v>
      </c>
      <c r="N75" s="33">
        <f t="shared" si="12"/>
        <v>1746569</v>
      </c>
      <c r="O75" s="38">
        <f t="shared" si="13"/>
        <v>0.32691771357936139</v>
      </c>
      <c r="P75" s="33">
        <v>596924</v>
      </c>
      <c r="Q75" s="33">
        <v>2733046</v>
      </c>
      <c r="R75" s="33">
        <v>2470886</v>
      </c>
      <c r="S75" s="33">
        <v>1805966</v>
      </c>
      <c r="T75" s="38">
        <f t="shared" si="14"/>
        <v>0.73089814746613158</v>
      </c>
      <c r="U75" s="38">
        <f t="shared" si="15"/>
        <v>0.37057313828896143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30870637</v>
      </c>
      <c r="E77" s="33">
        <v>32664046</v>
      </c>
      <c r="F77" s="33">
        <v>6716352</v>
      </c>
      <c r="G77" s="38">
        <f t="shared" si="8"/>
        <v>0.21756441242206956</v>
      </c>
      <c r="H77" s="33">
        <v>6985083</v>
      </c>
      <c r="I77" s="38">
        <f t="shared" si="9"/>
        <v>0.22626948060708951</v>
      </c>
      <c r="J77" s="33">
        <v>7149915</v>
      </c>
      <c r="K77" s="38">
        <f t="shared" si="10"/>
        <v>0.21889250951948819</v>
      </c>
      <c r="L77" s="33">
        <v>0</v>
      </c>
      <c r="M77" s="38">
        <f t="shared" si="11"/>
        <v>0</v>
      </c>
      <c r="N77" s="33">
        <f t="shared" si="12"/>
        <v>20851350</v>
      </c>
      <c r="O77" s="38">
        <f t="shared" si="13"/>
        <v>0.63835784458545031</v>
      </c>
      <c r="P77" s="33">
        <v>9035979</v>
      </c>
      <c r="Q77" s="33">
        <v>28622332</v>
      </c>
      <c r="R77" s="33">
        <v>35295499</v>
      </c>
      <c r="S77" s="33">
        <v>19230749</v>
      </c>
      <c r="T77" s="38">
        <f t="shared" si="14"/>
        <v>0.54484989714977539</v>
      </c>
      <c r="U77" s="38">
        <f t="shared" si="15"/>
        <v>-0.20872824073628327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87650975</v>
      </c>
      <c r="E78" s="34">
        <f>SUM(E71:E77)</f>
        <v>151557759</v>
      </c>
      <c r="F78" s="34">
        <f>SUM(F71:F77)</f>
        <v>55671709</v>
      </c>
      <c r="G78" s="39">
        <f t="shared" si="8"/>
        <v>0.63515219311593507</v>
      </c>
      <c r="H78" s="34">
        <f>SUM(H71:H77)</f>
        <v>17618043</v>
      </c>
      <c r="I78" s="39">
        <f t="shared" si="9"/>
        <v>0.20100224783580559</v>
      </c>
      <c r="J78" s="34">
        <f>SUM(J71:J77)</f>
        <v>44539234</v>
      </c>
      <c r="K78" s="39">
        <f t="shared" si="10"/>
        <v>0.29387630362098455</v>
      </c>
      <c r="L78" s="34">
        <f>SUM(L71:L77)</f>
        <v>0</v>
      </c>
      <c r="M78" s="39">
        <f t="shared" si="11"/>
        <v>0</v>
      </c>
      <c r="N78" s="34">
        <f t="shared" si="12"/>
        <v>117828986</v>
      </c>
      <c r="O78" s="39">
        <f t="shared" si="13"/>
        <v>0.77745268059816064</v>
      </c>
      <c r="P78" s="34">
        <f>SUM(P71:P77)</f>
        <v>17816253</v>
      </c>
      <c r="Q78" s="34">
        <f>SUM(Q71:Q77)</f>
        <v>89183352</v>
      </c>
      <c r="R78" s="34">
        <f>SUM(R71:R77)</f>
        <v>156813352</v>
      </c>
      <c r="S78" s="34">
        <f>SUM(S71:S77)</f>
        <v>48158158</v>
      </c>
      <c r="T78" s="39">
        <f t="shared" si="14"/>
        <v>0.30710495876652139</v>
      </c>
      <c r="U78" s="39">
        <f t="shared" si="15"/>
        <v>1.4999215042579381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16212018</v>
      </c>
      <c r="E79" s="33">
        <v>16370097</v>
      </c>
      <c r="F79" s="33">
        <v>2368164</v>
      </c>
      <c r="G79" s="38">
        <f t="shared" si="8"/>
        <v>0.1460745972524827</v>
      </c>
      <c r="H79" s="33">
        <v>3318442</v>
      </c>
      <c r="I79" s="38">
        <f t="shared" si="9"/>
        <v>0.20469024892521093</v>
      </c>
      <c r="J79" s="33">
        <v>2563170</v>
      </c>
      <c r="K79" s="38">
        <f t="shared" si="10"/>
        <v>0.15657634771498299</v>
      </c>
      <c r="L79" s="33">
        <v>0</v>
      </c>
      <c r="M79" s="38">
        <f t="shared" si="11"/>
        <v>0</v>
      </c>
      <c r="N79" s="33">
        <f t="shared" si="12"/>
        <v>8249776</v>
      </c>
      <c r="O79" s="38">
        <f t="shared" si="13"/>
        <v>0.50395400833605319</v>
      </c>
      <c r="P79" s="33">
        <v>3700599</v>
      </c>
      <c r="Q79" s="33">
        <v>14769453</v>
      </c>
      <c r="R79" s="33">
        <v>14774262</v>
      </c>
      <c r="S79" s="33">
        <v>9731716</v>
      </c>
      <c r="T79" s="38">
        <f t="shared" si="14"/>
        <v>0.65869388264537343</v>
      </c>
      <c r="U79" s="38">
        <f t="shared" si="15"/>
        <v>-0.30736348358738685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35966347</v>
      </c>
      <c r="E80" s="33">
        <v>36366347</v>
      </c>
      <c r="F80" s="33">
        <v>17204794</v>
      </c>
      <c r="G80" s="38">
        <f t="shared" si="8"/>
        <v>0.47835811626907787</v>
      </c>
      <c r="H80" s="33">
        <v>18519023</v>
      </c>
      <c r="I80" s="38">
        <f t="shared" si="9"/>
        <v>0.51489863566071914</v>
      </c>
      <c r="J80" s="33">
        <v>18800512</v>
      </c>
      <c r="K80" s="38">
        <f t="shared" si="10"/>
        <v>0.51697554335055984</v>
      </c>
      <c r="L80" s="33">
        <v>0</v>
      </c>
      <c r="M80" s="38">
        <f t="shared" si="11"/>
        <v>0</v>
      </c>
      <c r="N80" s="33">
        <f t="shared" si="12"/>
        <v>54524329</v>
      </c>
      <c r="O80" s="38">
        <f t="shared" si="13"/>
        <v>1.4993072853866791</v>
      </c>
      <c r="P80" s="33">
        <v>19313736</v>
      </c>
      <c r="Q80" s="33">
        <v>34906995</v>
      </c>
      <c r="R80" s="33">
        <v>32672866</v>
      </c>
      <c r="S80" s="33">
        <v>54336891</v>
      </c>
      <c r="T80" s="38">
        <f t="shared" si="14"/>
        <v>1.6630586064901682</v>
      </c>
      <c r="U80" s="38">
        <f t="shared" si="15"/>
        <v>-2.6573004829309022E-2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8203370</v>
      </c>
      <c r="E81" s="33">
        <v>7558490</v>
      </c>
      <c r="F81" s="33">
        <v>1199960</v>
      </c>
      <c r="G81" s="38">
        <f t="shared" si="8"/>
        <v>0.14627646930468818</v>
      </c>
      <c r="H81" s="33">
        <v>1305274</v>
      </c>
      <c r="I81" s="38">
        <f t="shared" si="9"/>
        <v>0.15911436397480547</v>
      </c>
      <c r="J81" s="33">
        <v>971323</v>
      </c>
      <c r="K81" s="38">
        <f t="shared" si="10"/>
        <v>0.12850754581933693</v>
      </c>
      <c r="L81" s="33">
        <v>0</v>
      </c>
      <c r="M81" s="38">
        <f t="shared" si="11"/>
        <v>0</v>
      </c>
      <c r="N81" s="33">
        <f t="shared" si="12"/>
        <v>3476557</v>
      </c>
      <c r="O81" s="38">
        <f t="shared" si="13"/>
        <v>0.45995390613733694</v>
      </c>
      <c r="P81" s="33">
        <v>1338447</v>
      </c>
      <c r="Q81" s="33">
        <v>7818720</v>
      </c>
      <c r="R81" s="33">
        <v>7809940</v>
      </c>
      <c r="S81" s="33">
        <v>3938998</v>
      </c>
      <c r="T81" s="38">
        <f t="shared" si="14"/>
        <v>0.50435701170559566</v>
      </c>
      <c r="U81" s="38">
        <f t="shared" si="15"/>
        <v>-0.27429102534504546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1138509</v>
      </c>
      <c r="E82" s="33">
        <v>912565</v>
      </c>
      <c r="F82" s="33">
        <v>138059</v>
      </c>
      <c r="G82" s="38">
        <f t="shared" si="8"/>
        <v>0.12126298518500951</v>
      </c>
      <c r="H82" s="33">
        <v>109798</v>
      </c>
      <c r="I82" s="38">
        <f t="shared" si="9"/>
        <v>9.6440168676751786E-2</v>
      </c>
      <c r="J82" s="33">
        <v>84927</v>
      </c>
      <c r="K82" s="38">
        <f t="shared" si="10"/>
        <v>9.3064055711100033E-2</v>
      </c>
      <c r="L82" s="33">
        <v>0</v>
      </c>
      <c r="M82" s="38">
        <f t="shared" si="11"/>
        <v>0</v>
      </c>
      <c r="N82" s="33">
        <f t="shared" si="12"/>
        <v>332784</v>
      </c>
      <c r="O82" s="38">
        <f t="shared" si="13"/>
        <v>0.36466881811158658</v>
      </c>
      <c r="P82" s="33">
        <v>5500</v>
      </c>
      <c r="Q82" s="33">
        <v>751895</v>
      </c>
      <c r="R82" s="33">
        <v>801895</v>
      </c>
      <c r="S82" s="33">
        <v>10000</v>
      </c>
      <c r="T82" s="38">
        <f t="shared" si="14"/>
        <v>1.2470460596462131E-2</v>
      </c>
      <c r="U82" s="38">
        <f t="shared" si="15"/>
        <v>14.441272727272727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61520244</v>
      </c>
      <c r="E84" s="34">
        <f>SUM(E79:E83)</f>
        <v>61207499</v>
      </c>
      <c r="F84" s="34">
        <f>SUM(F79:F83)</f>
        <v>20910977</v>
      </c>
      <c r="G84" s="39">
        <f t="shared" si="8"/>
        <v>0.33990399973056024</v>
      </c>
      <c r="H84" s="34">
        <f>SUM(H79:H83)</f>
        <v>23252537</v>
      </c>
      <c r="I84" s="39">
        <f t="shared" si="9"/>
        <v>0.37796561730151784</v>
      </c>
      <c r="J84" s="34">
        <f>SUM(J79:J83)</f>
        <v>22419932</v>
      </c>
      <c r="K84" s="39">
        <f t="shared" si="10"/>
        <v>0.36629387519983458</v>
      </c>
      <c r="L84" s="34">
        <f>SUM(L79:L83)</f>
        <v>0</v>
      </c>
      <c r="M84" s="39">
        <f t="shared" si="11"/>
        <v>0</v>
      </c>
      <c r="N84" s="34">
        <f t="shared" si="12"/>
        <v>66583446</v>
      </c>
      <c r="O84" s="39">
        <f t="shared" si="13"/>
        <v>1.0878315090116655</v>
      </c>
      <c r="P84" s="34">
        <f>SUM(P79:P83)</f>
        <v>24358282</v>
      </c>
      <c r="Q84" s="34">
        <f>SUM(Q79:Q83)</f>
        <v>58247063</v>
      </c>
      <c r="R84" s="34">
        <f>SUM(R79:R83)</f>
        <v>56058963</v>
      </c>
      <c r="S84" s="34">
        <f>SUM(S79:S83)</f>
        <v>68017605</v>
      </c>
      <c r="T84" s="39">
        <f t="shared" si="14"/>
        <v>1.213322568952979</v>
      </c>
      <c r="U84" s="39">
        <f t="shared" si="15"/>
        <v>-7.9576630240178692E-2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392601360</v>
      </c>
      <c r="E85" s="34">
        <f>SUM(E57,E59:E62,E64:E69,E71:E77,E79:E83)</f>
        <v>469684611</v>
      </c>
      <c r="F85" s="34">
        <f>SUM(F57,F59:F62,F64:F69,F71:F77,F79:F83)</f>
        <v>116466029</v>
      </c>
      <c r="G85" s="39">
        <f t="shared" si="8"/>
        <v>0.29665212825549053</v>
      </c>
      <c r="H85" s="34">
        <f>SUM(H57,H59:H62,H64:H69,H71:H77,H79:H83)</f>
        <v>91434587</v>
      </c>
      <c r="I85" s="39">
        <f t="shared" si="9"/>
        <v>0.23289421870571209</v>
      </c>
      <c r="J85" s="34">
        <f>SUM(J57,J59:J62,J64:J69,J71:J77,J79:J83)</f>
        <v>106263341</v>
      </c>
      <c r="K85" s="39">
        <f t="shared" si="10"/>
        <v>0.22624403378632305</v>
      </c>
      <c r="L85" s="34">
        <f>SUM(L57,L59:L62,L64:L69,L71:L77,L79:L83)</f>
        <v>0</v>
      </c>
      <c r="M85" s="39">
        <f t="shared" si="11"/>
        <v>0</v>
      </c>
      <c r="N85" s="34">
        <f t="shared" si="12"/>
        <v>314163957</v>
      </c>
      <c r="O85" s="39">
        <f t="shared" si="13"/>
        <v>0.66888279846154042</v>
      </c>
      <c r="P85" s="34">
        <f>SUM(P57,P59:P62,P64:P69,P71:P77,P79:P83)</f>
        <v>101222408</v>
      </c>
      <c r="Q85" s="34">
        <f>SUM(Q57,Q59:Q62,Q64:Q69,Q71:Q77,Q79:Q83)</f>
        <v>406965783</v>
      </c>
      <c r="R85" s="34">
        <f>SUM(R57,R59:R62,R64:R69,R71:R77,R79:R83)</f>
        <v>488467170</v>
      </c>
      <c r="S85" s="34">
        <f>SUM(S57,S59:S62,S64:S69,S71:S77,S79:S83)</f>
        <v>284477798</v>
      </c>
      <c r="T85" s="39">
        <f t="shared" si="14"/>
        <v>0.58238877753033025</v>
      </c>
      <c r="U85" s="39">
        <f t="shared" si="15"/>
        <v>4.9800563922565377E-2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1165602745</v>
      </c>
      <c r="E88" s="33">
        <v>1148108471</v>
      </c>
      <c r="F88" s="33">
        <v>258475918</v>
      </c>
      <c r="G88" s="38">
        <f t="shared" ref="G88:G99" si="16">IF(($D88      =0),0,($F88      /$D88      ))</f>
        <v>0.22175301071378312</v>
      </c>
      <c r="H88" s="33">
        <v>269023751</v>
      </c>
      <c r="I88" s="38">
        <f t="shared" ref="I88:I99" si="17">IF(($D88      =0),0,($H88      /$D88      ))</f>
        <v>0.23080226273832258</v>
      </c>
      <c r="J88" s="33">
        <v>267714287</v>
      </c>
      <c r="K88" s="38">
        <f t="shared" ref="K88:K99" si="18">IF(($E88      =0),0,($J88      /$E88      ))</f>
        <v>0.23317856610431717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795213956</v>
      </c>
      <c r="O88" s="38">
        <f t="shared" ref="O88:O99" si="21">IF(($E88      =0),0,($N88      /$E88      ))</f>
        <v>0.69262963917283038</v>
      </c>
      <c r="P88" s="33">
        <v>177721089</v>
      </c>
      <c r="Q88" s="33">
        <v>745420829</v>
      </c>
      <c r="R88" s="33">
        <v>680178381</v>
      </c>
      <c r="S88" s="33">
        <v>494459536</v>
      </c>
      <c r="T88" s="38">
        <f t="shared" ref="T88:T99" si="22">IF(($R88      =0),0,($S88      /$R88      ))</f>
        <v>0.72695567782240345</v>
      </c>
      <c r="U88" s="38">
        <f t="shared" ref="U88:U99" si="23">IF(($P88      =0),0,(($J88      /$P88      )-1))</f>
        <v>0.50637320819027831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1308751765</v>
      </c>
      <c r="E89" s="33">
        <v>1370688000</v>
      </c>
      <c r="F89" s="33">
        <v>245876247</v>
      </c>
      <c r="G89" s="38">
        <f t="shared" si="16"/>
        <v>0.18787080451425409</v>
      </c>
      <c r="H89" s="33">
        <v>362830585</v>
      </c>
      <c r="I89" s="38">
        <f t="shared" si="17"/>
        <v>0.27723407501956643</v>
      </c>
      <c r="J89" s="33">
        <v>327910274</v>
      </c>
      <c r="K89" s="38">
        <f t="shared" si="18"/>
        <v>0.23923042588831303</v>
      </c>
      <c r="L89" s="33">
        <v>0</v>
      </c>
      <c r="M89" s="38">
        <f t="shared" si="19"/>
        <v>0</v>
      </c>
      <c r="N89" s="33">
        <f t="shared" si="20"/>
        <v>936617106</v>
      </c>
      <c r="O89" s="38">
        <f t="shared" si="21"/>
        <v>0.68331896536629777</v>
      </c>
      <c r="P89" s="33">
        <v>260135340</v>
      </c>
      <c r="Q89" s="33">
        <v>1297509969</v>
      </c>
      <c r="R89" s="33">
        <v>1275464214</v>
      </c>
      <c r="S89" s="33">
        <v>793818820</v>
      </c>
      <c r="T89" s="38">
        <f t="shared" si="22"/>
        <v>0.62237639542272571</v>
      </c>
      <c r="U89" s="38">
        <f t="shared" si="23"/>
        <v>0.26053720344186981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418093598</v>
      </c>
      <c r="E90" s="33">
        <v>408988176</v>
      </c>
      <c r="F90" s="33">
        <v>80618483</v>
      </c>
      <c r="G90" s="38">
        <f t="shared" si="16"/>
        <v>0.19282400731713667</v>
      </c>
      <c r="H90" s="33">
        <v>86810974</v>
      </c>
      <c r="I90" s="38">
        <f t="shared" si="17"/>
        <v>0.20763526257103798</v>
      </c>
      <c r="J90" s="33">
        <v>77451906</v>
      </c>
      <c r="K90" s="38">
        <f t="shared" si="18"/>
        <v>0.18937443805221402</v>
      </c>
      <c r="L90" s="33">
        <v>0</v>
      </c>
      <c r="M90" s="38">
        <f t="shared" si="19"/>
        <v>0</v>
      </c>
      <c r="N90" s="33">
        <f t="shared" si="20"/>
        <v>244881363</v>
      </c>
      <c r="O90" s="38">
        <f t="shared" si="21"/>
        <v>0.59874924843793043</v>
      </c>
      <c r="P90" s="33">
        <v>111043395</v>
      </c>
      <c r="Q90" s="33">
        <v>380648740</v>
      </c>
      <c r="R90" s="33">
        <v>388582514</v>
      </c>
      <c r="S90" s="33">
        <v>332420479</v>
      </c>
      <c r="T90" s="38">
        <f t="shared" si="22"/>
        <v>0.85546947436754706</v>
      </c>
      <c r="U90" s="38">
        <f t="shared" si="23"/>
        <v>-0.30250776284352621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2892448108</v>
      </c>
      <c r="E91" s="34">
        <f>SUM(E88:E90)</f>
        <v>2927784647</v>
      </c>
      <c r="F91" s="34">
        <f>SUM(F88:F90)</f>
        <v>584970648</v>
      </c>
      <c r="G91" s="39">
        <f t="shared" si="16"/>
        <v>0.20224067162417697</v>
      </c>
      <c r="H91" s="34">
        <f>SUM(H88:H90)</f>
        <v>718665310</v>
      </c>
      <c r="I91" s="39">
        <f t="shared" si="17"/>
        <v>0.24846264588543485</v>
      </c>
      <c r="J91" s="34">
        <f>SUM(J88:J90)</f>
        <v>673076467</v>
      </c>
      <c r="K91" s="39">
        <f t="shared" si="18"/>
        <v>0.22989275105656362</v>
      </c>
      <c r="L91" s="34">
        <f>SUM(L88:L90)</f>
        <v>0</v>
      </c>
      <c r="M91" s="39">
        <f t="shared" si="19"/>
        <v>0</v>
      </c>
      <c r="N91" s="34">
        <f t="shared" si="20"/>
        <v>1976712425</v>
      </c>
      <c r="O91" s="39">
        <f t="shared" si="21"/>
        <v>0.67515635995477641</v>
      </c>
      <c r="P91" s="34">
        <f>SUM(P88:P90)</f>
        <v>548899824</v>
      </c>
      <c r="Q91" s="34">
        <f>SUM(Q88:Q90)</f>
        <v>2423579538</v>
      </c>
      <c r="R91" s="34">
        <f>SUM(R88:R90)</f>
        <v>2344225109</v>
      </c>
      <c r="S91" s="34">
        <f>SUM(S88:S90)</f>
        <v>1620698835</v>
      </c>
      <c r="T91" s="39">
        <f t="shared" si="22"/>
        <v>0.69135802222140608</v>
      </c>
      <c r="U91" s="39">
        <f t="shared" si="23"/>
        <v>0.22622824342534309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245890458</v>
      </c>
      <c r="E92" s="33">
        <v>154666699</v>
      </c>
      <c r="F92" s="33">
        <v>18198297</v>
      </c>
      <c r="G92" s="38">
        <f t="shared" si="16"/>
        <v>7.4009773083589928E-2</v>
      </c>
      <c r="H92" s="33">
        <v>12280498</v>
      </c>
      <c r="I92" s="38">
        <f t="shared" si="17"/>
        <v>4.9942962813140153E-2</v>
      </c>
      <c r="J92" s="33">
        <v>24775142</v>
      </c>
      <c r="K92" s="38">
        <f t="shared" si="18"/>
        <v>0.16018407427186379</v>
      </c>
      <c r="L92" s="33">
        <v>0</v>
      </c>
      <c r="M92" s="38">
        <f t="shared" si="19"/>
        <v>0</v>
      </c>
      <c r="N92" s="33">
        <f t="shared" si="20"/>
        <v>55253937</v>
      </c>
      <c r="O92" s="38">
        <f t="shared" si="21"/>
        <v>0.35724520764485962</v>
      </c>
      <c r="P92" s="33">
        <v>145053990</v>
      </c>
      <c r="Q92" s="33">
        <v>291432755</v>
      </c>
      <c r="R92" s="33">
        <v>287648981</v>
      </c>
      <c r="S92" s="33">
        <v>182226986</v>
      </c>
      <c r="T92" s="38">
        <f t="shared" si="22"/>
        <v>0.63350471594404845</v>
      </c>
      <c r="U92" s="38">
        <f t="shared" si="23"/>
        <v>-0.82920054801663845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23682403</v>
      </c>
      <c r="E93" s="33">
        <v>25747555</v>
      </c>
      <c r="F93" s="33">
        <v>3943379</v>
      </c>
      <c r="G93" s="38">
        <f t="shared" si="16"/>
        <v>0.16651093218876481</v>
      </c>
      <c r="H93" s="33">
        <v>5048366</v>
      </c>
      <c r="I93" s="38">
        <f t="shared" si="17"/>
        <v>0.21316949973362079</v>
      </c>
      <c r="J93" s="33">
        <v>5995130</v>
      </c>
      <c r="K93" s="38">
        <f t="shared" si="18"/>
        <v>0.23284269127689988</v>
      </c>
      <c r="L93" s="33">
        <v>0</v>
      </c>
      <c r="M93" s="38">
        <f t="shared" si="19"/>
        <v>0</v>
      </c>
      <c r="N93" s="33">
        <f t="shared" si="20"/>
        <v>14986875</v>
      </c>
      <c r="O93" s="38">
        <f t="shared" si="21"/>
        <v>0.58206983148497016</v>
      </c>
      <c r="P93" s="33">
        <v>4305909</v>
      </c>
      <c r="Q93" s="33">
        <v>20286753</v>
      </c>
      <c r="R93" s="33">
        <v>22675936</v>
      </c>
      <c r="S93" s="33">
        <v>12381178</v>
      </c>
      <c r="T93" s="38">
        <f t="shared" si="22"/>
        <v>0.54600515718513232</v>
      </c>
      <c r="U93" s="38">
        <f t="shared" si="23"/>
        <v>0.39230299572053196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25796665</v>
      </c>
      <c r="E94" s="33">
        <v>27999753</v>
      </c>
      <c r="F94" s="33">
        <v>5476249</v>
      </c>
      <c r="G94" s="38">
        <f t="shared" si="16"/>
        <v>0.21228515391427535</v>
      </c>
      <c r="H94" s="33">
        <v>6771463</v>
      </c>
      <c r="I94" s="38">
        <f t="shared" si="17"/>
        <v>0.26249373707802925</v>
      </c>
      <c r="J94" s="33">
        <v>4341761</v>
      </c>
      <c r="K94" s="38">
        <f t="shared" si="18"/>
        <v>0.15506426074544299</v>
      </c>
      <c r="L94" s="33">
        <v>0</v>
      </c>
      <c r="M94" s="38">
        <f t="shared" si="19"/>
        <v>0</v>
      </c>
      <c r="N94" s="33">
        <f t="shared" si="20"/>
        <v>16589473</v>
      </c>
      <c r="O94" s="38">
        <f t="shared" si="21"/>
        <v>0.59248640514793116</v>
      </c>
      <c r="P94" s="33">
        <v>6119493</v>
      </c>
      <c r="Q94" s="33">
        <v>27697166</v>
      </c>
      <c r="R94" s="33">
        <v>28054773</v>
      </c>
      <c r="S94" s="33">
        <v>16852700</v>
      </c>
      <c r="T94" s="38">
        <f t="shared" si="22"/>
        <v>0.60070705259315416</v>
      </c>
      <c r="U94" s="38">
        <f t="shared" si="23"/>
        <v>-0.29050315115974479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34445219</v>
      </c>
      <c r="E95" s="33">
        <v>34262286</v>
      </c>
      <c r="F95" s="33">
        <v>7872586</v>
      </c>
      <c r="G95" s="38">
        <f t="shared" si="16"/>
        <v>0.22855380887547849</v>
      </c>
      <c r="H95" s="33">
        <v>9595114</v>
      </c>
      <c r="I95" s="38">
        <f t="shared" si="17"/>
        <v>0.27856156176565461</v>
      </c>
      <c r="J95" s="33">
        <v>7761234</v>
      </c>
      <c r="K95" s="38">
        <f t="shared" si="18"/>
        <v>0.22652411459060262</v>
      </c>
      <c r="L95" s="33">
        <v>0</v>
      </c>
      <c r="M95" s="38">
        <f t="shared" si="19"/>
        <v>0</v>
      </c>
      <c r="N95" s="33">
        <f t="shared" si="20"/>
        <v>25228934</v>
      </c>
      <c r="O95" s="38">
        <f t="shared" si="21"/>
        <v>0.7363470726967839</v>
      </c>
      <c r="P95" s="33">
        <v>10259750</v>
      </c>
      <c r="Q95" s="33">
        <v>34008186</v>
      </c>
      <c r="R95" s="33">
        <v>34740817</v>
      </c>
      <c r="S95" s="33">
        <v>26143129</v>
      </c>
      <c r="T95" s="38">
        <f t="shared" si="22"/>
        <v>0.75251911893724321</v>
      </c>
      <c r="U95" s="38">
        <f t="shared" si="23"/>
        <v>-0.24352601184239386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329814745</v>
      </c>
      <c r="E96" s="34">
        <f>SUM(E92:E95)</f>
        <v>242676293</v>
      </c>
      <c r="F96" s="34">
        <f>SUM(F92:F95)</f>
        <v>35490511</v>
      </c>
      <c r="G96" s="39">
        <f t="shared" si="16"/>
        <v>0.10760741154856494</v>
      </c>
      <c r="H96" s="34">
        <f>SUM(H92:H95)</f>
        <v>33695441</v>
      </c>
      <c r="I96" s="39">
        <f t="shared" si="17"/>
        <v>0.10216475009326827</v>
      </c>
      <c r="J96" s="34">
        <f>SUM(J92:J95)</f>
        <v>42873267</v>
      </c>
      <c r="K96" s="39">
        <f t="shared" si="18"/>
        <v>0.17666854256752637</v>
      </c>
      <c r="L96" s="34">
        <f>SUM(L92:L95)</f>
        <v>0</v>
      </c>
      <c r="M96" s="39">
        <f t="shared" si="19"/>
        <v>0</v>
      </c>
      <c r="N96" s="34">
        <f t="shared" si="20"/>
        <v>112059219</v>
      </c>
      <c r="O96" s="39">
        <f t="shared" si="21"/>
        <v>0.46176417817623411</v>
      </c>
      <c r="P96" s="34">
        <f>SUM(P92:P95)</f>
        <v>165739142</v>
      </c>
      <c r="Q96" s="34">
        <f>SUM(Q92:Q95)</f>
        <v>373424860</v>
      </c>
      <c r="R96" s="34">
        <f>SUM(R92:R95)</f>
        <v>373120507</v>
      </c>
      <c r="S96" s="34">
        <f>SUM(S92:S95)</f>
        <v>237603993</v>
      </c>
      <c r="T96" s="39">
        <f t="shared" si="22"/>
        <v>0.63680228918642634</v>
      </c>
      <c r="U96" s="39">
        <f t="shared" si="23"/>
        <v>-0.74132081002325934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50240815</v>
      </c>
      <c r="E97" s="33">
        <v>52900651</v>
      </c>
      <c r="F97" s="33">
        <v>8787143</v>
      </c>
      <c r="G97" s="38">
        <f t="shared" si="16"/>
        <v>0.17490048678549502</v>
      </c>
      <c r="H97" s="33">
        <v>10979154</v>
      </c>
      <c r="I97" s="38">
        <f t="shared" si="17"/>
        <v>0.21853057120988184</v>
      </c>
      <c r="J97" s="33">
        <v>10698657</v>
      </c>
      <c r="K97" s="38">
        <f t="shared" si="18"/>
        <v>0.20224055465782453</v>
      </c>
      <c r="L97" s="33">
        <v>0</v>
      </c>
      <c r="M97" s="38">
        <f t="shared" si="19"/>
        <v>0</v>
      </c>
      <c r="N97" s="33">
        <f t="shared" si="20"/>
        <v>30464954</v>
      </c>
      <c r="O97" s="38">
        <f t="shared" si="21"/>
        <v>0.57588996400063208</v>
      </c>
      <c r="P97" s="33">
        <v>9369902</v>
      </c>
      <c r="Q97" s="33">
        <v>44279807</v>
      </c>
      <c r="R97" s="33">
        <v>51708809</v>
      </c>
      <c r="S97" s="33">
        <v>26029849</v>
      </c>
      <c r="T97" s="38">
        <f t="shared" si="22"/>
        <v>0.50339293252722184</v>
      </c>
      <c r="U97" s="38">
        <f t="shared" si="23"/>
        <v>0.14181098158764094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31519039</v>
      </c>
      <c r="E98" s="33">
        <v>28565083</v>
      </c>
      <c r="F98" s="33">
        <v>5956889</v>
      </c>
      <c r="G98" s="38">
        <f t="shared" si="16"/>
        <v>0.18899335731650954</v>
      </c>
      <c r="H98" s="33">
        <v>6646538</v>
      </c>
      <c r="I98" s="38">
        <f t="shared" si="17"/>
        <v>0.21087375157599189</v>
      </c>
      <c r="J98" s="33">
        <v>6323205</v>
      </c>
      <c r="K98" s="38">
        <f t="shared" si="18"/>
        <v>0.22136133824641785</v>
      </c>
      <c r="L98" s="33">
        <v>0</v>
      </c>
      <c r="M98" s="38">
        <f t="shared" si="19"/>
        <v>0</v>
      </c>
      <c r="N98" s="33">
        <f t="shared" si="20"/>
        <v>18926632</v>
      </c>
      <c r="O98" s="38">
        <f t="shared" si="21"/>
        <v>0.66257927554420204</v>
      </c>
      <c r="P98" s="33">
        <v>6611732</v>
      </c>
      <c r="Q98" s="33">
        <v>28534033</v>
      </c>
      <c r="R98" s="33">
        <v>27675310</v>
      </c>
      <c r="S98" s="33">
        <v>72202267</v>
      </c>
      <c r="T98" s="38">
        <f t="shared" si="22"/>
        <v>2.6089054467682566</v>
      </c>
      <c r="U98" s="38">
        <f t="shared" si="23"/>
        <v>-4.3638641130644751E-2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54296909</v>
      </c>
      <c r="E99" s="33">
        <v>55364909</v>
      </c>
      <c r="F99" s="33">
        <v>377691</v>
      </c>
      <c r="G99" s="38">
        <f t="shared" si="16"/>
        <v>6.9560313276764985E-3</v>
      </c>
      <c r="H99" s="33">
        <v>17811520</v>
      </c>
      <c r="I99" s="38">
        <f t="shared" si="17"/>
        <v>0.32803929962200978</v>
      </c>
      <c r="J99" s="33">
        <v>13941786</v>
      </c>
      <c r="K99" s="38">
        <f t="shared" si="18"/>
        <v>0.25181629035098746</v>
      </c>
      <c r="L99" s="33">
        <v>0</v>
      </c>
      <c r="M99" s="38">
        <f t="shared" si="19"/>
        <v>0</v>
      </c>
      <c r="N99" s="33">
        <f t="shared" si="20"/>
        <v>32130997</v>
      </c>
      <c r="O99" s="38">
        <f t="shared" si="21"/>
        <v>0.58034949538163239</v>
      </c>
      <c r="P99" s="33">
        <v>-1051538</v>
      </c>
      <c r="Q99" s="33">
        <v>52966821</v>
      </c>
      <c r="R99" s="33">
        <v>52710554</v>
      </c>
      <c r="S99" s="33">
        <v>2975708</v>
      </c>
      <c r="T99" s="38">
        <f t="shared" si="22"/>
        <v>5.6453741692792679E-2</v>
      </c>
      <c r="U99" s="38">
        <f t="shared" si="23"/>
        <v>-14.258470925444444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136056763</v>
      </c>
      <c r="E101" s="34">
        <f>SUM(E97:E100)</f>
        <v>136830643</v>
      </c>
      <c r="F101" s="34">
        <f>SUM(F97:F100)</f>
        <v>15121723</v>
      </c>
      <c r="G101" s="39">
        <f>IF(($D101     =0),0,($F101     /$D101     ))</f>
        <v>0.11114275149997505</v>
      </c>
      <c r="H101" s="34">
        <f>SUM(H97:H100)</f>
        <v>35437212</v>
      </c>
      <c r="I101" s="39">
        <f>IF(($D101     =0),0,($H101     /$D101     ))</f>
        <v>0.26045902620805406</v>
      </c>
      <c r="J101" s="34">
        <f>SUM(J97:J100)</f>
        <v>30963648</v>
      </c>
      <c r="K101" s="39">
        <f>IF(($E101     =0),0,($J101     /$E101     ))</f>
        <v>0.22629176711535295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81522583</v>
      </c>
      <c r="O101" s="39">
        <f>IF(($E101     =0),0,($N101     /$E101     ))</f>
        <v>0.59579185782237387</v>
      </c>
      <c r="P101" s="34">
        <f>SUM(P97:P100)</f>
        <v>14930096</v>
      </c>
      <c r="Q101" s="34">
        <f>SUM(Q97:Q100)</f>
        <v>125780661</v>
      </c>
      <c r="R101" s="34">
        <f>SUM(R97:R100)</f>
        <v>132094673</v>
      </c>
      <c r="S101" s="34">
        <f>SUM(S97:S100)</f>
        <v>101207824</v>
      </c>
      <c r="T101" s="39">
        <f>IF(($R101     =0),0,($S101     /$R101     ))</f>
        <v>0.76617642257231677</v>
      </c>
      <c r="U101" s="39">
        <f>IF(($P101     =0),0,(($J101     /$P101     )-1))</f>
        <v>1.0739081650915039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3358319616</v>
      </c>
      <c r="E102" s="34">
        <f>SUM(E88:E90,E92:E95,E97:E100)</f>
        <v>3307291583</v>
      </c>
      <c r="F102" s="34">
        <f>SUM(F88:F90,F92:F95,F97:F100)</f>
        <v>635582882</v>
      </c>
      <c r="G102" s="39">
        <f>IF(($D102     =0),0,($F102     /$D102     ))</f>
        <v>0.189256221763974</v>
      </c>
      <c r="H102" s="34">
        <f>SUM(H88:H90,H92:H95,H97:H100)</f>
        <v>787797963</v>
      </c>
      <c r="I102" s="39">
        <f>IF(($D102     =0),0,($H102     /$D102     ))</f>
        <v>0.23458099677192845</v>
      </c>
      <c r="J102" s="34">
        <f>SUM(J88:J90,J92:J95,J97:J100)</f>
        <v>746913382</v>
      </c>
      <c r="K102" s="39">
        <f>IF(($E102     =0),0,($J102     /$E102     ))</f>
        <v>0.22583838263286266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2170294227</v>
      </c>
      <c r="O102" s="39">
        <f>IF(($E102     =0),0,($N102     /$E102     ))</f>
        <v>0.65621496397706647</v>
      </c>
      <c r="P102" s="34">
        <f>SUM(P88:P90,P92:P95,P97:P100)</f>
        <v>729569062</v>
      </c>
      <c r="Q102" s="34">
        <f>SUM(Q88:Q90,Q92:Q95,Q97:Q100)</f>
        <v>2922785059</v>
      </c>
      <c r="R102" s="34">
        <f>SUM(R88:R90,R92:R95,R97:R100)</f>
        <v>2849440289</v>
      </c>
      <c r="S102" s="34">
        <f>SUM(S88:S90,S92:S95,S97:S100)</f>
        <v>1959510652</v>
      </c>
      <c r="T102" s="39">
        <f>IF(($R102     =0),0,($S102     /$R102     ))</f>
        <v>0.68768265106817961</v>
      </c>
      <c r="U102" s="39">
        <f>IF(($P102     =0),0,(($J102     /$P102     )-1))</f>
        <v>2.3773376508665622E-2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934811520</v>
      </c>
      <c r="E105" s="33">
        <v>986380345</v>
      </c>
      <c r="F105" s="33">
        <v>232059910</v>
      </c>
      <c r="G105" s="38">
        <f t="shared" ref="G105:G136" si="24">IF(($D105     =0),0,($F105     /$D105     ))</f>
        <v>0.24824245854394264</v>
      </c>
      <c r="H105" s="33">
        <v>282729411</v>
      </c>
      <c r="I105" s="38">
        <f t="shared" ref="I105:I136" si="25">IF(($D105     =0),0,($H105     /$D105     ))</f>
        <v>0.30244536460141186</v>
      </c>
      <c r="J105" s="33">
        <v>214001551</v>
      </c>
      <c r="K105" s="38">
        <f t="shared" ref="K105:K136" si="26">IF(($E105     =0),0,($J105     /$E105     ))</f>
        <v>0.21695642262620307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728790872</v>
      </c>
      <c r="O105" s="38">
        <f t="shared" ref="O105:O136" si="29">IF(($E105     =0),0,($N105     /$E105     ))</f>
        <v>0.73885380593223393</v>
      </c>
      <c r="P105" s="33">
        <v>153253146</v>
      </c>
      <c r="Q105" s="33">
        <v>962701130</v>
      </c>
      <c r="R105" s="33">
        <v>929164843</v>
      </c>
      <c r="S105" s="33">
        <v>587890639</v>
      </c>
      <c r="T105" s="38">
        <f t="shared" ref="T105:T136" si="30">IF(($R105     =0),0,($S105     /$R105     ))</f>
        <v>0.63270865598172443</v>
      </c>
      <c r="U105" s="38">
        <f t="shared" ref="U105:U136" si="31">IF(($P105     =0),0,(($J105     /$P105     )-1))</f>
        <v>0.39639254779148225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934811520</v>
      </c>
      <c r="E106" s="34">
        <f>E105</f>
        <v>986380345</v>
      </c>
      <c r="F106" s="34">
        <f>F105</f>
        <v>232059910</v>
      </c>
      <c r="G106" s="39">
        <f t="shared" si="24"/>
        <v>0.24824245854394264</v>
      </c>
      <c r="H106" s="34">
        <f>H105</f>
        <v>282729411</v>
      </c>
      <c r="I106" s="39">
        <f t="shared" si="25"/>
        <v>0.30244536460141186</v>
      </c>
      <c r="J106" s="34">
        <f>J105</f>
        <v>214001551</v>
      </c>
      <c r="K106" s="39">
        <f t="shared" si="26"/>
        <v>0.21695642262620307</v>
      </c>
      <c r="L106" s="34">
        <f>L105</f>
        <v>0</v>
      </c>
      <c r="M106" s="39">
        <f t="shared" si="27"/>
        <v>0</v>
      </c>
      <c r="N106" s="34">
        <f t="shared" si="28"/>
        <v>728790872</v>
      </c>
      <c r="O106" s="39">
        <f t="shared" si="29"/>
        <v>0.73885380593223393</v>
      </c>
      <c r="P106" s="34">
        <f>P105</f>
        <v>153253146</v>
      </c>
      <c r="Q106" s="34">
        <f>Q105</f>
        <v>962701130</v>
      </c>
      <c r="R106" s="34">
        <f>R105</f>
        <v>929164843</v>
      </c>
      <c r="S106" s="34">
        <f>S105</f>
        <v>587890639</v>
      </c>
      <c r="T106" s="39">
        <f t="shared" si="30"/>
        <v>0.63270865598172443</v>
      </c>
      <c r="U106" s="39">
        <f t="shared" si="31"/>
        <v>0.39639254779148225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29915457</v>
      </c>
      <c r="E107" s="33">
        <v>30767826</v>
      </c>
      <c r="F107" s="33">
        <v>6054706</v>
      </c>
      <c r="G107" s="38">
        <f t="shared" si="24"/>
        <v>0.20239389958174464</v>
      </c>
      <c r="H107" s="33">
        <v>6884658</v>
      </c>
      <c r="I107" s="38">
        <f t="shared" si="25"/>
        <v>0.2301371495010088</v>
      </c>
      <c r="J107" s="33">
        <v>5973423</v>
      </c>
      <c r="K107" s="38">
        <f t="shared" si="26"/>
        <v>0.19414511119505162</v>
      </c>
      <c r="L107" s="33">
        <v>0</v>
      </c>
      <c r="M107" s="38">
        <f t="shared" si="27"/>
        <v>0</v>
      </c>
      <c r="N107" s="33">
        <f t="shared" si="28"/>
        <v>18912787</v>
      </c>
      <c r="O107" s="38">
        <f t="shared" si="29"/>
        <v>0.61469364133819526</v>
      </c>
      <c r="P107" s="33">
        <v>11570660</v>
      </c>
      <c r="Q107" s="33">
        <v>31140119</v>
      </c>
      <c r="R107" s="33">
        <v>30912604</v>
      </c>
      <c r="S107" s="33">
        <v>20588615</v>
      </c>
      <c r="T107" s="38">
        <f t="shared" si="30"/>
        <v>0.66602655020586421</v>
      </c>
      <c r="U107" s="38">
        <f t="shared" si="31"/>
        <v>-0.48374396966119482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14523297</v>
      </c>
      <c r="E108" s="33">
        <v>17024359</v>
      </c>
      <c r="F108" s="33">
        <v>2194136</v>
      </c>
      <c r="G108" s="38">
        <f t="shared" si="24"/>
        <v>0.15107699030048066</v>
      </c>
      <c r="H108" s="33">
        <v>2468641</v>
      </c>
      <c r="I108" s="38">
        <f t="shared" si="25"/>
        <v>0.16997800155157605</v>
      </c>
      <c r="J108" s="33">
        <v>2497218</v>
      </c>
      <c r="K108" s="38">
        <f t="shared" si="26"/>
        <v>0.14668499413105657</v>
      </c>
      <c r="L108" s="33">
        <v>0</v>
      </c>
      <c r="M108" s="38">
        <f t="shared" si="27"/>
        <v>0</v>
      </c>
      <c r="N108" s="33">
        <f t="shared" si="28"/>
        <v>7159995</v>
      </c>
      <c r="O108" s="38">
        <f t="shared" si="29"/>
        <v>0.42057354406118902</v>
      </c>
      <c r="P108" s="33">
        <v>2997127</v>
      </c>
      <c r="Q108" s="33">
        <v>15603781</v>
      </c>
      <c r="R108" s="33">
        <v>15749466</v>
      </c>
      <c r="S108" s="33">
        <v>8949697</v>
      </c>
      <c r="T108" s="38">
        <f t="shared" si="30"/>
        <v>0.56825399667518883</v>
      </c>
      <c r="U108" s="38">
        <f t="shared" si="31"/>
        <v>-0.16679606836814054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24036432</v>
      </c>
      <c r="E109" s="33">
        <v>27925500</v>
      </c>
      <c r="F109" s="33">
        <v>4048936</v>
      </c>
      <c r="G109" s="38">
        <f t="shared" si="24"/>
        <v>0.16844995962795142</v>
      </c>
      <c r="H109" s="33">
        <v>7447368</v>
      </c>
      <c r="I109" s="38">
        <f t="shared" si="25"/>
        <v>0.30983666793807002</v>
      </c>
      <c r="J109" s="33">
        <v>5870122</v>
      </c>
      <c r="K109" s="38">
        <f t="shared" si="26"/>
        <v>0.21020651375982524</v>
      </c>
      <c r="L109" s="33">
        <v>0</v>
      </c>
      <c r="M109" s="38">
        <f t="shared" si="27"/>
        <v>0</v>
      </c>
      <c r="N109" s="33">
        <f t="shared" si="28"/>
        <v>17366426</v>
      </c>
      <c r="O109" s="38">
        <f t="shared" si="29"/>
        <v>0.62188415605808312</v>
      </c>
      <c r="P109" s="33">
        <v>3949524</v>
      </c>
      <c r="Q109" s="33">
        <v>22671876</v>
      </c>
      <c r="R109" s="33">
        <v>25120626</v>
      </c>
      <c r="S109" s="33">
        <v>13684435</v>
      </c>
      <c r="T109" s="38">
        <f t="shared" si="30"/>
        <v>0.54474896445653864</v>
      </c>
      <c r="U109" s="38">
        <f t="shared" si="31"/>
        <v>0.4862859423059589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33026612</v>
      </c>
      <c r="E110" s="33">
        <v>33615112</v>
      </c>
      <c r="F110" s="33">
        <v>7465741</v>
      </c>
      <c r="G110" s="38">
        <f t="shared" si="24"/>
        <v>0.22605228171754341</v>
      </c>
      <c r="H110" s="33">
        <v>9225977</v>
      </c>
      <c r="I110" s="38">
        <f t="shared" si="25"/>
        <v>0.27934978616638001</v>
      </c>
      <c r="J110" s="33">
        <v>5939020</v>
      </c>
      <c r="K110" s="38">
        <f t="shared" si="26"/>
        <v>0.17667708499677168</v>
      </c>
      <c r="L110" s="33">
        <v>0</v>
      </c>
      <c r="M110" s="38">
        <f t="shared" si="27"/>
        <v>0</v>
      </c>
      <c r="N110" s="33">
        <f t="shared" si="28"/>
        <v>22630738</v>
      </c>
      <c r="O110" s="38">
        <f t="shared" si="29"/>
        <v>0.6732310753568217</v>
      </c>
      <c r="P110" s="33">
        <v>7844551</v>
      </c>
      <c r="Q110" s="33">
        <v>41095071</v>
      </c>
      <c r="R110" s="33">
        <v>44398567</v>
      </c>
      <c r="S110" s="33">
        <v>22432218</v>
      </c>
      <c r="T110" s="38">
        <f t="shared" si="30"/>
        <v>0.50524644185025158</v>
      </c>
      <c r="U110" s="38">
        <f t="shared" si="31"/>
        <v>-0.24291141710978736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8245179</v>
      </c>
      <c r="E111" s="33">
        <v>3455803</v>
      </c>
      <c r="F111" s="33">
        <v>1249323</v>
      </c>
      <c r="G111" s="38">
        <f t="shared" si="24"/>
        <v>0.15152163464249835</v>
      </c>
      <c r="H111" s="33">
        <v>751367</v>
      </c>
      <c r="I111" s="38">
        <f t="shared" si="25"/>
        <v>9.1128039791495127E-2</v>
      </c>
      <c r="J111" s="33">
        <v>484587</v>
      </c>
      <c r="K111" s="38">
        <f t="shared" si="26"/>
        <v>0.14022413893384547</v>
      </c>
      <c r="L111" s="33">
        <v>0</v>
      </c>
      <c r="M111" s="38">
        <f t="shared" si="27"/>
        <v>0</v>
      </c>
      <c r="N111" s="33">
        <f t="shared" si="28"/>
        <v>2485277</v>
      </c>
      <c r="O111" s="38">
        <f t="shared" si="29"/>
        <v>0.71916049612781752</v>
      </c>
      <c r="P111" s="33">
        <v>1417657</v>
      </c>
      <c r="Q111" s="33">
        <v>4553385</v>
      </c>
      <c r="R111" s="33">
        <v>6766865</v>
      </c>
      <c r="S111" s="33">
        <v>3560331</v>
      </c>
      <c r="T111" s="38">
        <f t="shared" si="30"/>
        <v>0.52614186924077844</v>
      </c>
      <c r="U111" s="38">
        <f t="shared" si="31"/>
        <v>-0.65817754224047142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109746977</v>
      </c>
      <c r="E112" s="34">
        <f>SUM(E107:E111)</f>
        <v>112788600</v>
      </c>
      <c r="F112" s="34">
        <f>SUM(F107:F111)</f>
        <v>21012842</v>
      </c>
      <c r="G112" s="39">
        <f t="shared" si="24"/>
        <v>0.19146624876965859</v>
      </c>
      <c r="H112" s="34">
        <f>SUM(H107:H111)</f>
        <v>26778011</v>
      </c>
      <c r="I112" s="39">
        <f t="shared" si="25"/>
        <v>0.24399770938565352</v>
      </c>
      <c r="J112" s="34">
        <f>SUM(J107:J111)</f>
        <v>20764370</v>
      </c>
      <c r="K112" s="39">
        <f t="shared" si="26"/>
        <v>0.18409990016721547</v>
      </c>
      <c r="L112" s="34">
        <f>SUM(L107:L111)</f>
        <v>0</v>
      </c>
      <c r="M112" s="39">
        <f t="shared" si="27"/>
        <v>0</v>
      </c>
      <c r="N112" s="34">
        <f t="shared" si="28"/>
        <v>68555223</v>
      </c>
      <c r="O112" s="39">
        <f t="shared" si="29"/>
        <v>0.60782049781626868</v>
      </c>
      <c r="P112" s="34">
        <f>SUM(P107:P111)</f>
        <v>27779519</v>
      </c>
      <c r="Q112" s="34">
        <f>SUM(Q107:Q111)</f>
        <v>115064232</v>
      </c>
      <c r="R112" s="34">
        <f>SUM(R107:R111)</f>
        <v>122948128</v>
      </c>
      <c r="S112" s="34">
        <f>SUM(S107:S111)</f>
        <v>69215296</v>
      </c>
      <c r="T112" s="39">
        <f t="shared" si="30"/>
        <v>0.56296339867818079</v>
      </c>
      <c r="U112" s="39">
        <f t="shared" si="31"/>
        <v>-0.25252953443866322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37267000</v>
      </c>
      <c r="E113" s="33">
        <v>35317000</v>
      </c>
      <c r="F113" s="33">
        <v>6648558</v>
      </c>
      <c r="G113" s="38">
        <f t="shared" si="24"/>
        <v>0.17840335954061234</v>
      </c>
      <c r="H113" s="33">
        <v>9775943</v>
      </c>
      <c r="I113" s="38">
        <f t="shared" si="25"/>
        <v>0.26232170553036199</v>
      </c>
      <c r="J113" s="33">
        <v>10884188</v>
      </c>
      <c r="K113" s="38">
        <f t="shared" si="26"/>
        <v>0.30818551972138064</v>
      </c>
      <c r="L113" s="33">
        <v>0</v>
      </c>
      <c r="M113" s="38">
        <f t="shared" si="27"/>
        <v>0</v>
      </c>
      <c r="N113" s="33">
        <f t="shared" si="28"/>
        <v>27308689</v>
      </c>
      <c r="O113" s="38">
        <f t="shared" si="29"/>
        <v>0.77324486791063796</v>
      </c>
      <c r="P113" s="33">
        <v>5284906</v>
      </c>
      <c r="Q113" s="33">
        <v>37302000</v>
      </c>
      <c r="R113" s="33">
        <v>36188000</v>
      </c>
      <c r="S113" s="33">
        <v>36804472</v>
      </c>
      <c r="T113" s="38">
        <f t="shared" si="30"/>
        <v>1.0170352603072841</v>
      </c>
      <c r="U113" s="38">
        <f t="shared" si="31"/>
        <v>1.0594856370198449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13010743</v>
      </c>
      <c r="E114" s="33">
        <v>13193384</v>
      </c>
      <c r="F114" s="33">
        <v>3077976</v>
      </c>
      <c r="G114" s="38">
        <f t="shared" si="24"/>
        <v>0.23657188524898232</v>
      </c>
      <c r="H114" s="33">
        <v>3737681</v>
      </c>
      <c r="I114" s="38">
        <f t="shared" si="25"/>
        <v>0.28727652217863348</v>
      </c>
      <c r="J114" s="33">
        <v>2853827</v>
      </c>
      <c r="K114" s="38">
        <f t="shared" si="26"/>
        <v>0.21630743105786962</v>
      </c>
      <c r="L114" s="33">
        <v>0</v>
      </c>
      <c r="M114" s="38">
        <f t="shared" si="27"/>
        <v>0</v>
      </c>
      <c r="N114" s="33">
        <f t="shared" si="28"/>
        <v>9669484</v>
      </c>
      <c r="O114" s="38">
        <f t="shared" si="29"/>
        <v>0.73290400703867942</v>
      </c>
      <c r="P114" s="33">
        <v>2901626</v>
      </c>
      <c r="Q114" s="33">
        <v>12251520</v>
      </c>
      <c r="R114" s="33">
        <v>12931770</v>
      </c>
      <c r="S114" s="33">
        <v>9528536</v>
      </c>
      <c r="T114" s="38">
        <f t="shared" si="30"/>
        <v>0.7368315396886892</v>
      </c>
      <c r="U114" s="38">
        <f t="shared" si="31"/>
        <v>-1.6473177452917764E-2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2724840</v>
      </c>
      <c r="E115" s="33">
        <v>2700135</v>
      </c>
      <c r="F115" s="33">
        <v>1134304</v>
      </c>
      <c r="G115" s="38">
        <f t="shared" si="24"/>
        <v>0.41628279091616388</v>
      </c>
      <c r="H115" s="33">
        <v>1421010</v>
      </c>
      <c r="I115" s="38">
        <f t="shared" si="25"/>
        <v>0.52150217994451054</v>
      </c>
      <c r="J115" s="33">
        <v>1575091</v>
      </c>
      <c r="K115" s="38">
        <f t="shared" si="26"/>
        <v>0.58333787014352989</v>
      </c>
      <c r="L115" s="33">
        <v>0</v>
      </c>
      <c r="M115" s="38">
        <f t="shared" si="27"/>
        <v>0</v>
      </c>
      <c r="N115" s="33">
        <f t="shared" si="28"/>
        <v>4130405</v>
      </c>
      <c r="O115" s="38">
        <f t="shared" si="29"/>
        <v>1.5297031444724061</v>
      </c>
      <c r="P115" s="33">
        <v>1058297</v>
      </c>
      <c r="Q115" s="33">
        <v>10343794</v>
      </c>
      <c r="R115" s="33">
        <v>2418364</v>
      </c>
      <c r="S115" s="33">
        <v>2178410</v>
      </c>
      <c r="T115" s="38">
        <f t="shared" si="30"/>
        <v>0.90077837744855616</v>
      </c>
      <c r="U115" s="38">
        <f t="shared" si="31"/>
        <v>0.48832605591814016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1982293</v>
      </c>
      <c r="E116" s="33">
        <v>923910</v>
      </c>
      <c r="F116" s="33">
        <v>267696</v>
      </c>
      <c r="G116" s="38">
        <f t="shared" si="24"/>
        <v>0.13504360858863951</v>
      </c>
      <c r="H116" s="33">
        <v>168792</v>
      </c>
      <c r="I116" s="38">
        <f t="shared" si="25"/>
        <v>8.5149874413116527E-2</v>
      </c>
      <c r="J116" s="33">
        <v>210954</v>
      </c>
      <c r="K116" s="38">
        <f t="shared" si="26"/>
        <v>0.22832743449037243</v>
      </c>
      <c r="L116" s="33">
        <v>0</v>
      </c>
      <c r="M116" s="38">
        <f t="shared" si="27"/>
        <v>0</v>
      </c>
      <c r="N116" s="33">
        <f t="shared" si="28"/>
        <v>647442</v>
      </c>
      <c r="O116" s="38">
        <f t="shared" si="29"/>
        <v>0.70076306133714328</v>
      </c>
      <c r="P116" s="33">
        <v>328827</v>
      </c>
      <c r="Q116" s="33">
        <v>4341880</v>
      </c>
      <c r="R116" s="33">
        <v>1561987</v>
      </c>
      <c r="S116" s="33">
        <v>2306267</v>
      </c>
      <c r="T116" s="38">
        <f t="shared" si="30"/>
        <v>1.476495643049526</v>
      </c>
      <c r="U116" s="38">
        <f t="shared" si="31"/>
        <v>-0.35846508954556655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131586558</v>
      </c>
      <c r="E117" s="33">
        <v>67011618</v>
      </c>
      <c r="F117" s="33">
        <v>23334111</v>
      </c>
      <c r="G117" s="38">
        <f t="shared" si="24"/>
        <v>0.17732898674954323</v>
      </c>
      <c r="H117" s="33">
        <v>78991033</v>
      </c>
      <c r="I117" s="38">
        <f t="shared" si="25"/>
        <v>0.60029712913381317</v>
      </c>
      <c r="J117" s="33">
        <v>-147967541</v>
      </c>
      <c r="K117" s="38">
        <f t="shared" si="26"/>
        <v>-2.2080878721656894</v>
      </c>
      <c r="L117" s="33">
        <v>0</v>
      </c>
      <c r="M117" s="38">
        <f t="shared" si="27"/>
        <v>0</v>
      </c>
      <c r="N117" s="33">
        <f t="shared" si="28"/>
        <v>-45642397</v>
      </c>
      <c r="O117" s="38">
        <f t="shared" si="29"/>
        <v>-0.68111169916834424</v>
      </c>
      <c r="P117" s="33">
        <v>157448529</v>
      </c>
      <c r="Q117" s="33">
        <v>147468061</v>
      </c>
      <c r="R117" s="33">
        <v>147297116</v>
      </c>
      <c r="S117" s="33">
        <v>306358104</v>
      </c>
      <c r="T117" s="38">
        <f t="shared" si="30"/>
        <v>2.0798649173823609</v>
      </c>
      <c r="U117" s="38">
        <f t="shared" si="31"/>
        <v>-1.9397835720650016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27136887</v>
      </c>
      <c r="E118" s="33">
        <v>28907098</v>
      </c>
      <c r="F118" s="33">
        <v>5467551</v>
      </c>
      <c r="G118" s="38">
        <f t="shared" si="24"/>
        <v>0.20148040561911174</v>
      </c>
      <c r="H118" s="33">
        <v>9717837</v>
      </c>
      <c r="I118" s="38">
        <f t="shared" si="25"/>
        <v>0.35810433967610211</v>
      </c>
      <c r="J118" s="33">
        <v>7090097</v>
      </c>
      <c r="K118" s="38">
        <f t="shared" si="26"/>
        <v>0.24527183600373859</v>
      </c>
      <c r="L118" s="33">
        <v>0</v>
      </c>
      <c r="M118" s="38">
        <f t="shared" si="27"/>
        <v>0</v>
      </c>
      <c r="N118" s="33">
        <f t="shared" si="28"/>
        <v>22275485</v>
      </c>
      <c r="O118" s="38">
        <f t="shared" si="29"/>
        <v>0.77058876681429589</v>
      </c>
      <c r="P118" s="33">
        <v>6010039</v>
      </c>
      <c r="Q118" s="33">
        <v>21370232</v>
      </c>
      <c r="R118" s="33">
        <v>24028843</v>
      </c>
      <c r="S118" s="33">
        <v>16068696</v>
      </c>
      <c r="T118" s="38">
        <f t="shared" si="30"/>
        <v>0.6687253314693512</v>
      </c>
      <c r="U118" s="38">
        <f t="shared" si="31"/>
        <v>0.1797089835856307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19586772</v>
      </c>
      <c r="E119" s="33">
        <v>19578842</v>
      </c>
      <c r="F119" s="33">
        <v>4057992</v>
      </c>
      <c r="G119" s="38">
        <f t="shared" si="24"/>
        <v>0.20718023368015925</v>
      </c>
      <c r="H119" s="33">
        <v>5135938</v>
      </c>
      <c r="I119" s="38">
        <f t="shared" si="25"/>
        <v>0.26221462117392291</v>
      </c>
      <c r="J119" s="33">
        <v>4797303</v>
      </c>
      <c r="K119" s="38">
        <f t="shared" si="26"/>
        <v>0.2450248589778701</v>
      </c>
      <c r="L119" s="33">
        <v>0</v>
      </c>
      <c r="M119" s="38">
        <f t="shared" si="27"/>
        <v>0</v>
      </c>
      <c r="N119" s="33">
        <f t="shared" si="28"/>
        <v>13991233</v>
      </c>
      <c r="O119" s="38">
        <f t="shared" si="29"/>
        <v>0.71460983238947429</v>
      </c>
      <c r="P119" s="33">
        <v>3735243</v>
      </c>
      <c r="Q119" s="33">
        <v>19227208</v>
      </c>
      <c r="R119" s="33">
        <v>19514435</v>
      </c>
      <c r="S119" s="33">
        <v>12983606</v>
      </c>
      <c r="T119" s="38">
        <f t="shared" si="30"/>
        <v>0.66533343138041146</v>
      </c>
      <c r="U119" s="38">
        <f t="shared" si="31"/>
        <v>0.28433491475654993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11666380</v>
      </c>
      <c r="E120" s="33">
        <v>90280674</v>
      </c>
      <c r="F120" s="33">
        <v>23969734</v>
      </c>
      <c r="G120" s="38">
        <f t="shared" si="24"/>
        <v>2.0545991130067769</v>
      </c>
      <c r="H120" s="33">
        <v>26936482</v>
      </c>
      <c r="I120" s="38">
        <f t="shared" si="25"/>
        <v>2.3088980472091598</v>
      </c>
      <c r="J120" s="33">
        <v>24549847</v>
      </c>
      <c r="K120" s="38">
        <f t="shared" si="26"/>
        <v>0.27192804298293122</v>
      </c>
      <c r="L120" s="33">
        <v>0</v>
      </c>
      <c r="M120" s="38">
        <f t="shared" si="27"/>
        <v>0</v>
      </c>
      <c r="N120" s="33">
        <f t="shared" si="28"/>
        <v>75456063</v>
      </c>
      <c r="O120" s="38">
        <f t="shared" si="29"/>
        <v>0.83579419223210494</v>
      </c>
      <c r="P120" s="33">
        <v>19841118</v>
      </c>
      <c r="Q120" s="33">
        <v>12817164</v>
      </c>
      <c r="R120" s="33">
        <v>7487500</v>
      </c>
      <c r="S120" s="33">
        <v>65663628</v>
      </c>
      <c r="T120" s="38">
        <f t="shared" si="30"/>
        <v>8.7697666777963263</v>
      </c>
      <c r="U120" s="38">
        <f t="shared" si="31"/>
        <v>0.23732175777594788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244961473</v>
      </c>
      <c r="E121" s="34">
        <f>SUM(E113:E120)</f>
        <v>257912661</v>
      </c>
      <c r="F121" s="34">
        <f>SUM(F113:F120)</f>
        <v>67957922</v>
      </c>
      <c r="G121" s="39">
        <f t="shared" si="24"/>
        <v>0.27742289906952022</v>
      </c>
      <c r="H121" s="34">
        <f>SUM(H113:H120)</f>
        <v>135884716</v>
      </c>
      <c r="I121" s="39">
        <f t="shared" si="25"/>
        <v>0.55471872509519082</v>
      </c>
      <c r="J121" s="34">
        <f>SUM(J113:J120)</f>
        <v>-96006234</v>
      </c>
      <c r="K121" s="39">
        <f t="shared" si="26"/>
        <v>-0.37224319902620057</v>
      </c>
      <c r="L121" s="34">
        <f>SUM(L113:L120)</f>
        <v>0</v>
      </c>
      <c r="M121" s="39">
        <f t="shared" si="27"/>
        <v>0</v>
      </c>
      <c r="N121" s="34">
        <f t="shared" si="28"/>
        <v>107836404</v>
      </c>
      <c r="O121" s="39">
        <f t="shared" si="29"/>
        <v>0.41811209880851874</v>
      </c>
      <c r="P121" s="34">
        <f>SUM(P113:P120)</f>
        <v>196608585</v>
      </c>
      <c r="Q121" s="34">
        <f>SUM(Q113:Q120)</f>
        <v>265121859</v>
      </c>
      <c r="R121" s="34">
        <f>SUM(R113:R120)</f>
        <v>251428015</v>
      </c>
      <c r="S121" s="34">
        <f>SUM(S113:S120)</f>
        <v>451891719</v>
      </c>
      <c r="T121" s="39">
        <f t="shared" si="30"/>
        <v>1.7973005872078336</v>
      </c>
      <c r="U121" s="39">
        <f t="shared" si="31"/>
        <v>-1.4883115048104334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35176833</v>
      </c>
      <c r="E122" s="33">
        <v>37522648</v>
      </c>
      <c r="F122" s="33">
        <v>7090527</v>
      </c>
      <c r="G122" s="38">
        <f t="shared" si="24"/>
        <v>0.20156808886121158</v>
      </c>
      <c r="H122" s="33">
        <v>10135758</v>
      </c>
      <c r="I122" s="38">
        <f t="shared" si="25"/>
        <v>0.28813730900675455</v>
      </c>
      <c r="J122" s="33">
        <v>11168014</v>
      </c>
      <c r="K122" s="38">
        <f t="shared" si="26"/>
        <v>0.29763395163369066</v>
      </c>
      <c r="L122" s="33">
        <v>0</v>
      </c>
      <c r="M122" s="38">
        <f t="shared" si="27"/>
        <v>0</v>
      </c>
      <c r="N122" s="33">
        <f t="shared" si="28"/>
        <v>28394299</v>
      </c>
      <c r="O122" s="38">
        <f t="shared" si="29"/>
        <v>0.75672428555681892</v>
      </c>
      <c r="P122" s="33">
        <v>10419884</v>
      </c>
      <c r="Q122" s="33">
        <v>31006603</v>
      </c>
      <c r="R122" s="33">
        <v>39309808</v>
      </c>
      <c r="S122" s="33">
        <v>27165690</v>
      </c>
      <c r="T122" s="38">
        <f t="shared" si="30"/>
        <v>0.69106646361640844</v>
      </c>
      <c r="U122" s="38">
        <f t="shared" si="31"/>
        <v>7.179830408860588E-2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34376058</v>
      </c>
      <c r="E123" s="33">
        <v>34218505</v>
      </c>
      <c r="F123" s="33">
        <v>5797065</v>
      </c>
      <c r="G123" s="38">
        <f t="shared" si="24"/>
        <v>0.1686367005780593</v>
      </c>
      <c r="H123" s="33">
        <v>8355719</v>
      </c>
      <c r="I123" s="38">
        <f t="shared" si="25"/>
        <v>0.24306798062767987</v>
      </c>
      <c r="J123" s="33">
        <v>7839174</v>
      </c>
      <c r="K123" s="38">
        <f t="shared" si="26"/>
        <v>0.22909165669277487</v>
      </c>
      <c r="L123" s="33">
        <v>0</v>
      </c>
      <c r="M123" s="38">
        <f t="shared" si="27"/>
        <v>0</v>
      </c>
      <c r="N123" s="33">
        <f t="shared" si="28"/>
        <v>21991958</v>
      </c>
      <c r="O123" s="38">
        <f t="shared" si="29"/>
        <v>0.64269195863466277</v>
      </c>
      <c r="P123" s="33">
        <v>8765065</v>
      </c>
      <c r="Q123" s="33">
        <v>30239484</v>
      </c>
      <c r="R123" s="33">
        <v>32378833</v>
      </c>
      <c r="S123" s="33">
        <v>18633763</v>
      </c>
      <c r="T123" s="38">
        <f t="shared" si="30"/>
        <v>0.57549211239330333</v>
      </c>
      <c r="U123" s="38">
        <f t="shared" si="31"/>
        <v>-0.10563424230168283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39525072</v>
      </c>
      <c r="E124" s="33">
        <v>28578927</v>
      </c>
      <c r="F124" s="33">
        <v>5321943</v>
      </c>
      <c r="G124" s="38">
        <f t="shared" si="24"/>
        <v>0.13464726895374157</v>
      </c>
      <c r="H124" s="33">
        <v>6002815</v>
      </c>
      <c r="I124" s="38">
        <f t="shared" si="25"/>
        <v>0.1518736006350602</v>
      </c>
      <c r="J124" s="33">
        <v>8221840</v>
      </c>
      <c r="K124" s="38">
        <f t="shared" si="26"/>
        <v>0.28768889748729892</v>
      </c>
      <c r="L124" s="33">
        <v>0</v>
      </c>
      <c r="M124" s="38">
        <f t="shared" si="27"/>
        <v>0</v>
      </c>
      <c r="N124" s="33">
        <f t="shared" si="28"/>
        <v>19546598</v>
      </c>
      <c r="O124" s="38">
        <f t="shared" si="29"/>
        <v>0.68395143036685735</v>
      </c>
      <c r="P124" s="33">
        <v>5908162</v>
      </c>
      <c r="Q124" s="33">
        <v>39631032</v>
      </c>
      <c r="R124" s="33">
        <v>38166024</v>
      </c>
      <c r="S124" s="33">
        <v>17678268</v>
      </c>
      <c r="T124" s="38">
        <f t="shared" si="30"/>
        <v>0.46319386059181855</v>
      </c>
      <c r="U124" s="38">
        <f t="shared" si="31"/>
        <v>0.39160706832344805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12577308</v>
      </c>
      <c r="E125" s="33">
        <v>12577308</v>
      </c>
      <c r="F125" s="33">
        <v>2901332</v>
      </c>
      <c r="G125" s="38">
        <f t="shared" si="24"/>
        <v>0.23067988793786398</v>
      </c>
      <c r="H125" s="33">
        <v>3608290</v>
      </c>
      <c r="I125" s="38">
        <f t="shared" si="25"/>
        <v>0.28688889546157254</v>
      </c>
      <c r="J125" s="33">
        <v>3141030</v>
      </c>
      <c r="K125" s="38">
        <f t="shared" si="26"/>
        <v>0.24973786123389838</v>
      </c>
      <c r="L125" s="33">
        <v>0</v>
      </c>
      <c r="M125" s="38">
        <f t="shared" si="27"/>
        <v>0</v>
      </c>
      <c r="N125" s="33">
        <f t="shared" si="28"/>
        <v>9650652</v>
      </c>
      <c r="O125" s="38">
        <f t="shared" si="29"/>
        <v>0.76730664463333487</v>
      </c>
      <c r="P125" s="33">
        <v>2667389</v>
      </c>
      <c r="Q125" s="33">
        <v>8962131</v>
      </c>
      <c r="R125" s="33">
        <v>9052131</v>
      </c>
      <c r="S125" s="33">
        <v>7816899</v>
      </c>
      <c r="T125" s="38">
        <f t="shared" si="30"/>
        <v>0.86354240785954162</v>
      </c>
      <c r="U125" s="38">
        <f t="shared" si="31"/>
        <v>0.17756727646398773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121655271</v>
      </c>
      <c r="E126" s="34">
        <f>SUM(E122:E125)</f>
        <v>112897388</v>
      </c>
      <c r="F126" s="34">
        <f>SUM(F122:F125)</f>
        <v>21110867</v>
      </c>
      <c r="G126" s="39">
        <f t="shared" si="24"/>
        <v>0.17353022870665424</v>
      </c>
      <c r="H126" s="34">
        <f>SUM(H122:H125)</f>
        <v>28102582</v>
      </c>
      <c r="I126" s="39">
        <f t="shared" si="25"/>
        <v>0.23100176234862851</v>
      </c>
      <c r="J126" s="34">
        <f>SUM(J122:J125)</f>
        <v>30370058</v>
      </c>
      <c r="K126" s="39">
        <f t="shared" si="26"/>
        <v>0.26900585157913487</v>
      </c>
      <c r="L126" s="34">
        <f>SUM(L122:L125)</f>
        <v>0</v>
      </c>
      <c r="M126" s="39">
        <f t="shared" si="27"/>
        <v>0</v>
      </c>
      <c r="N126" s="34">
        <f t="shared" si="28"/>
        <v>79583507</v>
      </c>
      <c r="O126" s="39">
        <f t="shared" si="29"/>
        <v>0.70491893931151006</v>
      </c>
      <c r="P126" s="34">
        <f>SUM(P122:P125)</f>
        <v>27760500</v>
      </c>
      <c r="Q126" s="34">
        <f>SUM(Q122:Q125)</f>
        <v>109839250</v>
      </c>
      <c r="R126" s="34">
        <f>SUM(R122:R125)</f>
        <v>118906796</v>
      </c>
      <c r="S126" s="34">
        <f>SUM(S122:S125)</f>
        <v>71294620</v>
      </c>
      <c r="T126" s="39">
        <f t="shared" si="30"/>
        <v>0.59958406414381904</v>
      </c>
      <c r="U126" s="39">
        <f t="shared" si="31"/>
        <v>9.4002557590821434E-2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29430544</v>
      </c>
      <c r="E127" s="33">
        <v>30039346</v>
      </c>
      <c r="F127" s="33">
        <v>1206472</v>
      </c>
      <c r="G127" s="38">
        <f t="shared" si="24"/>
        <v>4.0993873575697413E-2</v>
      </c>
      <c r="H127" s="33">
        <v>1669474</v>
      </c>
      <c r="I127" s="38">
        <f t="shared" si="25"/>
        <v>5.6725896741833925E-2</v>
      </c>
      <c r="J127" s="33">
        <v>4946119</v>
      </c>
      <c r="K127" s="38">
        <f t="shared" si="26"/>
        <v>0.16465468322779064</v>
      </c>
      <c r="L127" s="33">
        <v>0</v>
      </c>
      <c r="M127" s="38">
        <f t="shared" si="27"/>
        <v>0</v>
      </c>
      <c r="N127" s="33">
        <f t="shared" si="28"/>
        <v>7822065</v>
      </c>
      <c r="O127" s="38">
        <f t="shared" si="29"/>
        <v>0.26039398460938529</v>
      </c>
      <c r="P127" s="33">
        <v>827343</v>
      </c>
      <c r="Q127" s="33">
        <v>28801274</v>
      </c>
      <c r="R127" s="33">
        <v>28454217</v>
      </c>
      <c r="S127" s="33">
        <v>5546298</v>
      </c>
      <c r="T127" s="38">
        <f t="shared" si="30"/>
        <v>0.19492007107417506</v>
      </c>
      <c r="U127" s="38">
        <f t="shared" si="31"/>
        <v>4.9783173363405506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18019364</v>
      </c>
      <c r="E128" s="33">
        <v>18656910</v>
      </c>
      <c r="F128" s="33">
        <v>2383220</v>
      </c>
      <c r="G128" s="38">
        <f t="shared" si="24"/>
        <v>0.13225883000088126</v>
      </c>
      <c r="H128" s="33">
        <v>3119201</v>
      </c>
      <c r="I128" s="38">
        <f t="shared" si="25"/>
        <v>0.17310272438028335</v>
      </c>
      <c r="J128" s="33">
        <v>481460</v>
      </c>
      <c r="K128" s="38">
        <f t="shared" si="26"/>
        <v>2.5805988237066053E-2</v>
      </c>
      <c r="L128" s="33">
        <v>0</v>
      </c>
      <c r="M128" s="38">
        <f t="shared" si="27"/>
        <v>0</v>
      </c>
      <c r="N128" s="33">
        <f t="shared" si="28"/>
        <v>5983881</v>
      </c>
      <c r="O128" s="38">
        <f t="shared" si="29"/>
        <v>0.3207326936775704</v>
      </c>
      <c r="P128" s="33">
        <v>1871527</v>
      </c>
      <c r="Q128" s="33">
        <v>16778910</v>
      </c>
      <c r="R128" s="33">
        <v>18117741</v>
      </c>
      <c r="S128" s="33">
        <v>3786792</v>
      </c>
      <c r="T128" s="38">
        <f t="shared" si="30"/>
        <v>0.20901016302197939</v>
      </c>
      <c r="U128" s="38">
        <f t="shared" si="31"/>
        <v>-0.7427448281536948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8666863</v>
      </c>
      <c r="E129" s="33">
        <v>6943622</v>
      </c>
      <c r="F129" s="33">
        <v>469094</v>
      </c>
      <c r="G129" s="38">
        <f t="shared" si="24"/>
        <v>5.4125004629702815E-2</v>
      </c>
      <c r="H129" s="33">
        <v>2488244</v>
      </c>
      <c r="I129" s="38">
        <f t="shared" si="25"/>
        <v>0.28709857303617237</v>
      </c>
      <c r="J129" s="33">
        <v>1420544</v>
      </c>
      <c r="K129" s="38">
        <f t="shared" si="26"/>
        <v>0.20458256512235257</v>
      </c>
      <c r="L129" s="33">
        <v>0</v>
      </c>
      <c r="M129" s="38">
        <f t="shared" si="27"/>
        <v>0</v>
      </c>
      <c r="N129" s="33">
        <f t="shared" si="28"/>
        <v>4377882</v>
      </c>
      <c r="O129" s="38">
        <f t="shared" si="29"/>
        <v>0.63048967815356305</v>
      </c>
      <c r="P129" s="33">
        <v>1313464</v>
      </c>
      <c r="Q129" s="33">
        <v>7092408</v>
      </c>
      <c r="R129" s="33">
        <v>9036800</v>
      </c>
      <c r="S129" s="33">
        <v>4049857</v>
      </c>
      <c r="T129" s="38">
        <f t="shared" si="30"/>
        <v>0.44815166873229462</v>
      </c>
      <c r="U129" s="38">
        <f t="shared" si="31"/>
        <v>8.1524883818665739E-2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14006122</v>
      </c>
      <c r="E130" s="33">
        <v>11495320</v>
      </c>
      <c r="F130" s="33">
        <v>3029691</v>
      </c>
      <c r="G130" s="38">
        <f t="shared" si="24"/>
        <v>0.21631190989197438</v>
      </c>
      <c r="H130" s="33">
        <v>4434830</v>
      </c>
      <c r="I130" s="38">
        <f t="shared" si="25"/>
        <v>0.31663511141770723</v>
      </c>
      <c r="J130" s="33">
        <v>2934954</v>
      </c>
      <c r="K130" s="38">
        <f t="shared" si="26"/>
        <v>0.25531729434239325</v>
      </c>
      <c r="L130" s="33">
        <v>0</v>
      </c>
      <c r="M130" s="38">
        <f t="shared" si="27"/>
        <v>0</v>
      </c>
      <c r="N130" s="33">
        <f t="shared" si="28"/>
        <v>10399475</v>
      </c>
      <c r="O130" s="38">
        <f t="shared" si="29"/>
        <v>0.9046703354060609</v>
      </c>
      <c r="P130" s="33">
        <v>2264702</v>
      </c>
      <c r="Q130" s="33">
        <v>12044970</v>
      </c>
      <c r="R130" s="33">
        <v>10976627</v>
      </c>
      <c r="S130" s="33">
        <v>7470937</v>
      </c>
      <c r="T130" s="38">
        <f t="shared" si="30"/>
        <v>0.68062228952482395</v>
      </c>
      <c r="U130" s="38">
        <f t="shared" si="31"/>
        <v>0.29595593592446168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33360230</v>
      </c>
      <c r="E131" s="33">
        <v>33978512</v>
      </c>
      <c r="F131" s="33">
        <v>6237732</v>
      </c>
      <c r="G131" s="38">
        <f t="shared" si="24"/>
        <v>0.18698108496254373</v>
      </c>
      <c r="H131" s="33">
        <v>7358188</v>
      </c>
      <c r="I131" s="38">
        <f t="shared" si="25"/>
        <v>0.22056766395195718</v>
      </c>
      <c r="J131" s="33">
        <v>6418489</v>
      </c>
      <c r="K131" s="38">
        <f t="shared" si="26"/>
        <v>0.18889847206964214</v>
      </c>
      <c r="L131" s="33">
        <v>0</v>
      </c>
      <c r="M131" s="38">
        <f t="shared" si="27"/>
        <v>0</v>
      </c>
      <c r="N131" s="33">
        <f t="shared" si="28"/>
        <v>20014409</v>
      </c>
      <c r="O131" s="38">
        <f t="shared" si="29"/>
        <v>0.58903135605231915</v>
      </c>
      <c r="P131" s="33">
        <v>6568536</v>
      </c>
      <c r="Q131" s="33">
        <v>44973441</v>
      </c>
      <c r="R131" s="33">
        <v>25095630</v>
      </c>
      <c r="S131" s="33">
        <v>17922912</v>
      </c>
      <c r="T131" s="38">
        <f t="shared" si="30"/>
        <v>0.71418458114022243</v>
      </c>
      <c r="U131" s="38">
        <f t="shared" si="31"/>
        <v>-2.2843294152608773E-2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103483123</v>
      </c>
      <c r="E132" s="34">
        <f>SUM(E127:E131)</f>
        <v>101113710</v>
      </c>
      <c r="F132" s="34">
        <f>SUM(F127:F131)</f>
        <v>13326209</v>
      </c>
      <c r="G132" s="39">
        <f t="shared" si="24"/>
        <v>0.12877664119201351</v>
      </c>
      <c r="H132" s="34">
        <f>SUM(H127:H131)</f>
        <v>19069937</v>
      </c>
      <c r="I132" s="39">
        <f t="shared" si="25"/>
        <v>0.18428064835267874</v>
      </c>
      <c r="J132" s="34">
        <f>SUM(J127:J131)</f>
        <v>16201566</v>
      </c>
      <c r="K132" s="39">
        <f t="shared" si="26"/>
        <v>0.16023114966308724</v>
      </c>
      <c r="L132" s="34">
        <f>SUM(L127:L131)</f>
        <v>0</v>
      </c>
      <c r="M132" s="39">
        <f t="shared" si="27"/>
        <v>0</v>
      </c>
      <c r="N132" s="34">
        <f t="shared" si="28"/>
        <v>48597712</v>
      </c>
      <c r="O132" s="39">
        <f t="shared" si="29"/>
        <v>0.48062435845742385</v>
      </c>
      <c r="P132" s="34">
        <f>SUM(P127:P131)</f>
        <v>12845572</v>
      </c>
      <c r="Q132" s="34">
        <f>SUM(Q127:Q131)</f>
        <v>109691003</v>
      </c>
      <c r="R132" s="34">
        <f>SUM(R127:R131)</f>
        <v>91681015</v>
      </c>
      <c r="S132" s="34">
        <f>SUM(S127:S131)</f>
        <v>38776796</v>
      </c>
      <c r="T132" s="39">
        <f t="shared" si="30"/>
        <v>0.42295338898680385</v>
      </c>
      <c r="U132" s="39">
        <f t="shared" si="31"/>
        <v>0.26125687513175744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39395109</v>
      </c>
      <c r="E133" s="33">
        <v>42032147</v>
      </c>
      <c r="F133" s="33">
        <v>8265426</v>
      </c>
      <c r="G133" s="38">
        <f t="shared" si="24"/>
        <v>0.2098084307876899</v>
      </c>
      <c r="H133" s="33">
        <v>8920431</v>
      </c>
      <c r="I133" s="38">
        <f t="shared" si="25"/>
        <v>0.22643498714523166</v>
      </c>
      <c r="J133" s="33">
        <v>8940984</v>
      </c>
      <c r="K133" s="38">
        <f t="shared" si="26"/>
        <v>0.21271775624499981</v>
      </c>
      <c r="L133" s="33">
        <v>0</v>
      </c>
      <c r="M133" s="38">
        <f t="shared" si="27"/>
        <v>0</v>
      </c>
      <c r="N133" s="33">
        <f t="shared" si="28"/>
        <v>26126841</v>
      </c>
      <c r="O133" s="38">
        <f t="shared" si="29"/>
        <v>0.62159187347722211</v>
      </c>
      <c r="P133" s="33">
        <v>8681351</v>
      </c>
      <c r="Q133" s="33">
        <v>38387821</v>
      </c>
      <c r="R133" s="33">
        <v>33737564</v>
      </c>
      <c r="S133" s="33">
        <v>23588791</v>
      </c>
      <c r="T133" s="38">
        <f t="shared" si="30"/>
        <v>0.6991847722022847</v>
      </c>
      <c r="U133" s="38">
        <f t="shared" si="31"/>
        <v>2.9906981067808536E-2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8326301</v>
      </c>
      <c r="E134" s="33">
        <v>7000633</v>
      </c>
      <c r="F134" s="33">
        <v>427443</v>
      </c>
      <c r="G134" s="38">
        <f t="shared" si="24"/>
        <v>5.133648183028694E-2</v>
      </c>
      <c r="H134" s="33">
        <v>1142757</v>
      </c>
      <c r="I134" s="38">
        <f t="shared" si="25"/>
        <v>0.13724665971119709</v>
      </c>
      <c r="J134" s="33">
        <v>1222832</v>
      </c>
      <c r="K134" s="38">
        <f t="shared" si="26"/>
        <v>0.17467449014967645</v>
      </c>
      <c r="L134" s="33">
        <v>0</v>
      </c>
      <c r="M134" s="38">
        <f t="shared" si="27"/>
        <v>0</v>
      </c>
      <c r="N134" s="33">
        <f t="shared" si="28"/>
        <v>2793032</v>
      </c>
      <c r="O134" s="38">
        <f t="shared" si="29"/>
        <v>0.3989684932776793</v>
      </c>
      <c r="P134" s="33">
        <v>781622</v>
      </c>
      <c r="Q134" s="33">
        <v>7544465</v>
      </c>
      <c r="R134" s="33">
        <v>5894454</v>
      </c>
      <c r="S134" s="33">
        <v>2546004</v>
      </c>
      <c r="T134" s="38">
        <f t="shared" si="30"/>
        <v>0.43193211788572783</v>
      </c>
      <c r="U134" s="38">
        <f t="shared" si="31"/>
        <v>0.5644800171950124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4686592</v>
      </c>
      <c r="E136" s="33">
        <v>4962974</v>
      </c>
      <c r="F136" s="33">
        <v>367341</v>
      </c>
      <c r="G136" s="38">
        <f t="shared" si="24"/>
        <v>7.8381262973179655E-2</v>
      </c>
      <c r="H136" s="33">
        <v>978712</v>
      </c>
      <c r="I136" s="38">
        <f t="shared" si="25"/>
        <v>0.20883234555088218</v>
      </c>
      <c r="J136" s="33">
        <v>1407857</v>
      </c>
      <c r="K136" s="38">
        <f t="shared" si="26"/>
        <v>0.2836720482517136</v>
      </c>
      <c r="L136" s="33">
        <v>0</v>
      </c>
      <c r="M136" s="38">
        <f t="shared" si="27"/>
        <v>0</v>
      </c>
      <c r="N136" s="33">
        <f t="shared" si="28"/>
        <v>2753910</v>
      </c>
      <c r="O136" s="38">
        <f t="shared" si="29"/>
        <v>0.55489107942133087</v>
      </c>
      <c r="P136" s="33">
        <v>2958981</v>
      </c>
      <c r="Q136" s="33">
        <v>17417831</v>
      </c>
      <c r="R136" s="33">
        <v>4451579</v>
      </c>
      <c r="S136" s="33">
        <v>4623915</v>
      </c>
      <c r="T136" s="38">
        <f t="shared" si="30"/>
        <v>1.0387134542597132</v>
      </c>
      <c r="U136" s="38">
        <f t="shared" si="31"/>
        <v>-0.52420884081378016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52408002</v>
      </c>
      <c r="E137" s="34">
        <f>SUM(E133:E136)</f>
        <v>53995754</v>
      </c>
      <c r="F137" s="34">
        <f>SUM(F133:F136)</f>
        <v>9060210</v>
      </c>
      <c r="G137" s="39">
        <f t="shared" ref="G137:G170" si="32">IF(($D137     =0),0,($F137     /$D137     ))</f>
        <v>0.17287837074956608</v>
      </c>
      <c r="H137" s="34">
        <f>SUM(H133:H136)</f>
        <v>11041900</v>
      </c>
      <c r="I137" s="39">
        <f t="shared" ref="I137:I170" si="33">IF(($D137     =0),0,($H137     /$D137     ))</f>
        <v>0.21069110781975622</v>
      </c>
      <c r="J137" s="34">
        <f>SUM(J133:J136)</f>
        <v>11571673</v>
      </c>
      <c r="K137" s="39">
        <f t="shared" ref="K137:K170" si="34">IF(($E137     =0),0,($J137     /$E137     ))</f>
        <v>0.21430709162798245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31673783</v>
      </c>
      <c r="O137" s="39">
        <f t="shared" ref="O137:O170" si="37">IF(($E137     =0),0,($N137     /$E137     ))</f>
        <v>0.58659766099386257</v>
      </c>
      <c r="P137" s="34">
        <f>SUM(P133:P136)</f>
        <v>12421954</v>
      </c>
      <c r="Q137" s="34">
        <f>SUM(Q133:Q136)</f>
        <v>63350117</v>
      </c>
      <c r="R137" s="34">
        <f>SUM(R133:R136)</f>
        <v>44083597</v>
      </c>
      <c r="S137" s="34">
        <f>SUM(S133:S136)</f>
        <v>30758710</v>
      </c>
      <c r="T137" s="39">
        <f t="shared" ref="T137:T170" si="38">IF(($R137     =0),0,($S137     /$R137     ))</f>
        <v>0.69773594019562424</v>
      </c>
      <c r="U137" s="39">
        <f t="shared" ref="U137:U170" si="39">IF(($P137     =0),0,(($J137     /$P137     )-1))</f>
        <v>-6.8449859015739412E-2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15129873</v>
      </c>
      <c r="E138" s="33">
        <v>15229873</v>
      </c>
      <c r="F138" s="33">
        <v>5475357</v>
      </c>
      <c r="G138" s="38">
        <f t="shared" si="32"/>
        <v>0.36189047984738537</v>
      </c>
      <c r="H138" s="33">
        <v>7757332</v>
      </c>
      <c r="I138" s="38">
        <f t="shared" si="33"/>
        <v>0.5127162666864421</v>
      </c>
      <c r="J138" s="33">
        <v>5236775</v>
      </c>
      <c r="K138" s="38">
        <f t="shared" si="34"/>
        <v>0.34384889486603071</v>
      </c>
      <c r="L138" s="33">
        <v>0</v>
      </c>
      <c r="M138" s="38">
        <f t="shared" si="35"/>
        <v>0</v>
      </c>
      <c r="N138" s="33">
        <f t="shared" si="36"/>
        <v>18469464</v>
      </c>
      <c r="O138" s="38">
        <f t="shared" si="37"/>
        <v>1.2127129359515998</v>
      </c>
      <c r="P138" s="33">
        <v>6677319</v>
      </c>
      <c r="Q138" s="33">
        <v>15102336</v>
      </c>
      <c r="R138" s="33">
        <v>15958516</v>
      </c>
      <c r="S138" s="33">
        <v>17731895</v>
      </c>
      <c r="T138" s="38">
        <f t="shared" si="38"/>
        <v>1.1111243050418973</v>
      </c>
      <c r="U138" s="38">
        <f t="shared" si="39"/>
        <v>-0.21573688481859266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16185859</v>
      </c>
      <c r="E139" s="33">
        <v>28810346</v>
      </c>
      <c r="F139" s="33">
        <v>6067369</v>
      </c>
      <c r="G139" s="38">
        <f t="shared" si="32"/>
        <v>0.37485616302477365</v>
      </c>
      <c r="H139" s="33">
        <v>7043122</v>
      </c>
      <c r="I139" s="38">
        <f t="shared" si="33"/>
        <v>0.43514045192164347</v>
      </c>
      <c r="J139" s="33">
        <v>4331250</v>
      </c>
      <c r="K139" s="38">
        <f t="shared" si="34"/>
        <v>0.1503366186577558</v>
      </c>
      <c r="L139" s="33">
        <v>0</v>
      </c>
      <c r="M139" s="38">
        <f t="shared" si="35"/>
        <v>0</v>
      </c>
      <c r="N139" s="33">
        <f t="shared" si="36"/>
        <v>17441741</v>
      </c>
      <c r="O139" s="38">
        <f t="shared" si="37"/>
        <v>0.60539852593231613</v>
      </c>
      <c r="P139" s="33">
        <v>2401408</v>
      </c>
      <c r="Q139" s="33">
        <v>25148141</v>
      </c>
      <c r="R139" s="33">
        <v>25868401</v>
      </c>
      <c r="S139" s="33">
        <v>11516185</v>
      </c>
      <c r="T139" s="38">
        <f t="shared" si="38"/>
        <v>0.44518348853491174</v>
      </c>
      <c r="U139" s="38">
        <f t="shared" si="39"/>
        <v>0.80362937076914887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22442525</v>
      </c>
      <c r="E140" s="33">
        <v>25326016</v>
      </c>
      <c r="F140" s="33">
        <v>5348161</v>
      </c>
      <c r="G140" s="38">
        <f t="shared" si="32"/>
        <v>0.23830478076776121</v>
      </c>
      <c r="H140" s="33">
        <v>4495278</v>
      </c>
      <c r="I140" s="38">
        <f t="shared" si="33"/>
        <v>0.20030179313602189</v>
      </c>
      <c r="J140" s="33">
        <v>4794717</v>
      </c>
      <c r="K140" s="38">
        <f t="shared" si="34"/>
        <v>0.189319828274609</v>
      </c>
      <c r="L140" s="33">
        <v>0</v>
      </c>
      <c r="M140" s="38">
        <f t="shared" si="35"/>
        <v>0</v>
      </c>
      <c r="N140" s="33">
        <f t="shared" si="36"/>
        <v>14638156</v>
      </c>
      <c r="O140" s="38">
        <f t="shared" si="37"/>
        <v>0.57798889489764205</v>
      </c>
      <c r="P140" s="33">
        <v>4353742</v>
      </c>
      <c r="Q140" s="33">
        <v>22992306</v>
      </c>
      <c r="R140" s="33">
        <v>22276027</v>
      </c>
      <c r="S140" s="33">
        <v>14385578</v>
      </c>
      <c r="T140" s="38">
        <f t="shared" si="38"/>
        <v>0.64578741981233911</v>
      </c>
      <c r="U140" s="38">
        <f t="shared" si="39"/>
        <v>0.10128643360125622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31400808</v>
      </c>
      <c r="E141" s="33">
        <v>36635749</v>
      </c>
      <c r="F141" s="33">
        <v>9259513</v>
      </c>
      <c r="G141" s="38">
        <f t="shared" si="32"/>
        <v>0.29488136101465923</v>
      </c>
      <c r="H141" s="33">
        <v>10383721</v>
      </c>
      <c r="I141" s="38">
        <f t="shared" si="33"/>
        <v>0.33068324229109008</v>
      </c>
      <c r="J141" s="33">
        <v>5577696</v>
      </c>
      <c r="K141" s="38">
        <f t="shared" si="34"/>
        <v>0.15224735817466159</v>
      </c>
      <c r="L141" s="33">
        <v>0</v>
      </c>
      <c r="M141" s="38">
        <f t="shared" si="35"/>
        <v>0</v>
      </c>
      <c r="N141" s="33">
        <f t="shared" si="36"/>
        <v>25220930</v>
      </c>
      <c r="O141" s="38">
        <f t="shared" si="37"/>
        <v>0.68842403085576331</v>
      </c>
      <c r="P141" s="33">
        <v>7788959</v>
      </c>
      <c r="Q141" s="33">
        <v>37169633</v>
      </c>
      <c r="R141" s="33">
        <v>38931660</v>
      </c>
      <c r="S141" s="33">
        <v>23643750</v>
      </c>
      <c r="T141" s="38">
        <f t="shared" si="38"/>
        <v>0.60731420134666747</v>
      </c>
      <c r="U141" s="38">
        <f t="shared" si="39"/>
        <v>-0.2838971164182531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25755004</v>
      </c>
      <c r="E142" s="33">
        <v>35563099</v>
      </c>
      <c r="F142" s="33">
        <v>5160088</v>
      </c>
      <c r="G142" s="38">
        <f t="shared" si="32"/>
        <v>0.20035283240491827</v>
      </c>
      <c r="H142" s="33">
        <v>4051343</v>
      </c>
      <c r="I142" s="38">
        <f t="shared" si="33"/>
        <v>0.15730314000339507</v>
      </c>
      <c r="J142" s="33">
        <v>4649493</v>
      </c>
      <c r="K142" s="38">
        <f t="shared" si="34"/>
        <v>0.13073925306678139</v>
      </c>
      <c r="L142" s="33">
        <v>0</v>
      </c>
      <c r="M142" s="38">
        <f t="shared" si="35"/>
        <v>0</v>
      </c>
      <c r="N142" s="33">
        <f t="shared" si="36"/>
        <v>13860924</v>
      </c>
      <c r="O142" s="38">
        <f t="shared" si="37"/>
        <v>0.38975579715367326</v>
      </c>
      <c r="P142" s="33">
        <v>959958</v>
      </c>
      <c r="Q142" s="33">
        <v>16093121</v>
      </c>
      <c r="R142" s="33">
        <v>15455041</v>
      </c>
      <c r="S142" s="33">
        <v>8748921</v>
      </c>
      <c r="T142" s="38">
        <f t="shared" si="38"/>
        <v>0.56608850147987311</v>
      </c>
      <c r="U142" s="38">
        <f t="shared" si="39"/>
        <v>3.8434337752276662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12000346</v>
      </c>
      <c r="E143" s="33">
        <v>12104096</v>
      </c>
      <c r="F143" s="33">
        <v>2325570</v>
      </c>
      <c r="G143" s="38">
        <f t="shared" si="32"/>
        <v>0.1937919123331944</v>
      </c>
      <c r="H143" s="33">
        <v>3981179</v>
      </c>
      <c r="I143" s="38">
        <f t="shared" si="33"/>
        <v>0.33175535105404463</v>
      </c>
      <c r="J143" s="33">
        <v>2845458</v>
      </c>
      <c r="K143" s="38">
        <f t="shared" si="34"/>
        <v>0.23508223992935945</v>
      </c>
      <c r="L143" s="33">
        <v>0</v>
      </c>
      <c r="M143" s="38">
        <f t="shared" si="35"/>
        <v>0</v>
      </c>
      <c r="N143" s="33">
        <f t="shared" si="36"/>
        <v>9152207</v>
      </c>
      <c r="O143" s="38">
        <f t="shared" si="37"/>
        <v>0.75612478618808043</v>
      </c>
      <c r="P143" s="33">
        <v>1639982</v>
      </c>
      <c r="Q143" s="33">
        <v>11157983</v>
      </c>
      <c r="R143" s="33">
        <v>11052983</v>
      </c>
      <c r="S143" s="33">
        <v>5157314</v>
      </c>
      <c r="T143" s="38">
        <f t="shared" si="38"/>
        <v>0.46659928817406127</v>
      </c>
      <c r="U143" s="38">
        <f t="shared" si="39"/>
        <v>0.73505440913375875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122914415</v>
      </c>
      <c r="E144" s="34">
        <f>SUM(E138:E143)</f>
        <v>153669179</v>
      </c>
      <c r="F144" s="34">
        <f>SUM(F138:F143)</f>
        <v>33636058</v>
      </c>
      <c r="G144" s="39">
        <f t="shared" si="32"/>
        <v>0.27365429839941879</v>
      </c>
      <c r="H144" s="34">
        <f>SUM(H138:H143)</f>
        <v>37711975</v>
      </c>
      <c r="I144" s="39">
        <f t="shared" si="33"/>
        <v>0.30681490856869797</v>
      </c>
      <c r="J144" s="34">
        <f>SUM(J138:J143)</f>
        <v>27435389</v>
      </c>
      <c r="K144" s="39">
        <f t="shared" si="34"/>
        <v>0.17853540429209946</v>
      </c>
      <c r="L144" s="34">
        <f>SUM(L138:L143)</f>
        <v>0</v>
      </c>
      <c r="M144" s="39">
        <f t="shared" si="35"/>
        <v>0</v>
      </c>
      <c r="N144" s="34">
        <f t="shared" si="36"/>
        <v>98783422</v>
      </c>
      <c r="O144" s="39">
        <f t="shared" si="37"/>
        <v>0.64283171578602627</v>
      </c>
      <c r="P144" s="34">
        <f>SUM(P138:P143)</f>
        <v>23821368</v>
      </c>
      <c r="Q144" s="34">
        <f>SUM(Q138:Q143)</f>
        <v>127663520</v>
      </c>
      <c r="R144" s="34">
        <f>SUM(R138:R143)</f>
        <v>129542628</v>
      </c>
      <c r="S144" s="34">
        <f>SUM(S138:S143)</f>
        <v>81183643</v>
      </c>
      <c r="T144" s="39">
        <f t="shared" si="38"/>
        <v>0.62669442679517051</v>
      </c>
      <c r="U144" s="39">
        <f t="shared" si="39"/>
        <v>0.15171341125329163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37987857</v>
      </c>
      <c r="E145" s="33">
        <v>42780076</v>
      </c>
      <c r="F145" s="33">
        <v>12461267</v>
      </c>
      <c r="G145" s="38">
        <f t="shared" si="32"/>
        <v>0.32803290272467855</v>
      </c>
      <c r="H145" s="33">
        <v>13368467</v>
      </c>
      <c r="I145" s="38">
        <f t="shared" si="33"/>
        <v>0.35191421827243374</v>
      </c>
      <c r="J145" s="33">
        <v>6621947</v>
      </c>
      <c r="K145" s="38">
        <f t="shared" si="34"/>
        <v>0.15479044497256153</v>
      </c>
      <c r="L145" s="33">
        <v>0</v>
      </c>
      <c r="M145" s="38">
        <f t="shared" si="35"/>
        <v>0</v>
      </c>
      <c r="N145" s="33">
        <f t="shared" si="36"/>
        <v>32451681</v>
      </c>
      <c r="O145" s="38">
        <f t="shared" si="37"/>
        <v>0.75856997074993504</v>
      </c>
      <c r="P145" s="33">
        <v>9379215</v>
      </c>
      <c r="Q145" s="33">
        <v>41236275</v>
      </c>
      <c r="R145" s="33">
        <v>43285397</v>
      </c>
      <c r="S145" s="33">
        <v>29948639</v>
      </c>
      <c r="T145" s="38">
        <f t="shared" si="38"/>
        <v>0.69188782073547805</v>
      </c>
      <c r="U145" s="38">
        <f t="shared" si="39"/>
        <v>-0.29397641487054083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57765464</v>
      </c>
      <c r="E146" s="33">
        <v>57016882</v>
      </c>
      <c r="F146" s="33">
        <v>12425701</v>
      </c>
      <c r="G146" s="38">
        <f t="shared" si="32"/>
        <v>0.21510605367940955</v>
      </c>
      <c r="H146" s="33">
        <v>15548015</v>
      </c>
      <c r="I146" s="38">
        <f t="shared" si="33"/>
        <v>0.2691576233162431</v>
      </c>
      <c r="J146" s="33">
        <v>13407094</v>
      </c>
      <c r="K146" s="38">
        <f t="shared" si="34"/>
        <v>0.23514253199604987</v>
      </c>
      <c r="L146" s="33">
        <v>0</v>
      </c>
      <c r="M146" s="38">
        <f t="shared" si="35"/>
        <v>0</v>
      </c>
      <c r="N146" s="33">
        <f t="shared" si="36"/>
        <v>41380810</v>
      </c>
      <c r="O146" s="38">
        <f t="shared" si="37"/>
        <v>0.72576416928586174</v>
      </c>
      <c r="P146" s="33">
        <v>6572714</v>
      </c>
      <c r="Q146" s="33">
        <v>37843160</v>
      </c>
      <c r="R146" s="33">
        <v>41835360</v>
      </c>
      <c r="S146" s="33">
        <v>33944023</v>
      </c>
      <c r="T146" s="38">
        <f t="shared" si="38"/>
        <v>0.81137160048341883</v>
      </c>
      <c r="U146" s="38">
        <f t="shared" si="39"/>
        <v>1.0398109517620879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29951431</v>
      </c>
      <c r="E147" s="33">
        <v>28263956</v>
      </c>
      <c r="F147" s="33">
        <v>8304419</v>
      </c>
      <c r="G147" s="38">
        <f t="shared" si="32"/>
        <v>0.2772628459722008</v>
      </c>
      <c r="H147" s="33">
        <v>9228573</v>
      </c>
      <c r="I147" s="38">
        <f t="shared" si="33"/>
        <v>0.30811793266238263</v>
      </c>
      <c r="J147" s="33">
        <v>8191650</v>
      </c>
      <c r="K147" s="38">
        <f t="shared" si="34"/>
        <v>0.28982673196915537</v>
      </c>
      <c r="L147" s="33">
        <v>0</v>
      </c>
      <c r="M147" s="38">
        <f t="shared" si="35"/>
        <v>0</v>
      </c>
      <c r="N147" s="33">
        <f t="shared" si="36"/>
        <v>25724642</v>
      </c>
      <c r="O147" s="38">
        <f t="shared" si="37"/>
        <v>0.91015716271282054</v>
      </c>
      <c r="P147" s="33">
        <v>13902583</v>
      </c>
      <c r="Q147" s="33">
        <v>28387916</v>
      </c>
      <c r="R147" s="33">
        <v>27417094</v>
      </c>
      <c r="S147" s="33">
        <v>28409180</v>
      </c>
      <c r="T147" s="38">
        <f t="shared" si="38"/>
        <v>1.0361849435975965</v>
      </c>
      <c r="U147" s="38">
        <f t="shared" si="39"/>
        <v>-0.41078215465428258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31396885</v>
      </c>
      <c r="E148" s="33">
        <v>29905775</v>
      </c>
      <c r="F148" s="33">
        <v>4786809</v>
      </c>
      <c r="G148" s="38">
        <f t="shared" si="32"/>
        <v>0.15246127123757661</v>
      </c>
      <c r="H148" s="33">
        <v>6743810</v>
      </c>
      <c r="I148" s="38">
        <f t="shared" si="33"/>
        <v>0.21479232732801359</v>
      </c>
      <c r="J148" s="33">
        <v>5179102</v>
      </c>
      <c r="K148" s="38">
        <f t="shared" si="34"/>
        <v>0.17318066493846088</v>
      </c>
      <c r="L148" s="33">
        <v>0</v>
      </c>
      <c r="M148" s="38">
        <f t="shared" si="35"/>
        <v>0</v>
      </c>
      <c r="N148" s="33">
        <f t="shared" si="36"/>
        <v>16709721</v>
      </c>
      <c r="O148" s="38">
        <f t="shared" si="37"/>
        <v>0.55874562688978968</v>
      </c>
      <c r="P148" s="33">
        <v>5975604</v>
      </c>
      <c r="Q148" s="33">
        <v>10337640</v>
      </c>
      <c r="R148" s="33">
        <v>29869850</v>
      </c>
      <c r="S148" s="33">
        <v>17496137</v>
      </c>
      <c r="T148" s="38">
        <f t="shared" si="38"/>
        <v>0.58574572687844095</v>
      </c>
      <c r="U148" s="38">
        <f t="shared" si="39"/>
        <v>-0.13329229982441937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3244187</v>
      </c>
      <c r="E149" s="33">
        <v>1200663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31407</v>
      </c>
      <c r="K149" s="38">
        <f t="shared" si="34"/>
        <v>2.615804767865754E-2</v>
      </c>
      <c r="L149" s="33">
        <v>0</v>
      </c>
      <c r="M149" s="38">
        <f t="shared" si="35"/>
        <v>0</v>
      </c>
      <c r="N149" s="33">
        <f t="shared" si="36"/>
        <v>31407</v>
      </c>
      <c r="O149" s="38">
        <f t="shared" si="37"/>
        <v>2.615804767865754E-2</v>
      </c>
      <c r="P149" s="33">
        <v>7200</v>
      </c>
      <c r="Q149" s="33">
        <v>4280691</v>
      </c>
      <c r="R149" s="33">
        <v>6520534</v>
      </c>
      <c r="S149" s="33">
        <v>420698</v>
      </c>
      <c r="T149" s="38">
        <f t="shared" si="38"/>
        <v>6.4518948908172238E-2</v>
      </c>
      <c r="U149" s="38">
        <f t="shared" si="39"/>
        <v>3.3620833333333335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160345824</v>
      </c>
      <c r="E150" s="34">
        <f>SUM(E145:E149)</f>
        <v>159167352</v>
      </c>
      <c r="F150" s="34">
        <f>SUM(F145:F149)</f>
        <v>37978196</v>
      </c>
      <c r="G150" s="39">
        <f t="shared" si="32"/>
        <v>0.23685179353345678</v>
      </c>
      <c r="H150" s="34">
        <f>SUM(H145:H149)</f>
        <v>44888865</v>
      </c>
      <c r="I150" s="39">
        <f t="shared" si="33"/>
        <v>0.27995032162484007</v>
      </c>
      <c r="J150" s="34">
        <f>SUM(J145:J149)</f>
        <v>33431200</v>
      </c>
      <c r="K150" s="39">
        <f t="shared" si="34"/>
        <v>0.21003804850632937</v>
      </c>
      <c r="L150" s="34">
        <f>SUM(L145:L149)</f>
        <v>0</v>
      </c>
      <c r="M150" s="39">
        <f t="shared" si="35"/>
        <v>0</v>
      </c>
      <c r="N150" s="34">
        <f t="shared" si="36"/>
        <v>116298261</v>
      </c>
      <c r="O150" s="39">
        <f t="shared" si="37"/>
        <v>0.73066655654358059</v>
      </c>
      <c r="P150" s="34">
        <f>SUM(P145:P149)</f>
        <v>35837316</v>
      </c>
      <c r="Q150" s="34">
        <f>SUM(Q145:Q149)</f>
        <v>122085682</v>
      </c>
      <c r="R150" s="34">
        <f>SUM(R145:R149)</f>
        <v>148928235</v>
      </c>
      <c r="S150" s="34">
        <f>SUM(S145:S149)</f>
        <v>110218677</v>
      </c>
      <c r="T150" s="39">
        <f t="shared" si="38"/>
        <v>0.74007911931542059</v>
      </c>
      <c r="U150" s="39">
        <f t="shared" si="39"/>
        <v>-6.7139961039493046E-2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14210578</v>
      </c>
      <c r="E151" s="33">
        <v>14784584</v>
      </c>
      <c r="F151" s="33">
        <v>2923245</v>
      </c>
      <c r="G151" s="38">
        <f t="shared" si="32"/>
        <v>0.20570908516177175</v>
      </c>
      <c r="H151" s="33">
        <v>4202743</v>
      </c>
      <c r="I151" s="38">
        <f t="shared" si="33"/>
        <v>0.29574750583684917</v>
      </c>
      <c r="J151" s="33">
        <v>4532545</v>
      </c>
      <c r="K151" s="38">
        <f t="shared" si="34"/>
        <v>0.30657237295280004</v>
      </c>
      <c r="L151" s="33">
        <v>0</v>
      </c>
      <c r="M151" s="38">
        <f t="shared" si="35"/>
        <v>0</v>
      </c>
      <c r="N151" s="33">
        <f t="shared" si="36"/>
        <v>11658533</v>
      </c>
      <c r="O151" s="38">
        <f t="shared" si="37"/>
        <v>0.78856009746368239</v>
      </c>
      <c r="P151" s="33">
        <v>1888198</v>
      </c>
      <c r="Q151" s="33">
        <v>13159652</v>
      </c>
      <c r="R151" s="33">
        <v>16077263</v>
      </c>
      <c r="S151" s="33">
        <v>8994459</v>
      </c>
      <c r="T151" s="38">
        <f t="shared" si="38"/>
        <v>0.55945212813897494</v>
      </c>
      <c r="U151" s="38">
        <f t="shared" si="39"/>
        <v>1.4004606508427613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136351200</v>
      </c>
      <c r="E152" s="33">
        <v>133650517</v>
      </c>
      <c r="F152" s="33">
        <v>29069399</v>
      </c>
      <c r="G152" s="38">
        <f t="shared" si="32"/>
        <v>0.21319503605395479</v>
      </c>
      <c r="H152" s="33">
        <v>34009471</v>
      </c>
      <c r="I152" s="38">
        <f t="shared" si="33"/>
        <v>0.24942553494212005</v>
      </c>
      <c r="J152" s="33">
        <v>33910259</v>
      </c>
      <c r="K152" s="38">
        <f t="shared" si="34"/>
        <v>0.25372336569412596</v>
      </c>
      <c r="L152" s="33">
        <v>0</v>
      </c>
      <c r="M152" s="38">
        <f t="shared" si="35"/>
        <v>0</v>
      </c>
      <c r="N152" s="33">
        <f t="shared" si="36"/>
        <v>96989129</v>
      </c>
      <c r="O152" s="38">
        <f t="shared" si="37"/>
        <v>0.72569213480857686</v>
      </c>
      <c r="P152" s="33">
        <v>29247078</v>
      </c>
      <c r="Q152" s="33">
        <v>127863500</v>
      </c>
      <c r="R152" s="33">
        <v>136654126</v>
      </c>
      <c r="S152" s="33">
        <v>84458385</v>
      </c>
      <c r="T152" s="38">
        <f t="shared" si="38"/>
        <v>0.61804489532939533</v>
      </c>
      <c r="U152" s="38">
        <f t="shared" si="39"/>
        <v>0.15944091919199588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24257110</v>
      </c>
      <c r="E153" s="33">
        <v>22448340</v>
      </c>
      <c r="F153" s="33">
        <v>4335314</v>
      </c>
      <c r="G153" s="38">
        <f t="shared" si="32"/>
        <v>0.17872343407767866</v>
      </c>
      <c r="H153" s="33">
        <v>5995530</v>
      </c>
      <c r="I153" s="38">
        <f t="shared" si="33"/>
        <v>0.24716588249795626</v>
      </c>
      <c r="J153" s="33">
        <v>4617528</v>
      </c>
      <c r="K153" s="38">
        <f t="shared" si="34"/>
        <v>0.20569574409510905</v>
      </c>
      <c r="L153" s="33">
        <v>0</v>
      </c>
      <c r="M153" s="38">
        <f t="shared" si="35"/>
        <v>0</v>
      </c>
      <c r="N153" s="33">
        <f t="shared" si="36"/>
        <v>14948372</v>
      </c>
      <c r="O153" s="38">
        <f t="shared" si="37"/>
        <v>0.66590099757933108</v>
      </c>
      <c r="P153" s="33">
        <v>5182658</v>
      </c>
      <c r="Q153" s="33">
        <v>21339260</v>
      </c>
      <c r="R153" s="33">
        <v>24621680</v>
      </c>
      <c r="S153" s="33">
        <v>15801155</v>
      </c>
      <c r="T153" s="38">
        <f t="shared" si="38"/>
        <v>0.64175779231961427</v>
      </c>
      <c r="U153" s="38">
        <f t="shared" si="39"/>
        <v>-0.10904250290102102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11422535</v>
      </c>
      <c r="E154" s="33">
        <v>13303408</v>
      </c>
      <c r="F154" s="33">
        <v>2673603</v>
      </c>
      <c r="G154" s="38">
        <f t="shared" si="32"/>
        <v>0.2340638921220202</v>
      </c>
      <c r="H154" s="33">
        <v>6419819</v>
      </c>
      <c r="I154" s="38">
        <f t="shared" si="33"/>
        <v>0.56203102025951335</v>
      </c>
      <c r="J154" s="33">
        <v>2763320</v>
      </c>
      <c r="K154" s="38">
        <f t="shared" si="34"/>
        <v>0.20771519598587068</v>
      </c>
      <c r="L154" s="33">
        <v>0</v>
      </c>
      <c r="M154" s="38">
        <f t="shared" si="35"/>
        <v>0</v>
      </c>
      <c r="N154" s="33">
        <f t="shared" si="36"/>
        <v>11856742</v>
      </c>
      <c r="O154" s="38">
        <f t="shared" si="37"/>
        <v>0.89125598493258273</v>
      </c>
      <c r="P154" s="33">
        <v>2228743</v>
      </c>
      <c r="Q154" s="33">
        <v>11420983</v>
      </c>
      <c r="R154" s="33">
        <v>9859720</v>
      </c>
      <c r="S154" s="33">
        <v>6226244</v>
      </c>
      <c r="T154" s="38">
        <f t="shared" si="38"/>
        <v>0.63148284129772447</v>
      </c>
      <c r="U154" s="38">
        <f t="shared" si="39"/>
        <v>0.23985582904803282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18666284</v>
      </c>
      <c r="E155" s="33">
        <v>19116284</v>
      </c>
      <c r="F155" s="33">
        <v>1520186</v>
      </c>
      <c r="G155" s="38">
        <f t="shared" si="32"/>
        <v>8.1440205238493102E-2</v>
      </c>
      <c r="H155" s="33">
        <v>7994387</v>
      </c>
      <c r="I155" s="38">
        <f t="shared" si="33"/>
        <v>0.42827951187285052</v>
      </c>
      <c r="J155" s="33">
        <v>1515402</v>
      </c>
      <c r="K155" s="38">
        <f t="shared" si="34"/>
        <v>7.9272833569536835E-2</v>
      </c>
      <c r="L155" s="33">
        <v>0</v>
      </c>
      <c r="M155" s="38">
        <f t="shared" si="35"/>
        <v>0</v>
      </c>
      <c r="N155" s="33">
        <f t="shared" si="36"/>
        <v>11029975</v>
      </c>
      <c r="O155" s="38">
        <f t="shared" si="37"/>
        <v>0.57699367722304185</v>
      </c>
      <c r="P155" s="33">
        <v>2478009</v>
      </c>
      <c r="Q155" s="33">
        <v>14120252</v>
      </c>
      <c r="R155" s="33">
        <v>18687224</v>
      </c>
      <c r="S155" s="33">
        <v>6816861</v>
      </c>
      <c r="T155" s="38">
        <f t="shared" si="38"/>
        <v>0.36478724715880756</v>
      </c>
      <c r="U155" s="38">
        <f t="shared" si="39"/>
        <v>-0.38845984820878376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24412896</v>
      </c>
      <c r="E156" s="33">
        <v>31495138</v>
      </c>
      <c r="F156" s="33">
        <v>4851565</v>
      </c>
      <c r="G156" s="38">
        <f t="shared" si="32"/>
        <v>0.19872959766837986</v>
      </c>
      <c r="H156" s="33">
        <v>6438507</v>
      </c>
      <c r="I156" s="38">
        <f t="shared" si="33"/>
        <v>0.26373384788105436</v>
      </c>
      <c r="J156" s="33">
        <v>4824401</v>
      </c>
      <c r="K156" s="38">
        <f t="shared" si="34"/>
        <v>0.15317923039422784</v>
      </c>
      <c r="L156" s="33">
        <v>0</v>
      </c>
      <c r="M156" s="38">
        <f t="shared" si="35"/>
        <v>0</v>
      </c>
      <c r="N156" s="33">
        <f t="shared" si="36"/>
        <v>16114473</v>
      </c>
      <c r="O156" s="38">
        <f t="shared" si="37"/>
        <v>0.51164954412963681</v>
      </c>
      <c r="P156" s="33">
        <v>5304328</v>
      </c>
      <c r="Q156" s="33">
        <v>29980485</v>
      </c>
      <c r="R156" s="33">
        <v>23637268</v>
      </c>
      <c r="S156" s="33">
        <v>16003934</v>
      </c>
      <c r="T156" s="38">
        <f t="shared" si="38"/>
        <v>0.67706360988926473</v>
      </c>
      <c r="U156" s="38">
        <f t="shared" si="39"/>
        <v>-9.0478379165089384E-2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229320603</v>
      </c>
      <c r="E157" s="34">
        <f>SUM(E151:E156)</f>
        <v>234798271</v>
      </c>
      <c r="F157" s="34">
        <f>SUM(F151:F156)</f>
        <v>45373312</v>
      </c>
      <c r="G157" s="39">
        <f t="shared" si="32"/>
        <v>0.19785972741402569</v>
      </c>
      <c r="H157" s="34">
        <f>SUM(H151:H156)</f>
        <v>65060457</v>
      </c>
      <c r="I157" s="39">
        <f t="shared" si="33"/>
        <v>0.28370960196716383</v>
      </c>
      <c r="J157" s="34">
        <f>SUM(J151:J156)</f>
        <v>52163455</v>
      </c>
      <c r="K157" s="39">
        <f t="shared" si="34"/>
        <v>0.22216285826057042</v>
      </c>
      <c r="L157" s="34">
        <f>SUM(L151:L156)</f>
        <v>0</v>
      </c>
      <c r="M157" s="39">
        <f t="shared" si="35"/>
        <v>0</v>
      </c>
      <c r="N157" s="34">
        <f t="shared" si="36"/>
        <v>162597224</v>
      </c>
      <c r="O157" s="39">
        <f t="shared" si="37"/>
        <v>0.69249753546950099</v>
      </c>
      <c r="P157" s="34">
        <f>SUM(P151:P156)</f>
        <v>46329014</v>
      </c>
      <c r="Q157" s="34">
        <f>SUM(Q151:Q156)</f>
        <v>217884132</v>
      </c>
      <c r="R157" s="34">
        <f>SUM(R151:R156)</f>
        <v>229537281</v>
      </c>
      <c r="S157" s="34">
        <f>SUM(S151:S156)</f>
        <v>138301038</v>
      </c>
      <c r="T157" s="39">
        <f t="shared" si="38"/>
        <v>0.60252102576748745</v>
      </c>
      <c r="U157" s="39">
        <f t="shared" si="39"/>
        <v>0.12593492708478538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31218254</v>
      </c>
      <c r="E158" s="33">
        <v>22608254</v>
      </c>
      <c r="F158" s="33">
        <v>6275736</v>
      </c>
      <c r="G158" s="38">
        <f t="shared" si="32"/>
        <v>0.20102777048325637</v>
      </c>
      <c r="H158" s="33">
        <v>8358918</v>
      </c>
      <c r="I158" s="38">
        <f t="shared" si="33"/>
        <v>0.26775738322841502</v>
      </c>
      <c r="J158" s="33">
        <v>7717778</v>
      </c>
      <c r="K158" s="38">
        <f t="shared" si="34"/>
        <v>0.34136992622252033</v>
      </c>
      <c r="L158" s="33">
        <v>0</v>
      </c>
      <c r="M158" s="38">
        <f t="shared" si="35"/>
        <v>0</v>
      </c>
      <c r="N158" s="33">
        <f t="shared" si="36"/>
        <v>22352432</v>
      </c>
      <c r="O158" s="38">
        <f t="shared" si="37"/>
        <v>0.98868457511137309</v>
      </c>
      <c r="P158" s="33">
        <v>6619385</v>
      </c>
      <c r="Q158" s="33">
        <v>32045053</v>
      </c>
      <c r="R158" s="33">
        <v>32241244</v>
      </c>
      <c r="S158" s="33">
        <v>20375551</v>
      </c>
      <c r="T158" s="38">
        <f t="shared" si="38"/>
        <v>0.63197161375038757</v>
      </c>
      <c r="U158" s="38">
        <f t="shared" si="39"/>
        <v>0.16593580823596144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50645822</v>
      </c>
      <c r="E159" s="33">
        <v>50318290</v>
      </c>
      <c r="F159" s="33">
        <v>8974930</v>
      </c>
      <c r="G159" s="38">
        <f t="shared" si="32"/>
        <v>0.1772096817778967</v>
      </c>
      <c r="H159" s="33">
        <v>11839577</v>
      </c>
      <c r="I159" s="38">
        <f t="shared" si="33"/>
        <v>0.23377203750390307</v>
      </c>
      <c r="J159" s="33">
        <v>9997862</v>
      </c>
      <c r="K159" s="38">
        <f t="shared" si="34"/>
        <v>0.19869240389528339</v>
      </c>
      <c r="L159" s="33">
        <v>0</v>
      </c>
      <c r="M159" s="38">
        <f t="shared" si="35"/>
        <v>0</v>
      </c>
      <c r="N159" s="33">
        <f t="shared" si="36"/>
        <v>30812369</v>
      </c>
      <c r="O159" s="38">
        <f t="shared" si="37"/>
        <v>0.61234928690939217</v>
      </c>
      <c r="P159" s="33">
        <v>9892708</v>
      </c>
      <c r="Q159" s="33">
        <v>45750552</v>
      </c>
      <c r="R159" s="33">
        <v>46535994</v>
      </c>
      <c r="S159" s="33">
        <v>28603270</v>
      </c>
      <c r="T159" s="38">
        <f t="shared" si="38"/>
        <v>0.614648308575938</v>
      </c>
      <c r="U159" s="38">
        <f t="shared" si="39"/>
        <v>1.0629445446080021E-2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15707162</v>
      </c>
      <c r="E160" s="33">
        <v>18073044</v>
      </c>
      <c r="F160" s="33">
        <v>3177346</v>
      </c>
      <c r="G160" s="38">
        <f t="shared" si="32"/>
        <v>0.20228644741806318</v>
      </c>
      <c r="H160" s="33">
        <v>5644824</v>
      </c>
      <c r="I160" s="38">
        <f t="shared" si="33"/>
        <v>0.35937898902424259</v>
      </c>
      <c r="J160" s="33">
        <v>4059796</v>
      </c>
      <c r="K160" s="38">
        <f t="shared" si="34"/>
        <v>0.22463266287627032</v>
      </c>
      <c r="L160" s="33">
        <v>0</v>
      </c>
      <c r="M160" s="38">
        <f t="shared" si="35"/>
        <v>0</v>
      </c>
      <c r="N160" s="33">
        <f t="shared" si="36"/>
        <v>12881966</v>
      </c>
      <c r="O160" s="38">
        <f t="shared" si="37"/>
        <v>0.71277234759125252</v>
      </c>
      <c r="P160" s="33">
        <v>3470741</v>
      </c>
      <c r="Q160" s="33">
        <v>18014545</v>
      </c>
      <c r="R160" s="33">
        <v>16687611</v>
      </c>
      <c r="S160" s="33">
        <v>8868569</v>
      </c>
      <c r="T160" s="38">
        <f t="shared" si="38"/>
        <v>0.53144629270181332</v>
      </c>
      <c r="U160" s="38">
        <f t="shared" si="39"/>
        <v>0.16972024129717544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18324791</v>
      </c>
      <c r="E161" s="33">
        <v>16558800</v>
      </c>
      <c r="F161" s="33">
        <v>2756941</v>
      </c>
      <c r="G161" s="38">
        <f t="shared" si="32"/>
        <v>0.15044870088832119</v>
      </c>
      <c r="H161" s="33">
        <v>3564496</v>
      </c>
      <c r="I161" s="38">
        <f t="shared" si="33"/>
        <v>0.19451768917855597</v>
      </c>
      <c r="J161" s="33">
        <v>5157960</v>
      </c>
      <c r="K161" s="38">
        <f t="shared" si="34"/>
        <v>0.31149358649177478</v>
      </c>
      <c r="L161" s="33">
        <v>0</v>
      </c>
      <c r="M161" s="38">
        <f t="shared" si="35"/>
        <v>0</v>
      </c>
      <c r="N161" s="33">
        <f t="shared" si="36"/>
        <v>11479397</v>
      </c>
      <c r="O161" s="38">
        <f t="shared" si="37"/>
        <v>0.69325053747856125</v>
      </c>
      <c r="P161" s="33">
        <v>6936513</v>
      </c>
      <c r="Q161" s="33">
        <v>14628993</v>
      </c>
      <c r="R161" s="33">
        <v>19630150</v>
      </c>
      <c r="S161" s="33">
        <v>12593040</v>
      </c>
      <c r="T161" s="38">
        <f t="shared" si="38"/>
        <v>0.6415152202097284</v>
      </c>
      <c r="U161" s="38">
        <f t="shared" si="39"/>
        <v>-0.25640447873448802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24937386</v>
      </c>
      <c r="E162" s="33">
        <v>18801190</v>
      </c>
      <c r="F162" s="33">
        <v>6628092</v>
      </c>
      <c r="G162" s="38">
        <f t="shared" si="32"/>
        <v>0.26578936541303888</v>
      </c>
      <c r="H162" s="33">
        <v>3257720</v>
      </c>
      <c r="I162" s="38">
        <f t="shared" si="33"/>
        <v>0.13063598566425527</v>
      </c>
      <c r="J162" s="33">
        <v>3352886</v>
      </c>
      <c r="K162" s="38">
        <f t="shared" si="34"/>
        <v>0.17833371185547298</v>
      </c>
      <c r="L162" s="33">
        <v>0</v>
      </c>
      <c r="M162" s="38">
        <f t="shared" si="35"/>
        <v>0</v>
      </c>
      <c r="N162" s="33">
        <f t="shared" si="36"/>
        <v>13238698</v>
      </c>
      <c r="O162" s="38">
        <f t="shared" si="37"/>
        <v>0.70414149317144292</v>
      </c>
      <c r="P162" s="33">
        <v>2739493</v>
      </c>
      <c r="Q162" s="33">
        <v>25740516</v>
      </c>
      <c r="R162" s="33">
        <v>22693555</v>
      </c>
      <c r="S162" s="33">
        <v>12301249</v>
      </c>
      <c r="T162" s="38">
        <f t="shared" si="38"/>
        <v>0.54205914410501133</v>
      </c>
      <c r="U162" s="38">
        <f t="shared" si="39"/>
        <v>0.2239074894515154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140833415</v>
      </c>
      <c r="E163" s="34">
        <f>SUM(E158:E162)</f>
        <v>126359578</v>
      </c>
      <c r="F163" s="34">
        <f>SUM(F158:F162)</f>
        <v>27813045</v>
      </c>
      <c r="G163" s="39">
        <f t="shared" si="32"/>
        <v>0.19748896240285022</v>
      </c>
      <c r="H163" s="34">
        <f>SUM(H158:H162)</f>
        <v>32665535</v>
      </c>
      <c r="I163" s="39">
        <f t="shared" si="33"/>
        <v>0.2319444927185782</v>
      </c>
      <c r="J163" s="34">
        <f>SUM(J158:J162)</f>
        <v>30286282</v>
      </c>
      <c r="K163" s="39">
        <f t="shared" si="34"/>
        <v>0.23968331074989821</v>
      </c>
      <c r="L163" s="34">
        <f>SUM(L158:L162)</f>
        <v>0</v>
      </c>
      <c r="M163" s="39">
        <f t="shared" si="35"/>
        <v>0</v>
      </c>
      <c r="N163" s="34">
        <f t="shared" si="36"/>
        <v>90764862</v>
      </c>
      <c r="O163" s="39">
        <f t="shared" si="37"/>
        <v>0.71830615008859877</v>
      </c>
      <c r="P163" s="34">
        <f>SUM(P158:P162)</f>
        <v>29658840</v>
      </c>
      <c r="Q163" s="34">
        <f>SUM(Q158:Q162)</f>
        <v>136179659</v>
      </c>
      <c r="R163" s="34">
        <f>SUM(R158:R162)</f>
        <v>137788554</v>
      </c>
      <c r="S163" s="34">
        <f>SUM(S158:S162)</f>
        <v>82741679</v>
      </c>
      <c r="T163" s="39">
        <f t="shared" si="38"/>
        <v>0.60049747673525911</v>
      </c>
      <c r="U163" s="39">
        <f t="shared" si="39"/>
        <v>2.1155311536122046E-2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9437724</v>
      </c>
      <c r="E164" s="33">
        <v>10411278</v>
      </c>
      <c r="F164" s="33">
        <v>1727893</v>
      </c>
      <c r="G164" s="38">
        <f t="shared" si="32"/>
        <v>0.18308365449127353</v>
      </c>
      <c r="H164" s="33">
        <v>3043392</v>
      </c>
      <c r="I164" s="38">
        <f t="shared" si="33"/>
        <v>0.32247096863608216</v>
      </c>
      <c r="J164" s="33">
        <v>2260729</v>
      </c>
      <c r="K164" s="38">
        <f t="shared" si="34"/>
        <v>0.21714231432490805</v>
      </c>
      <c r="L164" s="33">
        <v>0</v>
      </c>
      <c r="M164" s="38">
        <f t="shared" si="35"/>
        <v>0</v>
      </c>
      <c r="N164" s="33">
        <f t="shared" si="36"/>
        <v>7032014</v>
      </c>
      <c r="O164" s="38">
        <f t="shared" si="37"/>
        <v>0.67542274829276483</v>
      </c>
      <c r="P164" s="33">
        <v>2190474</v>
      </c>
      <c r="Q164" s="33">
        <v>8078442</v>
      </c>
      <c r="R164" s="33">
        <v>8583764</v>
      </c>
      <c r="S164" s="33">
        <v>6114989</v>
      </c>
      <c r="T164" s="38">
        <f t="shared" si="38"/>
        <v>0.71239015890930835</v>
      </c>
      <c r="U164" s="38">
        <f t="shared" si="39"/>
        <v>3.207296685557548E-2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9993687</v>
      </c>
      <c r="E165" s="33">
        <v>9534565</v>
      </c>
      <c r="F165" s="33">
        <v>1594880</v>
      </c>
      <c r="G165" s="38">
        <f t="shared" si="32"/>
        <v>0.1595887483768503</v>
      </c>
      <c r="H165" s="33">
        <v>2625925</v>
      </c>
      <c r="I165" s="38">
        <f t="shared" si="33"/>
        <v>0.26275837936489305</v>
      </c>
      <c r="J165" s="33">
        <v>2034525</v>
      </c>
      <c r="K165" s="38">
        <f t="shared" si="34"/>
        <v>0.21338414495050378</v>
      </c>
      <c r="L165" s="33">
        <v>0</v>
      </c>
      <c r="M165" s="38">
        <f t="shared" si="35"/>
        <v>0</v>
      </c>
      <c r="N165" s="33">
        <f t="shared" si="36"/>
        <v>6255330</v>
      </c>
      <c r="O165" s="38">
        <f t="shared" si="37"/>
        <v>0.65606873517564779</v>
      </c>
      <c r="P165" s="33">
        <v>1844410</v>
      </c>
      <c r="Q165" s="33">
        <v>9033633</v>
      </c>
      <c r="R165" s="33">
        <v>10067472</v>
      </c>
      <c r="S165" s="33">
        <v>5042267</v>
      </c>
      <c r="T165" s="38">
        <f t="shared" si="38"/>
        <v>0.50084738254052263</v>
      </c>
      <c r="U165" s="38">
        <f t="shared" si="39"/>
        <v>0.10307632250963716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52655408</v>
      </c>
      <c r="E166" s="33">
        <v>54986945</v>
      </c>
      <c r="F166" s="33">
        <v>9985388</v>
      </c>
      <c r="G166" s="38">
        <f t="shared" si="32"/>
        <v>0.18963651368915421</v>
      </c>
      <c r="H166" s="33">
        <v>12849782</v>
      </c>
      <c r="I166" s="38">
        <f t="shared" si="33"/>
        <v>0.2440353704979363</v>
      </c>
      <c r="J166" s="33">
        <v>12605193</v>
      </c>
      <c r="K166" s="38">
        <f t="shared" si="34"/>
        <v>0.22923974045111981</v>
      </c>
      <c r="L166" s="33">
        <v>0</v>
      </c>
      <c r="M166" s="38">
        <f t="shared" si="35"/>
        <v>0</v>
      </c>
      <c r="N166" s="33">
        <f t="shared" si="36"/>
        <v>35440363</v>
      </c>
      <c r="O166" s="38">
        <f t="shared" si="37"/>
        <v>0.64452322273950657</v>
      </c>
      <c r="P166" s="33">
        <v>11935934</v>
      </c>
      <c r="Q166" s="33">
        <v>49787072</v>
      </c>
      <c r="R166" s="33">
        <v>53211070</v>
      </c>
      <c r="S166" s="33">
        <v>32439266</v>
      </c>
      <c r="T166" s="38">
        <f t="shared" si="38"/>
        <v>0.60963378484965625</v>
      </c>
      <c r="U166" s="38">
        <f t="shared" si="39"/>
        <v>5.6070936719321729E-2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17045153</v>
      </c>
      <c r="E167" s="33">
        <v>18229653</v>
      </c>
      <c r="F167" s="33">
        <v>2766982</v>
      </c>
      <c r="G167" s="38">
        <f t="shared" si="32"/>
        <v>0.16233248243650261</v>
      </c>
      <c r="H167" s="33">
        <v>4068423</v>
      </c>
      <c r="I167" s="38">
        <f t="shared" si="33"/>
        <v>0.23868503849745437</v>
      </c>
      <c r="J167" s="33">
        <v>3291616</v>
      </c>
      <c r="K167" s="38">
        <f t="shared" si="34"/>
        <v>0.18056383190618056</v>
      </c>
      <c r="L167" s="33">
        <v>0</v>
      </c>
      <c r="M167" s="38">
        <f t="shared" si="35"/>
        <v>0</v>
      </c>
      <c r="N167" s="33">
        <f t="shared" si="36"/>
        <v>10127021</v>
      </c>
      <c r="O167" s="38">
        <f t="shared" si="37"/>
        <v>0.55552461695239075</v>
      </c>
      <c r="P167" s="33">
        <v>2780045</v>
      </c>
      <c r="Q167" s="33">
        <v>16336234</v>
      </c>
      <c r="R167" s="33">
        <v>16831295</v>
      </c>
      <c r="S167" s="33">
        <v>7942820</v>
      </c>
      <c r="T167" s="38">
        <f t="shared" si="38"/>
        <v>0.47190783596865243</v>
      </c>
      <c r="U167" s="38">
        <f t="shared" si="39"/>
        <v>0.18401536665773399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18500739</v>
      </c>
      <c r="E168" s="33">
        <v>19196978</v>
      </c>
      <c r="F168" s="33">
        <v>4386630</v>
      </c>
      <c r="G168" s="38">
        <f t="shared" si="32"/>
        <v>0.2371056637251085</v>
      </c>
      <c r="H168" s="33">
        <v>5482925</v>
      </c>
      <c r="I168" s="38">
        <f t="shared" si="33"/>
        <v>0.29636248584448438</v>
      </c>
      <c r="J168" s="33">
        <v>4819705</v>
      </c>
      <c r="K168" s="38">
        <f t="shared" si="34"/>
        <v>0.25106581879710443</v>
      </c>
      <c r="L168" s="33">
        <v>0</v>
      </c>
      <c r="M168" s="38">
        <f t="shared" si="35"/>
        <v>0</v>
      </c>
      <c r="N168" s="33">
        <f t="shared" si="36"/>
        <v>14689260</v>
      </c>
      <c r="O168" s="38">
        <f t="shared" si="37"/>
        <v>0.76518606209789897</v>
      </c>
      <c r="P168" s="33">
        <v>4282400</v>
      </c>
      <c r="Q168" s="33">
        <v>18787962</v>
      </c>
      <c r="R168" s="33">
        <v>16838188</v>
      </c>
      <c r="S168" s="33">
        <v>11950043</v>
      </c>
      <c r="T168" s="38">
        <f t="shared" si="38"/>
        <v>0.70969887021097522</v>
      </c>
      <c r="U168" s="38">
        <f t="shared" si="39"/>
        <v>0.12546819540444609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107632711</v>
      </c>
      <c r="E169" s="34">
        <f>SUM(E164:E168)</f>
        <v>112359419</v>
      </c>
      <c r="F169" s="34">
        <f>SUM(F164:F168)</f>
        <v>20461773</v>
      </c>
      <c r="G169" s="39">
        <f t="shared" si="32"/>
        <v>0.19010738287545317</v>
      </c>
      <c r="H169" s="34">
        <f>SUM(H164:H168)</f>
        <v>28070447</v>
      </c>
      <c r="I169" s="39">
        <f t="shared" si="33"/>
        <v>0.26079847603206796</v>
      </c>
      <c r="J169" s="34">
        <f>SUM(J164:J168)</f>
        <v>25011768</v>
      </c>
      <c r="K169" s="39">
        <f t="shared" si="34"/>
        <v>0.22260499584818963</v>
      </c>
      <c r="L169" s="34">
        <f>SUM(L164:L168)</f>
        <v>0</v>
      </c>
      <c r="M169" s="39">
        <f t="shared" si="35"/>
        <v>0</v>
      </c>
      <c r="N169" s="34">
        <f t="shared" si="36"/>
        <v>73543988</v>
      </c>
      <c r="O169" s="39">
        <f t="shared" si="37"/>
        <v>0.65454225960353174</v>
      </c>
      <c r="P169" s="34">
        <f>SUM(P164:P168)</f>
        <v>23033263</v>
      </c>
      <c r="Q169" s="34">
        <f>SUM(Q164:Q168)</f>
        <v>102023343</v>
      </c>
      <c r="R169" s="34">
        <f>SUM(R164:R168)</f>
        <v>105531789</v>
      </c>
      <c r="S169" s="34">
        <f>SUM(S164:S168)</f>
        <v>63489385</v>
      </c>
      <c r="T169" s="39">
        <f t="shared" si="38"/>
        <v>0.60161384168328658</v>
      </c>
      <c r="U169" s="39">
        <f t="shared" si="39"/>
        <v>8.5897729731128303E-2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2328113334</v>
      </c>
      <c r="E170" s="34">
        <f>SUM(E105,E107:E111,E113:E120,E122:E125,E127:E131,E133:E136,E138:E143,E145:E149,E151:E156,E158:E162,E164:E168)</f>
        <v>2411442257</v>
      </c>
      <c r="F170" s="34">
        <f>SUM(F105,F107:F111,F113:F120,F122:F125,F127:F131,F133:F136,F138:F143,F145:F149,F151:F156,F158:F162,F164:F168)</f>
        <v>529790344</v>
      </c>
      <c r="G170" s="39">
        <f t="shared" si="32"/>
        <v>0.22756209341825795</v>
      </c>
      <c r="H170" s="34">
        <f>SUM(H105,H107:H111,H113:H120,H122:H125,H127:H131,H133:H136,H138:H143,H145:H149,H151:H156,H158:H162,H164:H168)</f>
        <v>712003836</v>
      </c>
      <c r="I170" s="39">
        <f t="shared" si="33"/>
        <v>0.30582868351030201</v>
      </c>
      <c r="J170" s="34">
        <f>SUM(J105,J107:J111,J113:J120,J122:J125,J127:J131,J133:J136,J138:J143,J145:J149,J151:J156,J158:J162,J164:J168)</f>
        <v>365231078</v>
      </c>
      <c r="K170" s="39">
        <f t="shared" si="34"/>
        <v>0.15145752586021802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1607025258</v>
      </c>
      <c r="O170" s="39">
        <f t="shared" si="37"/>
        <v>0.66641664478387719</v>
      </c>
      <c r="P170" s="34">
        <f>SUM(P105,P107:P111,P113:P120,P122:P125,P127:P131,P133:P136,P138:P143,P145:P149,P151:P156,P158:P162,P164:P168)</f>
        <v>589349077</v>
      </c>
      <c r="Q170" s="34">
        <f>SUM(Q105,Q107:Q111,Q113:Q120,Q122:Q125,Q127:Q131,Q133:Q136,Q138:Q143,Q145:Q149,Q151:Q156,Q158:Q162,Q164:Q168)</f>
        <v>2331603927</v>
      </c>
      <c r="R170" s="34">
        <f>SUM(R105,R107:R111,R113:R120,R122:R125,R127:R131,R133:R136,R138:R143,R145:R149,R151:R156,R158:R162,R164:R168)</f>
        <v>2309540881</v>
      </c>
      <c r="S170" s="34">
        <f>SUM(S105,S107:S111,S113:S120,S122:S125,S127:S131,S133:S136,S138:S143,S145:S149,S151:S156,S158:S162,S164:S168)</f>
        <v>1725762202</v>
      </c>
      <c r="T170" s="39">
        <f t="shared" si="38"/>
        <v>0.74723171873570315</v>
      </c>
      <c r="U170" s="39">
        <f t="shared" si="39"/>
        <v>-0.38028056333072024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13498381</v>
      </c>
      <c r="E173" s="33">
        <v>8741548</v>
      </c>
      <c r="F173" s="33">
        <v>1514005</v>
      </c>
      <c r="G173" s="38">
        <f t="shared" ref="G173:G205" si="40">IF(($D173     =0),0,($F173     /$D173     ))</f>
        <v>0.11216196964658207</v>
      </c>
      <c r="H173" s="33">
        <v>974881</v>
      </c>
      <c r="I173" s="38">
        <f t="shared" ref="I173:I205" si="41">IF(($D173     =0),0,($H173     /$D173     ))</f>
        <v>7.2222068705869238E-2</v>
      </c>
      <c r="J173" s="33">
        <v>950657</v>
      </c>
      <c r="K173" s="38">
        <f t="shared" ref="K173:K205" si="42">IF(($E173     =0),0,($J173     /$E173     ))</f>
        <v>0.10875156208030889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3439543</v>
      </c>
      <c r="O173" s="38">
        <f t="shared" ref="O173:O205" si="45">IF(($E173     =0),0,($N173     /$E173     ))</f>
        <v>0.39347069878241248</v>
      </c>
      <c r="P173" s="33">
        <v>1628729</v>
      </c>
      <c r="Q173" s="33">
        <v>14387587</v>
      </c>
      <c r="R173" s="33">
        <v>10594838</v>
      </c>
      <c r="S173" s="33">
        <v>4953538</v>
      </c>
      <c r="T173" s="38">
        <f t="shared" ref="T173:T205" si="46">IF(($R173     =0),0,($S173     /$R173     ))</f>
        <v>0.46754259008018811</v>
      </c>
      <c r="U173" s="38">
        <f t="shared" ref="U173:U205" si="47">IF(($P173     =0),0,(($J173     /$P173     )-1))</f>
        <v>-0.4163197192411997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11136827</v>
      </c>
      <c r="E174" s="33">
        <v>16624395</v>
      </c>
      <c r="F174" s="33">
        <v>1179608</v>
      </c>
      <c r="G174" s="38">
        <f t="shared" si="40"/>
        <v>0.10591957655443512</v>
      </c>
      <c r="H174" s="33">
        <v>2025155</v>
      </c>
      <c r="I174" s="38">
        <f t="shared" si="41"/>
        <v>0.18184308690437589</v>
      </c>
      <c r="J174" s="33">
        <v>8572580</v>
      </c>
      <c r="K174" s="38">
        <f t="shared" si="42"/>
        <v>0.5156626752432194</v>
      </c>
      <c r="L174" s="33">
        <v>0</v>
      </c>
      <c r="M174" s="38">
        <f t="shared" si="43"/>
        <v>0</v>
      </c>
      <c r="N174" s="33">
        <f t="shared" si="44"/>
        <v>11777343</v>
      </c>
      <c r="O174" s="38">
        <f t="shared" si="45"/>
        <v>0.70843738975162707</v>
      </c>
      <c r="P174" s="33">
        <v>1495455</v>
      </c>
      <c r="Q174" s="33">
        <v>10254487</v>
      </c>
      <c r="R174" s="33">
        <v>10562488</v>
      </c>
      <c r="S174" s="33">
        <v>5372446</v>
      </c>
      <c r="T174" s="38">
        <f t="shared" si="46"/>
        <v>0.50863451868537035</v>
      </c>
      <c r="U174" s="38">
        <f t="shared" si="47"/>
        <v>4.7324225737317409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14064027</v>
      </c>
      <c r="E175" s="33">
        <v>14560753</v>
      </c>
      <c r="F175" s="33">
        <v>4062018</v>
      </c>
      <c r="G175" s="38">
        <f t="shared" si="40"/>
        <v>0.28882325097925365</v>
      </c>
      <c r="H175" s="33">
        <v>3265155</v>
      </c>
      <c r="I175" s="38">
        <f t="shared" si="41"/>
        <v>0.23216359012962645</v>
      </c>
      <c r="J175" s="33">
        <v>3235275</v>
      </c>
      <c r="K175" s="38">
        <f t="shared" si="42"/>
        <v>0.22219146221352701</v>
      </c>
      <c r="L175" s="33">
        <v>0</v>
      </c>
      <c r="M175" s="38">
        <f t="shared" si="43"/>
        <v>0</v>
      </c>
      <c r="N175" s="33">
        <f t="shared" si="44"/>
        <v>10562448</v>
      </c>
      <c r="O175" s="38">
        <f t="shared" si="45"/>
        <v>0.72540534133090506</v>
      </c>
      <c r="P175" s="33">
        <v>1792591</v>
      </c>
      <c r="Q175" s="33">
        <v>13290578</v>
      </c>
      <c r="R175" s="33">
        <v>13470578</v>
      </c>
      <c r="S175" s="33">
        <v>8140460</v>
      </c>
      <c r="T175" s="38">
        <f t="shared" si="46"/>
        <v>0.604314083627295</v>
      </c>
      <c r="U175" s="38">
        <f t="shared" si="47"/>
        <v>0.80480377286285609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14912235</v>
      </c>
      <c r="E176" s="33">
        <v>17222098</v>
      </c>
      <c r="F176" s="33">
        <v>2094100</v>
      </c>
      <c r="G176" s="38">
        <f t="shared" si="40"/>
        <v>0.14042831272441722</v>
      </c>
      <c r="H176" s="33">
        <v>2346833</v>
      </c>
      <c r="I176" s="38">
        <f t="shared" si="41"/>
        <v>0.15737634231220202</v>
      </c>
      <c r="J176" s="33">
        <v>1650695</v>
      </c>
      <c r="K176" s="38">
        <f t="shared" si="42"/>
        <v>9.5847497790338895E-2</v>
      </c>
      <c r="L176" s="33">
        <v>0</v>
      </c>
      <c r="M176" s="38">
        <f t="shared" si="43"/>
        <v>0</v>
      </c>
      <c r="N176" s="33">
        <f t="shared" si="44"/>
        <v>6091628</v>
      </c>
      <c r="O176" s="38">
        <f t="shared" si="45"/>
        <v>0.35370998353394573</v>
      </c>
      <c r="P176" s="33">
        <v>914578</v>
      </c>
      <c r="Q176" s="33">
        <v>12222804</v>
      </c>
      <c r="R176" s="33">
        <v>14900984</v>
      </c>
      <c r="S176" s="33">
        <v>3880125</v>
      </c>
      <c r="T176" s="38">
        <f t="shared" si="46"/>
        <v>0.26039387734393915</v>
      </c>
      <c r="U176" s="38">
        <f t="shared" si="47"/>
        <v>0.80487066166035048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40313044</v>
      </c>
      <c r="E177" s="33">
        <v>40426582</v>
      </c>
      <c r="F177" s="33">
        <v>2376137</v>
      </c>
      <c r="G177" s="38">
        <f t="shared" si="40"/>
        <v>5.8942137934312279E-2</v>
      </c>
      <c r="H177" s="33">
        <v>8523802</v>
      </c>
      <c r="I177" s="38">
        <f t="shared" si="41"/>
        <v>0.21144029709093662</v>
      </c>
      <c r="J177" s="33">
        <v>12732412</v>
      </c>
      <c r="K177" s="38">
        <f t="shared" si="42"/>
        <v>0.31495148414971119</v>
      </c>
      <c r="L177" s="33">
        <v>0</v>
      </c>
      <c r="M177" s="38">
        <f t="shared" si="43"/>
        <v>0</v>
      </c>
      <c r="N177" s="33">
        <f t="shared" si="44"/>
        <v>23632351</v>
      </c>
      <c r="O177" s="38">
        <f t="shared" si="45"/>
        <v>0.58457455047770301</v>
      </c>
      <c r="P177" s="33">
        <v>4212397</v>
      </c>
      <c r="Q177" s="33">
        <v>33004052</v>
      </c>
      <c r="R177" s="33">
        <v>34956248</v>
      </c>
      <c r="S177" s="33">
        <v>11537323</v>
      </c>
      <c r="T177" s="38">
        <f t="shared" si="46"/>
        <v>0.33005038183731844</v>
      </c>
      <c r="U177" s="38">
        <f t="shared" si="47"/>
        <v>2.0226049444057623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34063368</v>
      </c>
      <c r="E178" s="33">
        <v>31963568</v>
      </c>
      <c r="F178" s="33">
        <v>9931327</v>
      </c>
      <c r="G178" s="38">
        <f t="shared" si="40"/>
        <v>0.29155446402129115</v>
      </c>
      <c r="H178" s="33">
        <v>5972382</v>
      </c>
      <c r="I178" s="38">
        <f t="shared" si="41"/>
        <v>0.17533151742364408</v>
      </c>
      <c r="J178" s="33">
        <v>2420209</v>
      </c>
      <c r="K178" s="38">
        <f t="shared" si="42"/>
        <v>7.5717735892313398E-2</v>
      </c>
      <c r="L178" s="33">
        <v>0</v>
      </c>
      <c r="M178" s="38">
        <f t="shared" si="43"/>
        <v>0</v>
      </c>
      <c r="N178" s="33">
        <f t="shared" si="44"/>
        <v>18323918</v>
      </c>
      <c r="O178" s="38">
        <f t="shared" si="45"/>
        <v>0.57327511121411723</v>
      </c>
      <c r="P178" s="33">
        <v>11671778</v>
      </c>
      <c r="Q178" s="33">
        <v>38057172</v>
      </c>
      <c r="R178" s="33">
        <v>49937046</v>
      </c>
      <c r="S178" s="33">
        <v>44220424</v>
      </c>
      <c r="T178" s="38">
        <f t="shared" si="46"/>
        <v>0.88552342483373969</v>
      </c>
      <c r="U178" s="38">
        <f t="shared" si="47"/>
        <v>-0.79264435975392955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127987882</v>
      </c>
      <c r="E179" s="34">
        <f>SUM(E173:E178)</f>
        <v>129538944</v>
      </c>
      <c r="F179" s="34">
        <f>SUM(F173:F178)</f>
        <v>21157195</v>
      </c>
      <c r="G179" s="39">
        <f t="shared" si="40"/>
        <v>0.16530623578879131</v>
      </c>
      <c r="H179" s="34">
        <f>SUM(H173:H178)</f>
        <v>23108208</v>
      </c>
      <c r="I179" s="39">
        <f t="shared" si="41"/>
        <v>0.18054996800400214</v>
      </c>
      <c r="J179" s="34">
        <f>SUM(J173:J178)</f>
        <v>29561828</v>
      </c>
      <c r="K179" s="39">
        <f t="shared" si="42"/>
        <v>0.22820803603277792</v>
      </c>
      <c r="L179" s="34">
        <f>SUM(L173:L178)</f>
        <v>0</v>
      </c>
      <c r="M179" s="39">
        <f t="shared" si="43"/>
        <v>0</v>
      </c>
      <c r="N179" s="34">
        <f t="shared" si="44"/>
        <v>73827231</v>
      </c>
      <c r="O179" s="39">
        <f t="shared" si="45"/>
        <v>0.56992305726994352</v>
      </c>
      <c r="P179" s="34">
        <f>SUM(P173:P178)</f>
        <v>21715528</v>
      </c>
      <c r="Q179" s="34">
        <f>SUM(Q173:Q178)</f>
        <v>121216680</v>
      </c>
      <c r="R179" s="34">
        <f>SUM(R173:R178)</f>
        <v>134422182</v>
      </c>
      <c r="S179" s="34">
        <f>SUM(S173:S178)</f>
        <v>78104316</v>
      </c>
      <c r="T179" s="39">
        <f t="shared" si="46"/>
        <v>0.58103740646019275</v>
      </c>
      <c r="U179" s="39">
        <f t="shared" si="47"/>
        <v>0.36132209173085728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10008</v>
      </c>
      <c r="E180" s="33">
        <v>3192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6610</v>
      </c>
      <c r="K180" s="38">
        <f t="shared" si="42"/>
        <v>2.0708020050125313</v>
      </c>
      <c r="L180" s="33">
        <v>0</v>
      </c>
      <c r="M180" s="38">
        <f t="shared" si="43"/>
        <v>0</v>
      </c>
      <c r="N180" s="33">
        <f t="shared" si="44"/>
        <v>6610</v>
      </c>
      <c r="O180" s="38">
        <f t="shared" si="45"/>
        <v>2.0708020050125313</v>
      </c>
      <c r="P180" s="33">
        <v>0</v>
      </c>
      <c r="Q180" s="33">
        <v>1539221</v>
      </c>
      <c r="R180" s="33">
        <v>1600769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4001780</v>
      </c>
      <c r="E181" s="33">
        <v>3451000</v>
      </c>
      <c r="F181" s="33">
        <v>20724</v>
      </c>
      <c r="G181" s="38">
        <f t="shared" si="40"/>
        <v>5.1786954805111722E-3</v>
      </c>
      <c r="H181" s="33">
        <v>579278</v>
      </c>
      <c r="I181" s="38">
        <f t="shared" si="41"/>
        <v>0.14475508398762552</v>
      </c>
      <c r="J181" s="33">
        <v>323298</v>
      </c>
      <c r="K181" s="38">
        <f t="shared" si="42"/>
        <v>9.3682410895392643E-2</v>
      </c>
      <c r="L181" s="33">
        <v>0</v>
      </c>
      <c r="M181" s="38">
        <f t="shared" si="43"/>
        <v>0</v>
      </c>
      <c r="N181" s="33">
        <f t="shared" si="44"/>
        <v>923300</v>
      </c>
      <c r="O181" s="38">
        <f t="shared" si="45"/>
        <v>0.26754563894523326</v>
      </c>
      <c r="P181" s="33">
        <v>721708</v>
      </c>
      <c r="Q181" s="33">
        <v>7148748</v>
      </c>
      <c r="R181" s="33">
        <v>6550612</v>
      </c>
      <c r="S181" s="33">
        <v>893494</v>
      </c>
      <c r="T181" s="38">
        <f t="shared" si="46"/>
        <v>0.13639855329547834</v>
      </c>
      <c r="U181" s="38">
        <f t="shared" si="47"/>
        <v>-0.5520376662029518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3349248</v>
      </c>
      <c r="E182" s="33">
        <v>3251904</v>
      </c>
      <c r="F182" s="33">
        <v>739045</v>
      </c>
      <c r="G182" s="38">
        <f t="shared" si="40"/>
        <v>0.22065998098677672</v>
      </c>
      <c r="H182" s="33">
        <v>929009</v>
      </c>
      <c r="I182" s="38">
        <f t="shared" si="41"/>
        <v>0.27737838464037301</v>
      </c>
      <c r="J182" s="33">
        <v>849926</v>
      </c>
      <c r="K182" s="38">
        <f t="shared" si="42"/>
        <v>0.26136257404892643</v>
      </c>
      <c r="L182" s="33">
        <v>0</v>
      </c>
      <c r="M182" s="38">
        <f t="shared" si="43"/>
        <v>0</v>
      </c>
      <c r="N182" s="33">
        <f t="shared" si="44"/>
        <v>2517980</v>
      </c>
      <c r="O182" s="38">
        <f t="shared" si="45"/>
        <v>0.77430945070949209</v>
      </c>
      <c r="P182" s="33">
        <v>706260</v>
      </c>
      <c r="Q182" s="33">
        <v>3157668</v>
      </c>
      <c r="R182" s="33">
        <v>3513962</v>
      </c>
      <c r="S182" s="33">
        <v>2629392</v>
      </c>
      <c r="T182" s="38">
        <f t="shared" si="46"/>
        <v>0.74826990160963602</v>
      </c>
      <c r="U182" s="38">
        <f t="shared" si="47"/>
        <v>0.2034180047008185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4167156</v>
      </c>
      <c r="E183" s="33">
        <v>6990016</v>
      </c>
      <c r="F183" s="33">
        <v>9114411</v>
      </c>
      <c r="G183" s="38">
        <f t="shared" si="40"/>
        <v>2.1872017750235413</v>
      </c>
      <c r="H183" s="33">
        <v>-955325</v>
      </c>
      <c r="I183" s="38">
        <f t="shared" si="41"/>
        <v>-0.22925107675354606</v>
      </c>
      <c r="J183" s="33">
        <v>3644710</v>
      </c>
      <c r="K183" s="38">
        <f t="shared" si="42"/>
        <v>0.52141654611377142</v>
      </c>
      <c r="L183" s="33">
        <v>0</v>
      </c>
      <c r="M183" s="38">
        <f t="shared" si="43"/>
        <v>0</v>
      </c>
      <c r="N183" s="33">
        <f t="shared" si="44"/>
        <v>11803796</v>
      </c>
      <c r="O183" s="38">
        <f t="shared" si="45"/>
        <v>1.6886650903231122</v>
      </c>
      <c r="P183" s="33">
        <v>8369607</v>
      </c>
      <c r="Q183" s="33">
        <v>4067892</v>
      </c>
      <c r="R183" s="33">
        <v>6669272</v>
      </c>
      <c r="S183" s="33">
        <v>10695583</v>
      </c>
      <c r="T183" s="38">
        <f t="shared" si="46"/>
        <v>1.6037107198506824</v>
      </c>
      <c r="U183" s="38">
        <f t="shared" si="47"/>
        <v>-0.56453032979923667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121850309</v>
      </c>
      <c r="E184" s="33">
        <v>119993754</v>
      </c>
      <c r="F184" s="33">
        <v>28174292</v>
      </c>
      <c r="G184" s="38">
        <f t="shared" si="40"/>
        <v>0.23122052156634251</v>
      </c>
      <c r="H184" s="33">
        <v>28112193</v>
      </c>
      <c r="I184" s="38">
        <f t="shared" si="41"/>
        <v>0.23071088806184317</v>
      </c>
      <c r="J184" s="33">
        <v>28146684</v>
      </c>
      <c r="K184" s="38">
        <f t="shared" si="42"/>
        <v>0.23456790925967697</v>
      </c>
      <c r="L184" s="33">
        <v>0</v>
      </c>
      <c r="M184" s="38">
        <f t="shared" si="43"/>
        <v>0</v>
      </c>
      <c r="N184" s="33">
        <f t="shared" si="44"/>
        <v>84433169</v>
      </c>
      <c r="O184" s="38">
        <f t="shared" si="45"/>
        <v>0.70364636646004086</v>
      </c>
      <c r="P184" s="33">
        <v>27582392</v>
      </c>
      <c r="Q184" s="33">
        <v>114609660</v>
      </c>
      <c r="R184" s="33">
        <v>112104770</v>
      </c>
      <c r="S184" s="33">
        <v>82234360</v>
      </c>
      <c r="T184" s="38">
        <f t="shared" si="46"/>
        <v>0.73354916119983116</v>
      </c>
      <c r="U184" s="38">
        <f t="shared" si="47"/>
        <v>2.0458414194098884E-2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133378501</v>
      </c>
      <c r="E185" s="34">
        <f>SUM(E180:E184)</f>
        <v>133689866</v>
      </c>
      <c r="F185" s="34">
        <f>SUM(F180:F184)</f>
        <v>38048472</v>
      </c>
      <c r="G185" s="39">
        <f t="shared" si="40"/>
        <v>0.28526690369687091</v>
      </c>
      <c r="H185" s="34">
        <f>SUM(H180:H184)</f>
        <v>28665155</v>
      </c>
      <c r="I185" s="39">
        <f t="shared" si="41"/>
        <v>0.21491585814118574</v>
      </c>
      <c r="J185" s="34">
        <f>SUM(J180:J184)</f>
        <v>32971228</v>
      </c>
      <c r="K185" s="39">
        <f t="shared" si="42"/>
        <v>0.24662473668722204</v>
      </c>
      <c r="L185" s="34">
        <f>SUM(L180:L184)</f>
        <v>0</v>
      </c>
      <c r="M185" s="39">
        <f t="shared" si="43"/>
        <v>0</v>
      </c>
      <c r="N185" s="34">
        <f t="shared" si="44"/>
        <v>99684855</v>
      </c>
      <c r="O185" s="39">
        <f t="shared" si="45"/>
        <v>0.74564256800137718</v>
      </c>
      <c r="P185" s="34">
        <f>SUM(P180:P184)</f>
        <v>37379967</v>
      </c>
      <c r="Q185" s="34">
        <f>SUM(Q180:Q184)</f>
        <v>130523189</v>
      </c>
      <c r="R185" s="34">
        <f>SUM(R180:R184)</f>
        <v>130439385</v>
      </c>
      <c r="S185" s="34">
        <f>SUM(S180:S184)</f>
        <v>96452829</v>
      </c>
      <c r="T185" s="39">
        <f t="shared" si="46"/>
        <v>0.73944559766208651</v>
      </c>
      <c r="U185" s="39">
        <f t="shared" si="47"/>
        <v>-0.11794389759627133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7269984</v>
      </c>
      <c r="E187" s="33">
        <v>6795194</v>
      </c>
      <c r="F187" s="33">
        <v>874366</v>
      </c>
      <c r="G187" s="38">
        <f t="shared" si="40"/>
        <v>0.12027069110468469</v>
      </c>
      <c r="H187" s="33">
        <v>948193</v>
      </c>
      <c r="I187" s="38">
        <f t="shared" si="41"/>
        <v>0.13042573408689759</v>
      </c>
      <c r="J187" s="33">
        <v>2809201</v>
      </c>
      <c r="K187" s="38">
        <f t="shared" si="42"/>
        <v>0.41340997769894428</v>
      </c>
      <c r="L187" s="33">
        <v>0</v>
      </c>
      <c r="M187" s="38">
        <f t="shared" si="43"/>
        <v>0</v>
      </c>
      <c r="N187" s="33">
        <f t="shared" si="44"/>
        <v>4631760</v>
      </c>
      <c r="O187" s="38">
        <f t="shared" si="45"/>
        <v>0.68162292349563525</v>
      </c>
      <c r="P187" s="33">
        <v>1222440</v>
      </c>
      <c r="Q187" s="33">
        <v>7046253</v>
      </c>
      <c r="R187" s="33">
        <v>6988285</v>
      </c>
      <c r="S187" s="33">
        <v>3753010</v>
      </c>
      <c r="T187" s="38">
        <f t="shared" si="46"/>
        <v>0.53704306564486137</v>
      </c>
      <c r="U187" s="38">
        <f t="shared" si="47"/>
        <v>1.2980277150616799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79707511</v>
      </c>
      <c r="E188" s="33">
        <v>74850601</v>
      </c>
      <c r="F188" s="33">
        <v>17476291</v>
      </c>
      <c r="G188" s="38">
        <f t="shared" si="40"/>
        <v>0.2192552593945632</v>
      </c>
      <c r="H188" s="33">
        <v>16963675</v>
      </c>
      <c r="I188" s="38">
        <f t="shared" si="41"/>
        <v>0.2128240461554495</v>
      </c>
      <c r="J188" s="33">
        <v>14087786</v>
      </c>
      <c r="K188" s="38">
        <f t="shared" si="42"/>
        <v>0.1882120625858435</v>
      </c>
      <c r="L188" s="33">
        <v>0</v>
      </c>
      <c r="M188" s="38">
        <f t="shared" si="43"/>
        <v>0</v>
      </c>
      <c r="N188" s="33">
        <f t="shared" si="44"/>
        <v>48527752</v>
      </c>
      <c r="O188" s="38">
        <f t="shared" si="45"/>
        <v>0.64832815437246794</v>
      </c>
      <c r="P188" s="33">
        <v>13658980</v>
      </c>
      <c r="Q188" s="33">
        <v>77523564</v>
      </c>
      <c r="R188" s="33">
        <v>77697367</v>
      </c>
      <c r="S188" s="33">
        <v>43324657</v>
      </c>
      <c r="T188" s="38">
        <f t="shared" si="46"/>
        <v>0.55760778869121785</v>
      </c>
      <c r="U188" s="38">
        <f t="shared" si="47"/>
        <v>3.1393705825764506E-2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12468825</v>
      </c>
      <c r="E189" s="33">
        <v>13892552</v>
      </c>
      <c r="F189" s="33">
        <v>2617163</v>
      </c>
      <c r="G189" s="38">
        <f t="shared" si="40"/>
        <v>0.20989652192568264</v>
      </c>
      <c r="H189" s="33">
        <v>2776693</v>
      </c>
      <c r="I189" s="38">
        <f t="shared" si="41"/>
        <v>0.22269083093234526</v>
      </c>
      <c r="J189" s="33">
        <v>2637630</v>
      </c>
      <c r="K189" s="38">
        <f t="shared" si="42"/>
        <v>0.18985928575253849</v>
      </c>
      <c r="L189" s="33">
        <v>0</v>
      </c>
      <c r="M189" s="38">
        <f t="shared" si="43"/>
        <v>0</v>
      </c>
      <c r="N189" s="33">
        <f t="shared" si="44"/>
        <v>8031486</v>
      </c>
      <c r="O189" s="38">
        <f t="shared" si="45"/>
        <v>0.57811451776462663</v>
      </c>
      <c r="P189" s="33">
        <v>2331602</v>
      </c>
      <c r="Q189" s="33">
        <v>10592109</v>
      </c>
      <c r="R189" s="33">
        <v>12678043</v>
      </c>
      <c r="S189" s="33">
        <v>6663351</v>
      </c>
      <c r="T189" s="38">
        <f t="shared" si="46"/>
        <v>0.52558198453814997</v>
      </c>
      <c r="U189" s="38">
        <f t="shared" si="47"/>
        <v>0.13125224630961885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13262000</v>
      </c>
      <c r="E190" s="33">
        <v>15011000</v>
      </c>
      <c r="F190" s="33">
        <v>2802136</v>
      </c>
      <c r="G190" s="38">
        <f t="shared" si="40"/>
        <v>0.21129060473533404</v>
      </c>
      <c r="H190" s="33">
        <v>3201801</v>
      </c>
      <c r="I190" s="38">
        <f t="shared" si="41"/>
        <v>0.2414267078871965</v>
      </c>
      <c r="J190" s="33">
        <v>3953060</v>
      </c>
      <c r="K190" s="38">
        <f t="shared" si="42"/>
        <v>0.26334421424288856</v>
      </c>
      <c r="L190" s="33">
        <v>0</v>
      </c>
      <c r="M190" s="38">
        <f t="shared" si="43"/>
        <v>0</v>
      </c>
      <c r="N190" s="33">
        <f t="shared" si="44"/>
        <v>9956997</v>
      </c>
      <c r="O190" s="38">
        <f t="shared" si="45"/>
        <v>0.66331337019519021</v>
      </c>
      <c r="P190" s="33">
        <v>5014053</v>
      </c>
      <c r="Q190" s="33">
        <v>13742000</v>
      </c>
      <c r="R190" s="33">
        <v>16008000</v>
      </c>
      <c r="S190" s="33">
        <v>10663133</v>
      </c>
      <c r="T190" s="38">
        <f t="shared" si="46"/>
        <v>0.66611275612193899</v>
      </c>
      <c r="U190" s="38">
        <f t="shared" si="47"/>
        <v>-0.21160386617373206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112708320</v>
      </c>
      <c r="E191" s="34">
        <f>SUM(E186:E190)</f>
        <v>110549347</v>
      </c>
      <c r="F191" s="34">
        <f>SUM(F186:F190)</f>
        <v>23769956</v>
      </c>
      <c r="G191" s="39">
        <f t="shared" si="40"/>
        <v>0.21089797097499102</v>
      </c>
      <c r="H191" s="34">
        <f>SUM(H186:H190)</f>
        <v>23890362</v>
      </c>
      <c r="I191" s="39">
        <f t="shared" si="41"/>
        <v>0.21196626832872675</v>
      </c>
      <c r="J191" s="34">
        <f>SUM(J186:J190)</f>
        <v>23487677</v>
      </c>
      <c r="K191" s="39">
        <f t="shared" si="42"/>
        <v>0.21246328121684879</v>
      </c>
      <c r="L191" s="34">
        <f>SUM(L186:L190)</f>
        <v>0</v>
      </c>
      <c r="M191" s="39">
        <f t="shared" si="43"/>
        <v>0</v>
      </c>
      <c r="N191" s="34">
        <f t="shared" si="44"/>
        <v>71147995</v>
      </c>
      <c r="O191" s="39">
        <f t="shared" si="45"/>
        <v>0.64358584587568846</v>
      </c>
      <c r="P191" s="34">
        <f>SUM(P186:P190)</f>
        <v>22227075</v>
      </c>
      <c r="Q191" s="34">
        <f>SUM(Q186:Q190)</f>
        <v>108903926</v>
      </c>
      <c r="R191" s="34">
        <f>SUM(R186:R190)</f>
        <v>113371695</v>
      </c>
      <c r="S191" s="34">
        <f>SUM(S186:S190)</f>
        <v>64404151</v>
      </c>
      <c r="T191" s="39">
        <f t="shared" si="46"/>
        <v>0.56807963398624317</v>
      </c>
      <c r="U191" s="39">
        <f t="shared" si="47"/>
        <v>5.6714704926311699E-2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5495472</v>
      </c>
      <c r="E192" s="33">
        <v>3998232</v>
      </c>
      <c r="F192" s="33">
        <v>723885</v>
      </c>
      <c r="G192" s="38">
        <f t="shared" si="40"/>
        <v>0.13172389923922823</v>
      </c>
      <c r="H192" s="33">
        <v>845645</v>
      </c>
      <c r="I192" s="38">
        <f t="shared" si="41"/>
        <v>0.15388032183586778</v>
      </c>
      <c r="J192" s="33">
        <v>872715</v>
      </c>
      <c r="K192" s="38">
        <f t="shared" si="42"/>
        <v>0.21827522765062157</v>
      </c>
      <c r="L192" s="33">
        <v>0</v>
      </c>
      <c r="M192" s="38">
        <f t="shared" si="43"/>
        <v>0</v>
      </c>
      <c r="N192" s="33">
        <f t="shared" si="44"/>
        <v>2442245</v>
      </c>
      <c r="O192" s="38">
        <f t="shared" si="45"/>
        <v>0.6108312374069339</v>
      </c>
      <c r="P192" s="33">
        <v>659215</v>
      </c>
      <c r="Q192" s="33">
        <v>8302092</v>
      </c>
      <c r="R192" s="33">
        <v>9379676</v>
      </c>
      <c r="S192" s="33">
        <v>2115716</v>
      </c>
      <c r="T192" s="38">
        <f t="shared" si="46"/>
        <v>0.22556386809096604</v>
      </c>
      <c r="U192" s="38">
        <f t="shared" si="47"/>
        <v>0.32387005756847165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29520353</v>
      </c>
      <c r="E193" s="33">
        <v>23786845</v>
      </c>
      <c r="F193" s="33">
        <v>4962754</v>
      </c>
      <c r="G193" s="38">
        <f t="shared" si="40"/>
        <v>0.16811296260583333</v>
      </c>
      <c r="H193" s="33">
        <v>7258140</v>
      </c>
      <c r="I193" s="38">
        <f t="shared" si="41"/>
        <v>0.24586901111920986</v>
      </c>
      <c r="J193" s="33">
        <v>6016125</v>
      </c>
      <c r="K193" s="38">
        <f t="shared" si="42"/>
        <v>0.25291815707379434</v>
      </c>
      <c r="L193" s="33">
        <v>0</v>
      </c>
      <c r="M193" s="38">
        <f t="shared" si="43"/>
        <v>0</v>
      </c>
      <c r="N193" s="33">
        <f t="shared" si="44"/>
        <v>18237019</v>
      </c>
      <c r="O193" s="38">
        <f t="shared" si="45"/>
        <v>0.76668507319907286</v>
      </c>
      <c r="P193" s="33">
        <v>6038978</v>
      </c>
      <c r="Q193" s="33">
        <v>23996180</v>
      </c>
      <c r="R193" s="33">
        <v>25084578</v>
      </c>
      <c r="S193" s="33">
        <v>16243764</v>
      </c>
      <c r="T193" s="38">
        <f t="shared" si="46"/>
        <v>0.64755978753160603</v>
      </c>
      <c r="U193" s="38">
        <f t="shared" si="47"/>
        <v>-3.7842495866022841E-3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18673339</v>
      </c>
      <c r="E194" s="33">
        <v>15459479</v>
      </c>
      <c r="F194" s="33">
        <v>3160883</v>
      </c>
      <c r="G194" s="38">
        <f t="shared" si="40"/>
        <v>0.16927251200227234</v>
      </c>
      <c r="H194" s="33">
        <v>4641210</v>
      </c>
      <c r="I194" s="38">
        <f t="shared" si="41"/>
        <v>0.24854740761681668</v>
      </c>
      <c r="J194" s="33">
        <v>4505327</v>
      </c>
      <c r="K194" s="38">
        <f t="shared" si="42"/>
        <v>0.29142812639416893</v>
      </c>
      <c r="L194" s="33">
        <v>0</v>
      </c>
      <c r="M194" s="38">
        <f t="shared" si="43"/>
        <v>0</v>
      </c>
      <c r="N194" s="33">
        <f t="shared" si="44"/>
        <v>12307420</v>
      </c>
      <c r="O194" s="38">
        <f t="shared" si="45"/>
        <v>0.79610832939454168</v>
      </c>
      <c r="P194" s="33">
        <v>4318754</v>
      </c>
      <c r="Q194" s="33">
        <v>16433052</v>
      </c>
      <c r="R194" s="33">
        <v>23361662</v>
      </c>
      <c r="S194" s="33">
        <v>12647754</v>
      </c>
      <c r="T194" s="38">
        <f t="shared" si="46"/>
        <v>0.54138930697653276</v>
      </c>
      <c r="U194" s="38">
        <f t="shared" si="47"/>
        <v>4.3200654633257729E-2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37316016</v>
      </c>
      <c r="E195" s="33">
        <v>30733651</v>
      </c>
      <c r="F195" s="33">
        <v>5489603</v>
      </c>
      <c r="G195" s="38">
        <f t="shared" si="40"/>
        <v>0.14711117606981411</v>
      </c>
      <c r="H195" s="33">
        <v>5833977</v>
      </c>
      <c r="I195" s="38">
        <f t="shared" si="41"/>
        <v>0.1563397603859962</v>
      </c>
      <c r="J195" s="33">
        <v>5786982</v>
      </c>
      <c r="K195" s="38">
        <f t="shared" si="42"/>
        <v>0.18829464810412536</v>
      </c>
      <c r="L195" s="33">
        <v>0</v>
      </c>
      <c r="M195" s="38">
        <f t="shared" si="43"/>
        <v>0</v>
      </c>
      <c r="N195" s="33">
        <f t="shared" si="44"/>
        <v>17110562</v>
      </c>
      <c r="O195" s="38">
        <f t="shared" si="45"/>
        <v>0.55673704370496035</v>
      </c>
      <c r="P195" s="33">
        <v>7221086</v>
      </c>
      <c r="Q195" s="33">
        <v>36927986</v>
      </c>
      <c r="R195" s="33">
        <v>36153300</v>
      </c>
      <c r="S195" s="33">
        <v>20578983</v>
      </c>
      <c r="T195" s="38">
        <f t="shared" si="46"/>
        <v>0.56921451153836577</v>
      </c>
      <c r="U195" s="38">
        <f t="shared" si="47"/>
        <v>-0.19859949043675706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13425210</v>
      </c>
      <c r="E196" s="33">
        <v>11175522</v>
      </c>
      <c r="F196" s="33">
        <v>2662946</v>
      </c>
      <c r="G196" s="38">
        <f t="shared" si="40"/>
        <v>0.19835414120151565</v>
      </c>
      <c r="H196" s="33">
        <v>2608576</v>
      </c>
      <c r="I196" s="38">
        <f t="shared" si="41"/>
        <v>0.19430429766089319</v>
      </c>
      <c r="J196" s="33">
        <v>2705071</v>
      </c>
      <c r="K196" s="38">
        <f t="shared" si="42"/>
        <v>0.24205321236896138</v>
      </c>
      <c r="L196" s="33">
        <v>0</v>
      </c>
      <c r="M196" s="38">
        <f t="shared" si="43"/>
        <v>0</v>
      </c>
      <c r="N196" s="33">
        <f t="shared" si="44"/>
        <v>7976593</v>
      </c>
      <c r="O196" s="38">
        <f t="shared" si="45"/>
        <v>0.71375574223736482</v>
      </c>
      <c r="P196" s="33">
        <v>-73108</v>
      </c>
      <c r="Q196" s="33">
        <v>14043840</v>
      </c>
      <c r="R196" s="33">
        <v>14043840</v>
      </c>
      <c r="S196" s="33">
        <v>4580660</v>
      </c>
      <c r="T196" s="38">
        <f t="shared" si="46"/>
        <v>0.3261686262446738</v>
      </c>
      <c r="U196" s="38">
        <f t="shared" si="47"/>
        <v>-38.001025879520711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7324426</v>
      </c>
      <c r="E197" s="33">
        <v>5047110</v>
      </c>
      <c r="F197" s="33">
        <v>1232561</v>
      </c>
      <c r="G197" s="38">
        <f t="shared" si="40"/>
        <v>0.16828090010056762</v>
      </c>
      <c r="H197" s="33">
        <v>1077628</v>
      </c>
      <c r="I197" s="38">
        <f t="shared" si="41"/>
        <v>0.14712797972155087</v>
      </c>
      <c r="J197" s="33">
        <v>842923</v>
      </c>
      <c r="K197" s="38">
        <f t="shared" si="42"/>
        <v>0.16701102214930921</v>
      </c>
      <c r="L197" s="33">
        <v>0</v>
      </c>
      <c r="M197" s="38">
        <f t="shared" si="43"/>
        <v>0</v>
      </c>
      <c r="N197" s="33">
        <f t="shared" si="44"/>
        <v>3153112</v>
      </c>
      <c r="O197" s="38">
        <f t="shared" si="45"/>
        <v>0.62473613612542622</v>
      </c>
      <c r="P197" s="33">
        <v>508935</v>
      </c>
      <c r="Q197" s="33">
        <v>12328956</v>
      </c>
      <c r="R197" s="33">
        <v>7062050</v>
      </c>
      <c r="S197" s="33">
        <v>1052451</v>
      </c>
      <c r="T197" s="38">
        <f t="shared" si="46"/>
        <v>0.14902910627933816</v>
      </c>
      <c r="U197" s="38">
        <f t="shared" si="47"/>
        <v>0.65624883334807005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111754816</v>
      </c>
      <c r="E198" s="34">
        <f>SUM(E192:E197)</f>
        <v>90200839</v>
      </c>
      <c r="F198" s="34">
        <f>SUM(F192:F197)</f>
        <v>18232632</v>
      </c>
      <c r="G198" s="39">
        <f t="shared" si="40"/>
        <v>0.16314851254374577</v>
      </c>
      <c r="H198" s="34">
        <f>SUM(H192:H197)</f>
        <v>22265176</v>
      </c>
      <c r="I198" s="39">
        <f t="shared" si="41"/>
        <v>0.19923236238874931</v>
      </c>
      <c r="J198" s="34">
        <f>SUM(J192:J197)</f>
        <v>20729143</v>
      </c>
      <c r="K198" s="39">
        <f t="shared" si="42"/>
        <v>0.22981097770055109</v>
      </c>
      <c r="L198" s="34">
        <f>SUM(L192:L197)</f>
        <v>0</v>
      </c>
      <c r="M198" s="39">
        <f t="shared" si="43"/>
        <v>0</v>
      </c>
      <c r="N198" s="34">
        <f t="shared" si="44"/>
        <v>61226951</v>
      </c>
      <c r="O198" s="39">
        <f t="shared" si="45"/>
        <v>0.67878471729071166</v>
      </c>
      <c r="P198" s="34">
        <f>SUM(P192:P197)</f>
        <v>18673860</v>
      </c>
      <c r="Q198" s="34">
        <f>SUM(Q192:Q197)</f>
        <v>112032106</v>
      </c>
      <c r="R198" s="34">
        <f>SUM(R192:R197)</f>
        <v>115085106</v>
      </c>
      <c r="S198" s="34">
        <f>SUM(S192:S197)</f>
        <v>57219328</v>
      </c>
      <c r="T198" s="39">
        <f t="shared" si="46"/>
        <v>0.49719142631714652</v>
      </c>
      <c r="U198" s="39">
        <f t="shared" si="47"/>
        <v>0.11006203323790587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9991242</v>
      </c>
      <c r="E199" s="33">
        <v>9954242</v>
      </c>
      <c r="F199" s="33">
        <v>1842997</v>
      </c>
      <c r="G199" s="38">
        <f t="shared" si="40"/>
        <v>0.18446125116376924</v>
      </c>
      <c r="H199" s="33">
        <v>2410901</v>
      </c>
      <c r="I199" s="38">
        <f t="shared" si="41"/>
        <v>0.24130143179396515</v>
      </c>
      <c r="J199" s="33">
        <v>1507278</v>
      </c>
      <c r="K199" s="38">
        <f t="shared" si="42"/>
        <v>0.151420670705012</v>
      </c>
      <c r="L199" s="33">
        <v>0</v>
      </c>
      <c r="M199" s="38">
        <f t="shared" si="43"/>
        <v>0</v>
      </c>
      <c r="N199" s="33">
        <f t="shared" si="44"/>
        <v>5761176</v>
      </c>
      <c r="O199" s="38">
        <f t="shared" si="45"/>
        <v>0.5787659170833902</v>
      </c>
      <c r="P199" s="33">
        <v>1747832</v>
      </c>
      <c r="Q199" s="33">
        <v>9299408</v>
      </c>
      <c r="R199" s="33">
        <v>9374666</v>
      </c>
      <c r="S199" s="33">
        <v>4819692</v>
      </c>
      <c r="T199" s="38">
        <f t="shared" si="46"/>
        <v>0.51411879633898427</v>
      </c>
      <c r="U199" s="38">
        <f t="shared" si="47"/>
        <v>-0.13762993239624866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7280440</v>
      </c>
      <c r="E200" s="33">
        <v>5947385</v>
      </c>
      <c r="F200" s="33">
        <v>1315137</v>
      </c>
      <c r="G200" s="38">
        <f t="shared" si="40"/>
        <v>0.18063976902494905</v>
      </c>
      <c r="H200" s="33">
        <v>1716850</v>
      </c>
      <c r="I200" s="38">
        <f t="shared" si="41"/>
        <v>0.23581679129283395</v>
      </c>
      <c r="J200" s="33">
        <v>1470680</v>
      </c>
      <c r="K200" s="38">
        <f t="shared" si="42"/>
        <v>0.24728178855076643</v>
      </c>
      <c r="L200" s="33">
        <v>0</v>
      </c>
      <c r="M200" s="38">
        <f t="shared" si="43"/>
        <v>0</v>
      </c>
      <c r="N200" s="33">
        <f t="shared" si="44"/>
        <v>4502667</v>
      </c>
      <c r="O200" s="38">
        <f t="shared" si="45"/>
        <v>0.75708349131593133</v>
      </c>
      <c r="P200" s="33">
        <v>1374315</v>
      </c>
      <c r="Q200" s="33">
        <v>8269268</v>
      </c>
      <c r="R200" s="33">
        <v>8789401</v>
      </c>
      <c r="S200" s="33">
        <v>4486866</v>
      </c>
      <c r="T200" s="38">
        <f t="shared" si="46"/>
        <v>0.51048598192300021</v>
      </c>
      <c r="U200" s="38">
        <f t="shared" si="47"/>
        <v>7.0118568159410311E-2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13190853</v>
      </c>
      <c r="E201" s="33">
        <v>25895551</v>
      </c>
      <c r="F201" s="33">
        <v>5160887</v>
      </c>
      <c r="G201" s="38">
        <f t="shared" si="40"/>
        <v>0.39124740454616541</v>
      </c>
      <c r="H201" s="33">
        <v>5971188</v>
      </c>
      <c r="I201" s="38">
        <f t="shared" si="41"/>
        <v>0.45267641144966136</v>
      </c>
      <c r="J201" s="33">
        <v>5564929</v>
      </c>
      <c r="K201" s="38">
        <f t="shared" si="42"/>
        <v>0.21489903806256141</v>
      </c>
      <c r="L201" s="33">
        <v>0</v>
      </c>
      <c r="M201" s="38">
        <f t="shared" si="43"/>
        <v>0</v>
      </c>
      <c r="N201" s="33">
        <f t="shared" si="44"/>
        <v>16697004</v>
      </c>
      <c r="O201" s="38">
        <f t="shared" si="45"/>
        <v>0.64478272734957442</v>
      </c>
      <c r="P201" s="33">
        <v>16419152</v>
      </c>
      <c r="Q201" s="33">
        <v>9733273</v>
      </c>
      <c r="R201" s="33">
        <v>7874304</v>
      </c>
      <c r="S201" s="33">
        <v>50367158</v>
      </c>
      <c r="T201" s="38">
        <f t="shared" si="46"/>
        <v>6.396394906775253</v>
      </c>
      <c r="U201" s="38">
        <f t="shared" si="47"/>
        <v>-0.66107086407385718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10373420</v>
      </c>
      <c r="E202" s="33">
        <v>11347426</v>
      </c>
      <c r="F202" s="33">
        <v>1885972</v>
      </c>
      <c r="G202" s="38">
        <f t="shared" si="40"/>
        <v>0.18180812114037609</v>
      </c>
      <c r="H202" s="33">
        <v>2414044</v>
      </c>
      <c r="I202" s="38">
        <f t="shared" si="41"/>
        <v>0.23271437963564573</v>
      </c>
      <c r="J202" s="33">
        <v>3785104</v>
      </c>
      <c r="K202" s="38">
        <f t="shared" si="42"/>
        <v>0.33356498645595928</v>
      </c>
      <c r="L202" s="33">
        <v>0</v>
      </c>
      <c r="M202" s="38">
        <f t="shared" si="43"/>
        <v>0</v>
      </c>
      <c r="N202" s="33">
        <f t="shared" si="44"/>
        <v>8085120</v>
      </c>
      <c r="O202" s="38">
        <f t="shared" si="45"/>
        <v>0.71250695972813571</v>
      </c>
      <c r="P202" s="33">
        <v>2522666</v>
      </c>
      <c r="Q202" s="33">
        <v>11448420</v>
      </c>
      <c r="R202" s="33">
        <v>13344420</v>
      </c>
      <c r="S202" s="33">
        <v>8543605</v>
      </c>
      <c r="T202" s="38">
        <f t="shared" si="46"/>
        <v>0.64023801708879069</v>
      </c>
      <c r="U202" s="38">
        <f t="shared" si="47"/>
        <v>0.50043802865698428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40835955</v>
      </c>
      <c r="E204" s="34">
        <f>SUM(E199:E203)</f>
        <v>53144604</v>
      </c>
      <c r="F204" s="34">
        <f>SUM(F199:F203)</f>
        <v>10204993</v>
      </c>
      <c r="G204" s="39">
        <f t="shared" si="40"/>
        <v>0.2499021511802528</v>
      </c>
      <c r="H204" s="34">
        <f>SUM(H199:H203)</f>
        <v>12512983</v>
      </c>
      <c r="I204" s="39">
        <f t="shared" si="41"/>
        <v>0.30642072653865937</v>
      </c>
      <c r="J204" s="34">
        <f>SUM(J199:J203)</f>
        <v>12327991</v>
      </c>
      <c r="K204" s="39">
        <f t="shared" si="42"/>
        <v>0.23197070016741492</v>
      </c>
      <c r="L204" s="34">
        <f>SUM(L199:L203)</f>
        <v>0</v>
      </c>
      <c r="M204" s="39">
        <f t="shared" si="43"/>
        <v>0</v>
      </c>
      <c r="N204" s="34">
        <f t="shared" si="44"/>
        <v>35045967</v>
      </c>
      <c r="O204" s="39">
        <f t="shared" si="45"/>
        <v>0.65944544435781294</v>
      </c>
      <c r="P204" s="34">
        <f>SUM(P199:P203)</f>
        <v>22063965</v>
      </c>
      <c r="Q204" s="34">
        <f>SUM(Q199:Q203)</f>
        <v>38750369</v>
      </c>
      <c r="R204" s="34">
        <f>SUM(R199:R203)</f>
        <v>39382791</v>
      </c>
      <c r="S204" s="34">
        <f>SUM(S199:S203)</f>
        <v>68217321</v>
      </c>
      <c r="T204" s="39">
        <f t="shared" si="46"/>
        <v>1.7321606536215273</v>
      </c>
      <c r="U204" s="39">
        <f t="shared" si="47"/>
        <v>-0.44126130548158504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526665474</v>
      </c>
      <c r="E205" s="34">
        <f>SUM(E173:E178,E180:E184,E186:E190,E192:E197,E199:E203)</f>
        <v>517123600</v>
      </c>
      <c r="F205" s="34">
        <f>SUM(F173:F178,F180:F184,F186:F190,F192:F197,F199:F203)</f>
        <v>111413248</v>
      </c>
      <c r="G205" s="39">
        <f t="shared" si="40"/>
        <v>0.21154462082699577</v>
      </c>
      <c r="H205" s="34">
        <f>SUM(H173:H178,H180:H184,H186:H190,H192:H197,H199:H203)</f>
        <v>110441884</v>
      </c>
      <c r="I205" s="39">
        <f t="shared" si="41"/>
        <v>0.20970025462500699</v>
      </c>
      <c r="J205" s="34">
        <f>SUM(J173:J178,J180:J184,J186:J190,J192:J197,J199:J203)</f>
        <v>119077867</v>
      </c>
      <c r="K205" s="39">
        <f t="shared" si="42"/>
        <v>0.23026964346628156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340932999</v>
      </c>
      <c r="O205" s="39">
        <f t="shared" si="45"/>
        <v>0.65928725550332645</v>
      </c>
      <c r="P205" s="34">
        <f>SUM(P173:P178,P180:P184,P186:P190,P192:P197,P199:P203)</f>
        <v>122060395</v>
      </c>
      <c r="Q205" s="34">
        <f>SUM(Q173:Q178,Q180:Q184,Q186:Q190,Q192:Q197,Q199:Q203)</f>
        <v>511426270</v>
      </c>
      <c r="R205" s="34">
        <f>SUM(R173:R178,R180:R184,R186:R190,R192:R197,R199:R203)</f>
        <v>532701159</v>
      </c>
      <c r="S205" s="34">
        <f>SUM(S173:S178,S180:S184,S186:S190,S192:S197,S199:S203)</f>
        <v>364397945</v>
      </c>
      <c r="T205" s="39">
        <f t="shared" si="46"/>
        <v>0.68405697799504883</v>
      </c>
      <c r="U205" s="39">
        <f t="shared" si="47"/>
        <v>-2.4434854565233866E-2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5139591</v>
      </c>
      <c r="E208" s="33">
        <v>9134961</v>
      </c>
      <c r="F208" s="33">
        <v>2746594</v>
      </c>
      <c r="G208" s="38">
        <f t="shared" ref="G208:G231" si="48">IF(($D208     =0),0,($F208     /$D208     ))</f>
        <v>0.53439933255389382</v>
      </c>
      <c r="H208" s="33">
        <v>2284326</v>
      </c>
      <c r="I208" s="38">
        <f t="shared" ref="I208:I231" si="49">IF(($D208     =0),0,($H208     /$D208     ))</f>
        <v>0.44445676708516302</v>
      </c>
      <c r="J208" s="33">
        <v>4143355</v>
      </c>
      <c r="K208" s="38">
        <f t="shared" ref="K208:K231" si="50">IF(($E208     =0),0,($J208     /$E208     ))</f>
        <v>0.45357117561859323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9174275</v>
      </c>
      <c r="O208" s="38">
        <f t="shared" ref="O208:O231" si="53">IF(($E208     =0),0,($N208     /$E208     ))</f>
        <v>1.0043036855877108</v>
      </c>
      <c r="P208" s="33">
        <v>1031984</v>
      </c>
      <c r="Q208" s="33">
        <v>5845778</v>
      </c>
      <c r="R208" s="33">
        <v>5845778</v>
      </c>
      <c r="S208" s="33">
        <v>5847412</v>
      </c>
      <c r="T208" s="38">
        <f t="shared" ref="T208:T231" si="54">IF(($R208     =0),0,($S208     /$R208     ))</f>
        <v>1.0002795179700632</v>
      </c>
      <c r="U208" s="38">
        <f t="shared" ref="U208:U231" si="55">IF(($P208     =0),0,(($J208     /$P208     )-1))</f>
        <v>3.014941123118188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56017899</v>
      </c>
      <c r="E209" s="33">
        <v>56999693</v>
      </c>
      <c r="F209" s="33">
        <v>7874866</v>
      </c>
      <c r="G209" s="38">
        <f t="shared" si="48"/>
        <v>0.14057767500348414</v>
      </c>
      <c r="H209" s="33">
        <v>12615946</v>
      </c>
      <c r="I209" s="38">
        <f t="shared" si="49"/>
        <v>0.22521276636954912</v>
      </c>
      <c r="J209" s="33">
        <v>17620147</v>
      </c>
      <c r="K209" s="38">
        <f t="shared" si="50"/>
        <v>0.30912705091236192</v>
      </c>
      <c r="L209" s="33">
        <v>0</v>
      </c>
      <c r="M209" s="38">
        <f t="shared" si="51"/>
        <v>0</v>
      </c>
      <c r="N209" s="33">
        <f t="shared" si="52"/>
        <v>38110959</v>
      </c>
      <c r="O209" s="38">
        <f t="shared" si="53"/>
        <v>0.66861691693672809</v>
      </c>
      <c r="P209" s="33">
        <v>11951135</v>
      </c>
      <c r="Q209" s="33">
        <v>44227470</v>
      </c>
      <c r="R209" s="33">
        <v>55676317</v>
      </c>
      <c r="S209" s="33">
        <v>31825751</v>
      </c>
      <c r="T209" s="38">
        <f t="shared" si="54"/>
        <v>0.57162098204161027</v>
      </c>
      <c r="U209" s="38">
        <f t="shared" si="55"/>
        <v>0.47434925636770053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19655666</v>
      </c>
      <c r="E210" s="33">
        <v>28560293</v>
      </c>
      <c r="F210" s="33">
        <v>7714941</v>
      </c>
      <c r="G210" s="38">
        <f t="shared" si="48"/>
        <v>0.39250468541742622</v>
      </c>
      <c r="H210" s="33">
        <v>5646388</v>
      </c>
      <c r="I210" s="38">
        <f t="shared" si="49"/>
        <v>0.28726515804653985</v>
      </c>
      <c r="J210" s="33">
        <v>6736826</v>
      </c>
      <c r="K210" s="38">
        <f t="shared" si="50"/>
        <v>0.23588084337930287</v>
      </c>
      <c r="L210" s="33">
        <v>0</v>
      </c>
      <c r="M210" s="38">
        <f t="shared" si="51"/>
        <v>0</v>
      </c>
      <c r="N210" s="33">
        <f t="shared" si="52"/>
        <v>20098155</v>
      </c>
      <c r="O210" s="38">
        <f t="shared" si="53"/>
        <v>0.70370969233403868</v>
      </c>
      <c r="P210" s="33">
        <v>6065340</v>
      </c>
      <c r="Q210" s="33">
        <v>23415132</v>
      </c>
      <c r="R210" s="33">
        <v>18917872</v>
      </c>
      <c r="S210" s="33">
        <v>18022449</v>
      </c>
      <c r="T210" s="38">
        <f t="shared" si="54"/>
        <v>0.95266787934710628</v>
      </c>
      <c r="U210" s="38">
        <f t="shared" si="55"/>
        <v>0.11070871542238359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6899238</v>
      </c>
      <c r="E211" s="33">
        <v>6899238</v>
      </c>
      <c r="F211" s="33">
        <v>950134</v>
      </c>
      <c r="G211" s="38">
        <f t="shared" si="48"/>
        <v>0.13771578832329021</v>
      </c>
      <c r="H211" s="33">
        <v>1514236</v>
      </c>
      <c r="I211" s="38">
        <f t="shared" si="49"/>
        <v>0.21947873083955069</v>
      </c>
      <c r="J211" s="33">
        <v>1544154</v>
      </c>
      <c r="K211" s="38">
        <f t="shared" si="50"/>
        <v>0.22381515176023786</v>
      </c>
      <c r="L211" s="33">
        <v>0</v>
      </c>
      <c r="M211" s="38">
        <f t="shared" si="51"/>
        <v>0</v>
      </c>
      <c r="N211" s="33">
        <f t="shared" si="52"/>
        <v>4008524</v>
      </c>
      <c r="O211" s="38">
        <f t="shared" si="53"/>
        <v>0.58100967092307876</v>
      </c>
      <c r="P211" s="33">
        <v>150468</v>
      </c>
      <c r="Q211" s="33">
        <v>11542776</v>
      </c>
      <c r="R211" s="33">
        <v>11542776</v>
      </c>
      <c r="S211" s="33">
        <v>450542</v>
      </c>
      <c r="T211" s="38">
        <f t="shared" si="54"/>
        <v>3.9032378346422036E-2</v>
      </c>
      <c r="U211" s="38">
        <f t="shared" si="55"/>
        <v>9.2623414945370453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24277972</v>
      </c>
      <c r="E212" s="33">
        <v>27218740</v>
      </c>
      <c r="F212" s="33">
        <v>4011588</v>
      </c>
      <c r="G212" s="38">
        <f t="shared" si="48"/>
        <v>0.16523571243924329</v>
      </c>
      <c r="H212" s="33">
        <v>9783875</v>
      </c>
      <c r="I212" s="38">
        <f t="shared" si="49"/>
        <v>0.40299391563677561</v>
      </c>
      <c r="J212" s="33">
        <v>13541706</v>
      </c>
      <c r="K212" s="38">
        <f t="shared" si="50"/>
        <v>0.49751406567680945</v>
      </c>
      <c r="L212" s="33">
        <v>0</v>
      </c>
      <c r="M212" s="38">
        <f t="shared" si="51"/>
        <v>0</v>
      </c>
      <c r="N212" s="33">
        <f t="shared" si="52"/>
        <v>27337169</v>
      </c>
      <c r="O212" s="38">
        <f t="shared" si="53"/>
        <v>1.0043510096352732</v>
      </c>
      <c r="P212" s="33">
        <v>4714731</v>
      </c>
      <c r="Q212" s="33">
        <v>37403370</v>
      </c>
      <c r="R212" s="33">
        <v>26985264</v>
      </c>
      <c r="S212" s="33">
        <v>20253461</v>
      </c>
      <c r="T212" s="38">
        <f t="shared" si="54"/>
        <v>0.75053781204438097</v>
      </c>
      <c r="U212" s="38">
        <f t="shared" si="55"/>
        <v>1.8722117974493138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22995492</v>
      </c>
      <c r="E213" s="33">
        <v>20619868</v>
      </c>
      <c r="F213" s="33">
        <v>2083105</v>
      </c>
      <c r="G213" s="38">
        <f t="shared" si="48"/>
        <v>9.0587537766097806E-2</v>
      </c>
      <c r="H213" s="33">
        <v>2293620</v>
      </c>
      <c r="I213" s="38">
        <f t="shared" si="49"/>
        <v>9.974215815865127E-2</v>
      </c>
      <c r="J213" s="33">
        <v>2597476</v>
      </c>
      <c r="K213" s="38">
        <f t="shared" si="50"/>
        <v>0.12596957458699543</v>
      </c>
      <c r="L213" s="33">
        <v>0</v>
      </c>
      <c r="M213" s="38">
        <f t="shared" si="51"/>
        <v>0</v>
      </c>
      <c r="N213" s="33">
        <f t="shared" si="52"/>
        <v>6974201</v>
      </c>
      <c r="O213" s="38">
        <f t="shared" si="53"/>
        <v>0.33822723792412251</v>
      </c>
      <c r="P213" s="33">
        <v>2150609</v>
      </c>
      <c r="Q213" s="33">
        <v>22935960</v>
      </c>
      <c r="R213" s="33">
        <v>18339612</v>
      </c>
      <c r="S213" s="33">
        <v>5702174</v>
      </c>
      <c r="T213" s="38">
        <f t="shared" si="54"/>
        <v>0.3109211906991271</v>
      </c>
      <c r="U213" s="38">
        <f t="shared" si="55"/>
        <v>0.2077862596129747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75250530</v>
      </c>
      <c r="E214" s="33">
        <v>75558944</v>
      </c>
      <c r="F214" s="33">
        <v>5688593</v>
      </c>
      <c r="G214" s="38">
        <f t="shared" si="48"/>
        <v>7.5595387833148814E-2</v>
      </c>
      <c r="H214" s="33">
        <v>16489770</v>
      </c>
      <c r="I214" s="38">
        <f t="shared" si="49"/>
        <v>0.21913161276073403</v>
      </c>
      <c r="J214" s="33">
        <v>17971047</v>
      </c>
      <c r="K214" s="38">
        <f t="shared" si="50"/>
        <v>0.23784142615862922</v>
      </c>
      <c r="L214" s="33">
        <v>0</v>
      </c>
      <c r="M214" s="38">
        <f t="shared" si="51"/>
        <v>0</v>
      </c>
      <c r="N214" s="33">
        <f t="shared" si="52"/>
        <v>40149410</v>
      </c>
      <c r="O214" s="38">
        <f t="shared" si="53"/>
        <v>0.5313654198237604</v>
      </c>
      <c r="P214" s="33">
        <v>12330963</v>
      </c>
      <c r="Q214" s="33">
        <v>60777960</v>
      </c>
      <c r="R214" s="33">
        <v>63811256</v>
      </c>
      <c r="S214" s="33">
        <v>36866589</v>
      </c>
      <c r="T214" s="38">
        <f t="shared" si="54"/>
        <v>0.57774429326387178</v>
      </c>
      <c r="U214" s="38">
        <f t="shared" si="55"/>
        <v>0.45739201390840267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20139021</v>
      </c>
      <c r="E215" s="33">
        <v>18239021</v>
      </c>
      <c r="F215" s="33">
        <v>2797730</v>
      </c>
      <c r="G215" s="38">
        <f t="shared" si="48"/>
        <v>0.13892085419643785</v>
      </c>
      <c r="H215" s="33">
        <v>3246510</v>
      </c>
      <c r="I215" s="38">
        <f t="shared" si="49"/>
        <v>0.16120495628859019</v>
      </c>
      <c r="J215" s="33">
        <v>2490156</v>
      </c>
      <c r="K215" s="38">
        <f t="shared" si="50"/>
        <v>0.13652903848293174</v>
      </c>
      <c r="L215" s="33">
        <v>0</v>
      </c>
      <c r="M215" s="38">
        <f t="shared" si="51"/>
        <v>0</v>
      </c>
      <c r="N215" s="33">
        <f t="shared" si="52"/>
        <v>8534396</v>
      </c>
      <c r="O215" s="38">
        <f t="shared" si="53"/>
        <v>0.46791963230921219</v>
      </c>
      <c r="P215" s="33">
        <v>3368592</v>
      </c>
      <c r="Q215" s="33">
        <v>37265122</v>
      </c>
      <c r="R215" s="33">
        <v>34240008</v>
      </c>
      <c r="S215" s="33">
        <v>25121047</v>
      </c>
      <c r="T215" s="38">
        <f t="shared" si="54"/>
        <v>0.73367526666465732</v>
      </c>
      <c r="U215" s="38">
        <f t="shared" si="55"/>
        <v>-0.26077245329799514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230375409</v>
      </c>
      <c r="E216" s="34">
        <f>SUM(E208:E215)</f>
        <v>243230758</v>
      </c>
      <c r="F216" s="34">
        <f>SUM(F208:F215)</f>
        <v>33867551</v>
      </c>
      <c r="G216" s="39">
        <f t="shared" si="48"/>
        <v>0.14701026965946701</v>
      </c>
      <c r="H216" s="34">
        <f>SUM(H208:H215)</f>
        <v>53874671</v>
      </c>
      <c r="I216" s="39">
        <f t="shared" si="49"/>
        <v>0.2338559971910891</v>
      </c>
      <c r="J216" s="34">
        <f>SUM(J208:J215)</f>
        <v>66644867</v>
      </c>
      <c r="K216" s="39">
        <f t="shared" si="50"/>
        <v>0.27399851707899542</v>
      </c>
      <c r="L216" s="34">
        <f>SUM(L208:L215)</f>
        <v>0</v>
      </c>
      <c r="M216" s="39">
        <f t="shared" si="51"/>
        <v>0</v>
      </c>
      <c r="N216" s="34">
        <f t="shared" si="52"/>
        <v>154387089</v>
      </c>
      <c r="O216" s="39">
        <f t="shared" si="53"/>
        <v>0.63473505682204878</v>
      </c>
      <c r="P216" s="34">
        <f>SUM(P208:P215)</f>
        <v>41763822</v>
      </c>
      <c r="Q216" s="34">
        <f>SUM(Q208:Q215)</f>
        <v>243413568</v>
      </c>
      <c r="R216" s="34">
        <f>SUM(R208:R215)</f>
        <v>235358883</v>
      </c>
      <c r="S216" s="34">
        <f>SUM(S208:S215)</f>
        <v>144089425</v>
      </c>
      <c r="T216" s="39">
        <f t="shared" si="54"/>
        <v>0.61221154333911421</v>
      </c>
      <c r="U216" s="39">
        <f t="shared" si="55"/>
        <v>0.5957559391954117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55381368</v>
      </c>
      <c r="E217" s="33">
        <v>47232668</v>
      </c>
      <c r="F217" s="33">
        <v>1145838</v>
      </c>
      <c r="G217" s="38">
        <f t="shared" si="48"/>
        <v>2.0689954787682385E-2</v>
      </c>
      <c r="H217" s="33">
        <v>1296026</v>
      </c>
      <c r="I217" s="38">
        <f t="shared" si="49"/>
        <v>2.3401841572421974E-2</v>
      </c>
      <c r="J217" s="33">
        <v>1709072</v>
      </c>
      <c r="K217" s="38">
        <f t="shared" si="50"/>
        <v>3.6184108846021572E-2</v>
      </c>
      <c r="L217" s="33">
        <v>0</v>
      </c>
      <c r="M217" s="38">
        <f t="shared" si="51"/>
        <v>0</v>
      </c>
      <c r="N217" s="33">
        <f t="shared" si="52"/>
        <v>4150936</v>
      </c>
      <c r="O217" s="38">
        <f t="shared" si="53"/>
        <v>8.7882734043310873E-2</v>
      </c>
      <c r="P217" s="33">
        <v>9036834</v>
      </c>
      <c r="Q217" s="33">
        <v>30184764</v>
      </c>
      <c r="R217" s="33">
        <v>29429094</v>
      </c>
      <c r="S217" s="33">
        <v>18924441</v>
      </c>
      <c r="T217" s="38">
        <f t="shared" si="54"/>
        <v>0.64305211026883802</v>
      </c>
      <c r="U217" s="38">
        <f t="shared" si="55"/>
        <v>-0.81087712798530986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57630520</v>
      </c>
      <c r="E218" s="33">
        <v>54073966</v>
      </c>
      <c r="F218" s="33">
        <v>7693673</v>
      </c>
      <c r="G218" s="38">
        <f t="shared" si="48"/>
        <v>0.13349997536027786</v>
      </c>
      <c r="H218" s="33">
        <v>14061338</v>
      </c>
      <c r="I218" s="38">
        <f t="shared" si="49"/>
        <v>0.24399116995647446</v>
      </c>
      <c r="J218" s="33">
        <v>15981240</v>
      </c>
      <c r="K218" s="38">
        <f t="shared" si="50"/>
        <v>0.29554407013534018</v>
      </c>
      <c r="L218" s="33">
        <v>0</v>
      </c>
      <c r="M218" s="38">
        <f t="shared" si="51"/>
        <v>0</v>
      </c>
      <c r="N218" s="33">
        <f t="shared" si="52"/>
        <v>37736251</v>
      </c>
      <c r="O218" s="38">
        <f t="shared" si="53"/>
        <v>0.69786357079856132</v>
      </c>
      <c r="P218" s="33">
        <v>11672670</v>
      </c>
      <c r="Q218" s="33">
        <v>186813343</v>
      </c>
      <c r="R218" s="33">
        <v>186813343</v>
      </c>
      <c r="S218" s="33">
        <v>36804217</v>
      </c>
      <c r="T218" s="38">
        <f t="shared" si="54"/>
        <v>0.19701064393457163</v>
      </c>
      <c r="U218" s="38">
        <f t="shared" si="55"/>
        <v>0.3691160634199373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52384771</v>
      </c>
      <c r="E219" s="33">
        <v>51451745</v>
      </c>
      <c r="F219" s="33">
        <v>9936053</v>
      </c>
      <c r="G219" s="38">
        <f t="shared" si="48"/>
        <v>0.18967445710510025</v>
      </c>
      <c r="H219" s="33">
        <v>11475433</v>
      </c>
      <c r="I219" s="38">
        <f t="shared" si="49"/>
        <v>0.21906047847379156</v>
      </c>
      <c r="J219" s="33">
        <v>7264600</v>
      </c>
      <c r="K219" s="38">
        <f t="shared" si="50"/>
        <v>0.14119249016724311</v>
      </c>
      <c r="L219" s="33">
        <v>0</v>
      </c>
      <c r="M219" s="38">
        <f t="shared" si="51"/>
        <v>0</v>
      </c>
      <c r="N219" s="33">
        <f t="shared" si="52"/>
        <v>28676086</v>
      </c>
      <c r="O219" s="38">
        <f t="shared" si="53"/>
        <v>0.55733942551413951</v>
      </c>
      <c r="P219" s="33">
        <v>10467108</v>
      </c>
      <c r="Q219" s="33">
        <v>48266180</v>
      </c>
      <c r="R219" s="33">
        <v>47742493</v>
      </c>
      <c r="S219" s="33">
        <v>31678599</v>
      </c>
      <c r="T219" s="38">
        <f t="shared" si="54"/>
        <v>0.66353047378569019</v>
      </c>
      <c r="U219" s="38">
        <f t="shared" si="55"/>
        <v>-0.30595920095598517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3137988</v>
      </c>
      <c r="E220" s="33">
        <v>3771272</v>
      </c>
      <c r="F220" s="33">
        <v>422847</v>
      </c>
      <c r="G220" s="38">
        <f t="shared" si="48"/>
        <v>0.1347509933116379</v>
      </c>
      <c r="H220" s="33">
        <v>467589</v>
      </c>
      <c r="I220" s="38">
        <f t="shared" si="49"/>
        <v>0.14900917403125824</v>
      </c>
      <c r="J220" s="33">
        <v>540647</v>
      </c>
      <c r="K220" s="38">
        <f t="shared" si="50"/>
        <v>0.1433593227961282</v>
      </c>
      <c r="L220" s="33">
        <v>0</v>
      </c>
      <c r="M220" s="38">
        <f t="shared" si="51"/>
        <v>0</v>
      </c>
      <c r="N220" s="33">
        <f t="shared" si="52"/>
        <v>1431083</v>
      </c>
      <c r="O220" s="38">
        <f t="shared" si="53"/>
        <v>0.37946957949466387</v>
      </c>
      <c r="P220" s="33">
        <v>327284</v>
      </c>
      <c r="Q220" s="33">
        <v>2660208</v>
      </c>
      <c r="R220" s="33">
        <v>2640212</v>
      </c>
      <c r="S220" s="33">
        <v>1215349</v>
      </c>
      <c r="T220" s="38">
        <f t="shared" si="54"/>
        <v>0.46032250440494932</v>
      </c>
      <c r="U220" s="38">
        <f t="shared" si="55"/>
        <v>0.65192004497622857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9449076</v>
      </c>
      <c r="E221" s="33">
        <v>8811682</v>
      </c>
      <c r="F221" s="33">
        <v>1613945</v>
      </c>
      <c r="G221" s="38">
        <f t="shared" si="48"/>
        <v>0.17080453157536249</v>
      </c>
      <c r="H221" s="33">
        <v>414422</v>
      </c>
      <c r="I221" s="38">
        <f t="shared" si="49"/>
        <v>4.3858468277744832E-2</v>
      </c>
      <c r="J221" s="33">
        <v>3370121</v>
      </c>
      <c r="K221" s="38">
        <f t="shared" si="50"/>
        <v>0.38246057903587533</v>
      </c>
      <c r="L221" s="33">
        <v>0</v>
      </c>
      <c r="M221" s="38">
        <f t="shared" si="51"/>
        <v>0</v>
      </c>
      <c r="N221" s="33">
        <f t="shared" si="52"/>
        <v>5398488</v>
      </c>
      <c r="O221" s="38">
        <f t="shared" si="53"/>
        <v>0.61265125091895056</v>
      </c>
      <c r="P221" s="33">
        <v>2279559</v>
      </c>
      <c r="Q221" s="33">
        <v>11604556</v>
      </c>
      <c r="R221" s="33">
        <v>13153966</v>
      </c>
      <c r="S221" s="33">
        <v>5167630</v>
      </c>
      <c r="T221" s="38">
        <f t="shared" si="54"/>
        <v>0.39285718086849242</v>
      </c>
      <c r="U221" s="38">
        <f t="shared" si="55"/>
        <v>0.47840920107792773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30466898</v>
      </c>
      <c r="E222" s="33">
        <v>30229898</v>
      </c>
      <c r="F222" s="33">
        <v>-4988</v>
      </c>
      <c r="G222" s="38">
        <f t="shared" si="48"/>
        <v>-1.6371866935714952E-4</v>
      </c>
      <c r="H222" s="33">
        <v>12278140</v>
      </c>
      <c r="I222" s="38">
        <f t="shared" si="49"/>
        <v>0.40299934702902801</v>
      </c>
      <c r="J222" s="33">
        <v>13116324</v>
      </c>
      <c r="K222" s="38">
        <f t="shared" si="50"/>
        <v>0.43388581727930409</v>
      </c>
      <c r="L222" s="33">
        <v>0</v>
      </c>
      <c r="M222" s="38">
        <f t="shared" si="51"/>
        <v>0</v>
      </c>
      <c r="N222" s="33">
        <f t="shared" si="52"/>
        <v>25389476</v>
      </c>
      <c r="O222" s="38">
        <f t="shared" si="53"/>
        <v>0.83987964497928502</v>
      </c>
      <c r="P222" s="33">
        <v>2340701</v>
      </c>
      <c r="Q222" s="33">
        <v>35029154</v>
      </c>
      <c r="R222" s="33">
        <v>43361162</v>
      </c>
      <c r="S222" s="33">
        <v>6683496</v>
      </c>
      <c r="T222" s="38">
        <f t="shared" si="54"/>
        <v>0.15413553723491083</v>
      </c>
      <c r="U222" s="38">
        <f t="shared" si="55"/>
        <v>4.6035879849668966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32844560</v>
      </c>
      <c r="E223" s="33">
        <v>39023139</v>
      </c>
      <c r="F223" s="33">
        <v>6588992</v>
      </c>
      <c r="G223" s="38">
        <f t="shared" si="48"/>
        <v>0.20061136456082834</v>
      </c>
      <c r="H223" s="33">
        <v>7364812</v>
      </c>
      <c r="I223" s="38">
        <f t="shared" si="49"/>
        <v>0.22423232340454552</v>
      </c>
      <c r="J223" s="33">
        <v>5618793</v>
      </c>
      <c r="K223" s="38">
        <f t="shared" si="50"/>
        <v>0.14398618727212079</v>
      </c>
      <c r="L223" s="33">
        <v>0</v>
      </c>
      <c r="M223" s="38">
        <f t="shared" si="51"/>
        <v>0</v>
      </c>
      <c r="N223" s="33">
        <f t="shared" si="52"/>
        <v>19572597</v>
      </c>
      <c r="O223" s="38">
        <f t="shared" si="53"/>
        <v>0.50156387983037454</v>
      </c>
      <c r="P223" s="33">
        <v>5366367</v>
      </c>
      <c r="Q223" s="33">
        <v>32827666</v>
      </c>
      <c r="R223" s="33">
        <v>32952011</v>
      </c>
      <c r="S223" s="33">
        <v>20305637</v>
      </c>
      <c r="T223" s="38">
        <f t="shared" si="54"/>
        <v>0.61621844566633577</v>
      </c>
      <c r="U223" s="38">
        <f t="shared" si="55"/>
        <v>4.7038527182356349E-2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241295181</v>
      </c>
      <c r="E224" s="34">
        <f>SUM(E217:E223)</f>
        <v>234594370</v>
      </c>
      <c r="F224" s="34">
        <f>SUM(F217:F223)</f>
        <v>27396360</v>
      </c>
      <c r="G224" s="39">
        <f t="shared" si="48"/>
        <v>0.11353877804961218</v>
      </c>
      <c r="H224" s="34">
        <f>SUM(H217:H223)</f>
        <v>47357760</v>
      </c>
      <c r="I224" s="39">
        <f t="shared" si="49"/>
        <v>0.19626483961981819</v>
      </c>
      <c r="J224" s="34">
        <f>SUM(J217:J223)</f>
        <v>47600797</v>
      </c>
      <c r="K224" s="39">
        <f t="shared" si="50"/>
        <v>0.20290681741424571</v>
      </c>
      <c r="L224" s="34">
        <f>SUM(L217:L223)</f>
        <v>0</v>
      </c>
      <c r="M224" s="39">
        <f t="shared" si="51"/>
        <v>0</v>
      </c>
      <c r="N224" s="34">
        <f t="shared" si="52"/>
        <v>122354917</v>
      </c>
      <c r="O224" s="39">
        <f t="shared" si="53"/>
        <v>0.52155947732249497</v>
      </c>
      <c r="P224" s="34">
        <f>SUM(P217:P223)</f>
        <v>41490523</v>
      </c>
      <c r="Q224" s="34">
        <f>SUM(Q217:Q223)</f>
        <v>347385871</v>
      </c>
      <c r="R224" s="34">
        <f>SUM(R217:R223)</f>
        <v>356092281</v>
      </c>
      <c r="S224" s="34">
        <f>SUM(S217:S223)</f>
        <v>120779369</v>
      </c>
      <c r="T224" s="39">
        <f t="shared" si="54"/>
        <v>0.33917996947538437</v>
      </c>
      <c r="U224" s="39">
        <f t="shared" si="55"/>
        <v>0.14726914866799823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38526680</v>
      </c>
      <c r="E225" s="33">
        <v>32059029</v>
      </c>
      <c r="F225" s="33">
        <v>4588131</v>
      </c>
      <c r="G225" s="38">
        <f t="shared" si="48"/>
        <v>0.11908970614649381</v>
      </c>
      <c r="H225" s="33">
        <v>6378621</v>
      </c>
      <c r="I225" s="38">
        <f t="shared" si="49"/>
        <v>0.16556373401497351</v>
      </c>
      <c r="J225" s="33">
        <v>10991900</v>
      </c>
      <c r="K225" s="38">
        <f t="shared" si="50"/>
        <v>0.34286440802683077</v>
      </c>
      <c r="L225" s="33">
        <v>0</v>
      </c>
      <c r="M225" s="38">
        <f t="shared" si="51"/>
        <v>0</v>
      </c>
      <c r="N225" s="33">
        <f t="shared" si="52"/>
        <v>21958652</v>
      </c>
      <c r="O225" s="38">
        <f t="shared" si="53"/>
        <v>0.68494438805367441</v>
      </c>
      <c r="P225" s="33">
        <v>4711868</v>
      </c>
      <c r="Q225" s="33">
        <v>26458116</v>
      </c>
      <c r="R225" s="33">
        <v>22551666</v>
      </c>
      <c r="S225" s="33">
        <v>15502232</v>
      </c>
      <c r="T225" s="38">
        <f t="shared" si="54"/>
        <v>0.68740961310796289</v>
      </c>
      <c r="U225" s="38">
        <f t="shared" si="55"/>
        <v>1.3328115303739407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42730358</v>
      </c>
      <c r="E226" s="33">
        <v>39458577</v>
      </c>
      <c r="F226" s="33">
        <v>9610434</v>
      </c>
      <c r="G226" s="38">
        <f t="shared" si="48"/>
        <v>0.2249088107335773</v>
      </c>
      <c r="H226" s="33">
        <v>14995215</v>
      </c>
      <c r="I226" s="38">
        <f t="shared" si="49"/>
        <v>0.350926500545584</v>
      </c>
      <c r="J226" s="33">
        <v>6300991</v>
      </c>
      <c r="K226" s="38">
        <f t="shared" si="50"/>
        <v>0.15968621980463207</v>
      </c>
      <c r="L226" s="33">
        <v>0</v>
      </c>
      <c r="M226" s="38">
        <f t="shared" si="51"/>
        <v>0</v>
      </c>
      <c r="N226" s="33">
        <f t="shared" si="52"/>
        <v>30906640</v>
      </c>
      <c r="O226" s="38">
        <f t="shared" si="53"/>
        <v>0.78326798252253238</v>
      </c>
      <c r="P226" s="33">
        <v>20775966</v>
      </c>
      <c r="Q226" s="33">
        <v>57437237</v>
      </c>
      <c r="R226" s="33">
        <v>79230669</v>
      </c>
      <c r="S226" s="33">
        <v>55700331</v>
      </c>
      <c r="T226" s="38">
        <f t="shared" si="54"/>
        <v>0.70301477575558524</v>
      </c>
      <c r="U226" s="38">
        <f t="shared" si="55"/>
        <v>-0.69671730306066149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33132762</v>
      </c>
      <c r="E227" s="33">
        <v>12507101</v>
      </c>
      <c r="F227" s="33">
        <v>1279671</v>
      </c>
      <c r="G227" s="38">
        <f t="shared" si="48"/>
        <v>3.8622527153033603E-2</v>
      </c>
      <c r="H227" s="33">
        <v>2305711</v>
      </c>
      <c r="I227" s="38">
        <f t="shared" si="49"/>
        <v>6.9590063152598025E-2</v>
      </c>
      <c r="J227" s="33">
        <v>1540948</v>
      </c>
      <c r="K227" s="38">
        <f t="shared" si="50"/>
        <v>0.12320584922117443</v>
      </c>
      <c r="L227" s="33">
        <v>0</v>
      </c>
      <c r="M227" s="38">
        <f t="shared" si="51"/>
        <v>0</v>
      </c>
      <c r="N227" s="33">
        <f t="shared" si="52"/>
        <v>5126330</v>
      </c>
      <c r="O227" s="38">
        <f t="shared" si="53"/>
        <v>0.40987355902858702</v>
      </c>
      <c r="P227" s="33">
        <v>701749</v>
      </c>
      <c r="Q227" s="33">
        <v>36635505</v>
      </c>
      <c r="R227" s="33">
        <v>45844108</v>
      </c>
      <c r="S227" s="33">
        <v>4386978</v>
      </c>
      <c r="T227" s="38">
        <f t="shared" si="54"/>
        <v>9.5693387686810266E-2</v>
      </c>
      <c r="U227" s="38">
        <f t="shared" si="55"/>
        <v>1.1958677532850066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54980692</v>
      </c>
      <c r="E228" s="33">
        <v>60507635</v>
      </c>
      <c r="F228" s="33">
        <v>12745138</v>
      </c>
      <c r="G228" s="38">
        <f t="shared" si="48"/>
        <v>0.23181116017964998</v>
      </c>
      <c r="H228" s="33">
        <v>15666758</v>
      </c>
      <c r="I228" s="38">
        <f t="shared" si="49"/>
        <v>0.28495017850993948</v>
      </c>
      <c r="J228" s="33">
        <v>15878674</v>
      </c>
      <c r="K228" s="38">
        <f t="shared" si="50"/>
        <v>0.26242430397420097</v>
      </c>
      <c r="L228" s="33">
        <v>0</v>
      </c>
      <c r="M228" s="38">
        <f t="shared" si="51"/>
        <v>0</v>
      </c>
      <c r="N228" s="33">
        <f t="shared" si="52"/>
        <v>44290570</v>
      </c>
      <c r="O228" s="38">
        <f t="shared" si="53"/>
        <v>0.73198316212491199</v>
      </c>
      <c r="P228" s="33">
        <v>15979239</v>
      </c>
      <c r="Q228" s="33">
        <v>50081057</v>
      </c>
      <c r="R228" s="33">
        <v>58381272</v>
      </c>
      <c r="S228" s="33">
        <v>44889163</v>
      </c>
      <c r="T228" s="38">
        <f t="shared" si="54"/>
        <v>0.76889662493136501</v>
      </c>
      <c r="U228" s="38">
        <f t="shared" si="55"/>
        <v>-6.2934786819321964E-3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19112213</v>
      </c>
      <c r="E229" s="33">
        <v>18467376</v>
      </c>
      <c r="F229" s="33">
        <v>4876263</v>
      </c>
      <c r="G229" s="38">
        <f t="shared" si="48"/>
        <v>0.25513858599210881</v>
      </c>
      <c r="H229" s="33">
        <v>4472695</v>
      </c>
      <c r="I229" s="38">
        <f t="shared" si="49"/>
        <v>0.23402287322771048</v>
      </c>
      <c r="J229" s="33">
        <v>3750912</v>
      </c>
      <c r="K229" s="38">
        <f t="shared" si="50"/>
        <v>0.20311017656217104</v>
      </c>
      <c r="L229" s="33">
        <v>0</v>
      </c>
      <c r="M229" s="38">
        <f t="shared" si="51"/>
        <v>0</v>
      </c>
      <c r="N229" s="33">
        <f t="shared" si="52"/>
        <v>13099870</v>
      </c>
      <c r="O229" s="38">
        <f t="shared" si="53"/>
        <v>0.70935199456598486</v>
      </c>
      <c r="P229" s="33">
        <v>3946146</v>
      </c>
      <c r="Q229" s="33">
        <v>18583506</v>
      </c>
      <c r="R229" s="33">
        <v>18509953</v>
      </c>
      <c r="S229" s="33">
        <v>12777735</v>
      </c>
      <c r="T229" s="38">
        <f t="shared" si="54"/>
        <v>0.69031698783892104</v>
      </c>
      <c r="U229" s="38">
        <f t="shared" si="55"/>
        <v>-4.9474601294528853E-2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188482705</v>
      </c>
      <c r="E230" s="34">
        <f>SUM(E225:E229)</f>
        <v>162999718</v>
      </c>
      <c r="F230" s="34">
        <f>SUM(F225:F229)</f>
        <v>33099637</v>
      </c>
      <c r="G230" s="39">
        <f t="shared" si="48"/>
        <v>0.17561100367272425</v>
      </c>
      <c r="H230" s="34">
        <f>SUM(H225:H229)</f>
        <v>43819000</v>
      </c>
      <c r="I230" s="39">
        <f t="shared" si="49"/>
        <v>0.23248286891892814</v>
      </c>
      <c r="J230" s="34">
        <f>SUM(J225:J229)</f>
        <v>38463425</v>
      </c>
      <c r="K230" s="39">
        <f t="shared" si="50"/>
        <v>0.23597234076196377</v>
      </c>
      <c r="L230" s="34">
        <f>SUM(L225:L229)</f>
        <v>0</v>
      </c>
      <c r="M230" s="39">
        <f t="shared" si="51"/>
        <v>0</v>
      </c>
      <c r="N230" s="34">
        <f t="shared" si="52"/>
        <v>115382062</v>
      </c>
      <c r="O230" s="39">
        <f t="shared" si="53"/>
        <v>0.70786663569565189</v>
      </c>
      <c r="P230" s="34">
        <f>SUM(P225:P229)</f>
        <v>46114968</v>
      </c>
      <c r="Q230" s="34">
        <f>SUM(Q225:Q229)</f>
        <v>189195421</v>
      </c>
      <c r="R230" s="34">
        <f>SUM(R225:R229)</f>
        <v>224517668</v>
      </c>
      <c r="S230" s="34">
        <f>SUM(S225:S229)</f>
        <v>133256439</v>
      </c>
      <c r="T230" s="39">
        <f t="shared" si="54"/>
        <v>0.59352317430982759</v>
      </c>
      <c r="U230" s="39">
        <f t="shared" si="55"/>
        <v>-0.16592319873235084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660153295</v>
      </c>
      <c r="E231" s="34">
        <f>SUM(E208:E215,E217:E223,E225:E229)</f>
        <v>640824846</v>
      </c>
      <c r="F231" s="34">
        <f>SUM(F208:F215,F217:F223,F225:F229)</f>
        <v>94363548</v>
      </c>
      <c r="G231" s="39">
        <f t="shared" si="48"/>
        <v>0.1429418723116424</v>
      </c>
      <c r="H231" s="34">
        <f>SUM(H208:H215,H217:H223,H225:H229)</f>
        <v>145051431</v>
      </c>
      <c r="I231" s="39">
        <f t="shared" si="49"/>
        <v>0.21972386125861873</v>
      </c>
      <c r="J231" s="34">
        <f>SUM(J208:J215,J217:J223,J225:J229)</f>
        <v>152709089</v>
      </c>
      <c r="K231" s="39">
        <f t="shared" si="50"/>
        <v>0.23830082424737944</v>
      </c>
      <c r="L231" s="34">
        <f>SUM(L208:L215,L217:L223,L225:L229)</f>
        <v>0</v>
      </c>
      <c r="M231" s="39">
        <f t="shared" si="51"/>
        <v>0</v>
      </c>
      <c r="N231" s="34">
        <f t="shared" si="52"/>
        <v>392124068</v>
      </c>
      <c r="O231" s="39">
        <f t="shared" si="53"/>
        <v>0.61190521941778764</v>
      </c>
      <c r="P231" s="34">
        <f>SUM(P208:P215,P217:P223,P225:P229)</f>
        <v>129369313</v>
      </c>
      <c r="Q231" s="34">
        <f>SUM(Q208:Q215,Q217:Q223,Q225:Q229)</f>
        <v>779994860</v>
      </c>
      <c r="R231" s="34">
        <f>SUM(R208:R215,R217:R223,R225:R229)</f>
        <v>815968832</v>
      </c>
      <c r="S231" s="34">
        <f>SUM(S208:S215,S217:S223,S225:S229)</f>
        <v>398125233</v>
      </c>
      <c r="T231" s="39">
        <f t="shared" si="54"/>
        <v>0.48791720637682395</v>
      </c>
      <c r="U231" s="39">
        <f t="shared" si="55"/>
        <v>0.18041199615862524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17126319</v>
      </c>
      <c r="E234" s="33">
        <v>17913817</v>
      </c>
      <c r="F234" s="33">
        <v>0</v>
      </c>
      <c r="G234" s="38">
        <f t="shared" ref="G234:G260" si="56">IF(($D234     =0),0,($F234     /$D234     ))</f>
        <v>0</v>
      </c>
      <c r="H234" s="33">
        <v>5049358</v>
      </c>
      <c r="I234" s="38">
        <f t="shared" ref="I234:I260" si="57">IF(($D234     =0),0,($H234     /$D234     ))</f>
        <v>0.29483031350753186</v>
      </c>
      <c r="J234" s="33">
        <v>6393500</v>
      </c>
      <c r="K234" s="38">
        <f t="shared" ref="K234:K260" si="58">IF(($E234     =0),0,($J234     /$E234     ))</f>
        <v>0.35690327750919865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11442858</v>
      </c>
      <c r="O234" s="38">
        <f t="shared" ref="O234:O260" si="61">IF(($E234     =0),0,($N234     /$E234     ))</f>
        <v>0.63877274173337817</v>
      </c>
      <c r="P234" s="33">
        <v>4295295</v>
      </c>
      <c r="Q234" s="33">
        <v>19993014</v>
      </c>
      <c r="R234" s="33">
        <v>17756014</v>
      </c>
      <c r="S234" s="33">
        <v>10412921</v>
      </c>
      <c r="T234" s="38">
        <f t="shared" ref="T234:T260" si="62">IF(($R234     =0),0,($S234     /$R234     ))</f>
        <v>0.58644473923032503</v>
      </c>
      <c r="U234" s="38">
        <f t="shared" ref="U234:U260" si="63">IF(($P234     =0),0,(($J234     /$P234     )-1))</f>
        <v>0.48848914917368891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37350672</v>
      </c>
      <c r="E235" s="33">
        <v>37771689</v>
      </c>
      <c r="F235" s="33">
        <v>7162562</v>
      </c>
      <c r="G235" s="38">
        <f t="shared" si="56"/>
        <v>0.19176527801159776</v>
      </c>
      <c r="H235" s="33">
        <v>9164931</v>
      </c>
      <c r="I235" s="38">
        <f t="shared" si="57"/>
        <v>0.24537526393099435</v>
      </c>
      <c r="J235" s="33">
        <v>7944143</v>
      </c>
      <c r="K235" s="38">
        <f t="shared" si="58"/>
        <v>0.21032003625784382</v>
      </c>
      <c r="L235" s="33">
        <v>0</v>
      </c>
      <c r="M235" s="38">
        <f t="shared" si="59"/>
        <v>0</v>
      </c>
      <c r="N235" s="33">
        <f t="shared" si="60"/>
        <v>24271636</v>
      </c>
      <c r="O235" s="38">
        <f t="shared" si="61"/>
        <v>0.64258805053700407</v>
      </c>
      <c r="P235" s="33">
        <v>7929379</v>
      </c>
      <c r="Q235" s="33">
        <v>35742696</v>
      </c>
      <c r="R235" s="33">
        <v>34723096</v>
      </c>
      <c r="S235" s="33">
        <v>24692580</v>
      </c>
      <c r="T235" s="38">
        <f t="shared" si="62"/>
        <v>0.71112840859582338</v>
      </c>
      <c r="U235" s="38">
        <f t="shared" si="63"/>
        <v>1.8619364769927316E-3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75970282</v>
      </c>
      <c r="E236" s="33">
        <v>71729071</v>
      </c>
      <c r="F236" s="33">
        <v>11316874</v>
      </c>
      <c r="G236" s="38">
        <f t="shared" si="56"/>
        <v>0.1489644858762009</v>
      </c>
      <c r="H236" s="33">
        <v>10976805</v>
      </c>
      <c r="I236" s="38">
        <f t="shared" si="57"/>
        <v>0.14448814340323232</v>
      </c>
      <c r="J236" s="33">
        <v>11276057</v>
      </c>
      <c r="K236" s="38">
        <f t="shared" si="58"/>
        <v>0.15720344405408512</v>
      </c>
      <c r="L236" s="33">
        <v>0</v>
      </c>
      <c r="M236" s="38">
        <f t="shared" si="59"/>
        <v>0</v>
      </c>
      <c r="N236" s="33">
        <f t="shared" si="60"/>
        <v>33569736</v>
      </c>
      <c r="O236" s="38">
        <f t="shared" si="61"/>
        <v>0.46800739967760074</v>
      </c>
      <c r="P236" s="33">
        <v>7296672</v>
      </c>
      <c r="Q236" s="33">
        <v>76209636</v>
      </c>
      <c r="R236" s="33">
        <v>72219486</v>
      </c>
      <c r="S236" s="33">
        <v>31381355</v>
      </c>
      <c r="T236" s="38">
        <f t="shared" si="62"/>
        <v>0.43452753180768966</v>
      </c>
      <c r="U236" s="38">
        <f t="shared" si="63"/>
        <v>0.54536986176711788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24883247</v>
      </c>
      <c r="E237" s="33">
        <v>24883247</v>
      </c>
      <c r="F237" s="33">
        <v>3519610</v>
      </c>
      <c r="G237" s="38">
        <f t="shared" si="56"/>
        <v>0.14144496495975786</v>
      </c>
      <c r="H237" s="33">
        <v>1449459</v>
      </c>
      <c r="I237" s="38">
        <f t="shared" si="57"/>
        <v>5.8250396340959847E-2</v>
      </c>
      <c r="J237" s="33">
        <v>1034560</v>
      </c>
      <c r="K237" s="38">
        <f t="shared" si="58"/>
        <v>4.1576567559691871E-2</v>
      </c>
      <c r="L237" s="33">
        <v>0</v>
      </c>
      <c r="M237" s="38">
        <f t="shared" si="59"/>
        <v>0</v>
      </c>
      <c r="N237" s="33">
        <f t="shared" si="60"/>
        <v>6003629</v>
      </c>
      <c r="O237" s="38">
        <f t="shared" si="61"/>
        <v>0.24127192886040957</v>
      </c>
      <c r="P237" s="33">
        <v>13373761</v>
      </c>
      <c r="Q237" s="33">
        <v>24745085</v>
      </c>
      <c r="R237" s="33">
        <v>24745085</v>
      </c>
      <c r="S237" s="33">
        <v>7160446</v>
      </c>
      <c r="T237" s="38">
        <f t="shared" si="62"/>
        <v>0.28936841396988533</v>
      </c>
      <c r="U237" s="38">
        <f t="shared" si="63"/>
        <v>-0.92264255357935587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31671332</v>
      </c>
      <c r="E238" s="33">
        <v>32537332</v>
      </c>
      <c r="F238" s="33">
        <v>5028697</v>
      </c>
      <c r="G238" s="38">
        <f t="shared" si="56"/>
        <v>0.15877756578094032</v>
      </c>
      <c r="H238" s="33">
        <v>5914256</v>
      </c>
      <c r="I238" s="38">
        <f t="shared" si="57"/>
        <v>0.18673846745694181</v>
      </c>
      <c r="J238" s="33">
        <v>6119550</v>
      </c>
      <c r="K238" s="38">
        <f t="shared" si="58"/>
        <v>0.18807780551890363</v>
      </c>
      <c r="L238" s="33">
        <v>0</v>
      </c>
      <c r="M238" s="38">
        <f t="shared" si="59"/>
        <v>0</v>
      </c>
      <c r="N238" s="33">
        <f t="shared" si="60"/>
        <v>17062503</v>
      </c>
      <c r="O238" s="38">
        <f t="shared" si="61"/>
        <v>0.5243977287381768</v>
      </c>
      <c r="P238" s="33">
        <v>23711236</v>
      </c>
      <c r="Q238" s="33">
        <v>25180426</v>
      </c>
      <c r="R238" s="33">
        <v>27640909</v>
      </c>
      <c r="S238" s="33">
        <v>27851843</v>
      </c>
      <c r="T238" s="38">
        <f t="shared" si="62"/>
        <v>1.0076312251525448</v>
      </c>
      <c r="U238" s="38">
        <f t="shared" si="63"/>
        <v>-0.74191349620070413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8997896</v>
      </c>
      <c r="E239" s="33">
        <v>7294696</v>
      </c>
      <c r="F239" s="33">
        <v>19011633</v>
      </c>
      <c r="G239" s="38">
        <f t="shared" si="56"/>
        <v>2.1128976151758145</v>
      </c>
      <c r="H239" s="33">
        <v>13548041</v>
      </c>
      <c r="I239" s="38">
        <f t="shared" si="57"/>
        <v>1.5056898857243961</v>
      </c>
      <c r="J239" s="33">
        <v>12030547</v>
      </c>
      <c r="K239" s="38">
        <f t="shared" si="58"/>
        <v>1.6492184184234682</v>
      </c>
      <c r="L239" s="33">
        <v>0</v>
      </c>
      <c r="M239" s="38">
        <f t="shared" si="59"/>
        <v>0</v>
      </c>
      <c r="N239" s="33">
        <f t="shared" si="60"/>
        <v>44590221</v>
      </c>
      <c r="O239" s="38">
        <f t="shared" si="61"/>
        <v>6.1126907824534431</v>
      </c>
      <c r="P239" s="33">
        <v>11280501</v>
      </c>
      <c r="Q239" s="33">
        <v>92626442</v>
      </c>
      <c r="R239" s="33">
        <v>92626442</v>
      </c>
      <c r="S239" s="33">
        <v>45837575</v>
      </c>
      <c r="T239" s="38">
        <f t="shared" si="62"/>
        <v>0.49486490045682635</v>
      </c>
      <c r="U239" s="38">
        <f t="shared" si="63"/>
        <v>6.6490486548425487E-2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195999748</v>
      </c>
      <c r="E240" s="34">
        <f>SUM(E234:E239)</f>
        <v>192129852</v>
      </c>
      <c r="F240" s="34">
        <f>SUM(F234:F239)</f>
        <v>46039376</v>
      </c>
      <c r="G240" s="39">
        <f t="shared" si="56"/>
        <v>0.23489507751816088</v>
      </c>
      <c r="H240" s="34">
        <f>SUM(H234:H239)</f>
        <v>46102850</v>
      </c>
      <c r="I240" s="39">
        <f t="shared" si="57"/>
        <v>0.23521892487331159</v>
      </c>
      <c r="J240" s="34">
        <f>SUM(J234:J239)</f>
        <v>44798357</v>
      </c>
      <c r="K240" s="39">
        <f t="shared" si="58"/>
        <v>0.23316708222936641</v>
      </c>
      <c r="L240" s="34">
        <f>SUM(L234:L239)</f>
        <v>0</v>
      </c>
      <c r="M240" s="39">
        <f t="shared" si="59"/>
        <v>0</v>
      </c>
      <c r="N240" s="34">
        <f t="shared" si="60"/>
        <v>136940583</v>
      </c>
      <c r="O240" s="39">
        <f t="shared" si="61"/>
        <v>0.71275016128154822</v>
      </c>
      <c r="P240" s="34">
        <f>SUM(P234:P239)</f>
        <v>67886844</v>
      </c>
      <c r="Q240" s="34">
        <f>SUM(Q234:Q239)</f>
        <v>274497299</v>
      </c>
      <c r="R240" s="34">
        <f>SUM(R234:R239)</f>
        <v>269711032</v>
      </c>
      <c r="S240" s="34">
        <f>SUM(S234:S239)</f>
        <v>147336720</v>
      </c>
      <c r="T240" s="39">
        <f t="shared" si="62"/>
        <v>0.54627620867951743</v>
      </c>
      <c r="U240" s="39">
        <f t="shared" si="63"/>
        <v>-0.34010252413560427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11339107</v>
      </c>
      <c r="E241" s="33">
        <v>10968717</v>
      </c>
      <c r="F241" s="33">
        <v>2018321</v>
      </c>
      <c r="G241" s="38">
        <f t="shared" si="56"/>
        <v>0.17799646832859059</v>
      </c>
      <c r="H241" s="33">
        <v>2569203</v>
      </c>
      <c r="I241" s="38">
        <f t="shared" si="57"/>
        <v>0.22657895370420264</v>
      </c>
      <c r="J241" s="33">
        <v>1982611</v>
      </c>
      <c r="K241" s="38">
        <f t="shared" si="58"/>
        <v>0.18075140419795679</v>
      </c>
      <c r="L241" s="33">
        <v>0</v>
      </c>
      <c r="M241" s="38">
        <f t="shared" si="59"/>
        <v>0</v>
      </c>
      <c r="N241" s="33">
        <f t="shared" si="60"/>
        <v>6570135</v>
      </c>
      <c r="O241" s="38">
        <f t="shared" si="61"/>
        <v>0.59898846875163247</v>
      </c>
      <c r="P241" s="33">
        <v>2066806</v>
      </c>
      <c r="Q241" s="33">
        <v>10899207</v>
      </c>
      <c r="R241" s="33">
        <v>10899207</v>
      </c>
      <c r="S241" s="33">
        <v>6652613</v>
      </c>
      <c r="T241" s="38">
        <f t="shared" si="62"/>
        <v>0.61037587413469618</v>
      </c>
      <c r="U241" s="38">
        <f t="shared" si="63"/>
        <v>-4.073676968230211E-2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3882921</v>
      </c>
      <c r="E242" s="33">
        <v>3663214</v>
      </c>
      <c r="F242" s="33">
        <v>248493</v>
      </c>
      <c r="G242" s="38">
        <f t="shared" si="56"/>
        <v>6.3996408889081188E-2</v>
      </c>
      <c r="H242" s="33">
        <v>237243</v>
      </c>
      <c r="I242" s="38">
        <f t="shared" si="57"/>
        <v>6.1099105544511464E-2</v>
      </c>
      <c r="J242" s="33">
        <v>2009546</v>
      </c>
      <c r="K242" s="38">
        <f t="shared" si="58"/>
        <v>0.5485745577517448</v>
      </c>
      <c r="L242" s="33">
        <v>0</v>
      </c>
      <c r="M242" s="38">
        <f t="shared" si="59"/>
        <v>0</v>
      </c>
      <c r="N242" s="33">
        <f t="shared" si="60"/>
        <v>2495282</v>
      </c>
      <c r="O242" s="38">
        <f t="shared" si="61"/>
        <v>0.68117287169136176</v>
      </c>
      <c r="P242" s="33">
        <v>978962</v>
      </c>
      <c r="Q242" s="33">
        <v>3826822</v>
      </c>
      <c r="R242" s="33">
        <v>3826822</v>
      </c>
      <c r="S242" s="33">
        <v>2198172</v>
      </c>
      <c r="T242" s="38">
        <f t="shared" si="62"/>
        <v>0.57441187491866619</v>
      </c>
      <c r="U242" s="38">
        <f t="shared" si="63"/>
        <v>1.0527313624022177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35249940</v>
      </c>
      <c r="E243" s="33">
        <v>42431625</v>
      </c>
      <c r="F243" s="33">
        <v>4599301</v>
      </c>
      <c r="G243" s="38">
        <f t="shared" si="56"/>
        <v>0.13047684620172403</v>
      </c>
      <c r="H243" s="33">
        <v>5421606</v>
      </c>
      <c r="I243" s="38">
        <f t="shared" si="57"/>
        <v>0.15380468732712738</v>
      </c>
      <c r="J243" s="33">
        <v>5687250</v>
      </c>
      <c r="K243" s="38">
        <f t="shared" si="58"/>
        <v>0.13403328295817094</v>
      </c>
      <c r="L243" s="33">
        <v>0</v>
      </c>
      <c r="M243" s="38">
        <f t="shared" si="59"/>
        <v>0</v>
      </c>
      <c r="N243" s="33">
        <f t="shared" si="60"/>
        <v>15708157</v>
      </c>
      <c r="O243" s="38">
        <f t="shared" si="61"/>
        <v>0.37019927942896363</v>
      </c>
      <c r="P243" s="33">
        <v>2922147</v>
      </c>
      <c r="Q243" s="33">
        <v>33771300</v>
      </c>
      <c r="R243" s="33">
        <v>30326300</v>
      </c>
      <c r="S243" s="33">
        <v>10733354</v>
      </c>
      <c r="T243" s="38">
        <f t="shared" si="62"/>
        <v>0.35392889999769178</v>
      </c>
      <c r="U243" s="38">
        <f t="shared" si="63"/>
        <v>0.94625732381019856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22314134</v>
      </c>
      <c r="E244" s="33">
        <v>22314134</v>
      </c>
      <c r="F244" s="33">
        <v>99974</v>
      </c>
      <c r="G244" s="38">
        <f t="shared" si="56"/>
        <v>4.4802993474898018E-3</v>
      </c>
      <c r="H244" s="33">
        <v>35884</v>
      </c>
      <c r="I244" s="38">
        <f t="shared" si="57"/>
        <v>1.6081287313233846E-3</v>
      </c>
      <c r="J244" s="33">
        <v>26241</v>
      </c>
      <c r="K244" s="38">
        <f t="shared" si="58"/>
        <v>1.1759811068625832E-3</v>
      </c>
      <c r="L244" s="33">
        <v>0</v>
      </c>
      <c r="M244" s="38">
        <f t="shared" si="59"/>
        <v>0</v>
      </c>
      <c r="N244" s="33">
        <f t="shared" si="60"/>
        <v>162099</v>
      </c>
      <c r="O244" s="38">
        <f t="shared" si="61"/>
        <v>7.2644091856757693E-3</v>
      </c>
      <c r="P244" s="33">
        <v>4049</v>
      </c>
      <c r="Q244" s="33">
        <v>28375331</v>
      </c>
      <c r="R244" s="33">
        <v>24742219</v>
      </c>
      <c r="S244" s="33">
        <v>111967</v>
      </c>
      <c r="T244" s="38">
        <f t="shared" si="62"/>
        <v>4.525341886271397E-3</v>
      </c>
      <c r="U244" s="38">
        <f t="shared" si="63"/>
        <v>5.4808594714744379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10360345</v>
      </c>
      <c r="E245" s="33">
        <v>5899044</v>
      </c>
      <c r="F245" s="33">
        <v>662571</v>
      </c>
      <c r="G245" s="38">
        <f t="shared" si="56"/>
        <v>6.3952600034072229E-2</v>
      </c>
      <c r="H245" s="33">
        <v>734012</v>
      </c>
      <c r="I245" s="38">
        <f t="shared" si="57"/>
        <v>7.0848219822795475E-2</v>
      </c>
      <c r="J245" s="33">
        <v>1185430</v>
      </c>
      <c r="K245" s="38">
        <f t="shared" si="58"/>
        <v>0.20095290016484027</v>
      </c>
      <c r="L245" s="33">
        <v>0</v>
      </c>
      <c r="M245" s="38">
        <f t="shared" si="59"/>
        <v>0</v>
      </c>
      <c r="N245" s="33">
        <f t="shared" si="60"/>
        <v>2582013</v>
      </c>
      <c r="O245" s="38">
        <f t="shared" si="61"/>
        <v>0.43770024431077309</v>
      </c>
      <c r="P245" s="33">
        <v>1088773</v>
      </c>
      <c r="Q245" s="33">
        <v>16925789</v>
      </c>
      <c r="R245" s="33">
        <v>15037789</v>
      </c>
      <c r="S245" s="33">
        <v>2396297</v>
      </c>
      <c r="T245" s="38">
        <f t="shared" si="62"/>
        <v>0.15935168394768673</v>
      </c>
      <c r="U245" s="38">
        <f t="shared" si="63"/>
        <v>8.8776080964535264E-2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17617946</v>
      </c>
      <c r="E246" s="33">
        <v>17617946</v>
      </c>
      <c r="F246" s="33">
        <v>4128011</v>
      </c>
      <c r="G246" s="38">
        <f t="shared" si="56"/>
        <v>0.23430716611346181</v>
      </c>
      <c r="H246" s="33">
        <v>3416283</v>
      </c>
      <c r="I246" s="38">
        <f t="shared" si="57"/>
        <v>0.19390926728916072</v>
      </c>
      <c r="J246" s="33">
        <v>2662251</v>
      </c>
      <c r="K246" s="38">
        <f t="shared" si="58"/>
        <v>0.15111018049436636</v>
      </c>
      <c r="L246" s="33">
        <v>0</v>
      </c>
      <c r="M246" s="38">
        <f t="shared" si="59"/>
        <v>0</v>
      </c>
      <c r="N246" s="33">
        <f t="shared" si="60"/>
        <v>10206545</v>
      </c>
      <c r="O246" s="38">
        <f t="shared" si="61"/>
        <v>0.57932661389698892</v>
      </c>
      <c r="P246" s="33">
        <v>2447589</v>
      </c>
      <c r="Q246" s="33">
        <v>15716860</v>
      </c>
      <c r="R246" s="33">
        <v>15094860</v>
      </c>
      <c r="S246" s="33">
        <v>8403865</v>
      </c>
      <c r="T246" s="38">
        <f t="shared" si="62"/>
        <v>0.55673686274665679</v>
      </c>
      <c r="U246" s="38">
        <f t="shared" si="63"/>
        <v>8.7703450211616518E-2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100764393</v>
      </c>
      <c r="E247" s="34">
        <f>SUM(E241:E246)</f>
        <v>102894680</v>
      </c>
      <c r="F247" s="34">
        <f>SUM(F241:F246)</f>
        <v>11756671</v>
      </c>
      <c r="G247" s="39">
        <f t="shared" si="56"/>
        <v>0.11667485557125323</v>
      </c>
      <c r="H247" s="34">
        <f>SUM(H241:H246)</f>
        <v>12414231</v>
      </c>
      <c r="I247" s="39">
        <f t="shared" si="57"/>
        <v>0.12320057344065974</v>
      </c>
      <c r="J247" s="34">
        <f>SUM(J241:J246)</f>
        <v>13553329</v>
      </c>
      <c r="K247" s="39">
        <f t="shared" si="58"/>
        <v>0.13172040575858732</v>
      </c>
      <c r="L247" s="34">
        <f>SUM(L241:L246)</f>
        <v>0</v>
      </c>
      <c r="M247" s="39">
        <f t="shared" si="59"/>
        <v>0</v>
      </c>
      <c r="N247" s="34">
        <f t="shared" si="60"/>
        <v>37724231</v>
      </c>
      <c r="O247" s="39">
        <f t="shared" si="61"/>
        <v>0.36662955752425685</v>
      </c>
      <c r="P247" s="34">
        <f>SUM(P241:P246)</f>
        <v>9508326</v>
      </c>
      <c r="Q247" s="34">
        <f>SUM(Q241:Q246)</f>
        <v>109515309</v>
      </c>
      <c r="R247" s="34">
        <f>SUM(R241:R246)</f>
        <v>99927197</v>
      </c>
      <c r="S247" s="34">
        <f>SUM(S241:S246)</f>
        <v>30496268</v>
      </c>
      <c r="T247" s="39">
        <f t="shared" si="62"/>
        <v>0.30518486373634596</v>
      </c>
      <c r="U247" s="39">
        <f t="shared" si="63"/>
        <v>0.42541694510684636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10699824</v>
      </c>
      <c r="E248" s="33">
        <v>11045010</v>
      </c>
      <c r="F248" s="33">
        <v>833425</v>
      </c>
      <c r="G248" s="38">
        <f t="shared" si="56"/>
        <v>7.7891468121344801E-2</v>
      </c>
      <c r="H248" s="33">
        <v>283267</v>
      </c>
      <c r="I248" s="38">
        <f t="shared" si="57"/>
        <v>2.6473986861839969E-2</v>
      </c>
      <c r="J248" s="33">
        <v>77468</v>
      </c>
      <c r="K248" s="38">
        <f t="shared" si="58"/>
        <v>7.013846071664942E-3</v>
      </c>
      <c r="L248" s="33">
        <v>0</v>
      </c>
      <c r="M248" s="38">
        <f t="shared" si="59"/>
        <v>0</v>
      </c>
      <c r="N248" s="33">
        <f t="shared" si="60"/>
        <v>1194160</v>
      </c>
      <c r="O248" s="38">
        <f t="shared" si="61"/>
        <v>0.10811760242860803</v>
      </c>
      <c r="P248" s="33">
        <v>609497</v>
      </c>
      <c r="Q248" s="33">
        <v>12319804</v>
      </c>
      <c r="R248" s="33">
        <v>12894668</v>
      </c>
      <c r="S248" s="33">
        <v>2609724</v>
      </c>
      <c r="T248" s="38">
        <f t="shared" si="62"/>
        <v>0.20238783968691557</v>
      </c>
      <c r="U248" s="38">
        <f t="shared" si="63"/>
        <v>-0.87289847201873016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4305394</v>
      </c>
      <c r="E249" s="33">
        <v>4305394</v>
      </c>
      <c r="F249" s="33">
        <v>542288</v>
      </c>
      <c r="G249" s="38">
        <f t="shared" si="56"/>
        <v>0.1259554874652587</v>
      </c>
      <c r="H249" s="33">
        <v>601682</v>
      </c>
      <c r="I249" s="38">
        <f t="shared" si="57"/>
        <v>0.13975074058262729</v>
      </c>
      <c r="J249" s="33">
        <v>559729</v>
      </c>
      <c r="K249" s="38">
        <f t="shared" si="58"/>
        <v>0.13000645237114186</v>
      </c>
      <c r="L249" s="33">
        <v>0</v>
      </c>
      <c r="M249" s="38">
        <f t="shared" si="59"/>
        <v>0</v>
      </c>
      <c r="N249" s="33">
        <f t="shared" si="60"/>
        <v>1703699</v>
      </c>
      <c r="O249" s="38">
        <f t="shared" si="61"/>
        <v>0.39571268041902785</v>
      </c>
      <c r="P249" s="33">
        <v>0</v>
      </c>
      <c r="Q249" s="33">
        <v>2251414</v>
      </c>
      <c r="R249" s="33">
        <v>4766051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4869709</v>
      </c>
      <c r="E250" s="33">
        <v>4869709</v>
      </c>
      <c r="F250" s="33">
        <v>1785274</v>
      </c>
      <c r="G250" s="38">
        <f t="shared" si="56"/>
        <v>0.36660794310296568</v>
      </c>
      <c r="H250" s="33">
        <v>3019389</v>
      </c>
      <c r="I250" s="38">
        <f t="shared" si="57"/>
        <v>0.62003479057988886</v>
      </c>
      <c r="J250" s="33">
        <v>2758126</v>
      </c>
      <c r="K250" s="38">
        <f t="shared" si="58"/>
        <v>0.56638415149652677</v>
      </c>
      <c r="L250" s="33">
        <v>0</v>
      </c>
      <c r="M250" s="38">
        <f t="shared" si="59"/>
        <v>0</v>
      </c>
      <c r="N250" s="33">
        <f t="shared" si="60"/>
        <v>7562789</v>
      </c>
      <c r="O250" s="38">
        <f t="shared" si="61"/>
        <v>1.5530268851793814</v>
      </c>
      <c r="P250" s="33">
        <v>1658267</v>
      </c>
      <c r="Q250" s="33">
        <v>4291807</v>
      </c>
      <c r="R250" s="33">
        <v>4495092</v>
      </c>
      <c r="S250" s="33">
        <v>6801174</v>
      </c>
      <c r="T250" s="38">
        <f t="shared" si="62"/>
        <v>1.5130222028826106</v>
      </c>
      <c r="U250" s="38">
        <f t="shared" si="63"/>
        <v>0.66325808811246922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1705833</v>
      </c>
      <c r="E251" s="33">
        <v>1675443</v>
      </c>
      <c r="F251" s="33">
        <v>568713</v>
      </c>
      <c r="G251" s="38">
        <f t="shared" si="56"/>
        <v>0.33339312816670802</v>
      </c>
      <c r="H251" s="33">
        <v>570448</v>
      </c>
      <c r="I251" s="38">
        <f t="shared" si="57"/>
        <v>0.33441022655793384</v>
      </c>
      <c r="J251" s="33">
        <v>521125</v>
      </c>
      <c r="K251" s="38">
        <f t="shared" si="58"/>
        <v>0.3110371406248974</v>
      </c>
      <c r="L251" s="33">
        <v>0</v>
      </c>
      <c r="M251" s="38">
        <f t="shared" si="59"/>
        <v>0</v>
      </c>
      <c r="N251" s="33">
        <f t="shared" si="60"/>
        <v>1660286</v>
      </c>
      <c r="O251" s="38">
        <f t="shared" si="61"/>
        <v>0.9909534373893949</v>
      </c>
      <c r="P251" s="33">
        <v>453032</v>
      </c>
      <c r="Q251" s="33">
        <v>1685843</v>
      </c>
      <c r="R251" s="33">
        <v>1775843</v>
      </c>
      <c r="S251" s="33">
        <v>1675843</v>
      </c>
      <c r="T251" s="38">
        <f t="shared" si="62"/>
        <v>0.94368871572543289</v>
      </c>
      <c r="U251" s="38">
        <f t="shared" si="63"/>
        <v>0.15030505571350372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15843767</v>
      </c>
      <c r="E252" s="33">
        <v>32025735</v>
      </c>
      <c r="F252" s="33">
        <v>5189528</v>
      </c>
      <c r="G252" s="38">
        <f t="shared" si="56"/>
        <v>0.32754382212260508</v>
      </c>
      <c r="H252" s="33">
        <v>6544034</v>
      </c>
      <c r="I252" s="38">
        <f t="shared" si="57"/>
        <v>0.41303523335075554</v>
      </c>
      <c r="J252" s="33">
        <v>5227752</v>
      </c>
      <c r="K252" s="38">
        <f t="shared" si="58"/>
        <v>0.16323597257018457</v>
      </c>
      <c r="L252" s="33">
        <v>0</v>
      </c>
      <c r="M252" s="38">
        <f t="shared" si="59"/>
        <v>0</v>
      </c>
      <c r="N252" s="33">
        <f t="shared" si="60"/>
        <v>16961314</v>
      </c>
      <c r="O252" s="38">
        <f t="shared" si="61"/>
        <v>0.52961513607728283</v>
      </c>
      <c r="P252" s="33">
        <v>4505809</v>
      </c>
      <c r="Q252" s="33">
        <v>18776275</v>
      </c>
      <c r="R252" s="33">
        <v>26943542</v>
      </c>
      <c r="S252" s="33">
        <v>14078213</v>
      </c>
      <c r="T252" s="38">
        <f t="shared" si="62"/>
        <v>0.52250787962473533</v>
      </c>
      <c r="U252" s="38">
        <f t="shared" si="63"/>
        <v>0.16022494517632691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37424527</v>
      </c>
      <c r="E254" s="34">
        <f>SUM(E248:E253)</f>
        <v>53921291</v>
      </c>
      <c r="F254" s="34">
        <f>SUM(F248:F253)</f>
        <v>8919228</v>
      </c>
      <c r="G254" s="39">
        <f t="shared" si="56"/>
        <v>0.23832573755708389</v>
      </c>
      <c r="H254" s="34">
        <f>SUM(H248:H253)</f>
        <v>11018820</v>
      </c>
      <c r="I254" s="39">
        <f t="shared" si="57"/>
        <v>0.29442776925410441</v>
      </c>
      <c r="J254" s="34">
        <f>SUM(J248:J253)</f>
        <v>9144200</v>
      </c>
      <c r="K254" s="39">
        <f t="shared" si="58"/>
        <v>0.16958421859743678</v>
      </c>
      <c r="L254" s="34">
        <f>SUM(L248:L253)</f>
        <v>0</v>
      </c>
      <c r="M254" s="39">
        <f t="shared" si="59"/>
        <v>0</v>
      </c>
      <c r="N254" s="34">
        <f t="shared" si="60"/>
        <v>29082248</v>
      </c>
      <c r="O254" s="39">
        <f t="shared" si="61"/>
        <v>0.53934628531056494</v>
      </c>
      <c r="P254" s="34">
        <f>SUM(P248:P253)</f>
        <v>7226605</v>
      </c>
      <c r="Q254" s="34">
        <f>SUM(Q248:Q253)</f>
        <v>39325143</v>
      </c>
      <c r="R254" s="34">
        <f>SUM(R248:R253)</f>
        <v>50875196</v>
      </c>
      <c r="S254" s="34">
        <f>SUM(S248:S253)</f>
        <v>25164954</v>
      </c>
      <c r="T254" s="39">
        <f t="shared" si="62"/>
        <v>0.49464092482316924</v>
      </c>
      <c r="U254" s="39">
        <f t="shared" si="63"/>
        <v>0.26535212592911894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78882632</v>
      </c>
      <c r="E255" s="33">
        <v>83918354</v>
      </c>
      <c r="F255" s="33">
        <v>11756630</v>
      </c>
      <c r="G255" s="38">
        <f t="shared" si="56"/>
        <v>0.14903952494891398</v>
      </c>
      <c r="H255" s="33">
        <v>25585372</v>
      </c>
      <c r="I255" s="38">
        <f t="shared" si="57"/>
        <v>0.32434734175705499</v>
      </c>
      <c r="J255" s="33">
        <v>16937695</v>
      </c>
      <c r="K255" s="38">
        <f t="shared" si="58"/>
        <v>0.20183540539891906</v>
      </c>
      <c r="L255" s="33">
        <v>0</v>
      </c>
      <c r="M255" s="38">
        <f t="shared" si="59"/>
        <v>0</v>
      </c>
      <c r="N255" s="33">
        <f t="shared" si="60"/>
        <v>54279697</v>
      </c>
      <c r="O255" s="38">
        <f t="shared" si="61"/>
        <v>0.64681555836998428</v>
      </c>
      <c r="P255" s="33">
        <v>14517322</v>
      </c>
      <c r="Q255" s="33">
        <v>77439000</v>
      </c>
      <c r="R255" s="33">
        <v>76201988</v>
      </c>
      <c r="S255" s="33">
        <v>46320419</v>
      </c>
      <c r="T255" s="38">
        <f t="shared" si="62"/>
        <v>0.60786365573559575</v>
      </c>
      <c r="U255" s="38">
        <f t="shared" si="63"/>
        <v>0.16672310499140264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1833048</v>
      </c>
      <c r="E256" s="33">
        <v>2079048</v>
      </c>
      <c r="F256" s="33">
        <v>322096</v>
      </c>
      <c r="G256" s="38">
        <f t="shared" si="56"/>
        <v>0.17571607508368575</v>
      </c>
      <c r="H256" s="33">
        <v>384386</v>
      </c>
      <c r="I256" s="38">
        <f t="shared" si="57"/>
        <v>0.20969772750086196</v>
      </c>
      <c r="J256" s="33">
        <v>336328</v>
      </c>
      <c r="K256" s="38">
        <f t="shared" si="58"/>
        <v>0.16177019481993682</v>
      </c>
      <c r="L256" s="33">
        <v>0</v>
      </c>
      <c r="M256" s="38">
        <f t="shared" si="59"/>
        <v>0</v>
      </c>
      <c r="N256" s="33">
        <f t="shared" si="60"/>
        <v>1042810</v>
      </c>
      <c r="O256" s="38">
        <f t="shared" si="61"/>
        <v>0.50158053108922929</v>
      </c>
      <c r="P256" s="33">
        <v>313774</v>
      </c>
      <c r="Q256" s="33">
        <v>1871048</v>
      </c>
      <c r="R256" s="33">
        <v>4422048</v>
      </c>
      <c r="S256" s="33">
        <v>1001953</v>
      </c>
      <c r="T256" s="38">
        <f t="shared" si="62"/>
        <v>0.2265812130487955</v>
      </c>
      <c r="U256" s="38">
        <f t="shared" si="63"/>
        <v>7.1879760592018505E-2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73943773</v>
      </c>
      <c r="E257" s="33">
        <v>73943773</v>
      </c>
      <c r="F257" s="33">
        <v>9508872</v>
      </c>
      <c r="G257" s="38">
        <f t="shared" si="56"/>
        <v>0.12859598062435901</v>
      </c>
      <c r="H257" s="33">
        <v>17165882</v>
      </c>
      <c r="I257" s="38">
        <f t="shared" si="57"/>
        <v>0.23214776990078664</v>
      </c>
      <c r="J257" s="33">
        <v>9829683</v>
      </c>
      <c r="K257" s="38">
        <f t="shared" si="58"/>
        <v>0.13293456096702017</v>
      </c>
      <c r="L257" s="33">
        <v>0</v>
      </c>
      <c r="M257" s="38">
        <f t="shared" si="59"/>
        <v>0</v>
      </c>
      <c r="N257" s="33">
        <f t="shared" si="60"/>
        <v>36504437</v>
      </c>
      <c r="O257" s="38">
        <f t="shared" si="61"/>
        <v>0.49367831149216579</v>
      </c>
      <c r="P257" s="33">
        <v>21725594</v>
      </c>
      <c r="Q257" s="33">
        <v>72138555</v>
      </c>
      <c r="R257" s="33">
        <v>72490177</v>
      </c>
      <c r="S257" s="33">
        <v>23458460</v>
      </c>
      <c r="T257" s="38">
        <f t="shared" si="62"/>
        <v>0.32360881116347667</v>
      </c>
      <c r="U257" s="38">
        <f t="shared" si="63"/>
        <v>-0.54755285402093035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51603248</v>
      </c>
      <c r="E258" s="33">
        <v>54449773</v>
      </c>
      <c r="F258" s="33">
        <v>10551856</v>
      </c>
      <c r="G258" s="38">
        <f t="shared" si="56"/>
        <v>0.20448046216005628</v>
      </c>
      <c r="H258" s="33">
        <v>14323375</v>
      </c>
      <c r="I258" s="38">
        <f t="shared" si="57"/>
        <v>0.27756731514264371</v>
      </c>
      <c r="J258" s="33">
        <v>20535777</v>
      </c>
      <c r="K258" s="38">
        <f t="shared" si="58"/>
        <v>0.37715082852595178</v>
      </c>
      <c r="L258" s="33">
        <v>0</v>
      </c>
      <c r="M258" s="38">
        <f t="shared" si="59"/>
        <v>0</v>
      </c>
      <c r="N258" s="33">
        <f t="shared" si="60"/>
        <v>45411008</v>
      </c>
      <c r="O258" s="38">
        <f t="shared" si="61"/>
        <v>0.83399811418864866</v>
      </c>
      <c r="P258" s="33">
        <v>22639549</v>
      </c>
      <c r="Q258" s="33">
        <v>52714605</v>
      </c>
      <c r="R258" s="33">
        <v>54166807</v>
      </c>
      <c r="S258" s="33">
        <v>34241515</v>
      </c>
      <c r="T258" s="38">
        <f t="shared" si="62"/>
        <v>0.63214940840060962</v>
      </c>
      <c r="U258" s="38">
        <f t="shared" si="63"/>
        <v>-9.2924642624285458E-2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206262701</v>
      </c>
      <c r="E259" s="34">
        <f>SUM(E255:E258)</f>
        <v>214390948</v>
      </c>
      <c r="F259" s="34">
        <f>SUM(F255:F258)</f>
        <v>32139454</v>
      </c>
      <c r="G259" s="39">
        <f t="shared" si="56"/>
        <v>0.15581806038698193</v>
      </c>
      <c r="H259" s="34">
        <f>SUM(H255:H258)</f>
        <v>57459015</v>
      </c>
      <c r="I259" s="39">
        <f t="shared" si="57"/>
        <v>0.27857200900321771</v>
      </c>
      <c r="J259" s="34">
        <f>SUM(J255:J258)</f>
        <v>47639483</v>
      </c>
      <c r="K259" s="39">
        <f t="shared" si="58"/>
        <v>0.22220846283118259</v>
      </c>
      <c r="L259" s="34">
        <f>SUM(L255:L258)</f>
        <v>0</v>
      </c>
      <c r="M259" s="39">
        <f t="shared" si="59"/>
        <v>0</v>
      </c>
      <c r="N259" s="34">
        <f t="shared" si="60"/>
        <v>137237952</v>
      </c>
      <c r="O259" s="39">
        <f t="shared" si="61"/>
        <v>0.64012941441911997</v>
      </c>
      <c r="P259" s="34">
        <f>SUM(P255:P258)</f>
        <v>59196239</v>
      </c>
      <c r="Q259" s="34">
        <f>SUM(Q255:Q258)</f>
        <v>204163208</v>
      </c>
      <c r="R259" s="34">
        <f>SUM(R255:R258)</f>
        <v>207281020</v>
      </c>
      <c r="S259" s="34">
        <f>SUM(S255:S258)</f>
        <v>105022347</v>
      </c>
      <c r="T259" s="39">
        <f t="shared" si="62"/>
        <v>0.50666649073803283</v>
      </c>
      <c r="U259" s="39">
        <f t="shared" si="63"/>
        <v>-0.19522787587907398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540451369</v>
      </c>
      <c r="E260" s="34">
        <f>SUM(E234:E239,E241:E246,E248:E253,E255:E258)</f>
        <v>563336771</v>
      </c>
      <c r="F260" s="34">
        <f>SUM(F234:F239,F241:F246,F248:F253,F255:F258)</f>
        <v>98854729</v>
      </c>
      <c r="G260" s="39">
        <f t="shared" si="56"/>
        <v>0.18291142306274738</v>
      </c>
      <c r="H260" s="34">
        <f>SUM(H234:H239,H241:H246,H248:H253,H255:H258)</f>
        <v>126994916</v>
      </c>
      <c r="I260" s="39">
        <f t="shared" si="57"/>
        <v>0.2349793585220801</v>
      </c>
      <c r="J260" s="34">
        <f>SUM(J234:J239,J241:J246,J248:J253,J255:J258)</f>
        <v>115135369</v>
      </c>
      <c r="K260" s="39">
        <f t="shared" si="58"/>
        <v>0.20438106462608313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340985014</v>
      </c>
      <c r="O260" s="39">
        <f t="shared" si="61"/>
        <v>0.60529514768706616</v>
      </c>
      <c r="P260" s="34">
        <f>SUM(P234:P239,P241:P246,P248:P253,P255:P258)</f>
        <v>143818014</v>
      </c>
      <c r="Q260" s="34">
        <f>SUM(Q234:Q239,Q241:Q246,Q248:Q253,Q255:Q258)</f>
        <v>627500959</v>
      </c>
      <c r="R260" s="34">
        <f>SUM(R234:R239,R241:R246,R248:R253,R255:R258)</f>
        <v>627794445</v>
      </c>
      <c r="S260" s="34">
        <f>SUM(S234:S239,S241:S246,S248:S253,S255:S258)</f>
        <v>308020289</v>
      </c>
      <c r="T260" s="39">
        <f t="shared" si="62"/>
        <v>0.49063876154558839</v>
      </c>
      <c r="U260" s="39">
        <f t="shared" si="63"/>
        <v>-0.19943708164402829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9274872</v>
      </c>
      <c r="E263" s="33">
        <v>11238593</v>
      </c>
      <c r="F263" s="33">
        <v>1367521</v>
      </c>
      <c r="G263" s="38">
        <f t="shared" ref="G263:G299" si="64">IF(($D263     =0),0,($F263     /$D263     ))</f>
        <v>0.14744365205255663</v>
      </c>
      <c r="H263" s="33">
        <v>2926972</v>
      </c>
      <c r="I263" s="38">
        <f t="shared" ref="I263:I299" si="65">IF(($D263     =0),0,($H263     /$D263     ))</f>
        <v>0.31558085114274353</v>
      </c>
      <c r="J263" s="33">
        <v>3333553</v>
      </c>
      <c r="K263" s="38">
        <f t="shared" ref="K263:K299" si="66">IF(($E263     =0),0,($J263     /$E263     ))</f>
        <v>0.2966165782496083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7628046</v>
      </c>
      <c r="O263" s="38">
        <f t="shared" ref="O263:O299" si="69">IF(($E263     =0),0,($N263     /$E263     ))</f>
        <v>0.67873674222387093</v>
      </c>
      <c r="P263" s="33">
        <v>2735287</v>
      </c>
      <c r="Q263" s="33">
        <v>5252766</v>
      </c>
      <c r="R263" s="33">
        <v>10126088</v>
      </c>
      <c r="S263" s="33">
        <v>5848603</v>
      </c>
      <c r="T263" s="38">
        <f t="shared" ref="T263:T299" si="70">IF(($R263     =0),0,($S263     /$R263     ))</f>
        <v>0.57757773781938293</v>
      </c>
      <c r="U263" s="38">
        <f t="shared" ref="U263:U299" si="71">IF(($P263     =0),0,(($J263     /$P263     )-1))</f>
        <v>0.21872147237200346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14983716</v>
      </c>
      <c r="E264" s="33">
        <v>15967757</v>
      </c>
      <c r="F264" s="33">
        <v>2600341</v>
      </c>
      <c r="G264" s="38">
        <f t="shared" si="64"/>
        <v>0.173544466539542</v>
      </c>
      <c r="H264" s="33">
        <v>2888572</v>
      </c>
      <c r="I264" s="38">
        <f t="shared" si="65"/>
        <v>0.1927807494482677</v>
      </c>
      <c r="J264" s="33">
        <v>2986631</v>
      </c>
      <c r="K264" s="38">
        <f t="shared" si="66"/>
        <v>0.18704136091249385</v>
      </c>
      <c r="L264" s="33">
        <v>0</v>
      </c>
      <c r="M264" s="38">
        <f t="shared" si="67"/>
        <v>0</v>
      </c>
      <c r="N264" s="33">
        <f t="shared" si="68"/>
        <v>8475544</v>
      </c>
      <c r="O264" s="38">
        <f t="shared" si="69"/>
        <v>0.5307911436778503</v>
      </c>
      <c r="P264" s="33">
        <v>2575107</v>
      </c>
      <c r="Q264" s="33">
        <v>11352432</v>
      </c>
      <c r="R264" s="33">
        <v>25152032</v>
      </c>
      <c r="S264" s="33">
        <v>8694232</v>
      </c>
      <c r="T264" s="38">
        <f t="shared" si="70"/>
        <v>0.34566718108501132</v>
      </c>
      <c r="U264" s="38">
        <f t="shared" si="71"/>
        <v>0.15980850504464472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33143423</v>
      </c>
      <c r="E265" s="33">
        <v>38862553</v>
      </c>
      <c r="F265" s="33">
        <v>7251967</v>
      </c>
      <c r="G265" s="38">
        <f t="shared" si="64"/>
        <v>0.21880561340933313</v>
      </c>
      <c r="H265" s="33">
        <v>10308023</v>
      </c>
      <c r="I265" s="38">
        <f t="shared" si="65"/>
        <v>0.31101262534047858</v>
      </c>
      <c r="J265" s="33">
        <v>10002723</v>
      </c>
      <c r="K265" s="38">
        <f t="shared" si="66"/>
        <v>0.25738718194864862</v>
      </c>
      <c r="L265" s="33">
        <v>0</v>
      </c>
      <c r="M265" s="38">
        <f t="shared" si="67"/>
        <v>0</v>
      </c>
      <c r="N265" s="33">
        <f t="shared" si="68"/>
        <v>27562713</v>
      </c>
      <c r="O265" s="38">
        <f t="shared" si="69"/>
        <v>0.70923577769067303</v>
      </c>
      <c r="P265" s="33">
        <v>6783809</v>
      </c>
      <c r="Q265" s="33">
        <v>25630500</v>
      </c>
      <c r="R265" s="33">
        <v>29381592</v>
      </c>
      <c r="S265" s="33">
        <v>19639157</v>
      </c>
      <c r="T265" s="38">
        <f t="shared" si="70"/>
        <v>0.66841704833420867</v>
      </c>
      <c r="U265" s="38">
        <f t="shared" si="71"/>
        <v>0.47449950315523326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7157259</v>
      </c>
      <c r="E266" s="33">
        <v>9637921</v>
      </c>
      <c r="F266" s="33">
        <v>2522273</v>
      </c>
      <c r="G266" s="38">
        <f t="shared" si="64"/>
        <v>0.35240767450220817</v>
      </c>
      <c r="H266" s="33">
        <v>2948391</v>
      </c>
      <c r="I266" s="38">
        <f t="shared" si="65"/>
        <v>0.41194415348110219</v>
      </c>
      <c r="J266" s="33">
        <v>1920822</v>
      </c>
      <c r="K266" s="38">
        <f t="shared" si="66"/>
        <v>0.19929837565591169</v>
      </c>
      <c r="L266" s="33">
        <v>0</v>
      </c>
      <c r="M266" s="38">
        <f t="shared" si="67"/>
        <v>0</v>
      </c>
      <c r="N266" s="33">
        <f t="shared" si="68"/>
        <v>7391486</v>
      </c>
      <c r="O266" s="38">
        <f t="shared" si="69"/>
        <v>0.76691705607464511</v>
      </c>
      <c r="P266" s="33">
        <v>1604130</v>
      </c>
      <c r="Q266" s="33">
        <v>6106862</v>
      </c>
      <c r="R266" s="33">
        <v>9052241</v>
      </c>
      <c r="S266" s="33">
        <v>4792294</v>
      </c>
      <c r="T266" s="38">
        <f t="shared" si="70"/>
        <v>0.52940415528044382</v>
      </c>
      <c r="U266" s="38">
        <f t="shared" si="71"/>
        <v>0.19742290213386693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64559270</v>
      </c>
      <c r="E267" s="34">
        <f>SUM(E263:E266)</f>
        <v>75706824</v>
      </c>
      <c r="F267" s="34">
        <f>SUM(F263:F266)</f>
        <v>13742102</v>
      </c>
      <c r="G267" s="39">
        <f t="shared" si="64"/>
        <v>0.21286024454737484</v>
      </c>
      <c r="H267" s="34">
        <f>SUM(H263:H266)</f>
        <v>19071958</v>
      </c>
      <c r="I267" s="39">
        <f t="shared" si="65"/>
        <v>0.29541780754336289</v>
      </c>
      <c r="J267" s="34">
        <f>SUM(J263:J266)</f>
        <v>18243729</v>
      </c>
      <c r="K267" s="39">
        <f t="shared" si="66"/>
        <v>0.24097865999503559</v>
      </c>
      <c r="L267" s="34">
        <f>SUM(L263:L266)</f>
        <v>0</v>
      </c>
      <c r="M267" s="39">
        <f t="shared" si="67"/>
        <v>0</v>
      </c>
      <c r="N267" s="34">
        <f t="shared" si="68"/>
        <v>51057789</v>
      </c>
      <c r="O267" s="39">
        <f t="shared" si="69"/>
        <v>0.67441462080089376</v>
      </c>
      <c r="P267" s="34">
        <f>SUM(P263:P266)</f>
        <v>13698333</v>
      </c>
      <c r="Q267" s="34">
        <f>SUM(Q263:Q266)</f>
        <v>48342560</v>
      </c>
      <c r="R267" s="34">
        <f>SUM(R263:R266)</f>
        <v>73711953</v>
      </c>
      <c r="S267" s="34">
        <f>SUM(S263:S266)</f>
        <v>38974286</v>
      </c>
      <c r="T267" s="39">
        <f t="shared" si="70"/>
        <v>0.52873766619641727</v>
      </c>
      <c r="U267" s="39">
        <f t="shared" si="71"/>
        <v>0.33182110553160005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1526449</v>
      </c>
      <c r="E268" s="33">
        <v>2482675</v>
      </c>
      <c r="F268" s="33">
        <v>87486</v>
      </c>
      <c r="G268" s="38">
        <f t="shared" si="64"/>
        <v>5.7313411715687851E-2</v>
      </c>
      <c r="H268" s="33">
        <v>297903</v>
      </c>
      <c r="I268" s="38">
        <f t="shared" si="65"/>
        <v>0.19516079475960219</v>
      </c>
      <c r="J268" s="33">
        <v>1536507</v>
      </c>
      <c r="K268" s="38">
        <f t="shared" si="66"/>
        <v>0.61889171961694545</v>
      </c>
      <c r="L268" s="33">
        <v>0</v>
      </c>
      <c r="M268" s="38">
        <f t="shared" si="67"/>
        <v>0</v>
      </c>
      <c r="N268" s="33">
        <f t="shared" si="68"/>
        <v>1921896</v>
      </c>
      <c r="O268" s="38">
        <f t="shared" si="69"/>
        <v>0.77412307289516347</v>
      </c>
      <c r="P268" s="33">
        <v>195751</v>
      </c>
      <c r="Q268" s="33">
        <v>2518144</v>
      </c>
      <c r="R268" s="33">
        <v>2251399</v>
      </c>
      <c r="S268" s="33">
        <v>242139</v>
      </c>
      <c r="T268" s="38">
        <f t="shared" si="70"/>
        <v>0.10755046084678904</v>
      </c>
      <c r="U268" s="38">
        <f t="shared" si="71"/>
        <v>6.8492932347727473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6010497</v>
      </c>
      <c r="E269" s="33">
        <v>6140497</v>
      </c>
      <c r="F269" s="33">
        <v>1650123</v>
      </c>
      <c r="G269" s="38">
        <f t="shared" si="64"/>
        <v>0.27454019193421109</v>
      </c>
      <c r="H269" s="33">
        <v>1210093</v>
      </c>
      <c r="I269" s="38">
        <f t="shared" si="65"/>
        <v>0.20132993993674733</v>
      </c>
      <c r="J269" s="33">
        <v>1182174</v>
      </c>
      <c r="K269" s="38">
        <f t="shared" si="66"/>
        <v>0.19252089855267415</v>
      </c>
      <c r="L269" s="33">
        <v>0</v>
      </c>
      <c r="M269" s="38">
        <f t="shared" si="67"/>
        <v>0</v>
      </c>
      <c r="N269" s="33">
        <f t="shared" si="68"/>
        <v>4042390</v>
      </c>
      <c r="O269" s="38">
        <f t="shared" si="69"/>
        <v>0.6583164196644018</v>
      </c>
      <c r="P269" s="33">
        <v>1217327</v>
      </c>
      <c r="Q269" s="33">
        <v>7803363</v>
      </c>
      <c r="R269" s="33">
        <v>8151153</v>
      </c>
      <c r="S269" s="33">
        <v>3494516</v>
      </c>
      <c r="T269" s="38">
        <f t="shared" si="70"/>
        <v>0.42871431808481575</v>
      </c>
      <c r="U269" s="38">
        <f t="shared" si="71"/>
        <v>-2.8877203906592097E-2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154000</v>
      </c>
      <c r="E270" s="33">
        <v>206062</v>
      </c>
      <c r="F270" s="33">
        <v>14735</v>
      </c>
      <c r="G270" s="38">
        <f t="shared" si="64"/>
        <v>9.5681818181818187E-2</v>
      </c>
      <c r="H270" s="33">
        <v>19356</v>
      </c>
      <c r="I270" s="38">
        <f t="shared" si="65"/>
        <v>0.12568831168831168</v>
      </c>
      <c r="J270" s="33">
        <v>52308</v>
      </c>
      <c r="K270" s="38">
        <f t="shared" si="66"/>
        <v>0.25384592986576854</v>
      </c>
      <c r="L270" s="33">
        <v>0</v>
      </c>
      <c r="M270" s="38">
        <f t="shared" si="67"/>
        <v>0</v>
      </c>
      <c r="N270" s="33">
        <f t="shared" si="68"/>
        <v>86399</v>
      </c>
      <c r="O270" s="38">
        <f t="shared" si="69"/>
        <v>0.41928642835651408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3281351</v>
      </c>
      <c r="E271" s="33">
        <v>3041403</v>
      </c>
      <c r="F271" s="33">
        <v>576693</v>
      </c>
      <c r="G271" s="38">
        <f t="shared" si="64"/>
        <v>0.17574864743210952</v>
      </c>
      <c r="H271" s="33">
        <v>730796</v>
      </c>
      <c r="I271" s="38">
        <f t="shared" si="65"/>
        <v>0.22271192566720233</v>
      </c>
      <c r="J271" s="33">
        <v>536736</v>
      </c>
      <c r="K271" s="38">
        <f t="shared" si="66"/>
        <v>0.17647644853378522</v>
      </c>
      <c r="L271" s="33">
        <v>0</v>
      </c>
      <c r="M271" s="38">
        <f t="shared" si="67"/>
        <v>0</v>
      </c>
      <c r="N271" s="33">
        <f t="shared" si="68"/>
        <v>1844225</v>
      </c>
      <c r="O271" s="38">
        <f t="shared" si="69"/>
        <v>0.60637311135683103</v>
      </c>
      <c r="P271" s="33">
        <v>541086</v>
      </c>
      <c r="Q271" s="33">
        <v>2554604</v>
      </c>
      <c r="R271" s="33">
        <v>3245534</v>
      </c>
      <c r="S271" s="33">
        <v>1712805</v>
      </c>
      <c r="T271" s="38">
        <f t="shared" si="70"/>
        <v>0.52774212194356918</v>
      </c>
      <c r="U271" s="38">
        <f t="shared" si="71"/>
        <v>-8.0393874541200283E-3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1663601</v>
      </c>
      <c r="E272" s="33">
        <v>1252793</v>
      </c>
      <c r="F272" s="33">
        <v>295154</v>
      </c>
      <c r="G272" s="38">
        <f t="shared" si="64"/>
        <v>0.1774187440377831</v>
      </c>
      <c r="H272" s="33">
        <v>380451</v>
      </c>
      <c r="I272" s="38">
        <f t="shared" si="65"/>
        <v>0.22869125469388393</v>
      </c>
      <c r="J272" s="33">
        <v>321202</v>
      </c>
      <c r="K272" s="38">
        <f t="shared" si="66"/>
        <v>0.25638872503278676</v>
      </c>
      <c r="L272" s="33">
        <v>0</v>
      </c>
      <c r="M272" s="38">
        <f t="shared" si="67"/>
        <v>0</v>
      </c>
      <c r="N272" s="33">
        <f t="shared" si="68"/>
        <v>996807</v>
      </c>
      <c r="O272" s="38">
        <f t="shared" si="69"/>
        <v>0.79566775995715178</v>
      </c>
      <c r="P272" s="33">
        <v>568119</v>
      </c>
      <c r="Q272" s="33">
        <v>2471715</v>
      </c>
      <c r="R272" s="33">
        <v>4530710</v>
      </c>
      <c r="S272" s="33">
        <v>1507757</v>
      </c>
      <c r="T272" s="38">
        <f t="shared" si="70"/>
        <v>0.33278603132842316</v>
      </c>
      <c r="U272" s="38">
        <f t="shared" si="71"/>
        <v>-0.43462197180520279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4109029</v>
      </c>
      <c r="E273" s="33">
        <v>3633949</v>
      </c>
      <c r="F273" s="33">
        <v>460001</v>
      </c>
      <c r="G273" s="38">
        <f t="shared" si="64"/>
        <v>0.11194883268042158</v>
      </c>
      <c r="H273" s="33">
        <v>528481</v>
      </c>
      <c r="I273" s="38">
        <f t="shared" si="65"/>
        <v>0.12861457049828559</v>
      </c>
      <c r="J273" s="33">
        <v>436962</v>
      </c>
      <c r="K273" s="38">
        <f t="shared" si="66"/>
        <v>0.12024439528457884</v>
      </c>
      <c r="L273" s="33">
        <v>0</v>
      </c>
      <c r="M273" s="38">
        <f t="shared" si="67"/>
        <v>0</v>
      </c>
      <c r="N273" s="33">
        <f t="shared" si="68"/>
        <v>1425444</v>
      </c>
      <c r="O273" s="38">
        <f t="shared" si="69"/>
        <v>0.39225756883214374</v>
      </c>
      <c r="P273" s="33">
        <v>458620</v>
      </c>
      <c r="Q273" s="33">
        <v>2095768</v>
      </c>
      <c r="R273" s="33">
        <v>2266188</v>
      </c>
      <c r="S273" s="33">
        <v>1342576</v>
      </c>
      <c r="T273" s="38">
        <f t="shared" si="70"/>
        <v>0.59243805015294404</v>
      </c>
      <c r="U273" s="38">
        <f t="shared" si="71"/>
        <v>-4.7224281540273028E-2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16744927</v>
      </c>
      <c r="E275" s="34">
        <f>SUM(E268:E274)</f>
        <v>16757379</v>
      </c>
      <c r="F275" s="34">
        <f>SUM(F268:F274)</f>
        <v>3084192</v>
      </c>
      <c r="G275" s="39">
        <f t="shared" si="64"/>
        <v>0.18418664948494551</v>
      </c>
      <c r="H275" s="34">
        <f>SUM(H268:H274)</f>
        <v>3167080</v>
      </c>
      <c r="I275" s="39">
        <f t="shared" si="65"/>
        <v>0.18913668599451045</v>
      </c>
      <c r="J275" s="34">
        <f>SUM(J268:J274)</f>
        <v>4065889</v>
      </c>
      <c r="K275" s="39">
        <f t="shared" si="66"/>
        <v>0.24263275300988299</v>
      </c>
      <c r="L275" s="34">
        <f>SUM(L268:L274)</f>
        <v>0</v>
      </c>
      <c r="M275" s="39">
        <f t="shared" si="67"/>
        <v>0</v>
      </c>
      <c r="N275" s="34">
        <f t="shared" si="68"/>
        <v>10317161</v>
      </c>
      <c r="O275" s="39">
        <f t="shared" si="69"/>
        <v>0.61567868101568868</v>
      </c>
      <c r="P275" s="34">
        <f>SUM(P268:P274)</f>
        <v>2980903</v>
      </c>
      <c r="Q275" s="34">
        <f>SUM(Q268:Q274)</f>
        <v>17443594</v>
      </c>
      <c r="R275" s="34">
        <f>SUM(R268:R274)</f>
        <v>20444984</v>
      </c>
      <c r="S275" s="34">
        <f>SUM(S268:S274)</f>
        <v>8299793</v>
      </c>
      <c r="T275" s="39">
        <f t="shared" si="70"/>
        <v>0.40595742212368569</v>
      </c>
      <c r="U275" s="39">
        <f t="shared" si="71"/>
        <v>0.36397896878898783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7889619</v>
      </c>
      <c r="E276" s="33">
        <v>7889619</v>
      </c>
      <c r="F276" s="33">
        <v>367284</v>
      </c>
      <c r="G276" s="38">
        <f t="shared" si="64"/>
        <v>4.6552818330010612E-2</v>
      </c>
      <c r="H276" s="33">
        <v>380945</v>
      </c>
      <c r="I276" s="38">
        <f t="shared" si="65"/>
        <v>4.8284334135780191E-2</v>
      </c>
      <c r="J276" s="33">
        <v>445181</v>
      </c>
      <c r="K276" s="38">
        <f t="shared" si="66"/>
        <v>5.6426172163700175E-2</v>
      </c>
      <c r="L276" s="33">
        <v>0</v>
      </c>
      <c r="M276" s="38">
        <f t="shared" si="67"/>
        <v>0</v>
      </c>
      <c r="N276" s="33">
        <f t="shared" si="68"/>
        <v>1193410</v>
      </c>
      <c r="O276" s="38">
        <f t="shared" si="69"/>
        <v>0.15126332462949099</v>
      </c>
      <c r="P276" s="33">
        <v>407788</v>
      </c>
      <c r="Q276" s="33">
        <v>6524767</v>
      </c>
      <c r="R276" s="33">
        <v>6388284</v>
      </c>
      <c r="S276" s="33">
        <v>1367366</v>
      </c>
      <c r="T276" s="38">
        <f t="shared" si="70"/>
        <v>0.21404276954499832</v>
      </c>
      <c r="U276" s="38">
        <f t="shared" si="71"/>
        <v>9.1697156365562416E-2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4174244</v>
      </c>
      <c r="E277" s="33">
        <v>4137600</v>
      </c>
      <c r="F277" s="33">
        <v>677900</v>
      </c>
      <c r="G277" s="38">
        <f t="shared" si="64"/>
        <v>0.16240066464729902</v>
      </c>
      <c r="H277" s="33">
        <v>806454</v>
      </c>
      <c r="I277" s="38">
        <f t="shared" si="65"/>
        <v>0.19319761853883002</v>
      </c>
      <c r="J277" s="33">
        <v>608491</v>
      </c>
      <c r="K277" s="38">
        <f t="shared" si="66"/>
        <v>0.14706375676720804</v>
      </c>
      <c r="L277" s="33">
        <v>0</v>
      </c>
      <c r="M277" s="38">
        <f t="shared" si="67"/>
        <v>0</v>
      </c>
      <c r="N277" s="33">
        <f t="shared" si="68"/>
        <v>2092845</v>
      </c>
      <c r="O277" s="38">
        <f t="shared" si="69"/>
        <v>0.50581133990719263</v>
      </c>
      <c r="P277" s="33">
        <v>1017215</v>
      </c>
      <c r="Q277" s="33">
        <v>2476505</v>
      </c>
      <c r="R277" s="33">
        <v>3332617</v>
      </c>
      <c r="S277" s="33">
        <v>2306262</v>
      </c>
      <c r="T277" s="38">
        <f t="shared" si="70"/>
        <v>0.69202731667035244</v>
      </c>
      <c r="U277" s="38">
        <f t="shared" si="71"/>
        <v>-0.40180689431437799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14640302</v>
      </c>
      <c r="E278" s="33">
        <v>14652802</v>
      </c>
      <c r="F278" s="33">
        <v>4144097</v>
      </c>
      <c r="G278" s="38">
        <f t="shared" si="64"/>
        <v>0.28306089587496214</v>
      </c>
      <c r="H278" s="33">
        <v>5365584</v>
      </c>
      <c r="I278" s="38">
        <f t="shared" si="65"/>
        <v>0.36649407915219234</v>
      </c>
      <c r="J278" s="33">
        <v>2664278</v>
      </c>
      <c r="K278" s="38">
        <f t="shared" si="66"/>
        <v>0.18182720274251982</v>
      </c>
      <c r="L278" s="33">
        <v>0</v>
      </c>
      <c r="M278" s="38">
        <f t="shared" si="67"/>
        <v>0</v>
      </c>
      <c r="N278" s="33">
        <f t="shared" si="68"/>
        <v>12173959</v>
      </c>
      <c r="O278" s="38">
        <f t="shared" si="69"/>
        <v>0.830828055958171</v>
      </c>
      <c r="P278" s="33">
        <v>2513787</v>
      </c>
      <c r="Q278" s="33">
        <v>14042010</v>
      </c>
      <c r="R278" s="33">
        <v>14042010</v>
      </c>
      <c r="S278" s="33">
        <v>7676111</v>
      </c>
      <c r="T278" s="38">
        <f t="shared" si="70"/>
        <v>0.54665329251296646</v>
      </c>
      <c r="U278" s="38">
        <f t="shared" si="71"/>
        <v>5.9866249606669086E-2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3282372</v>
      </c>
      <c r="E279" s="33">
        <v>3043686</v>
      </c>
      <c r="F279" s="33">
        <v>565877</v>
      </c>
      <c r="G279" s="38">
        <f t="shared" si="64"/>
        <v>0.17239880184208251</v>
      </c>
      <c r="H279" s="33">
        <v>715061</v>
      </c>
      <c r="I279" s="38">
        <f t="shared" si="65"/>
        <v>0.21784886051916114</v>
      </c>
      <c r="J279" s="33">
        <v>662721</v>
      </c>
      <c r="K279" s="38">
        <f t="shared" si="66"/>
        <v>0.21773632365493681</v>
      </c>
      <c r="L279" s="33">
        <v>0</v>
      </c>
      <c r="M279" s="38">
        <f t="shared" si="67"/>
        <v>0</v>
      </c>
      <c r="N279" s="33">
        <f t="shared" si="68"/>
        <v>1943659</v>
      </c>
      <c r="O279" s="38">
        <f t="shared" si="69"/>
        <v>0.63858722614619245</v>
      </c>
      <c r="P279" s="33">
        <v>587223</v>
      </c>
      <c r="Q279" s="33">
        <v>2941806</v>
      </c>
      <c r="R279" s="33">
        <v>3983806</v>
      </c>
      <c r="S279" s="33">
        <v>1779210</v>
      </c>
      <c r="T279" s="38">
        <f t="shared" si="70"/>
        <v>0.44661060302635219</v>
      </c>
      <c r="U279" s="38">
        <f t="shared" si="71"/>
        <v>0.1285678524172249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2007239</v>
      </c>
      <c r="E280" s="33">
        <v>2007239</v>
      </c>
      <c r="F280" s="33">
        <v>501093</v>
      </c>
      <c r="G280" s="38">
        <f t="shared" si="64"/>
        <v>0.24964291746025261</v>
      </c>
      <c r="H280" s="33">
        <v>501093</v>
      </c>
      <c r="I280" s="38">
        <f t="shared" si="65"/>
        <v>0.24964291746025261</v>
      </c>
      <c r="J280" s="33">
        <v>501093</v>
      </c>
      <c r="K280" s="38">
        <f t="shared" si="66"/>
        <v>0.24964291746025261</v>
      </c>
      <c r="L280" s="33">
        <v>0</v>
      </c>
      <c r="M280" s="38">
        <f t="shared" si="67"/>
        <v>0</v>
      </c>
      <c r="N280" s="33">
        <f t="shared" si="68"/>
        <v>1503279</v>
      </c>
      <c r="O280" s="38">
        <f t="shared" si="69"/>
        <v>0.74892875238075785</v>
      </c>
      <c r="P280" s="33">
        <v>496833</v>
      </c>
      <c r="Q280" s="33">
        <v>1567262</v>
      </c>
      <c r="R280" s="33">
        <v>1683359</v>
      </c>
      <c r="S280" s="33">
        <v>1616359</v>
      </c>
      <c r="T280" s="38">
        <f t="shared" si="70"/>
        <v>0.96019862667440514</v>
      </c>
      <c r="U280" s="38">
        <f t="shared" si="71"/>
        <v>8.5743096774972827E-3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930840</v>
      </c>
      <c r="E281" s="33">
        <v>963840</v>
      </c>
      <c r="F281" s="33">
        <v>202284</v>
      </c>
      <c r="G281" s="38">
        <f t="shared" si="64"/>
        <v>0.21731339435348718</v>
      </c>
      <c r="H281" s="33">
        <v>432774</v>
      </c>
      <c r="I281" s="38">
        <f t="shared" si="65"/>
        <v>0.46492845172102615</v>
      </c>
      <c r="J281" s="33">
        <v>1198311</v>
      </c>
      <c r="K281" s="38">
        <f t="shared" si="66"/>
        <v>1.2432675547808765</v>
      </c>
      <c r="L281" s="33">
        <v>0</v>
      </c>
      <c r="M281" s="38">
        <f t="shared" si="67"/>
        <v>0</v>
      </c>
      <c r="N281" s="33">
        <f t="shared" si="68"/>
        <v>1833369</v>
      </c>
      <c r="O281" s="38">
        <f t="shared" si="69"/>
        <v>1.9021507719123505</v>
      </c>
      <c r="P281" s="33">
        <v>438654</v>
      </c>
      <c r="Q281" s="33">
        <v>871016</v>
      </c>
      <c r="R281" s="33">
        <v>3104716</v>
      </c>
      <c r="S281" s="33">
        <v>1201450</v>
      </c>
      <c r="T281" s="38">
        <f t="shared" si="70"/>
        <v>0.3869758135687773</v>
      </c>
      <c r="U281" s="38">
        <f t="shared" si="71"/>
        <v>1.7317908875788208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1925529</v>
      </c>
      <c r="E282" s="33">
        <v>1925529</v>
      </c>
      <c r="F282" s="33">
        <v>1248034</v>
      </c>
      <c r="G282" s="38">
        <f t="shared" si="64"/>
        <v>0.64815123532286456</v>
      </c>
      <c r="H282" s="33">
        <v>548744</v>
      </c>
      <c r="I282" s="38">
        <f t="shared" si="65"/>
        <v>0.28498350323469551</v>
      </c>
      <c r="J282" s="33">
        <v>323675</v>
      </c>
      <c r="K282" s="38">
        <f t="shared" si="66"/>
        <v>0.16809666330655107</v>
      </c>
      <c r="L282" s="33">
        <v>0</v>
      </c>
      <c r="M282" s="38">
        <f t="shared" si="67"/>
        <v>0</v>
      </c>
      <c r="N282" s="33">
        <f t="shared" si="68"/>
        <v>2120453</v>
      </c>
      <c r="O282" s="38">
        <f t="shared" si="69"/>
        <v>1.1012314018641112</v>
      </c>
      <c r="P282" s="33">
        <v>255125</v>
      </c>
      <c r="Q282" s="33">
        <v>1141100</v>
      </c>
      <c r="R282" s="33">
        <v>1141100</v>
      </c>
      <c r="S282" s="33">
        <v>1248166</v>
      </c>
      <c r="T282" s="38">
        <f t="shared" si="70"/>
        <v>1.093827009026378</v>
      </c>
      <c r="U282" s="38">
        <f t="shared" si="71"/>
        <v>0.26869181773640372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4922180</v>
      </c>
      <c r="E283" s="33">
        <v>2745261</v>
      </c>
      <c r="F283" s="33">
        <v>623618</v>
      </c>
      <c r="G283" s="38">
        <f t="shared" si="64"/>
        <v>0.12669548858432644</v>
      </c>
      <c r="H283" s="33">
        <v>713949</v>
      </c>
      <c r="I283" s="38">
        <f t="shared" si="65"/>
        <v>0.14504731643296262</v>
      </c>
      <c r="J283" s="33">
        <v>208802</v>
      </c>
      <c r="K283" s="38">
        <f t="shared" si="66"/>
        <v>7.6059070521892091E-2</v>
      </c>
      <c r="L283" s="33">
        <v>0</v>
      </c>
      <c r="M283" s="38">
        <f t="shared" si="67"/>
        <v>0</v>
      </c>
      <c r="N283" s="33">
        <f t="shared" si="68"/>
        <v>1546369</v>
      </c>
      <c r="O283" s="38">
        <f t="shared" si="69"/>
        <v>0.56328669660188957</v>
      </c>
      <c r="P283" s="33">
        <v>662912</v>
      </c>
      <c r="Q283" s="33">
        <v>4211670</v>
      </c>
      <c r="R283" s="33">
        <v>3086780</v>
      </c>
      <c r="S283" s="33">
        <v>2059028</v>
      </c>
      <c r="T283" s="38">
        <f t="shared" si="70"/>
        <v>0.66704721424915281</v>
      </c>
      <c r="U283" s="38">
        <f t="shared" si="71"/>
        <v>-0.68502304981656692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39772325</v>
      </c>
      <c r="E285" s="34">
        <f>SUM(E276:E284)</f>
        <v>37365576</v>
      </c>
      <c r="F285" s="34">
        <f>SUM(F276:F284)</f>
        <v>8330187</v>
      </c>
      <c r="G285" s="39">
        <f t="shared" si="64"/>
        <v>0.20944682011926635</v>
      </c>
      <c r="H285" s="34">
        <f>SUM(H276:H284)</f>
        <v>9464604</v>
      </c>
      <c r="I285" s="39">
        <f t="shared" si="65"/>
        <v>0.23796959317817101</v>
      </c>
      <c r="J285" s="34">
        <f>SUM(J276:J284)</f>
        <v>6612552</v>
      </c>
      <c r="K285" s="39">
        <f t="shared" si="66"/>
        <v>0.17696909048050002</v>
      </c>
      <c r="L285" s="34">
        <f>SUM(L276:L284)</f>
        <v>0</v>
      </c>
      <c r="M285" s="39">
        <f t="shared" si="67"/>
        <v>0</v>
      </c>
      <c r="N285" s="34">
        <f t="shared" si="68"/>
        <v>24407343</v>
      </c>
      <c r="O285" s="39">
        <f t="shared" si="69"/>
        <v>0.65320398111887801</v>
      </c>
      <c r="P285" s="34">
        <f>SUM(P276:P284)</f>
        <v>6379537</v>
      </c>
      <c r="Q285" s="34">
        <f>SUM(Q276:Q284)</f>
        <v>33776136</v>
      </c>
      <c r="R285" s="34">
        <f>SUM(R276:R284)</f>
        <v>36762672</v>
      </c>
      <c r="S285" s="34">
        <f>SUM(S276:S284)</f>
        <v>19253952</v>
      </c>
      <c r="T285" s="39">
        <f t="shared" si="70"/>
        <v>0.5237364683394069</v>
      </c>
      <c r="U285" s="39">
        <f t="shared" si="71"/>
        <v>3.652537793886923E-2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9216928</v>
      </c>
      <c r="E286" s="33">
        <v>12608409</v>
      </c>
      <c r="F286" s="33">
        <v>3694812</v>
      </c>
      <c r="G286" s="38">
        <f t="shared" si="64"/>
        <v>0.40087239479357983</v>
      </c>
      <c r="H286" s="33">
        <v>3098113</v>
      </c>
      <c r="I286" s="38">
        <f t="shared" si="65"/>
        <v>0.33613292845512083</v>
      </c>
      <c r="J286" s="33">
        <v>3034944</v>
      </c>
      <c r="K286" s="38">
        <f t="shared" si="66"/>
        <v>0.24070792754264236</v>
      </c>
      <c r="L286" s="33">
        <v>0</v>
      </c>
      <c r="M286" s="38">
        <f t="shared" si="67"/>
        <v>0</v>
      </c>
      <c r="N286" s="33">
        <f t="shared" si="68"/>
        <v>9827869</v>
      </c>
      <c r="O286" s="38">
        <f t="shared" si="69"/>
        <v>0.77946940014398325</v>
      </c>
      <c r="P286" s="33">
        <v>2198966</v>
      </c>
      <c r="Q286" s="33">
        <v>8403209</v>
      </c>
      <c r="R286" s="33">
        <v>11717209</v>
      </c>
      <c r="S286" s="33">
        <v>6514354</v>
      </c>
      <c r="T286" s="38">
        <f t="shared" si="70"/>
        <v>0.55596464994351469</v>
      </c>
      <c r="U286" s="38">
        <f t="shared" si="71"/>
        <v>0.38016867927926135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1298967</v>
      </c>
      <c r="E287" s="33">
        <v>1414297</v>
      </c>
      <c r="F287" s="33">
        <v>273228</v>
      </c>
      <c r="G287" s="38">
        <f t="shared" si="64"/>
        <v>0.21034252602260103</v>
      </c>
      <c r="H287" s="33">
        <v>257310</v>
      </c>
      <c r="I287" s="38">
        <f t="shared" si="65"/>
        <v>0.19808817314065716</v>
      </c>
      <c r="J287" s="33">
        <v>268637</v>
      </c>
      <c r="K287" s="38">
        <f t="shared" si="66"/>
        <v>0.18994383782190022</v>
      </c>
      <c r="L287" s="33">
        <v>0</v>
      </c>
      <c r="M287" s="38">
        <f t="shared" si="67"/>
        <v>0</v>
      </c>
      <c r="N287" s="33">
        <f t="shared" si="68"/>
        <v>799175</v>
      </c>
      <c r="O287" s="38">
        <f t="shared" si="69"/>
        <v>0.56506872318897661</v>
      </c>
      <c r="P287" s="33">
        <v>423519</v>
      </c>
      <c r="Q287" s="33">
        <v>1404236</v>
      </c>
      <c r="R287" s="33">
        <v>1338619</v>
      </c>
      <c r="S287" s="33">
        <v>1101517</v>
      </c>
      <c r="T287" s="38">
        <f t="shared" si="70"/>
        <v>0.8228756651444511</v>
      </c>
      <c r="U287" s="38">
        <f t="shared" si="71"/>
        <v>-0.36570260130005972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8462821</v>
      </c>
      <c r="E288" s="33">
        <v>8612821</v>
      </c>
      <c r="F288" s="33">
        <v>2374388</v>
      </c>
      <c r="G288" s="38">
        <f t="shared" si="64"/>
        <v>0.28056696460908248</v>
      </c>
      <c r="H288" s="33">
        <v>1970844</v>
      </c>
      <c r="I288" s="38">
        <f t="shared" si="65"/>
        <v>0.23288262861757328</v>
      </c>
      <c r="J288" s="33">
        <v>1495844</v>
      </c>
      <c r="K288" s="38">
        <f t="shared" si="66"/>
        <v>0.17367642959258064</v>
      </c>
      <c r="L288" s="33">
        <v>0</v>
      </c>
      <c r="M288" s="38">
        <f t="shared" si="67"/>
        <v>0</v>
      </c>
      <c r="N288" s="33">
        <f t="shared" si="68"/>
        <v>5841076</v>
      </c>
      <c r="O288" s="38">
        <f t="shared" si="69"/>
        <v>0.6781838377925189</v>
      </c>
      <c r="P288" s="33">
        <v>1194300</v>
      </c>
      <c r="Q288" s="33">
        <v>8455641</v>
      </c>
      <c r="R288" s="33">
        <v>10050402</v>
      </c>
      <c r="S288" s="33">
        <v>4727369</v>
      </c>
      <c r="T288" s="38">
        <f t="shared" si="70"/>
        <v>0.47036616047795898</v>
      </c>
      <c r="U288" s="38">
        <f t="shared" si="71"/>
        <v>0.25248597504814541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4992760</v>
      </c>
      <c r="E289" s="33">
        <v>5630691</v>
      </c>
      <c r="F289" s="33">
        <v>1425736</v>
      </c>
      <c r="G289" s="38">
        <f t="shared" si="64"/>
        <v>0.28556069188184491</v>
      </c>
      <c r="H289" s="33">
        <v>34487</v>
      </c>
      <c r="I289" s="38">
        <f t="shared" si="65"/>
        <v>6.9074019179772312E-3</v>
      </c>
      <c r="J289" s="33">
        <v>788035</v>
      </c>
      <c r="K289" s="38">
        <f t="shared" si="66"/>
        <v>0.1399535154743885</v>
      </c>
      <c r="L289" s="33">
        <v>0</v>
      </c>
      <c r="M289" s="38">
        <f t="shared" si="67"/>
        <v>0</v>
      </c>
      <c r="N289" s="33">
        <f t="shared" si="68"/>
        <v>2248258</v>
      </c>
      <c r="O289" s="38">
        <f t="shared" si="69"/>
        <v>0.39928633981157907</v>
      </c>
      <c r="P289" s="33">
        <v>1954481</v>
      </c>
      <c r="Q289" s="33">
        <v>10052059</v>
      </c>
      <c r="R289" s="33">
        <v>7517638</v>
      </c>
      <c r="S289" s="33">
        <v>3869971</v>
      </c>
      <c r="T289" s="38">
        <f t="shared" si="70"/>
        <v>0.51478549512493155</v>
      </c>
      <c r="U289" s="38">
        <f t="shared" si="71"/>
        <v>-0.59680600630039382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15655454</v>
      </c>
      <c r="E290" s="33">
        <v>15655454</v>
      </c>
      <c r="F290" s="33">
        <v>1874618</v>
      </c>
      <c r="G290" s="38">
        <f t="shared" si="64"/>
        <v>0.11974216780937813</v>
      </c>
      <c r="H290" s="33">
        <v>2474079</v>
      </c>
      <c r="I290" s="38">
        <f t="shared" si="65"/>
        <v>0.15803304075372071</v>
      </c>
      <c r="J290" s="33">
        <v>2835912</v>
      </c>
      <c r="K290" s="38">
        <f t="shared" si="66"/>
        <v>0.181145305655141</v>
      </c>
      <c r="L290" s="33">
        <v>0</v>
      </c>
      <c r="M290" s="38">
        <f t="shared" si="67"/>
        <v>0</v>
      </c>
      <c r="N290" s="33">
        <f t="shared" si="68"/>
        <v>7184609</v>
      </c>
      <c r="O290" s="38">
        <f t="shared" si="69"/>
        <v>0.45892051421823987</v>
      </c>
      <c r="P290" s="33">
        <v>2463604</v>
      </c>
      <c r="Q290" s="33">
        <v>14914291</v>
      </c>
      <c r="R290" s="33">
        <v>14568537</v>
      </c>
      <c r="S290" s="33">
        <v>7794288</v>
      </c>
      <c r="T290" s="38">
        <f t="shared" si="70"/>
        <v>0.53500828532061939</v>
      </c>
      <c r="U290" s="38">
        <f t="shared" si="71"/>
        <v>0.15112331364943388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39626930</v>
      </c>
      <c r="E292" s="34">
        <f>SUM(E286:E291)</f>
        <v>43921672</v>
      </c>
      <c r="F292" s="34">
        <f>SUM(F286:F291)</f>
        <v>9642782</v>
      </c>
      <c r="G292" s="39">
        <f t="shared" si="64"/>
        <v>0.24333911307285222</v>
      </c>
      <c r="H292" s="34">
        <f>SUM(H286:H291)</f>
        <v>7834833</v>
      </c>
      <c r="I292" s="39">
        <f t="shared" si="65"/>
        <v>0.19771486208999789</v>
      </c>
      <c r="J292" s="34">
        <f>SUM(J286:J291)</f>
        <v>8423372</v>
      </c>
      <c r="K292" s="39">
        <f t="shared" si="66"/>
        <v>0.19178167898526266</v>
      </c>
      <c r="L292" s="34">
        <f>SUM(L286:L291)</f>
        <v>0</v>
      </c>
      <c r="M292" s="39">
        <f t="shared" si="67"/>
        <v>0</v>
      </c>
      <c r="N292" s="34">
        <f t="shared" si="68"/>
        <v>25900987</v>
      </c>
      <c r="O292" s="39">
        <f t="shared" si="69"/>
        <v>0.58970858395372561</v>
      </c>
      <c r="P292" s="34">
        <f>SUM(P286:P291)</f>
        <v>8234870</v>
      </c>
      <c r="Q292" s="34">
        <f>SUM(Q286:Q291)</f>
        <v>43229436</v>
      </c>
      <c r="R292" s="34">
        <f>SUM(R286:R291)</f>
        <v>45192405</v>
      </c>
      <c r="S292" s="34">
        <f>SUM(S286:S291)</f>
        <v>24007499</v>
      </c>
      <c r="T292" s="39">
        <f t="shared" si="70"/>
        <v>0.53122862126943671</v>
      </c>
      <c r="U292" s="39">
        <f t="shared" si="71"/>
        <v>2.2890707442861924E-2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42229823</v>
      </c>
      <c r="E293" s="33">
        <v>42819823</v>
      </c>
      <c r="F293" s="33">
        <v>10111348</v>
      </c>
      <c r="G293" s="38">
        <f t="shared" si="64"/>
        <v>0.23943619181164932</v>
      </c>
      <c r="H293" s="33">
        <v>11454929</v>
      </c>
      <c r="I293" s="38">
        <f t="shared" si="65"/>
        <v>0.27125211962171852</v>
      </c>
      <c r="J293" s="33">
        <v>10867490</v>
      </c>
      <c r="K293" s="38">
        <f t="shared" si="66"/>
        <v>0.25379577117822277</v>
      </c>
      <c r="L293" s="33">
        <v>0</v>
      </c>
      <c r="M293" s="38">
        <f t="shared" si="67"/>
        <v>0</v>
      </c>
      <c r="N293" s="33">
        <f t="shared" si="68"/>
        <v>32433767</v>
      </c>
      <c r="O293" s="38">
        <f t="shared" si="69"/>
        <v>0.75744747940690926</v>
      </c>
      <c r="P293" s="33">
        <v>9888383</v>
      </c>
      <c r="Q293" s="33">
        <v>41707893</v>
      </c>
      <c r="R293" s="33">
        <v>41507893</v>
      </c>
      <c r="S293" s="33">
        <v>29875762</v>
      </c>
      <c r="T293" s="38">
        <f t="shared" si="70"/>
        <v>0.71976098618159201</v>
      </c>
      <c r="U293" s="38">
        <f t="shared" si="71"/>
        <v>9.9015885610417742E-2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5957055</v>
      </c>
      <c r="E294" s="33">
        <v>6394310</v>
      </c>
      <c r="F294" s="33">
        <v>863105</v>
      </c>
      <c r="G294" s="38">
        <f t="shared" si="64"/>
        <v>0.14488786825033512</v>
      </c>
      <c r="H294" s="33">
        <v>0</v>
      </c>
      <c r="I294" s="38">
        <f t="shared" si="65"/>
        <v>0</v>
      </c>
      <c r="J294" s="33">
        <v>577608</v>
      </c>
      <c r="K294" s="38">
        <f t="shared" si="66"/>
        <v>9.0331560402920716E-2</v>
      </c>
      <c r="L294" s="33">
        <v>0</v>
      </c>
      <c r="M294" s="38">
        <f t="shared" si="67"/>
        <v>0</v>
      </c>
      <c r="N294" s="33">
        <f t="shared" si="68"/>
        <v>1440713</v>
      </c>
      <c r="O294" s="38">
        <f t="shared" si="69"/>
        <v>0.22531172245324357</v>
      </c>
      <c r="P294" s="33">
        <v>1037843</v>
      </c>
      <c r="Q294" s="33">
        <v>3429515</v>
      </c>
      <c r="R294" s="33">
        <v>6257743</v>
      </c>
      <c r="S294" s="33">
        <v>3182745</v>
      </c>
      <c r="T294" s="38">
        <f t="shared" si="70"/>
        <v>0.50860909436517288</v>
      </c>
      <c r="U294" s="38">
        <f t="shared" si="71"/>
        <v>-0.44345339323963262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2606853</v>
      </c>
      <c r="E295" s="33">
        <v>2453202</v>
      </c>
      <c r="F295" s="33">
        <v>574174</v>
      </c>
      <c r="G295" s="38">
        <f t="shared" si="64"/>
        <v>0.2202556108840813</v>
      </c>
      <c r="H295" s="33">
        <v>645348</v>
      </c>
      <c r="I295" s="38">
        <f t="shared" si="65"/>
        <v>0.24755826277891388</v>
      </c>
      <c r="J295" s="33">
        <v>550103</v>
      </c>
      <c r="K295" s="38">
        <f t="shared" si="66"/>
        <v>0.22423877039069753</v>
      </c>
      <c r="L295" s="33">
        <v>0</v>
      </c>
      <c r="M295" s="38">
        <f t="shared" si="67"/>
        <v>0</v>
      </c>
      <c r="N295" s="33">
        <f t="shared" si="68"/>
        <v>1769625</v>
      </c>
      <c r="O295" s="38">
        <f t="shared" si="69"/>
        <v>0.72135315395960053</v>
      </c>
      <c r="P295" s="33">
        <v>521961</v>
      </c>
      <c r="Q295" s="33">
        <v>2372341</v>
      </c>
      <c r="R295" s="33">
        <v>2260585</v>
      </c>
      <c r="S295" s="33">
        <v>1547127</v>
      </c>
      <c r="T295" s="38">
        <f t="shared" si="70"/>
        <v>0.68439231437880022</v>
      </c>
      <c r="U295" s="38">
        <f t="shared" si="71"/>
        <v>5.3915905594479341E-2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35834802</v>
      </c>
      <c r="E296" s="33">
        <v>34067640</v>
      </c>
      <c r="F296" s="33">
        <v>7761412</v>
      </c>
      <c r="G296" s="38">
        <f t="shared" si="64"/>
        <v>0.21658866707286398</v>
      </c>
      <c r="H296" s="33">
        <v>4839037</v>
      </c>
      <c r="I296" s="38">
        <f t="shared" si="65"/>
        <v>0.13503735837580461</v>
      </c>
      <c r="J296" s="33">
        <v>7316274</v>
      </c>
      <c r="K296" s="38">
        <f t="shared" si="66"/>
        <v>0.21475728873499897</v>
      </c>
      <c r="L296" s="33">
        <v>0</v>
      </c>
      <c r="M296" s="38">
        <f t="shared" si="67"/>
        <v>0</v>
      </c>
      <c r="N296" s="33">
        <f t="shared" si="68"/>
        <v>19916723</v>
      </c>
      <c r="O296" s="38">
        <f t="shared" si="69"/>
        <v>0.58462291488344953</v>
      </c>
      <c r="P296" s="33">
        <v>6770870</v>
      </c>
      <c r="Q296" s="33">
        <v>26740639</v>
      </c>
      <c r="R296" s="33">
        <v>35174068</v>
      </c>
      <c r="S296" s="33">
        <v>19747908</v>
      </c>
      <c r="T296" s="38">
        <f t="shared" si="70"/>
        <v>0.56143372441311024</v>
      </c>
      <c r="U296" s="38">
        <f t="shared" si="71"/>
        <v>8.0551539167049491E-2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10753051</v>
      </c>
      <c r="E297" s="33">
        <v>8887781</v>
      </c>
      <c r="F297" s="33">
        <v>1699860</v>
      </c>
      <c r="G297" s="38">
        <f t="shared" si="64"/>
        <v>0.15808164585102405</v>
      </c>
      <c r="H297" s="33">
        <v>1789878</v>
      </c>
      <c r="I297" s="38">
        <f t="shared" si="65"/>
        <v>0.16645303737515985</v>
      </c>
      <c r="J297" s="33">
        <v>1707547</v>
      </c>
      <c r="K297" s="38">
        <f t="shared" si="66"/>
        <v>0.19212298322832211</v>
      </c>
      <c r="L297" s="33">
        <v>0</v>
      </c>
      <c r="M297" s="38">
        <f t="shared" si="67"/>
        <v>0</v>
      </c>
      <c r="N297" s="33">
        <f t="shared" si="68"/>
        <v>5197285</v>
      </c>
      <c r="O297" s="38">
        <f t="shared" si="69"/>
        <v>0.58476744645260725</v>
      </c>
      <c r="P297" s="33">
        <v>2479127</v>
      </c>
      <c r="Q297" s="33">
        <v>10216870</v>
      </c>
      <c r="R297" s="33">
        <v>10000070</v>
      </c>
      <c r="S297" s="33">
        <v>5794596</v>
      </c>
      <c r="T297" s="38">
        <f t="shared" si="70"/>
        <v>0.57945554381119335</v>
      </c>
      <c r="U297" s="38">
        <f t="shared" si="71"/>
        <v>-0.31123052590690192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97381584</v>
      </c>
      <c r="E298" s="34">
        <f>SUM(E293:E297)</f>
        <v>94622756</v>
      </c>
      <c r="F298" s="34">
        <f>SUM(F293:F297)</f>
        <v>21009899</v>
      </c>
      <c r="G298" s="39">
        <f t="shared" si="64"/>
        <v>0.21574817472675326</v>
      </c>
      <c r="H298" s="34">
        <f>SUM(H293:H297)</f>
        <v>18729192</v>
      </c>
      <c r="I298" s="39">
        <f t="shared" si="65"/>
        <v>0.19232786355169576</v>
      </c>
      <c r="J298" s="34">
        <f>SUM(J293:J297)</f>
        <v>21019022</v>
      </c>
      <c r="K298" s="39">
        <f t="shared" si="66"/>
        <v>0.2221349587407917</v>
      </c>
      <c r="L298" s="34">
        <f>SUM(L293:L297)</f>
        <v>0</v>
      </c>
      <c r="M298" s="39">
        <f t="shared" si="67"/>
        <v>0</v>
      </c>
      <c r="N298" s="34">
        <f t="shared" si="68"/>
        <v>60758113</v>
      </c>
      <c r="O298" s="39">
        <f t="shared" si="69"/>
        <v>0.64210889186106568</v>
      </c>
      <c r="P298" s="34">
        <f>SUM(P293:P297)</f>
        <v>20698184</v>
      </c>
      <c r="Q298" s="34">
        <f>SUM(Q293:Q297)</f>
        <v>84467258</v>
      </c>
      <c r="R298" s="34">
        <f>SUM(R293:R297)</f>
        <v>95200359</v>
      </c>
      <c r="S298" s="34">
        <f>SUM(S293:S297)</f>
        <v>60148138</v>
      </c>
      <c r="T298" s="39">
        <f t="shared" si="70"/>
        <v>0.63180578972396517</v>
      </c>
      <c r="U298" s="39">
        <f t="shared" si="71"/>
        <v>1.5500780165061734E-2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258085036</v>
      </c>
      <c r="E299" s="34">
        <f>SUM(E263:E266,E268:E274,E276:E284,E286:E291,E293:E297)</f>
        <v>268374207</v>
      </c>
      <c r="F299" s="34">
        <f>SUM(F263:F266,F268:F274,F276:F284,F286:F291,F293:F297)</f>
        <v>55809162</v>
      </c>
      <c r="G299" s="39">
        <f t="shared" si="64"/>
        <v>0.21624330827146446</v>
      </c>
      <c r="H299" s="34">
        <f>SUM(H263:H266,H268:H274,H276:H284,H286:H291,H293:H297)</f>
        <v>58267667</v>
      </c>
      <c r="I299" s="39">
        <f t="shared" si="65"/>
        <v>0.22576925769535899</v>
      </c>
      <c r="J299" s="34">
        <f>SUM(J263:J266,J268:J274,J276:J284,J286:J291,J293:J297)</f>
        <v>58364564</v>
      </c>
      <c r="K299" s="39">
        <f t="shared" si="66"/>
        <v>0.21747456528115611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172441393</v>
      </c>
      <c r="O299" s="39">
        <f t="shared" si="69"/>
        <v>0.6425408571398219</v>
      </c>
      <c r="P299" s="34">
        <f>SUM(P263:P266,P268:P274,P276:P284,P286:P291,P293:P297)</f>
        <v>51991827</v>
      </c>
      <c r="Q299" s="34">
        <f>SUM(Q263:Q266,Q268:Q274,Q276:Q284,Q286:Q291,Q293:Q297)</f>
        <v>227258984</v>
      </c>
      <c r="R299" s="34">
        <f>SUM(R263:R266,R268:R274,R276:R284,R286:R291,R293:R297)</f>
        <v>271312373</v>
      </c>
      <c r="S299" s="34">
        <f>SUM(S263:S266,S268:S274,S276:S284,S286:S291,S293:S297)</f>
        <v>150683668</v>
      </c>
      <c r="T299" s="39">
        <f t="shared" si="70"/>
        <v>0.55538811715011616</v>
      </c>
      <c r="U299" s="39">
        <f t="shared" si="71"/>
        <v>0.12257189961799186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970741498</v>
      </c>
      <c r="E302" s="33">
        <v>1015586166</v>
      </c>
      <c r="F302" s="33">
        <v>207217830</v>
      </c>
      <c r="G302" s="38">
        <f t="shared" ref="G302:G339" si="72">IF(($D302     =0),0,($F302     /$D302     ))</f>
        <v>0.21346345080222376</v>
      </c>
      <c r="H302" s="33">
        <v>287515835</v>
      </c>
      <c r="I302" s="38">
        <f t="shared" ref="I302:I339" si="73">IF(($D302     =0),0,($H302     /$D302     ))</f>
        <v>0.29618166689315678</v>
      </c>
      <c r="J302" s="33">
        <v>237400265</v>
      </c>
      <c r="K302" s="38">
        <f t="shared" ref="K302:K339" si="74">IF(($E302     =0),0,($J302     /$E302     ))</f>
        <v>0.2337568912887299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732133930</v>
      </c>
      <c r="O302" s="38">
        <f t="shared" ref="O302:O339" si="77">IF(($E302     =0),0,($N302     /$E302     ))</f>
        <v>0.72089789572813068</v>
      </c>
      <c r="P302" s="33">
        <v>252134503</v>
      </c>
      <c r="Q302" s="33">
        <v>1013227717</v>
      </c>
      <c r="R302" s="33">
        <v>1022478168</v>
      </c>
      <c r="S302" s="33">
        <v>728155310</v>
      </c>
      <c r="T302" s="38">
        <f t="shared" ref="T302:T339" si="78">IF(($R302     =0),0,($S302     /$R302     ))</f>
        <v>0.71214753800004849</v>
      </c>
      <c r="U302" s="38">
        <f t="shared" ref="U302:U339" si="79">IF(($P302     =0),0,(($J302     /$P302     )-1))</f>
        <v>-5.8438007589940999E-2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970741498</v>
      </c>
      <c r="E303" s="34">
        <f>E302</f>
        <v>1015586166</v>
      </c>
      <c r="F303" s="34">
        <f>F302</f>
        <v>207217830</v>
      </c>
      <c r="G303" s="39">
        <f t="shared" si="72"/>
        <v>0.21346345080222376</v>
      </c>
      <c r="H303" s="34">
        <f>H302</f>
        <v>287515835</v>
      </c>
      <c r="I303" s="39">
        <f t="shared" si="73"/>
        <v>0.29618166689315678</v>
      </c>
      <c r="J303" s="34">
        <f>J302</f>
        <v>237400265</v>
      </c>
      <c r="K303" s="39">
        <f t="shared" si="74"/>
        <v>0.2337568912887299</v>
      </c>
      <c r="L303" s="34">
        <f>L302</f>
        <v>0</v>
      </c>
      <c r="M303" s="39">
        <f t="shared" si="75"/>
        <v>0</v>
      </c>
      <c r="N303" s="34">
        <f t="shared" si="76"/>
        <v>732133930</v>
      </c>
      <c r="O303" s="39">
        <f t="shared" si="77"/>
        <v>0.72089789572813068</v>
      </c>
      <c r="P303" s="34">
        <f>P302</f>
        <v>252134503</v>
      </c>
      <c r="Q303" s="34">
        <f>Q302</f>
        <v>1013227717</v>
      </c>
      <c r="R303" s="34">
        <f>R302</f>
        <v>1022478168</v>
      </c>
      <c r="S303" s="34">
        <f>S302</f>
        <v>728155310</v>
      </c>
      <c r="T303" s="39">
        <f t="shared" si="78"/>
        <v>0.71214753800004849</v>
      </c>
      <c r="U303" s="39">
        <f t="shared" si="79"/>
        <v>-5.8438007589940999E-2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28580401</v>
      </c>
      <c r="E304" s="33">
        <v>27802474</v>
      </c>
      <c r="F304" s="33">
        <v>5725383</v>
      </c>
      <c r="G304" s="38">
        <f t="shared" si="72"/>
        <v>0.2003254957829318</v>
      </c>
      <c r="H304" s="33">
        <v>7332982</v>
      </c>
      <c r="I304" s="38">
        <f t="shared" si="73"/>
        <v>0.25657379684770693</v>
      </c>
      <c r="J304" s="33">
        <v>6019605</v>
      </c>
      <c r="K304" s="38">
        <f t="shared" si="74"/>
        <v>0.21651328583204502</v>
      </c>
      <c r="L304" s="33">
        <v>0</v>
      </c>
      <c r="M304" s="38">
        <f t="shared" si="75"/>
        <v>0</v>
      </c>
      <c r="N304" s="33">
        <f t="shared" si="76"/>
        <v>19077970</v>
      </c>
      <c r="O304" s="38">
        <f t="shared" si="77"/>
        <v>0.68619684708634199</v>
      </c>
      <c r="P304" s="33">
        <v>6233893</v>
      </c>
      <c r="Q304" s="33">
        <v>26692312</v>
      </c>
      <c r="R304" s="33">
        <v>27913280</v>
      </c>
      <c r="S304" s="33">
        <v>18820161</v>
      </c>
      <c r="T304" s="38">
        <f t="shared" si="78"/>
        <v>0.67423681487807952</v>
      </c>
      <c r="U304" s="38">
        <f t="shared" si="79"/>
        <v>-3.4374667643477408E-2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10531591</v>
      </c>
      <c r="E305" s="33">
        <v>8679682</v>
      </c>
      <c r="F305" s="33">
        <v>1942144</v>
      </c>
      <c r="G305" s="38">
        <f t="shared" si="72"/>
        <v>0.18441126321749488</v>
      </c>
      <c r="H305" s="33">
        <v>2352945</v>
      </c>
      <c r="I305" s="38">
        <f t="shared" si="73"/>
        <v>0.22341781028146648</v>
      </c>
      <c r="J305" s="33">
        <v>1743160</v>
      </c>
      <c r="K305" s="38">
        <f t="shared" si="74"/>
        <v>0.20083224247155598</v>
      </c>
      <c r="L305" s="33">
        <v>0</v>
      </c>
      <c r="M305" s="38">
        <f t="shared" si="75"/>
        <v>0</v>
      </c>
      <c r="N305" s="33">
        <f t="shared" si="76"/>
        <v>6038249</v>
      </c>
      <c r="O305" s="38">
        <f t="shared" si="77"/>
        <v>0.69567629320982038</v>
      </c>
      <c r="P305" s="33">
        <v>1960319</v>
      </c>
      <c r="Q305" s="33">
        <v>10440719</v>
      </c>
      <c r="R305" s="33">
        <v>10322074</v>
      </c>
      <c r="S305" s="33">
        <v>5447789</v>
      </c>
      <c r="T305" s="38">
        <f t="shared" si="78"/>
        <v>0.52778046349987418</v>
      </c>
      <c r="U305" s="38">
        <f t="shared" si="79"/>
        <v>-0.11077737857971071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13228390</v>
      </c>
      <c r="E306" s="33">
        <v>14726462</v>
      </c>
      <c r="F306" s="33">
        <v>2397259</v>
      </c>
      <c r="G306" s="38">
        <f t="shared" si="72"/>
        <v>0.18122076836258985</v>
      </c>
      <c r="H306" s="33">
        <v>3159238</v>
      </c>
      <c r="I306" s="38">
        <f t="shared" si="73"/>
        <v>0.23882256268525498</v>
      </c>
      <c r="J306" s="33">
        <v>3128233</v>
      </c>
      <c r="K306" s="38">
        <f t="shared" si="74"/>
        <v>0.21242257644775778</v>
      </c>
      <c r="L306" s="33">
        <v>0</v>
      </c>
      <c r="M306" s="38">
        <f t="shared" si="75"/>
        <v>0</v>
      </c>
      <c r="N306" s="33">
        <f t="shared" si="76"/>
        <v>8684730</v>
      </c>
      <c r="O306" s="38">
        <f t="shared" si="77"/>
        <v>0.58973635351111486</v>
      </c>
      <c r="P306" s="33">
        <v>2520800</v>
      </c>
      <c r="Q306" s="33">
        <v>11591565</v>
      </c>
      <c r="R306" s="33">
        <v>11567639</v>
      </c>
      <c r="S306" s="33">
        <v>7812897</v>
      </c>
      <c r="T306" s="38">
        <f t="shared" si="78"/>
        <v>0.67540982217719625</v>
      </c>
      <c r="U306" s="38">
        <f t="shared" si="79"/>
        <v>0.24096834338305295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31108324</v>
      </c>
      <c r="E307" s="33">
        <v>33874415</v>
      </c>
      <c r="F307" s="33">
        <v>6741795</v>
      </c>
      <c r="G307" s="38">
        <f t="shared" si="72"/>
        <v>0.2167199685846142</v>
      </c>
      <c r="H307" s="33">
        <v>9299982</v>
      </c>
      <c r="I307" s="38">
        <f t="shared" si="73"/>
        <v>0.29895477493419448</v>
      </c>
      <c r="J307" s="33">
        <v>6631624</v>
      </c>
      <c r="K307" s="38">
        <f t="shared" si="74"/>
        <v>0.1957708789952535</v>
      </c>
      <c r="L307" s="33">
        <v>0</v>
      </c>
      <c r="M307" s="38">
        <f t="shared" si="75"/>
        <v>0</v>
      </c>
      <c r="N307" s="33">
        <f t="shared" si="76"/>
        <v>22673401</v>
      </c>
      <c r="O307" s="38">
        <f t="shared" si="77"/>
        <v>0.6693370498058786</v>
      </c>
      <c r="P307" s="33">
        <v>5649332</v>
      </c>
      <c r="Q307" s="33">
        <v>31546742</v>
      </c>
      <c r="R307" s="33">
        <v>31712868</v>
      </c>
      <c r="S307" s="33">
        <v>18407428</v>
      </c>
      <c r="T307" s="38">
        <f t="shared" si="78"/>
        <v>0.58044034364851516</v>
      </c>
      <c r="U307" s="38">
        <f t="shared" si="79"/>
        <v>0.17387754870841365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22657141</v>
      </c>
      <c r="E308" s="33">
        <v>24030912</v>
      </c>
      <c r="F308" s="33">
        <v>4423715</v>
      </c>
      <c r="G308" s="38">
        <f t="shared" si="72"/>
        <v>0.19524594916896179</v>
      </c>
      <c r="H308" s="33">
        <v>6392813</v>
      </c>
      <c r="I308" s="38">
        <f t="shared" si="73"/>
        <v>0.2821544430517513</v>
      </c>
      <c r="J308" s="33">
        <v>5095009</v>
      </c>
      <c r="K308" s="38">
        <f t="shared" si="74"/>
        <v>0.21201896124458364</v>
      </c>
      <c r="L308" s="33">
        <v>0</v>
      </c>
      <c r="M308" s="38">
        <f t="shared" si="75"/>
        <v>0</v>
      </c>
      <c r="N308" s="33">
        <f t="shared" si="76"/>
        <v>15911537</v>
      </c>
      <c r="O308" s="38">
        <f t="shared" si="77"/>
        <v>0.66212788761408636</v>
      </c>
      <c r="P308" s="33">
        <v>4417031</v>
      </c>
      <c r="Q308" s="33">
        <v>21828019</v>
      </c>
      <c r="R308" s="33">
        <v>23133493</v>
      </c>
      <c r="S308" s="33">
        <v>13627699</v>
      </c>
      <c r="T308" s="38">
        <f t="shared" si="78"/>
        <v>0.58908955080843173</v>
      </c>
      <c r="U308" s="38">
        <f t="shared" si="79"/>
        <v>0.15349179120545009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2775983</v>
      </c>
      <c r="E309" s="33">
        <v>2775983</v>
      </c>
      <c r="F309" s="33">
        <v>350963</v>
      </c>
      <c r="G309" s="38">
        <f t="shared" si="72"/>
        <v>0.12642836789706566</v>
      </c>
      <c r="H309" s="33">
        <v>510568</v>
      </c>
      <c r="I309" s="38">
        <f t="shared" si="73"/>
        <v>0.18392331653327848</v>
      </c>
      <c r="J309" s="33">
        <v>1180157</v>
      </c>
      <c r="K309" s="38">
        <f t="shared" si="74"/>
        <v>0.42513120577467511</v>
      </c>
      <c r="L309" s="33">
        <v>0</v>
      </c>
      <c r="M309" s="38">
        <f t="shared" si="75"/>
        <v>0</v>
      </c>
      <c r="N309" s="33">
        <f t="shared" si="76"/>
        <v>2041688</v>
      </c>
      <c r="O309" s="38">
        <f t="shared" si="77"/>
        <v>0.73548289020501922</v>
      </c>
      <c r="P309" s="33">
        <v>637488</v>
      </c>
      <c r="Q309" s="33">
        <v>2554702</v>
      </c>
      <c r="R309" s="33">
        <v>2895252</v>
      </c>
      <c r="S309" s="33">
        <v>1762603</v>
      </c>
      <c r="T309" s="38">
        <f t="shared" si="78"/>
        <v>0.60879087554382139</v>
      </c>
      <c r="U309" s="38">
        <f t="shared" si="79"/>
        <v>0.85126151394222327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108881830</v>
      </c>
      <c r="E310" s="34">
        <f>SUM(E304:E309)</f>
        <v>111889928</v>
      </c>
      <c r="F310" s="34">
        <f>SUM(F304:F309)</f>
        <v>21581259</v>
      </c>
      <c r="G310" s="39">
        <f t="shared" si="72"/>
        <v>0.19820808485676628</v>
      </c>
      <c r="H310" s="34">
        <f>SUM(H304:H309)</f>
        <v>29048528</v>
      </c>
      <c r="I310" s="39">
        <f t="shared" si="73"/>
        <v>0.26678949095546978</v>
      </c>
      <c r="J310" s="34">
        <f>SUM(J304:J309)</f>
        <v>23797788</v>
      </c>
      <c r="K310" s="39">
        <f t="shared" si="74"/>
        <v>0.2126892779839844</v>
      </c>
      <c r="L310" s="34">
        <f>SUM(L304:L309)</f>
        <v>0</v>
      </c>
      <c r="M310" s="39">
        <f t="shared" si="75"/>
        <v>0</v>
      </c>
      <c r="N310" s="34">
        <f t="shared" si="76"/>
        <v>74427575</v>
      </c>
      <c r="O310" s="39">
        <f t="shared" si="77"/>
        <v>0.66518565460154733</v>
      </c>
      <c r="P310" s="34">
        <f>SUM(P304:P309)</f>
        <v>21418863</v>
      </c>
      <c r="Q310" s="34">
        <f>SUM(Q304:Q309)</f>
        <v>104654059</v>
      </c>
      <c r="R310" s="34">
        <f>SUM(R304:R309)</f>
        <v>107544606</v>
      </c>
      <c r="S310" s="34">
        <f>SUM(S304:S309)</f>
        <v>65878577</v>
      </c>
      <c r="T310" s="39">
        <f t="shared" si="78"/>
        <v>0.61256979266816969</v>
      </c>
      <c r="U310" s="39">
        <f t="shared" si="79"/>
        <v>0.11106681993343903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28679598</v>
      </c>
      <c r="E311" s="33">
        <v>30250266</v>
      </c>
      <c r="F311" s="33">
        <v>6035668</v>
      </c>
      <c r="G311" s="38">
        <f t="shared" si="72"/>
        <v>0.21045162487981875</v>
      </c>
      <c r="H311" s="33">
        <v>7450329</v>
      </c>
      <c r="I311" s="38">
        <f t="shared" si="73"/>
        <v>0.25977801362487718</v>
      </c>
      <c r="J311" s="33">
        <v>7001963</v>
      </c>
      <c r="K311" s="38">
        <f t="shared" si="74"/>
        <v>0.23146781585325563</v>
      </c>
      <c r="L311" s="33">
        <v>0</v>
      </c>
      <c r="M311" s="38">
        <f t="shared" si="75"/>
        <v>0</v>
      </c>
      <c r="N311" s="33">
        <f t="shared" si="76"/>
        <v>20487960</v>
      </c>
      <c r="O311" s="38">
        <f t="shared" si="77"/>
        <v>0.67728197828078607</v>
      </c>
      <c r="P311" s="33">
        <v>6077888</v>
      </c>
      <c r="Q311" s="33">
        <v>28760312</v>
      </c>
      <c r="R311" s="33">
        <v>28814302</v>
      </c>
      <c r="S311" s="33">
        <v>16578463</v>
      </c>
      <c r="T311" s="38">
        <f t="shared" si="78"/>
        <v>0.57535535651705183</v>
      </c>
      <c r="U311" s="38">
        <f t="shared" si="79"/>
        <v>0.15203883322627854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38844069</v>
      </c>
      <c r="E312" s="33">
        <v>37249460</v>
      </c>
      <c r="F312" s="33">
        <v>6458165</v>
      </c>
      <c r="G312" s="38">
        <f t="shared" si="72"/>
        <v>0.16625871506921688</v>
      </c>
      <c r="H312" s="33">
        <v>12237748</v>
      </c>
      <c r="I312" s="38">
        <f t="shared" si="73"/>
        <v>0.31504804504389072</v>
      </c>
      <c r="J312" s="33">
        <v>7317342</v>
      </c>
      <c r="K312" s="38">
        <f t="shared" si="74"/>
        <v>0.19644155915280381</v>
      </c>
      <c r="L312" s="33">
        <v>0</v>
      </c>
      <c r="M312" s="38">
        <f t="shared" si="75"/>
        <v>0</v>
      </c>
      <c r="N312" s="33">
        <f t="shared" si="76"/>
        <v>26013255</v>
      </c>
      <c r="O312" s="38">
        <f t="shared" si="77"/>
        <v>0.69835253987574586</v>
      </c>
      <c r="P312" s="33">
        <v>9212229</v>
      </c>
      <c r="Q312" s="33">
        <v>44977245</v>
      </c>
      <c r="R312" s="33">
        <v>36386999</v>
      </c>
      <c r="S312" s="33">
        <v>25820647</v>
      </c>
      <c r="T312" s="38">
        <f t="shared" si="78"/>
        <v>0.70961188637732941</v>
      </c>
      <c r="U312" s="38">
        <f t="shared" si="79"/>
        <v>-0.20569256365641797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43177303</v>
      </c>
      <c r="E313" s="33">
        <v>47427634</v>
      </c>
      <c r="F313" s="33">
        <v>9034204</v>
      </c>
      <c r="G313" s="38">
        <f t="shared" si="72"/>
        <v>0.20923502331769078</v>
      </c>
      <c r="H313" s="33">
        <v>9366582</v>
      </c>
      <c r="I313" s="38">
        <f t="shared" si="73"/>
        <v>0.21693300297149176</v>
      </c>
      <c r="J313" s="33">
        <v>9254628</v>
      </c>
      <c r="K313" s="38">
        <f t="shared" si="74"/>
        <v>0.19513155558213172</v>
      </c>
      <c r="L313" s="33">
        <v>0</v>
      </c>
      <c r="M313" s="38">
        <f t="shared" si="75"/>
        <v>0</v>
      </c>
      <c r="N313" s="33">
        <f t="shared" si="76"/>
        <v>27655414</v>
      </c>
      <c r="O313" s="38">
        <f t="shared" si="77"/>
        <v>0.58310760347016255</v>
      </c>
      <c r="P313" s="33">
        <v>6789465</v>
      </c>
      <c r="Q313" s="33">
        <v>39531757</v>
      </c>
      <c r="R313" s="33">
        <v>43999378</v>
      </c>
      <c r="S313" s="33">
        <v>20232670</v>
      </c>
      <c r="T313" s="38">
        <f t="shared" si="78"/>
        <v>0.45983990955508508</v>
      </c>
      <c r="U313" s="38">
        <f t="shared" si="79"/>
        <v>0.36308648766876339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26949016</v>
      </c>
      <c r="E314" s="33">
        <v>30616257</v>
      </c>
      <c r="F314" s="33">
        <v>5568253</v>
      </c>
      <c r="G314" s="38">
        <f t="shared" si="72"/>
        <v>0.20662175568859359</v>
      </c>
      <c r="H314" s="33">
        <v>6872223</v>
      </c>
      <c r="I314" s="38">
        <f t="shared" si="73"/>
        <v>0.25500830902323113</v>
      </c>
      <c r="J314" s="33">
        <v>7708536</v>
      </c>
      <c r="K314" s="38">
        <f t="shared" si="74"/>
        <v>0.25177917731746241</v>
      </c>
      <c r="L314" s="33">
        <v>0</v>
      </c>
      <c r="M314" s="38">
        <f t="shared" si="75"/>
        <v>0</v>
      </c>
      <c r="N314" s="33">
        <f t="shared" si="76"/>
        <v>20149012</v>
      </c>
      <c r="O314" s="38">
        <f t="shared" si="77"/>
        <v>0.65811480482411677</v>
      </c>
      <c r="P314" s="33">
        <v>11308112</v>
      </c>
      <c r="Q314" s="33">
        <v>23802153</v>
      </c>
      <c r="R314" s="33">
        <v>25021775</v>
      </c>
      <c r="S314" s="33">
        <v>15427610</v>
      </c>
      <c r="T314" s="38">
        <f t="shared" si="78"/>
        <v>0.616567369820886</v>
      </c>
      <c r="U314" s="38">
        <f t="shared" si="79"/>
        <v>-0.31831803576052309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19333000</v>
      </c>
      <c r="E315" s="33">
        <v>19316096</v>
      </c>
      <c r="F315" s="33">
        <v>3052745</v>
      </c>
      <c r="G315" s="38">
        <f t="shared" si="72"/>
        <v>0.15790332591941239</v>
      </c>
      <c r="H315" s="33">
        <v>4995420</v>
      </c>
      <c r="I315" s="38">
        <f t="shared" si="73"/>
        <v>0.25838824807324262</v>
      </c>
      <c r="J315" s="33">
        <v>3455156</v>
      </c>
      <c r="K315" s="38">
        <f t="shared" si="74"/>
        <v>0.17887444750740522</v>
      </c>
      <c r="L315" s="33">
        <v>0</v>
      </c>
      <c r="M315" s="38">
        <f t="shared" si="75"/>
        <v>0</v>
      </c>
      <c r="N315" s="33">
        <f t="shared" si="76"/>
        <v>11503321</v>
      </c>
      <c r="O315" s="38">
        <f t="shared" si="77"/>
        <v>0.59553032869581923</v>
      </c>
      <c r="P315" s="33">
        <v>3926874</v>
      </c>
      <c r="Q315" s="33">
        <v>17438725</v>
      </c>
      <c r="R315" s="33">
        <v>28636072</v>
      </c>
      <c r="S315" s="33">
        <v>9973406</v>
      </c>
      <c r="T315" s="38">
        <f t="shared" si="78"/>
        <v>0.34828121678140772</v>
      </c>
      <c r="U315" s="38">
        <f t="shared" si="79"/>
        <v>-0.12012557571238602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20978052</v>
      </c>
      <c r="E316" s="33">
        <v>20460453</v>
      </c>
      <c r="F316" s="33">
        <v>3762982</v>
      </c>
      <c r="G316" s="38">
        <f t="shared" si="72"/>
        <v>0.17937709373587213</v>
      </c>
      <c r="H316" s="33">
        <v>4260284</v>
      </c>
      <c r="I316" s="38">
        <f t="shared" si="73"/>
        <v>0.20308291732711883</v>
      </c>
      <c r="J316" s="33">
        <v>3178501</v>
      </c>
      <c r="K316" s="38">
        <f t="shared" si="74"/>
        <v>0.15534851549963238</v>
      </c>
      <c r="L316" s="33">
        <v>0</v>
      </c>
      <c r="M316" s="38">
        <f t="shared" si="75"/>
        <v>0</v>
      </c>
      <c r="N316" s="33">
        <f t="shared" si="76"/>
        <v>11201767</v>
      </c>
      <c r="O316" s="38">
        <f t="shared" si="77"/>
        <v>0.54748382159476139</v>
      </c>
      <c r="P316" s="33">
        <v>2731364</v>
      </c>
      <c r="Q316" s="33">
        <v>19680150</v>
      </c>
      <c r="R316" s="33">
        <v>17643064</v>
      </c>
      <c r="S316" s="33">
        <v>10640081</v>
      </c>
      <c r="T316" s="38">
        <f t="shared" si="78"/>
        <v>0.60307444330531246</v>
      </c>
      <c r="U316" s="38">
        <f t="shared" si="79"/>
        <v>0.16370465452425975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177961038</v>
      </c>
      <c r="E317" s="34">
        <f>SUM(E311:E316)</f>
        <v>185320166</v>
      </c>
      <c r="F317" s="34">
        <f>SUM(F311:F316)</f>
        <v>33912017</v>
      </c>
      <c r="G317" s="39">
        <f t="shared" si="72"/>
        <v>0.19055866037373867</v>
      </c>
      <c r="H317" s="34">
        <f>SUM(H311:H316)</f>
        <v>45182586</v>
      </c>
      <c r="I317" s="39">
        <f t="shared" si="73"/>
        <v>0.25389032626343749</v>
      </c>
      <c r="J317" s="34">
        <f>SUM(J311:J316)</f>
        <v>37916126</v>
      </c>
      <c r="K317" s="39">
        <f t="shared" si="74"/>
        <v>0.20459794969102282</v>
      </c>
      <c r="L317" s="34">
        <f>SUM(L311:L316)</f>
        <v>0</v>
      </c>
      <c r="M317" s="39">
        <f t="shared" si="75"/>
        <v>0</v>
      </c>
      <c r="N317" s="34">
        <f t="shared" si="76"/>
        <v>117010729</v>
      </c>
      <c r="O317" s="39">
        <f t="shared" si="77"/>
        <v>0.63139771307996773</v>
      </c>
      <c r="P317" s="34">
        <f>SUM(P311:P316)</f>
        <v>40045932</v>
      </c>
      <c r="Q317" s="34">
        <f>SUM(Q311:Q316)</f>
        <v>174190342</v>
      </c>
      <c r="R317" s="34">
        <f>SUM(R311:R316)</f>
        <v>180501590</v>
      </c>
      <c r="S317" s="34">
        <f>SUM(S311:S316)</f>
        <v>98672877</v>
      </c>
      <c r="T317" s="39">
        <f t="shared" si="78"/>
        <v>0.54665932305637865</v>
      </c>
      <c r="U317" s="39">
        <f t="shared" si="79"/>
        <v>-5.318407872240305E-2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11260396</v>
      </c>
      <c r="E318" s="33">
        <v>11883736</v>
      </c>
      <c r="F318" s="33">
        <v>2458453</v>
      </c>
      <c r="G318" s="38">
        <f t="shared" si="72"/>
        <v>0.21832740162956968</v>
      </c>
      <c r="H318" s="33">
        <v>2832409</v>
      </c>
      <c r="I318" s="38">
        <f t="shared" si="73"/>
        <v>0.25153724611461264</v>
      </c>
      <c r="J318" s="33">
        <v>2619998</v>
      </c>
      <c r="K318" s="38">
        <f t="shared" si="74"/>
        <v>0.22046921944412093</v>
      </c>
      <c r="L318" s="33">
        <v>0</v>
      </c>
      <c r="M318" s="38">
        <f t="shared" si="75"/>
        <v>0</v>
      </c>
      <c r="N318" s="33">
        <f t="shared" si="76"/>
        <v>7910860</v>
      </c>
      <c r="O318" s="38">
        <f t="shared" si="77"/>
        <v>0.66568796210215375</v>
      </c>
      <c r="P318" s="33">
        <v>2436194</v>
      </c>
      <c r="Q318" s="33">
        <v>11961396</v>
      </c>
      <c r="R318" s="33">
        <v>12346870</v>
      </c>
      <c r="S318" s="33">
        <v>7426364</v>
      </c>
      <c r="T318" s="38">
        <f t="shared" si="78"/>
        <v>0.60147745946948494</v>
      </c>
      <c r="U318" s="38">
        <f t="shared" si="79"/>
        <v>7.5447193450111083E-2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19164077</v>
      </c>
      <c r="E319" s="33">
        <v>21667415</v>
      </c>
      <c r="F319" s="33">
        <v>3392908</v>
      </c>
      <c r="G319" s="38">
        <f t="shared" si="72"/>
        <v>0.17704520807341778</v>
      </c>
      <c r="H319" s="33">
        <v>5105115</v>
      </c>
      <c r="I319" s="38">
        <f t="shared" si="73"/>
        <v>0.26638981882612972</v>
      </c>
      <c r="J319" s="33">
        <v>4736455</v>
      </c>
      <c r="K319" s="38">
        <f t="shared" si="74"/>
        <v>0.21859806534374313</v>
      </c>
      <c r="L319" s="33">
        <v>0</v>
      </c>
      <c r="M319" s="38">
        <f t="shared" si="75"/>
        <v>0</v>
      </c>
      <c r="N319" s="33">
        <f t="shared" si="76"/>
        <v>13234478</v>
      </c>
      <c r="O319" s="38">
        <f t="shared" si="77"/>
        <v>0.61080096541280993</v>
      </c>
      <c r="P319" s="33">
        <v>5154212</v>
      </c>
      <c r="Q319" s="33">
        <v>23501989</v>
      </c>
      <c r="R319" s="33">
        <v>25869381</v>
      </c>
      <c r="S319" s="33">
        <v>16460706</v>
      </c>
      <c r="T319" s="38">
        <f t="shared" si="78"/>
        <v>0.63630072942216898</v>
      </c>
      <c r="U319" s="38">
        <f t="shared" si="79"/>
        <v>-8.1051574906115587E-2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12559217</v>
      </c>
      <c r="E320" s="33">
        <v>12680717</v>
      </c>
      <c r="F320" s="33">
        <v>2656836</v>
      </c>
      <c r="G320" s="38">
        <f t="shared" si="72"/>
        <v>0.21154471652173856</v>
      </c>
      <c r="H320" s="33">
        <v>3081517</v>
      </c>
      <c r="I320" s="38">
        <f t="shared" si="73"/>
        <v>0.24535900605905608</v>
      </c>
      <c r="J320" s="33">
        <v>2589424</v>
      </c>
      <c r="K320" s="38">
        <f t="shared" si="74"/>
        <v>0.20420170247471023</v>
      </c>
      <c r="L320" s="33">
        <v>0</v>
      </c>
      <c r="M320" s="38">
        <f t="shared" si="75"/>
        <v>0</v>
      </c>
      <c r="N320" s="33">
        <f t="shared" si="76"/>
        <v>8327777</v>
      </c>
      <c r="O320" s="38">
        <f t="shared" si="77"/>
        <v>0.65672761248437295</v>
      </c>
      <c r="P320" s="33">
        <v>2873628</v>
      </c>
      <c r="Q320" s="33">
        <v>11384600</v>
      </c>
      <c r="R320" s="33">
        <v>11000250</v>
      </c>
      <c r="S320" s="33">
        <v>8861522</v>
      </c>
      <c r="T320" s="38">
        <f t="shared" si="78"/>
        <v>0.8055746005772596</v>
      </c>
      <c r="U320" s="38">
        <f t="shared" si="79"/>
        <v>-9.8900762381212926E-2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8691404</v>
      </c>
      <c r="E321" s="33">
        <v>11813617</v>
      </c>
      <c r="F321" s="33">
        <v>1553148</v>
      </c>
      <c r="G321" s="38">
        <f t="shared" si="72"/>
        <v>0.17869932176665587</v>
      </c>
      <c r="H321" s="33">
        <v>2228426</v>
      </c>
      <c r="I321" s="38">
        <f t="shared" si="73"/>
        <v>0.25639424884633139</v>
      </c>
      <c r="J321" s="33">
        <v>2730669</v>
      </c>
      <c r="K321" s="38">
        <f t="shared" si="74"/>
        <v>0.2311458886808333</v>
      </c>
      <c r="L321" s="33">
        <v>0</v>
      </c>
      <c r="M321" s="38">
        <f t="shared" si="75"/>
        <v>0</v>
      </c>
      <c r="N321" s="33">
        <f t="shared" si="76"/>
        <v>6512243</v>
      </c>
      <c r="O321" s="38">
        <f t="shared" si="77"/>
        <v>0.55124886814935681</v>
      </c>
      <c r="P321" s="33">
        <v>1751085</v>
      </c>
      <c r="Q321" s="33">
        <v>8518885</v>
      </c>
      <c r="R321" s="33">
        <v>8164485</v>
      </c>
      <c r="S321" s="33">
        <v>5272042</v>
      </c>
      <c r="T321" s="38">
        <f t="shared" si="78"/>
        <v>0.64572866506583082</v>
      </c>
      <c r="U321" s="38">
        <f t="shared" si="79"/>
        <v>0.55941544813644106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51675094</v>
      </c>
      <c r="E323" s="34">
        <f>SUM(E318:E322)</f>
        <v>58045485</v>
      </c>
      <c r="F323" s="34">
        <f>SUM(F318:F322)</f>
        <v>10061345</v>
      </c>
      <c r="G323" s="39">
        <f t="shared" si="72"/>
        <v>0.19470395157868509</v>
      </c>
      <c r="H323" s="34">
        <f>SUM(H318:H322)</f>
        <v>13247467</v>
      </c>
      <c r="I323" s="39">
        <f t="shared" si="73"/>
        <v>0.25636077217392195</v>
      </c>
      <c r="J323" s="34">
        <f>SUM(J318:J322)</f>
        <v>12676546</v>
      </c>
      <c r="K323" s="39">
        <f t="shared" si="74"/>
        <v>0.21838987132246376</v>
      </c>
      <c r="L323" s="34">
        <f>SUM(L318:L322)</f>
        <v>0</v>
      </c>
      <c r="M323" s="39">
        <f t="shared" si="75"/>
        <v>0</v>
      </c>
      <c r="N323" s="34">
        <f t="shared" si="76"/>
        <v>35985358</v>
      </c>
      <c r="O323" s="39">
        <f t="shared" si="77"/>
        <v>0.61995102633736288</v>
      </c>
      <c r="P323" s="34">
        <f>SUM(P318:P322)</f>
        <v>12215119</v>
      </c>
      <c r="Q323" s="34">
        <f>SUM(Q318:Q322)</f>
        <v>55366870</v>
      </c>
      <c r="R323" s="34">
        <f>SUM(R318:R322)</f>
        <v>57380986</v>
      </c>
      <c r="S323" s="34">
        <f>SUM(S318:S322)</f>
        <v>38020634</v>
      </c>
      <c r="T323" s="39">
        <f t="shared" si="78"/>
        <v>0.66259987236887141</v>
      </c>
      <c r="U323" s="39">
        <f t="shared" si="79"/>
        <v>3.7775072023448875E-2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9166479</v>
      </c>
      <c r="E324" s="33">
        <v>9855822</v>
      </c>
      <c r="F324" s="33">
        <v>2074952</v>
      </c>
      <c r="G324" s="38">
        <f t="shared" si="72"/>
        <v>0.22636303426866522</v>
      </c>
      <c r="H324" s="33">
        <v>2807088</v>
      </c>
      <c r="I324" s="38">
        <f t="shared" si="73"/>
        <v>0.30623405126439496</v>
      </c>
      <c r="J324" s="33">
        <v>2121732</v>
      </c>
      <c r="K324" s="38">
        <f t="shared" si="74"/>
        <v>0.21527702103386201</v>
      </c>
      <c r="L324" s="33">
        <v>0</v>
      </c>
      <c r="M324" s="38">
        <f t="shared" si="75"/>
        <v>0</v>
      </c>
      <c r="N324" s="33">
        <f t="shared" si="76"/>
        <v>7003772</v>
      </c>
      <c r="O324" s="38">
        <f t="shared" si="77"/>
        <v>0.71062281766046509</v>
      </c>
      <c r="P324" s="33">
        <v>2333218</v>
      </c>
      <c r="Q324" s="33">
        <v>8332966</v>
      </c>
      <c r="R324" s="33">
        <v>8752971</v>
      </c>
      <c r="S324" s="33">
        <v>5171038</v>
      </c>
      <c r="T324" s="38">
        <f t="shared" si="78"/>
        <v>0.59077517793672574</v>
      </c>
      <c r="U324" s="38">
        <f t="shared" si="79"/>
        <v>-9.0641337414677947E-2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22002113</v>
      </c>
      <c r="E325" s="33">
        <v>22378128</v>
      </c>
      <c r="F325" s="33">
        <v>3904710</v>
      </c>
      <c r="G325" s="38">
        <f t="shared" si="72"/>
        <v>0.1774697730168007</v>
      </c>
      <c r="H325" s="33">
        <v>6084547</v>
      </c>
      <c r="I325" s="38">
        <f t="shared" si="73"/>
        <v>0.27654375741093595</v>
      </c>
      <c r="J325" s="33">
        <v>4806302</v>
      </c>
      <c r="K325" s="38">
        <f t="shared" si="74"/>
        <v>0.21477676774393284</v>
      </c>
      <c r="L325" s="33">
        <v>0</v>
      </c>
      <c r="M325" s="38">
        <f t="shared" si="75"/>
        <v>0</v>
      </c>
      <c r="N325" s="33">
        <f t="shared" si="76"/>
        <v>14795559</v>
      </c>
      <c r="O325" s="38">
        <f t="shared" si="77"/>
        <v>0.6611616038660606</v>
      </c>
      <c r="P325" s="33">
        <v>4261902</v>
      </c>
      <c r="Q325" s="33">
        <v>21220504</v>
      </c>
      <c r="R325" s="33">
        <v>21132561</v>
      </c>
      <c r="S325" s="33">
        <v>13773953</v>
      </c>
      <c r="T325" s="38">
        <f t="shared" si="78"/>
        <v>0.65178815762083919</v>
      </c>
      <c r="U325" s="38">
        <f t="shared" si="79"/>
        <v>0.12773639562805528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32030281</v>
      </c>
      <c r="E326" s="33">
        <v>29256510</v>
      </c>
      <c r="F326" s="33">
        <v>5618700</v>
      </c>
      <c r="G326" s="38">
        <f t="shared" si="72"/>
        <v>0.17541837987621775</v>
      </c>
      <c r="H326" s="33">
        <v>6787802</v>
      </c>
      <c r="I326" s="38">
        <f t="shared" si="73"/>
        <v>0.21191827820680062</v>
      </c>
      <c r="J326" s="33">
        <v>7257403</v>
      </c>
      <c r="K326" s="38">
        <f t="shared" si="74"/>
        <v>0.24806113237703334</v>
      </c>
      <c r="L326" s="33">
        <v>0</v>
      </c>
      <c r="M326" s="38">
        <f t="shared" si="75"/>
        <v>0</v>
      </c>
      <c r="N326" s="33">
        <f t="shared" si="76"/>
        <v>19663905</v>
      </c>
      <c r="O326" s="38">
        <f t="shared" si="77"/>
        <v>0.67212066647730706</v>
      </c>
      <c r="P326" s="33">
        <v>7337405</v>
      </c>
      <c r="Q326" s="33">
        <v>30162114</v>
      </c>
      <c r="R326" s="33">
        <v>28145003</v>
      </c>
      <c r="S326" s="33">
        <v>19222070</v>
      </c>
      <c r="T326" s="38">
        <f t="shared" si="78"/>
        <v>0.68296564047266228</v>
      </c>
      <c r="U326" s="38">
        <f t="shared" si="79"/>
        <v>-1.0903309821387763E-2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60463643</v>
      </c>
      <c r="E327" s="33">
        <v>60161549</v>
      </c>
      <c r="F327" s="33">
        <v>11124809</v>
      </c>
      <c r="G327" s="38">
        <f t="shared" si="72"/>
        <v>0.18399170886874944</v>
      </c>
      <c r="H327" s="33">
        <v>14723942</v>
      </c>
      <c r="I327" s="38">
        <f t="shared" si="73"/>
        <v>0.24351728194743411</v>
      </c>
      <c r="J327" s="33">
        <v>10843730</v>
      </c>
      <c r="K327" s="38">
        <f t="shared" si="74"/>
        <v>0.18024353063116777</v>
      </c>
      <c r="L327" s="33">
        <v>0</v>
      </c>
      <c r="M327" s="38">
        <f t="shared" si="75"/>
        <v>0</v>
      </c>
      <c r="N327" s="33">
        <f t="shared" si="76"/>
        <v>36692481</v>
      </c>
      <c r="O327" s="38">
        <f t="shared" si="77"/>
        <v>0.60989920655134733</v>
      </c>
      <c r="P327" s="33">
        <v>10746974</v>
      </c>
      <c r="Q327" s="33">
        <v>62726218</v>
      </c>
      <c r="R327" s="33">
        <v>59714028</v>
      </c>
      <c r="S327" s="33">
        <v>34072944</v>
      </c>
      <c r="T327" s="38">
        <f t="shared" si="78"/>
        <v>0.57060200326797583</v>
      </c>
      <c r="U327" s="38">
        <f t="shared" si="79"/>
        <v>9.0030924053599026E-3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22021100</v>
      </c>
      <c r="E328" s="33">
        <v>22322500</v>
      </c>
      <c r="F328" s="33">
        <v>5021114</v>
      </c>
      <c r="G328" s="38">
        <f t="shared" si="72"/>
        <v>0.22801376861283043</v>
      </c>
      <c r="H328" s="33">
        <v>6495228</v>
      </c>
      <c r="I328" s="38">
        <f t="shared" si="73"/>
        <v>0.2949547479462879</v>
      </c>
      <c r="J328" s="33">
        <v>4840300</v>
      </c>
      <c r="K328" s="38">
        <f t="shared" si="74"/>
        <v>0.21683503191846792</v>
      </c>
      <c r="L328" s="33">
        <v>0</v>
      </c>
      <c r="M328" s="38">
        <f t="shared" si="75"/>
        <v>0</v>
      </c>
      <c r="N328" s="33">
        <f t="shared" si="76"/>
        <v>16356642</v>
      </c>
      <c r="O328" s="38">
        <f t="shared" si="77"/>
        <v>0.73274238996528163</v>
      </c>
      <c r="P328" s="33">
        <v>5088781</v>
      </c>
      <c r="Q328" s="33">
        <v>21186982</v>
      </c>
      <c r="R328" s="33">
        <v>23202223</v>
      </c>
      <c r="S328" s="33">
        <v>16170724</v>
      </c>
      <c r="T328" s="38">
        <f t="shared" si="78"/>
        <v>0.69694718475897766</v>
      </c>
      <c r="U328" s="38">
        <f t="shared" si="79"/>
        <v>-4.8829179326050798E-2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32704774</v>
      </c>
      <c r="E329" s="33">
        <v>31999497</v>
      </c>
      <c r="F329" s="33">
        <v>6964139</v>
      </c>
      <c r="G329" s="38">
        <f t="shared" si="72"/>
        <v>0.21293952375270961</v>
      </c>
      <c r="H329" s="33">
        <v>7322149</v>
      </c>
      <c r="I329" s="38">
        <f t="shared" si="73"/>
        <v>0.22388624364137175</v>
      </c>
      <c r="J329" s="33">
        <v>8042001</v>
      </c>
      <c r="K329" s="38">
        <f t="shared" si="74"/>
        <v>0.25131648163094561</v>
      </c>
      <c r="L329" s="33">
        <v>0</v>
      </c>
      <c r="M329" s="38">
        <f t="shared" si="75"/>
        <v>0</v>
      </c>
      <c r="N329" s="33">
        <f t="shared" si="76"/>
        <v>22328289</v>
      </c>
      <c r="O329" s="38">
        <f t="shared" si="77"/>
        <v>0.69776999932217687</v>
      </c>
      <c r="P329" s="33">
        <v>6282414</v>
      </c>
      <c r="Q329" s="33">
        <v>26664661</v>
      </c>
      <c r="R329" s="33">
        <v>26556811</v>
      </c>
      <c r="S329" s="33">
        <v>19387781</v>
      </c>
      <c r="T329" s="38">
        <f t="shared" si="78"/>
        <v>0.73004928942710778</v>
      </c>
      <c r="U329" s="38">
        <f t="shared" si="79"/>
        <v>0.28008135089473574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15084832</v>
      </c>
      <c r="E330" s="33">
        <v>16928424</v>
      </c>
      <c r="F330" s="33">
        <v>3270757</v>
      </c>
      <c r="G330" s="38">
        <f t="shared" si="72"/>
        <v>0.21682422449252334</v>
      </c>
      <c r="H330" s="33">
        <v>4523544</v>
      </c>
      <c r="I330" s="38">
        <f t="shared" si="73"/>
        <v>0.29987367443004997</v>
      </c>
      <c r="J330" s="33">
        <v>3129412</v>
      </c>
      <c r="K330" s="38">
        <f t="shared" si="74"/>
        <v>0.18486139052282716</v>
      </c>
      <c r="L330" s="33">
        <v>0</v>
      </c>
      <c r="M330" s="38">
        <f t="shared" si="75"/>
        <v>0</v>
      </c>
      <c r="N330" s="33">
        <f t="shared" si="76"/>
        <v>10923713</v>
      </c>
      <c r="O330" s="38">
        <f t="shared" si="77"/>
        <v>0.64528824419804232</v>
      </c>
      <c r="P330" s="33">
        <v>5147789</v>
      </c>
      <c r="Q330" s="33">
        <v>23788441</v>
      </c>
      <c r="R330" s="33">
        <v>22524146</v>
      </c>
      <c r="S330" s="33">
        <v>15988092</v>
      </c>
      <c r="T330" s="38">
        <f t="shared" si="78"/>
        <v>0.70982011926223532</v>
      </c>
      <c r="U330" s="38">
        <f t="shared" si="79"/>
        <v>-0.39208619467503425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7803947</v>
      </c>
      <c r="E331" s="33">
        <v>9379995</v>
      </c>
      <c r="F331" s="33">
        <v>2786654</v>
      </c>
      <c r="G331" s="38">
        <f t="shared" si="72"/>
        <v>0.35708264036134535</v>
      </c>
      <c r="H331" s="33">
        <v>2089216</v>
      </c>
      <c r="I331" s="38">
        <f t="shared" si="73"/>
        <v>0.2677127356195525</v>
      </c>
      <c r="J331" s="33">
        <v>2201876</v>
      </c>
      <c r="K331" s="38">
        <f t="shared" si="74"/>
        <v>0.23474170295399943</v>
      </c>
      <c r="L331" s="33">
        <v>0</v>
      </c>
      <c r="M331" s="38">
        <f t="shared" si="75"/>
        <v>0</v>
      </c>
      <c r="N331" s="33">
        <f t="shared" si="76"/>
        <v>7077746</v>
      </c>
      <c r="O331" s="38">
        <f t="shared" si="77"/>
        <v>0.75455754507331829</v>
      </c>
      <c r="P331" s="33">
        <v>3103877</v>
      </c>
      <c r="Q331" s="33">
        <v>12914225</v>
      </c>
      <c r="R331" s="33">
        <v>14616196</v>
      </c>
      <c r="S331" s="33">
        <v>8996307</v>
      </c>
      <c r="T331" s="38">
        <f t="shared" si="78"/>
        <v>0.6155026246227131</v>
      </c>
      <c r="U331" s="38">
        <f t="shared" si="79"/>
        <v>-0.29060462125271069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201277169</v>
      </c>
      <c r="E332" s="34">
        <f>SUM(E324:E331)</f>
        <v>202282425</v>
      </c>
      <c r="F332" s="34">
        <f>SUM(F324:F331)</f>
        <v>40765835</v>
      </c>
      <c r="G332" s="39">
        <f t="shared" si="72"/>
        <v>0.20253581269319224</v>
      </c>
      <c r="H332" s="34">
        <f>SUM(H324:H331)</f>
        <v>50833516</v>
      </c>
      <c r="I332" s="39">
        <f t="shared" si="73"/>
        <v>0.25255480416658682</v>
      </c>
      <c r="J332" s="34">
        <f>SUM(J324:J331)</f>
        <v>43242756</v>
      </c>
      <c r="K332" s="39">
        <f t="shared" si="74"/>
        <v>0.21377416253537598</v>
      </c>
      <c r="L332" s="34">
        <f>SUM(L324:L331)</f>
        <v>0</v>
      </c>
      <c r="M332" s="39">
        <f t="shared" si="75"/>
        <v>0</v>
      </c>
      <c r="N332" s="34">
        <f t="shared" si="76"/>
        <v>134842107</v>
      </c>
      <c r="O332" s="39">
        <f t="shared" si="77"/>
        <v>0.66660317622749476</v>
      </c>
      <c r="P332" s="34">
        <f>SUM(P324:P331)</f>
        <v>44302360</v>
      </c>
      <c r="Q332" s="34">
        <f>SUM(Q324:Q331)</f>
        <v>206996111</v>
      </c>
      <c r="R332" s="34">
        <f>SUM(R324:R331)</f>
        <v>204643939</v>
      </c>
      <c r="S332" s="34">
        <f>SUM(S324:S331)</f>
        <v>132782909</v>
      </c>
      <c r="T332" s="39">
        <f t="shared" si="78"/>
        <v>0.64884848116610971</v>
      </c>
      <c r="U332" s="39">
        <f t="shared" si="79"/>
        <v>-2.3917552022059363E-2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1503572</v>
      </c>
      <c r="E333" s="33">
        <v>1851588</v>
      </c>
      <c r="F333" s="33">
        <v>423584</v>
      </c>
      <c r="G333" s="38">
        <f t="shared" si="72"/>
        <v>0.28171846775545167</v>
      </c>
      <c r="H333" s="33">
        <v>457937</v>
      </c>
      <c r="I333" s="38">
        <f t="shared" si="73"/>
        <v>0.3045660600224</v>
      </c>
      <c r="J333" s="33">
        <v>374994</v>
      </c>
      <c r="K333" s="38">
        <f t="shared" si="74"/>
        <v>0.20252561584974627</v>
      </c>
      <c r="L333" s="33">
        <v>0</v>
      </c>
      <c r="M333" s="38">
        <f t="shared" si="75"/>
        <v>0</v>
      </c>
      <c r="N333" s="33">
        <f t="shared" si="76"/>
        <v>1256515</v>
      </c>
      <c r="O333" s="38">
        <f t="shared" si="77"/>
        <v>0.67861478903514172</v>
      </c>
      <c r="P333" s="33">
        <v>363342</v>
      </c>
      <c r="Q333" s="33">
        <v>1731144</v>
      </c>
      <c r="R333" s="33">
        <v>1553808</v>
      </c>
      <c r="S333" s="33">
        <v>1166374</v>
      </c>
      <c r="T333" s="38">
        <f t="shared" si="78"/>
        <v>0.7506551646020615</v>
      </c>
      <c r="U333" s="38">
        <f t="shared" si="79"/>
        <v>3.2068959822976639E-2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3547749</v>
      </c>
      <c r="E334" s="33">
        <v>3547749</v>
      </c>
      <c r="F334" s="33">
        <v>624964</v>
      </c>
      <c r="G334" s="38">
        <f t="shared" si="72"/>
        <v>0.17615789617585687</v>
      </c>
      <c r="H334" s="33">
        <v>801776</v>
      </c>
      <c r="I334" s="38">
        <f t="shared" si="73"/>
        <v>0.22599569473488682</v>
      </c>
      <c r="J334" s="33">
        <v>648427</v>
      </c>
      <c r="K334" s="38">
        <f t="shared" si="74"/>
        <v>0.18277138546159832</v>
      </c>
      <c r="L334" s="33">
        <v>0</v>
      </c>
      <c r="M334" s="38">
        <f t="shared" si="75"/>
        <v>0</v>
      </c>
      <c r="N334" s="33">
        <f t="shared" si="76"/>
        <v>2075167</v>
      </c>
      <c r="O334" s="38">
        <f t="shared" si="77"/>
        <v>0.58492497637234198</v>
      </c>
      <c r="P334" s="33">
        <v>724165</v>
      </c>
      <c r="Q334" s="33">
        <v>2517337</v>
      </c>
      <c r="R334" s="33">
        <v>3056768</v>
      </c>
      <c r="S334" s="33">
        <v>2045393</v>
      </c>
      <c r="T334" s="38">
        <f t="shared" si="78"/>
        <v>0.6691358323562665</v>
      </c>
      <c r="U334" s="38">
        <f t="shared" si="79"/>
        <v>-0.10458666187954402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11897642</v>
      </c>
      <c r="E335" s="33">
        <v>13253341</v>
      </c>
      <c r="F335" s="33">
        <v>2166176</v>
      </c>
      <c r="G335" s="38">
        <f t="shared" si="72"/>
        <v>0.18206767357767195</v>
      </c>
      <c r="H335" s="33">
        <v>2956373</v>
      </c>
      <c r="I335" s="38">
        <f t="shared" si="73"/>
        <v>0.2484839432889307</v>
      </c>
      <c r="J335" s="33">
        <v>2010456</v>
      </c>
      <c r="K335" s="38">
        <f t="shared" si="74"/>
        <v>0.15169427844646871</v>
      </c>
      <c r="L335" s="33">
        <v>0</v>
      </c>
      <c r="M335" s="38">
        <f t="shared" si="75"/>
        <v>0</v>
      </c>
      <c r="N335" s="33">
        <f t="shared" si="76"/>
        <v>7133005</v>
      </c>
      <c r="O335" s="38">
        <f t="shared" si="77"/>
        <v>0.53820429128021374</v>
      </c>
      <c r="P335" s="33">
        <v>1862852</v>
      </c>
      <c r="Q335" s="33">
        <v>8798650</v>
      </c>
      <c r="R335" s="33">
        <v>9906961</v>
      </c>
      <c r="S335" s="33">
        <v>4926747</v>
      </c>
      <c r="T335" s="38">
        <f t="shared" si="78"/>
        <v>0.49730154383367414</v>
      </c>
      <c r="U335" s="38">
        <f t="shared" si="79"/>
        <v>7.9235494821918273E-2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1858010</v>
      </c>
      <c r="E336" s="33">
        <v>1535900</v>
      </c>
      <c r="F336" s="33">
        <v>26109</v>
      </c>
      <c r="G336" s="38">
        <f t="shared" si="72"/>
        <v>1.4052131043428184E-2</v>
      </c>
      <c r="H336" s="33">
        <v>90515</v>
      </c>
      <c r="I336" s="38">
        <f t="shared" si="73"/>
        <v>4.8716099482779961E-2</v>
      </c>
      <c r="J336" s="33">
        <v>40217</v>
      </c>
      <c r="K336" s="38">
        <f t="shared" si="74"/>
        <v>2.6184647437984244E-2</v>
      </c>
      <c r="L336" s="33">
        <v>0</v>
      </c>
      <c r="M336" s="38">
        <f t="shared" si="75"/>
        <v>0</v>
      </c>
      <c r="N336" s="33">
        <f t="shared" si="76"/>
        <v>156841</v>
      </c>
      <c r="O336" s="38">
        <f t="shared" si="77"/>
        <v>0.10211667426264731</v>
      </c>
      <c r="P336" s="33">
        <v>107355</v>
      </c>
      <c r="Q336" s="33">
        <v>1762098</v>
      </c>
      <c r="R336" s="33">
        <v>3552959</v>
      </c>
      <c r="S336" s="33">
        <v>521568</v>
      </c>
      <c r="T336" s="38">
        <f t="shared" si="78"/>
        <v>0.14679820397589727</v>
      </c>
      <c r="U336" s="38">
        <f t="shared" si="79"/>
        <v>-0.62538307484513989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18806973</v>
      </c>
      <c r="E337" s="34">
        <f>SUM(E333:E336)</f>
        <v>20188578</v>
      </c>
      <c r="F337" s="34">
        <f>SUM(F333:F336)</f>
        <v>3240833</v>
      </c>
      <c r="G337" s="39">
        <f t="shared" si="72"/>
        <v>0.17232081951731415</v>
      </c>
      <c r="H337" s="34">
        <f>SUM(H333:H336)</f>
        <v>4306601</v>
      </c>
      <c r="I337" s="39">
        <f t="shared" si="73"/>
        <v>0.22898958806395905</v>
      </c>
      <c r="J337" s="34">
        <f>SUM(J333:J336)</f>
        <v>3074094</v>
      </c>
      <c r="K337" s="39">
        <f t="shared" si="74"/>
        <v>0.1522689710984102</v>
      </c>
      <c r="L337" s="34">
        <f>SUM(L333:L336)</f>
        <v>0</v>
      </c>
      <c r="M337" s="39">
        <f t="shared" si="75"/>
        <v>0</v>
      </c>
      <c r="N337" s="34">
        <f t="shared" si="76"/>
        <v>10621528</v>
      </c>
      <c r="O337" s="39">
        <f t="shared" si="77"/>
        <v>0.52611570760456727</v>
      </c>
      <c r="P337" s="34">
        <f>SUM(P333:P336)</f>
        <v>3057714</v>
      </c>
      <c r="Q337" s="34">
        <f>SUM(Q333:Q336)</f>
        <v>14809229</v>
      </c>
      <c r="R337" s="34">
        <f>SUM(R333:R336)</f>
        <v>18070496</v>
      </c>
      <c r="S337" s="34">
        <f>SUM(S333:S336)</f>
        <v>8660082</v>
      </c>
      <c r="T337" s="39">
        <f t="shared" si="78"/>
        <v>0.47923875470822713</v>
      </c>
      <c r="U337" s="39">
        <f t="shared" si="79"/>
        <v>5.3569431281015323E-3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1529343602</v>
      </c>
      <c r="E338" s="34">
        <f>SUM(E302,E304:E309,E311:E316,E318:E322,E324:E331,E333:E336)</f>
        <v>1593312748</v>
      </c>
      <c r="F338" s="34">
        <f>SUM(F302,F304:F309,F311:F316,F318:F322,F324:F331,F333:F336)</f>
        <v>316779119</v>
      </c>
      <c r="G338" s="39">
        <f t="shared" si="72"/>
        <v>0.20713404011088934</v>
      </c>
      <c r="H338" s="34">
        <f>SUM(H302,H304:H309,H311:H316,H318:H322,H324:H331,H333:H336)</f>
        <v>430134533</v>
      </c>
      <c r="I338" s="39">
        <f t="shared" si="73"/>
        <v>0.2812543449604728</v>
      </c>
      <c r="J338" s="34">
        <f>SUM(J302,J304:J309,J311:J316,J318:J322,J324:J331,J333:J336)</f>
        <v>358107575</v>
      </c>
      <c r="K338" s="39">
        <f t="shared" si="74"/>
        <v>0.22475661193918972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1105021227</v>
      </c>
      <c r="O338" s="39">
        <f t="shared" si="77"/>
        <v>0.69353692700135228</v>
      </c>
      <c r="P338" s="34">
        <f>SUM(P302,P304:P309,P311:P316,P318:P322,P324:P331,P333:P336)</f>
        <v>373174491</v>
      </c>
      <c r="Q338" s="34">
        <f>SUM(Q302,Q304:Q309,Q311:Q316,Q318:Q322,Q324:Q331,Q333:Q336)</f>
        <v>1569244328</v>
      </c>
      <c r="R338" s="34">
        <f>SUM(R302,R304:R309,R311:R316,R318:R322,R324:R331,R333:R336)</f>
        <v>1590619785</v>
      </c>
      <c r="S338" s="34">
        <f>SUM(S302,S304:S309,S311:S316,S318:S322,S324:S331,S333:S336)</f>
        <v>1072170389</v>
      </c>
      <c r="T338" s="39">
        <f t="shared" si="78"/>
        <v>0.67405825019333576</v>
      </c>
      <c r="U338" s="39">
        <f t="shared" si="79"/>
        <v>-4.037498908252013E-2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10671506928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10858540575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2138472565</v>
      </c>
      <c r="G339" s="41">
        <f t="shared" si="72"/>
        <v>0.20039087070159281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2699224611</v>
      </c>
      <c r="I339" s="41">
        <f t="shared" si="73"/>
        <v>0.25293753067973457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2234539762</v>
      </c>
      <c r="K339" s="41">
        <f t="shared" si="74"/>
        <v>0.20578638045932798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7072236938</v>
      </c>
      <c r="O339" s="41">
        <f t="shared" si="77"/>
        <v>0.65130639694644232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2405603580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10058577013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10167607457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6701653078</v>
      </c>
      <c r="T339" s="41">
        <f t="shared" si="78"/>
        <v>0.65911799863852671</v>
      </c>
      <c r="U339" s="41">
        <f t="shared" si="79"/>
        <v>-7.1110560119801658E-2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439275970</v>
      </c>
      <c r="E8" s="33">
        <v>408334336</v>
      </c>
      <c r="F8" s="33">
        <v>94353233</v>
      </c>
      <c r="G8" s="38">
        <f>IF(($D8       =0),0,($F8       /$D8       ))</f>
        <v>0.21479261203384287</v>
      </c>
      <c r="H8" s="33">
        <v>111677293</v>
      </c>
      <c r="I8" s="38">
        <f>IF(($D8       =0),0,($H8       /$D8       ))</f>
        <v>0.25423037139955551</v>
      </c>
      <c r="J8" s="33">
        <v>100340590</v>
      </c>
      <c r="K8" s="38">
        <f>IF(($E8       =0),0,($J8       /$E8       ))</f>
        <v>0.245731453746765</v>
      </c>
      <c r="L8" s="33">
        <v>0</v>
      </c>
      <c r="M8" s="38">
        <f>IF(($E8       =0),0,($L8       /$E8       ))</f>
        <v>0</v>
      </c>
      <c r="N8" s="33">
        <f>$F8       +$H8       +$J8</f>
        <v>306371116</v>
      </c>
      <c r="O8" s="38">
        <f>IF(($E8       =0),0,($N8       /$E8       ))</f>
        <v>0.75029476825578534</v>
      </c>
      <c r="P8" s="33">
        <v>82626205</v>
      </c>
      <c r="Q8" s="33">
        <v>305909550</v>
      </c>
      <c r="R8" s="33">
        <v>312022275</v>
      </c>
      <c r="S8" s="33">
        <v>255834088</v>
      </c>
      <c r="T8" s="38">
        <f>IF(($R8       =0),0,($S8       /$R8       ))</f>
        <v>0.81992251354490642</v>
      </c>
      <c r="U8" s="38">
        <f>IF(($P8       =0),0,(($J8       /$P8       )-1))</f>
        <v>0.21439185062414512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610994910</v>
      </c>
      <c r="E9" s="33">
        <v>607030110</v>
      </c>
      <c r="F9" s="33">
        <v>57940128</v>
      </c>
      <c r="G9" s="38">
        <f>IF(($D9       =0),0,($F9       /$D9       ))</f>
        <v>9.4829150049711541E-2</v>
      </c>
      <c r="H9" s="33">
        <v>78786041</v>
      </c>
      <c r="I9" s="38">
        <f>IF(($D9       =0),0,($H9       /$D9       ))</f>
        <v>0.12894713149083353</v>
      </c>
      <c r="J9" s="33">
        <v>80707687</v>
      </c>
      <c r="K9" s="38">
        <f>IF(($E9       =0),0,($J9       /$E9       ))</f>
        <v>0.13295499789952758</v>
      </c>
      <c r="L9" s="33">
        <v>0</v>
      </c>
      <c r="M9" s="38">
        <f>IF(($E9       =0),0,($L9       /$E9       ))</f>
        <v>0</v>
      </c>
      <c r="N9" s="33">
        <f>$F9       +$H9       +$J9</f>
        <v>217433856</v>
      </c>
      <c r="O9" s="38">
        <f>IF(($E9       =0),0,($N9       /$E9       ))</f>
        <v>0.35819286789579513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1050270880</v>
      </c>
      <c r="E10" s="34">
        <f>SUM(E8:E9)</f>
        <v>1015364446</v>
      </c>
      <c r="F10" s="34">
        <f>SUM(F8:F9)</f>
        <v>152293361</v>
      </c>
      <c r="G10" s="39">
        <f t="shared" ref="G10:G54" si="0">IF(($D10      =0),0,($F10      /$D10      ))</f>
        <v>0.14500388794936409</v>
      </c>
      <c r="H10" s="34">
        <f>SUM(H8:H9)</f>
        <v>190463334</v>
      </c>
      <c r="I10" s="39">
        <f t="shared" ref="I10:I54" si="1">IF(($D10      =0),0,($H10      /$D10      ))</f>
        <v>0.18134686739101058</v>
      </c>
      <c r="J10" s="34">
        <f>SUM(J8:J9)</f>
        <v>181048277</v>
      </c>
      <c r="K10" s="39">
        <f t="shared" ref="K10:K54" si="2">IF(($E10      =0),0,($J10      /$E10      ))</f>
        <v>0.17830866317334101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523804972</v>
      </c>
      <c r="O10" s="39">
        <f t="shared" ref="O10:O54" si="5">IF(($E10      =0),0,($N10      /$E10      ))</f>
        <v>0.51587878033696677</v>
      </c>
      <c r="P10" s="34">
        <f>SUM(P8:P9)</f>
        <v>82626205</v>
      </c>
      <c r="Q10" s="34">
        <f>SUM(Q8:Q9)</f>
        <v>305909550</v>
      </c>
      <c r="R10" s="34">
        <f>SUM(R8:R9)</f>
        <v>312022275</v>
      </c>
      <c r="S10" s="34">
        <f>SUM(S8:S9)</f>
        <v>255834088</v>
      </c>
      <c r="T10" s="39">
        <f t="shared" ref="T10:T54" si="6">IF(($R10      =0),0,($S10      /$R10      ))</f>
        <v>0.81992251354490642</v>
      </c>
      <c r="U10" s="39">
        <f t="shared" ref="U10:U54" si="7">IF(($P10      =0),0,(($J10      /$P10      )-1))</f>
        <v>1.1911726068019219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18046088</v>
      </c>
      <c r="E11" s="33">
        <v>21729967</v>
      </c>
      <c r="F11" s="33">
        <v>4435432</v>
      </c>
      <c r="G11" s="38">
        <f t="shared" si="0"/>
        <v>0.24578357370306517</v>
      </c>
      <c r="H11" s="33">
        <v>5675635</v>
      </c>
      <c r="I11" s="38">
        <f t="shared" si="1"/>
        <v>0.31450777586809953</v>
      </c>
      <c r="J11" s="33">
        <v>5763442</v>
      </c>
      <c r="K11" s="38">
        <f t="shared" si="2"/>
        <v>0.26523013127447453</v>
      </c>
      <c r="L11" s="33">
        <v>0</v>
      </c>
      <c r="M11" s="38">
        <f t="shared" si="3"/>
        <v>0</v>
      </c>
      <c r="N11" s="33">
        <f t="shared" si="4"/>
        <v>15874509</v>
      </c>
      <c r="O11" s="38">
        <f t="shared" si="5"/>
        <v>0.73053534779873341</v>
      </c>
      <c r="P11" s="33">
        <v>4933793</v>
      </c>
      <c r="Q11" s="33">
        <v>17601054</v>
      </c>
      <c r="R11" s="33">
        <v>19763638</v>
      </c>
      <c r="S11" s="33">
        <v>14040211</v>
      </c>
      <c r="T11" s="38">
        <f t="shared" si="6"/>
        <v>0.71040620153030531</v>
      </c>
      <c r="U11" s="38">
        <f t="shared" si="7"/>
        <v>0.16815642650593565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1122623</v>
      </c>
      <c r="E12" s="33">
        <v>1162623</v>
      </c>
      <c r="F12" s="33">
        <v>168421</v>
      </c>
      <c r="G12" s="38">
        <f t="shared" si="0"/>
        <v>0.15002454074074734</v>
      </c>
      <c r="H12" s="33">
        <v>194316</v>
      </c>
      <c r="I12" s="38">
        <f t="shared" si="1"/>
        <v>0.17309105550126802</v>
      </c>
      <c r="J12" s="33">
        <v>211266</v>
      </c>
      <c r="K12" s="38">
        <f t="shared" si="2"/>
        <v>0.181714966932531</v>
      </c>
      <c r="L12" s="33">
        <v>0</v>
      </c>
      <c r="M12" s="38">
        <f t="shared" si="3"/>
        <v>0</v>
      </c>
      <c r="N12" s="33">
        <f t="shared" si="4"/>
        <v>574003</v>
      </c>
      <c r="O12" s="38">
        <f t="shared" si="5"/>
        <v>0.49371378340184219</v>
      </c>
      <c r="P12" s="33">
        <v>194532</v>
      </c>
      <c r="Q12" s="33">
        <v>1306321</v>
      </c>
      <c r="R12" s="33">
        <v>1101350</v>
      </c>
      <c r="S12" s="33">
        <v>629386</v>
      </c>
      <c r="T12" s="38">
        <f t="shared" si="6"/>
        <v>0.57146774413220136</v>
      </c>
      <c r="U12" s="38">
        <f t="shared" si="7"/>
        <v>8.6021837024242709E-2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12830916</v>
      </c>
      <c r="E13" s="33">
        <v>12130916</v>
      </c>
      <c r="F13" s="33">
        <v>1721873</v>
      </c>
      <c r="G13" s="38">
        <f t="shared" si="0"/>
        <v>0.13419719995049456</v>
      </c>
      <c r="H13" s="33">
        <v>20274</v>
      </c>
      <c r="I13" s="38">
        <f t="shared" si="1"/>
        <v>1.5800898392601122E-3</v>
      </c>
      <c r="J13" s="33">
        <v>1023266</v>
      </c>
      <c r="K13" s="38">
        <f t="shared" si="2"/>
        <v>8.4351915387098547E-2</v>
      </c>
      <c r="L13" s="33">
        <v>0</v>
      </c>
      <c r="M13" s="38">
        <f t="shared" si="3"/>
        <v>0</v>
      </c>
      <c r="N13" s="33">
        <f t="shared" si="4"/>
        <v>2765413</v>
      </c>
      <c r="O13" s="38">
        <f t="shared" si="5"/>
        <v>0.2279640713034366</v>
      </c>
      <c r="P13" s="33">
        <v>3397163</v>
      </c>
      <c r="Q13" s="33">
        <v>12557904</v>
      </c>
      <c r="R13" s="33">
        <v>12143912</v>
      </c>
      <c r="S13" s="33">
        <v>8316418</v>
      </c>
      <c r="T13" s="38">
        <f t="shared" si="6"/>
        <v>0.68482199146370626</v>
      </c>
      <c r="U13" s="38">
        <f t="shared" si="7"/>
        <v>-0.6987880769924788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13671154</v>
      </c>
      <c r="E14" s="33">
        <v>13757854</v>
      </c>
      <c r="F14" s="33">
        <v>2251756</v>
      </c>
      <c r="G14" s="38">
        <f t="shared" si="0"/>
        <v>0.16470855349884875</v>
      </c>
      <c r="H14" s="33">
        <v>3719460</v>
      </c>
      <c r="I14" s="38">
        <f t="shared" si="1"/>
        <v>0.27206627911586689</v>
      </c>
      <c r="J14" s="33">
        <v>3263139</v>
      </c>
      <c r="K14" s="38">
        <f t="shared" si="2"/>
        <v>0.23718372065875973</v>
      </c>
      <c r="L14" s="33">
        <v>0</v>
      </c>
      <c r="M14" s="38">
        <f t="shared" si="3"/>
        <v>0</v>
      </c>
      <c r="N14" s="33">
        <f t="shared" si="4"/>
        <v>9234355</v>
      </c>
      <c r="O14" s="38">
        <f t="shared" si="5"/>
        <v>0.67120606164304408</v>
      </c>
      <c r="P14" s="33">
        <v>2423799</v>
      </c>
      <c r="Q14" s="33">
        <v>11775400</v>
      </c>
      <c r="R14" s="33">
        <v>11443331</v>
      </c>
      <c r="S14" s="33">
        <v>7950917</v>
      </c>
      <c r="T14" s="38">
        <f t="shared" si="6"/>
        <v>0.69480791912774353</v>
      </c>
      <c r="U14" s="38">
        <f t="shared" si="7"/>
        <v>0.34629109096917698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54229717</v>
      </c>
      <c r="E16" s="33">
        <v>54187138</v>
      </c>
      <c r="F16" s="33">
        <v>9448431</v>
      </c>
      <c r="G16" s="38">
        <f t="shared" si="0"/>
        <v>0.17422976778580646</v>
      </c>
      <c r="H16" s="33">
        <v>16484116</v>
      </c>
      <c r="I16" s="38">
        <f t="shared" si="1"/>
        <v>0.30396832054277545</v>
      </c>
      <c r="J16" s="33">
        <v>13308972</v>
      </c>
      <c r="K16" s="38">
        <f t="shared" si="2"/>
        <v>0.24561127402595059</v>
      </c>
      <c r="L16" s="33">
        <v>0</v>
      </c>
      <c r="M16" s="38">
        <f t="shared" si="3"/>
        <v>0</v>
      </c>
      <c r="N16" s="33">
        <f t="shared" si="4"/>
        <v>39241519</v>
      </c>
      <c r="O16" s="38">
        <f t="shared" si="5"/>
        <v>0.72418511935433827</v>
      </c>
      <c r="P16" s="33">
        <v>11313648</v>
      </c>
      <c r="Q16" s="33">
        <v>45537414</v>
      </c>
      <c r="R16" s="33">
        <v>50847799</v>
      </c>
      <c r="S16" s="33">
        <v>36305967</v>
      </c>
      <c r="T16" s="38">
        <f t="shared" si="6"/>
        <v>0.71401255735769409</v>
      </c>
      <c r="U16" s="38">
        <f t="shared" si="7"/>
        <v>0.17636433447460975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566105</v>
      </c>
      <c r="E17" s="33">
        <v>257580</v>
      </c>
      <c r="F17" s="33">
        <v>0</v>
      </c>
      <c r="G17" s="38">
        <f t="shared" si="0"/>
        <v>0</v>
      </c>
      <c r="H17" s="33">
        <v>7140</v>
      </c>
      <c r="I17" s="38">
        <f t="shared" si="1"/>
        <v>1.2612501214439017E-2</v>
      </c>
      <c r="J17" s="33">
        <v>10710</v>
      </c>
      <c r="K17" s="38">
        <f t="shared" si="2"/>
        <v>4.1579315164220823E-2</v>
      </c>
      <c r="L17" s="33">
        <v>0</v>
      </c>
      <c r="M17" s="38">
        <f t="shared" si="3"/>
        <v>0</v>
      </c>
      <c r="N17" s="33">
        <f t="shared" si="4"/>
        <v>17850</v>
      </c>
      <c r="O17" s="38">
        <f t="shared" si="5"/>
        <v>6.9298858607034705E-2</v>
      </c>
      <c r="P17" s="33">
        <v>0</v>
      </c>
      <c r="Q17" s="33">
        <v>430230</v>
      </c>
      <c r="R17" s="33">
        <v>300230</v>
      </c>
      <c r="S17" s="33">
        <v>0</v>
      </c>
      <c r="T17" s="38">
        <f t="shared" si="6"/>
        <v>0</v>
      </c>
      <c r="U17" s="38">
        <f t="shared" si="7"/>
        <v>0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100466603</v>
      </c>
      <c r="E19" s="34">
        <f>SUM(E11:E18)</f>
        <v>103226078</v>
      </c>
      <c r="F19" s="34">
        <f>SUM(F11:F18)</f>
        <v>18025913</v>
      </c>
      <c r="G19" s="39">
        <f t="shared" si="0"/>
        <v>0.17942194183673155</v>
      </c>
      <c r="H19" s="34">
        <f>SUM(H11:H18)</f>
        <v>26100941</v>
      </c>
      <c r="I19" s="39">
        <f t="shared" si="1"/>
        <v>0.25979718852442935</v>
      </c>
      <c r="J19" s="34">
        <f>SUM(J11:J18)</f>
        <v>23580795</v>
      </c>
      <c r="K19" s="39">
        <f t="shared" si="2"/>
        <v>0.22843835062686388</v>
      </c>
      <c r="L19" s="34">
        <f>SUM(L11:L18)</f>
        <v>0</v>
      </c>
      <c r="M19" s="39">
        <f t="shared" si="3"/>
        <v>0</v>
      </c>
      <c r="N19" s="34">
        <f t="shared" si="4"/>
        <v>67707649</v>
      </c>
      <c r="O19" s="39">
        <f t="shared" si="5"/>
        <v>0.65591612421814571</v>
      </c>
      <c r="P19" s="34">
        <f>SUM(P11:P18)</f>
        <v>22262935</v>
      </c>
      <c r="Q19" s="34">
        <f>SUM(Q11:Q18)</f>
        <v>89208323</v>
      </c>
      <c r="R19" s="34">
        <f>SUM(R11:R18)</f>
        <v>95600260</v>
      </c>
      <c r="S19" s="34">
        <f>SUM(S11:S18)</f>
        <v>67242899</v>
      </c>
      <c r="T19" s="39">
        <f t="shared" si="6"/>
        <v>0.70337569165606872</v>
      </c>
      <c r="U19" s="39">
        <f t="shared" si="7"/>
        <v>5.9195249862608046E-2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2996104</v>
      </c>
      <c r="R20" s="33">
        <v>2996104</v>
      </c>
      <c r="S20" s="33">
        <v>0</v>
      </c>
      <c r="T20" s="38">
        <f t="shared" si="6"/>
        <v>0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88560</v>
      </c>
      <c r="Q21" s="33">
        <v>450000</v>
      </c>
      <c r="R21" s="33">
        <v>450000</v>
      </c>
      <c r="S21" s="33">
        <v>88560</v>
      </c>
      <c r="T21" s="38">
        <f t="shared" si="6"/>
        <v>0.1968</v>
      </c>
      <c r="U21" s="38">
        <f t="shared" si="7"/>
        <v>-1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2859772</v>
      </c>
      <c r="E23" s="33">
        <v>2027629</v>
      </c>
      <c r="F23" s="33">
        <v>475332</v>
      </c>
      <c r="G23" s="38">
        <f t="shared" si="0"/>
        <v>0.1662132505668284</v>
      </c>
      <c r="H23" s="33">
        <v>562990</v>
      </c>
      <c r="I23" s="38">
        <f t="shared" si="1"/>
        <v>0.19686534450998192</v>
      </c>
      <c r="J23" s="33">
        <v>288461</v>
      </c>
      <c r="K23" s="38">
        <f t="shared" si="2"/>
        <v>0.14226517770262706</v>
      </c>
      <c r="L23" s="33">
        <v>0</v>
      </c>
      <c r="M23" s="38">
        <f t="shared" si="3"/>
        <v>0</v>
      </c>
      <c r="N23" s="33">
        <f t="shared" si="4"/>
        <v>1326783</v>
      </c>
      <c r="O23" s="38">
        <f t="shared" si="5"/>
        <v>0.65435195491877463</v>
      </c>
      <c r="P23" s="33">
        <v>464298</v>
      </c>
      <c r="Q23" s="33">
        <v>3658100</v>
      </c>
      <c r="R23" s="33">
        <v>3658100</v>
      </c>
      <c r="S23" s="33">
        <v>1324460</v>
      </c>
      <c r="T23" s="38">
        <f t="shared" si="6"/>
        <v>0.36206227276454989</v>
      </c>
      <c r="U23" s="38">
        <f t="shared" si="7"/>
        <v>-0.37871582475048349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2180737</v>
      </c>
      <c r="E24" s="33">
        <v>2037489</v>
      </c>
      <c r="F24" s="33">
        <v>449992</v>
      </c>
      <c r="G24" s="38">
        <f t="shared" si="0"/>
        <v>0.2063485876563749</v>
      </c>
      <c r="H24" s="33">
        <v>560045</v>
      </c>
      <c r="I24" s="38">
        <f t="shared" si="1"/>
        <v>0.25681455397876957</v>
      </c>
      <c r="J24" s="33">
        <v>485219</v>
      </c>
      <c r="K24" s="38">
        <f t="shared" si="2"/>
        <v>0.23814558017245738</v>
      </c>
      <c r="L24" s="33">
        <v>0</v>
      </c>
      <c r="M24" s="38">
        <f t="shared" si="3"/>
        <v>0</v>
      </c>
      <c r="N24" s="33">
        <f t="shared" si="4"/>
        <v>1495256</v>
      </c>
      <c r="O24" s="38">
        <f t="shared" si="5"/>
        <v>0.73387193746812862</v>
      </c>
      <c r="P24" s="33">
        <v>443385</v>
      </c>
      <c r="Q24" s="33">
        <v>2100739</v>
      </c>
      <c r="R24" s="33">
        <v>2100739</v>
      </c>
      <c r="S24" s="33">
        <v>1362096</v>
      </c>
      <c r="T24" s="38">
        <f t="shared" si="6"/>
        <v>0.64838897169043841</v>
      </c>
      <c r="U24" s="38">
        <f t="shared" si="7"/>
        <v>9.435141017400217E-2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3757422</v>
      </c>
      <c r="E25" s="33">
        <v>3757422</v>
      </c>
      <c r="F25" s="33">
        <v>900680</v>
      </c>
      <c r="G25" s="38">
        <f t="shared" si="0"/>
        <v>0.23970690542611398</v>
      </c>
      <c r="H25" s="33">
        <v>1294025</v>
      </c>
      <c r="I25" s="38">
        <f t="shared" si="1"/>
        <v>0.34439171325446011</v>
      </c>
      <c r="J25" s="33">
        <v>1187999</v>
      </c>
      <c r="K25" s="38">
        <f t="shared" si="2"/>
        <v>0.31617396182808322</v>
      </c>
      <c r="L25" s="33">
        <v>0</v>
      </c>
      <c r="M25" s="38">
        <f t="shared" si="3"/>
        <v>0</v>
      </c>
      <c r="N25" s="33">
        <f t="shared" si="4"/>
        <v>3382704</v>
      </c>
      <c r="O25" s="38">
        <f t="shared" si="5"/>
        <v>0.90027258050865722</v>
      </c>
      <c r="P25" s="33">
        <v>195320</v>
      </c>
      <c r="Q25" s="33">
        <v>3362773</v>
      </c>
      <c r="R25" s="33">
        <v>3362773</v>
      </c>
      <c r="S25" s="33">
        <v>1113892</v>
      </c>
      <c r="T25" s="38">
        <f t="shared" si="6"/>
        <v>0.3312421028716479</v>
      </c>
      <c r="U25" s="38">
        <f t="shared" si="7"/>
        <v>5.0823213188613554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8797931</v>
      </c>
      <c r="E27" s="34">
        <f>SUM(E20:E26)</f>
        <v>7822540</v>
      </c>
      <c r="F27" s="34">
        <f>SUM(F20:F26)</f>
        <v>1826004</v>
      </c>
      <c r="G27" s="39">
        <f t="shared" si="0"/>
        <v>0.20754925220486498</v>
      </c>
      <c r="H27" s="34">
        <f>SUM(H20:H26)</f>
        <v>2417060</v>
      </c>
      <c r="I27" s="39">
        <f t="shared" si="1"/>
        <v>0.27473050197824922</v>
      </c>
      <c r="J27" s="34">
        <f>SUM(J20:J26)</f>
        <v>1961679</v>
      </c>
      <c r="K27" s="39">
        <f t="shared" si="2"/>
        <v>0.25077263906608338</v>
      </c>
      <c r="L27" s="34">
        <f>SUM(L20:L26)</f>
        <v>0</v>
      </c>
      <c r="M27" s="39">
        <f t="shared" si="3"/>
        <v>0</v>
      </c>
      <c r="N27" s="34">
        <f t="shared" si="4"/>
        <v>6204743</v>
      </c>
      <c r="O27" s="39">
        <f t="shared" si="5"/>
        <v>0.79318776254260126</v>
      </c>
      <c r="P27" s="34">
        <f>SUM(P20:P26)</f>
        <v>1191563</v>
      </c>
      <c r="Q27" s="34">
        <f>SUM(Q20:Q26)</f>
        <v>12567716</v>
      </c>
      <c r="R27" s="34">
        <f>SUM(R20:R26)</f>
        <v>12567716</v>
      </c>
      <c r="S27" s="34">
        <f>SUM(S20:S26)</f>
        <v>3889008</v>
      </c>
      <c r="T27" s="39">
        <f t="shared" si="6"/>
        <v>0.3094442936170741</v>
      </c>
      <c r="U27" s="39">
        <f t="shared" si="7"/>
        <v>0.64630741303649075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8678630</v>
      </c>
      <c r="E28" s="33">
        <v>8764088</v>
      </c>
      <c r="F28" s="33">
        <v>2175645</v>
      </c>
      <c r="G28" s="38">
        <f t="shared" si="0"/>
        <v>0.25068991303927002</v>
      </c>
      <c r="H28" s="33">
        <v>2595963</v>
      </c>
      <c r="I28" s="38">
        <f t="shared" si="1"/>
        <v>0.29912128988100656</v>
      </c>
      <c r="J28" s="33">
        <v>2461392</v>
      </c>
      <c r="K28" s="38">
        <f t="shared" si="2"/>
        <v>0.2808497586970829</v>
      </c>
      <c r="L28" s="33">
        <v>0</v>
      </c>
      <c r="M28" s="38">
        <f t="shared" si="3"/>
        <v>0</v>
      </c>
      <c r="N28" s="33">
        <f t="shared" si="4"/>
        <v>7233000</v>
      </c>
      <c r="O28" s="38">
        <f t="shared" si="5"/>
        <v>0.82529979160410072</v>
      </c>
      <c r="P28" s="33">
        <v>2210216</v>
      </c>
      <c r="Q28" s="33">
        <v>9071536</v>
      </c>
      <c r="R28" s="33">
        <v>8216310</v>
      </c>
      <c r="S28" s="33">
        <v>4420564</v>
      </c>
      <c r="T28" s="38">
        <f t="shared" si="6"/>
        <v>0.53802302980291639</v>
      </c>
      <c r="U28" s="38">
        <f t="shared" si="7"/>
        <v>0.11364319143468338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80000</v>
      </c>
      <c r="E29" s="33">
        <v>80000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66000</v>
      </c>
      <c r="R29" s="33">
        <v>116000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4574135</v>
      </c>
      <c r="E30" s="33">
        <v>4574135</v>
      </c>
      <c r="F30" s="33">
        <v>237623</v>
      </c>
      <c r="G30" s="38">
        <f t="shared" si="0"/>
        <v>5.1949275655397142E-2</v>
      </c>
      <c r="H30" s="33">
        <v>1081272</v>
      </c>
      <c r="I30" s="38">
        <f t="shared" si="1"/>
        <v>0.23638830073882822</v>
      </c>
      <c r="J30" s="33">
        <v>1125099</v>
      </c>
      <c r="K30" s="38">
        <f t="shared" si="2"/>
        <v>0.24596978445104922</v>
      </c>
      <c r="L30" s="33">
        <v>0</v>
      </c>
      <c r="M30" s="38">
        <f t="shared" si="3"/>
        <v>0</v>
      </c>
      <c r="N30" s="33">
        <f t="shared" si="4"/>
        <v>2443994</v>
      </c>
      <c r="O30" s="38">
        <f t="shared" si="5"/>
        <v>0.53430736084527453</v>
      </c>
      <c r="P30" s="33">
        <v>521084</v>
      </c>
      <c r="Q30" s="33">
        <v>2026833</v>
      </c>
      <c r="R30" s="33">
        <v>1986838</v>
      </c>
      <c r="S30" s="33">
        <v>2009068</v>
      </c>
      <c r="T30" s="38">
        <f t="shared" si="6"/>
        <v>1.011188632389757</v>
      </c>
      <c r="U30" s="38">
        <f t="shared" si="7"/>
        <v>1.1591509238433728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6239</v>
      </c>
      <c r="E32" s="33">
        <v>6242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109097</v>
      </c>
      <c r="Q32" s="33">
        <v>5921</v>
      </c>
      <c r="R32" s="33">
        <v>98952</v>
      </c>
      <c r="S32" s="33">
        <v>177647</v>
      </c>
      <c r="T32" s="38">
        <f t="shared" si="6"/>
        <v>1.7952845824238015</v>
      </c>
      <c r="U32" s="38">
        <f t="shared" si="7"/>
        <v>-1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20547946</v>
      </c>
      <c r="E33" s="33">
        <v>20577946</v>
      </c>
      <c r="F33" s="33">
        <v>6860170</v>
      </c>
      <c r="G33" s="38">
        <f t="shared" si="0"/>
        <v>0.33386159375735169</v>
      </c>
      <c r="H33" s="33">
        <v>7991766</v>
      </c>
      <c r="I33" s="38">
        <f t="shared" si="1"/>
        <v>0.38893259696127291</v>
      </c>
      <c r="J33" s="33">
        <v>7640584</v>
      </c>
      <c r="K33" s="38">
        <f t="shared" si="2"/>
        <v>0.37129964283121358</v>
      </c>
      <c r="L33" s="33">
        <v>0</v>
      </c>
      <c r="M33" s="38">
        <f t="shared" si="3"/>
        <v>0</v>
      </c>
      <c r="N33" s="33">
        <f t="shared" si="4"/>
        <v>22492520</v>
      </c>
      <c r="O33" s="38">
        <f t="shared" si="5"/>
        <v>1.0930400925340167</v>
      </c>
      <c r="P33" s="33">
        <v>7077335</v>
      </c>
      <c r="Q33" s="33">
        <v>20493883</v>
      </c>
      <c r="R33" s="33">
        <v>26026856</v>
      </c>
      <c r="S33" s="33">
        <v>21627445</v>
      </c>
      <c r="T33" s="38">
        <f t="shared" si="6"/>
        <v>0.83096648323562405</v>
      </c>
      <c r="U33" s="38">
        <f t="shared" si="7"/>
        <v>7.9584900248469204E-2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33886950</v>
      </c>
      <c r="E35" s="34">
        <f>SUM(E28:E34)</f>
        <v>34002411</v>
      </c>
      <c r="F35" s="34">
        <f>SUM(F28:F34)</f>
        <v>9273438</v>
      </c>
      <c r="G35" s="39">
        <f t="shared" si="0"/>
        <v>0.27365808961856997</v>
      </c>
      <c r="H35" s="34">
        <f>SUM(H28:H34)</f>
        <v>11669001</v>
      </c>
      <c r="I35" s="39">
        <f t="shared" si="1"/>
        <v>0.34435087843550394</v>
      </c>
      <c r="J35" s="34">
        <f>SUM(J28:J34)</f>
        <v>11227075</v>
      </c>
      <c r="K35" s="39">
        <f t="shared" si="2"/>
        <v>0.3301846742573637</v>
      </c>
      <c r="L35" s="34">
        <f>SUM(L28:L34)</f>
        <v>0</v>
      </c>
      <c r="M35" s="39">
        <f t="shared" si="3"/>
        <v>0</v>
      </c>
      <c r="N35" s="34">
        <f t="shared" si="4"/>
        <v>32169514</v>
      </c>
      <c r="O35" s="39">
        <f t="shared" si="5"/>
        <v>0.94609508719837543</v>
      </c>
      <c r="P35" s="34">
        <f>SUM(P28:P34)</f>
        <v>9917732</v>
      </c>
      <c r="Q35" s="34">
        <f>SUM(Q28:Q34)</f>
        <v>31664173</v>
      </c>
      <c r="R35" s="34">
        <f>SUM(R28:R34)</f>
        <v>36444956</v>
      </c>
      <c r="S35" s="34">
        <f>SUM(S28:S34)</f>
        <v>28234724</v>
      </c>
      <c r="T35" s="39">
        <f t="shared" si="6"/>
        <v>0.77472240603061782</v>
      </c>
      <c r="U35" s="39">
        <f t="shared" si="7"/>
        <v>0.13202040547173488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7864022</v>
      </c>
      <c r="E36" s="33">
        <v>7663078</v>
      </c>
      <c r="F36" s="33">
        <v>55986</v>
      </c>
      <c r="G36" s="38">
        <f t="shared" si="0"/>
        <v>7.1192578047212995E-3</v>
      </c>
      <c r="H36" s="33">
        <v>3305479</v>
      </c>
      <c r="I36" s="38">
        <f t="shared" si="1"/>
        <v>0.42032931749173641</v>
      </c>
      <c r="J36" s="33">
        <v>1622130</v>
      </c>
      <c r="K36" s="38">
        <f t="shared" si="2"/>
        <v>0.2116812591493914</v>
      </c>
      <c r="L36" s="33">
        <v>0</v>
      </c>
      <c r="M36" s="38">
        <f t="shared" si="3"/>
        <v>0</v>
      </c>
      <c r="N36" s="33">
        <f t="shared" si="4"/>
        <v>4983595</v>
      </c>
      <c r="O36" s="38">
        <f t="shared" si="5"/>
        <v>0.65033854542521952</v>
      </c>
      <c r="P36" s="33">
        <v>675979</v>
      </c>
      <c r="Q36" s="33">
        <v>9672023</v>
      </c>
      <c r="R36" s="33">
        <v>9004708</v>
      </c>
      <c r="S36" s="33">
        <v>4019566</v>
      </c>
      <c r="T36" s="38">
        <f t="shared" si="6"/>
        <v>0.44638493552483877</v>
      </c>
      <c r="U36" s="38">
        <f t="shared" si="7"/>
        <v>1.3996751378371219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2929121</v>
      </c>
      <c r="E37" s="33">
        <v>1870422</v>
      </c>
      <c r="F37" s="33">
        <v>141745</v>
      </c>
      <c r="G37" s="38">
        <f t="shared" si="0"/>
        <v>4.8391650600982342E-2</v>
      </c>
      <c r="H37" s="33">
        <v>310058</v>
      </c>
      <c r="I37" s="38">
        <f t="shared" si="1"/>
        <v>0.10585359908313791</v>
      </c>
      <c r="J37" s="33">
        <v>183312</v>
      </c>
      <c r="K37" s="38">
        <f t="shared" si="2"/>
        <v>9.8005690694399447E-2</v>
      </c>
      <c r="L37" s="33">
        <v>0</v>
      </c>
      <c r="M37" s="38">
        <f t="shared" si="3"/>
        <v>0</v>
      </c>
      <c r="N37" s="33">
        <f t="shared" si="4"/>
        <v>635115</v>
      </c>
      <c r="O37" s="38">
        <f t="shared" si="5"/>
        <v>0.33955706252385826</v>
      </c>
      <c r="P37" s="33">
        <v>7973</v>
      </c>
      <c r="Q37" s="33">
        <v>2643628</v>
      </c>
      <c r="R37" s="33">
        <v>2740130</v>
      </c>
      <c r="S37" s="33">
        <v>391104</v>
      </c>
      <c r="T37" s="38">
        <f t="shared" si="6"/>
        <v>0.14273191417925427</v>
      </c>
      <c r="U37" s="38">
        <f t="shared" si="7"/>
        <v>21.991596638655462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4566706</v>
      </c>
      <c r="E38" s="33">
        <v>31549756</v>
      </c>
      <c r="F38" s="33">
        <v>4019074</v>
      </c>
      <c r="G38" s="38">
        <f t="shared" si="0"/>
        <v>0.88008161681527119</v>
      </c>
      <c r="H38" s="33">
        <v>10002478</v>
      </c>
      <c r="I38" s="38">
        <f t="shared" si="1"/>
        <v>2.1903047842361651</v>
      </c>
      <c r="J38" s="33">
        <v>9002573</v>
      </c>
      <c r="K38" s="38">
        <f t="shared" si="2"/>
        <v>0.28534524957974317</v>
      </c>
      <c r="L38" s="33">
        <v>0</v>
      </c>
      <c r="M38" s="38">
        <f t="shared" si="3"/>
        <v>0</v>
      </c>
      <c r="N38" s="33">
        <f t="shared" si="4"/>
        <v>23024125</v>
      </c>
      <c r="O38" s="38">
        <f t="shared" si="5"/>
        <v>0.72977188793472758</v>
      </c>
      <c r="P38" s="33">
        <v>66188</v>
      </c>
      <c r="Q38" s="33">
        <v>9092079</v>
      </c>
      <c r="R38" s="33">
        <v>4680033</v>
      </c>
      <c r="S38" s="33">
        <v>5493202</v>
      </c>
      <c r="T38" s="38">
        <f t="shared" si="6"/>
        <v>1.1737528346488155</v>
      </c>
      <c r="U38" s="38">
        <f t="shared" si="7"/>
        <v>135.01518402127274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15359849</v>
      </c>
      <c r="E40" s="34">
        <f>SUM(E36:E39)</f>
        <v>41083256</v>
      </c>
      <c r="F40" s="34">
        <f>SUM(F36:F39)</f>
        <v>4216805</v>
      </c>
      <c r="G40" s="39">
        <f t="shared" si="0"/>
        <v>0.27453427439293188</v>
      </c>
      <c r="H40" s="34">
        <f>SUM(H36:H39)</f>
        <v>13618015</v>
      </c>
      <c r="I40" s="39">
        <f t="shared" si="1"/>
        <v>0.88659823413628613</v>
      </c>
      <c r="J40" s="34">
        <f>SUM(J36:J39)</f>
        <v>10808015</v>
      </c>
      <c r="K40" s="39">
        <f t="shared" si="2"/>
        <v>0.26307591102321587</v>
      </c>
      <c r="L40" s="34">
        <f>SUM(L36:L39)</f>
        <v>0</v>
      </c>
      <c r="M40" s="39">
        <f t="shared" si="3"/>
        <v>0</v>
      </c>
      <c r="N40" s="34">
        <f t="shared" si="4"/>
        <v>28642835</v>
      </c>
      <c r="O40" s="39">
        <f t="shared" si="5"/>
        <v>0.69718999389921776</v>
      </c>
      <c r="P40" s="34">
        <f>SUM(P36:P39)</f>
        <v>750140</v>
      </c>
      <c r="Q40" s="34">
        <f>SUM(Q36:Q39)</f>
        <v>21407730</v>
      </c>
      <c r="R40" s="34">
        <f>SUM(R36:R39)</f>
        <v>16424871</v>
      </c>
      <c r="S40" s="34">
        <f>SUM(S36:S39)</f>
        <v>9903872</v>
      </c>
      <c r="T40" s="39">
        <f t="shared" si="6"/>
        <v>0.60298019996625851</v>
      </c>
      <c r="U40" s="39">
        <f t="shared" si="7"/>
        <v>13.407997173860879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20886181</v>
      </c>
      <c r="E45" s="33">
        <v>19606321</v>
      </c>
      <c r="F45" s="33">
        <v>4284748</v>
      </c>
      <c r="G45" s="38">
        <f t="shared" si="0"/>
        <v>0.20514750877625737</v>
      </c>
      <c r="H45" s="33">
        <v>5119920</v>
      </c>
      <c r="I45" s="38">
        <f t="shared" si="1"/>
        <v>0.24513433068496343</v>
      </c>
      <c r="J45" s="33">
        <v>4836697</v>
      </c>
      <c r="K45" s="38">
        <f t="shared" si="2"/>
        <v>0.24669069735214474</v>
      </c>
      <c r="L45" s="33">
        <v>0</v>
      </c>
      <c r="M45" s="38">
        <f t="shared" si="3"/>
        <v>0</v>
      </c>
      <c r="N45" s="33">
        <f t="shared" si="4"/>
        <v>14241365</v>
      </c>
      <c r="O45" s="38">
        <f t="shared" si="5"/>
        <v>0.72636600206637436</v>
      </c>
      <c r="P45" s="33">
        <v>3801214</v>
      </c>
      <c r="Q45" s="33">
        <v>14623006</v>
      </c>
      <c r="R45" s="33">
        <v>16002184</v>
      </c>
      <c r="S45" s="33">
        <v>11991542</v>
      </c>
      <c r="T45" s="38">
        <f t="shared" si="6"/>
        <v>0.74936908611974462</v>
      </c>
      <c r="U45" s="38">
        <f t="shared" si="7"/>
        <v>0.27240849896901365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6973193</v>
      </c>
      <c r="E46" s="33">
        <v>4931248</v>
      </c>
      <c r="F46" s="33">
        <v>808827</v>
      </c>
      <c r="G46" s="38">
        <f t="shared" si="0"/>
        <v>0.11599090975970405</v>
      </c>
      <c r="H46" s="33">
        <v>897924</v>
      </c>
      <c r="I46" s="38">
        <f t="shared" si="1"/>
        <v>0.12876798333274297</v>
      </c>
      <c r="J46" s="33">
        <v>1062404</v>
      </c>
      <c r="K46" s="38">
        <f t="shared" si="2"/>
        <v>0.21544323059801496</v>
      </c>
      <c r="L46" s="33">
        <v>0</v>
      </c>
      <c r="M46" s="38">
        <f t="shared" si="3"/>
        <v>0</v>
      </c>
      <c r="N46" s="33">
        <f t="shared" si="4"/>
        <v>2769155</v>
      </c>
      <c r="O46" s="38">
        <f t="shared" si="5"/>
        <v>0.5615525724928051</v>
      </c>
      <c r="P46" s="33">
        <v>888942</v>
      </c>
      <c r="Q46" s="33">
        <v>9298410</v>
      </c>
      <c r="R46" s="33">
        <v>7239485</v>
      </c>
      <c r="S46" s="33">
        <v>2681818</v>
      </c>
      <c r="T46" s="38">
        <f t="shared" si="6"/>
        <v>0.3704432014155703</v>
      </c>
      <c r="U46" s="38">
        <f t="shared" si="7"/>
        <v>0.19513309079782482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27859374</v>
      </c>
      <c r="E47" s="34">
        <f>SUM(E41:E46)</f>
        <v>24537569</v>
      </c>
      <c r="F47" s="34">
        <f>SUM(F41:F46)</f>
        <v>5093575</v>
      </c>
      <c r="G47" s="39">
        <f t="shared" si="0"/>
        <v>0.18283163864342394</v>
      </c>
      <c r="H47" s="34">
        <f>SUM(H41:H46)</f>
        <v>6017844</v>
      </c>
      <c r="I47" s="39">
        <f t="shared" si="1"/>
        <v>0.21600786866208838</v>
      </c>
      <c r="J47" s="34">
        <f>SUM(J41:J46)</f>
        <v>5899101</v>
      </c>
      <c r="K47" s="39">
        <f t="shared" si="2"/>
        <v>0.24041097958807575</v>
      </c>
      <c r="L47" s="34">
        <f>SUM(L41:L46)</f>
        <v>0</v>
      </c>
      <c r="M47" s="39">
        <f t="shared" si="3"/>
        <v>0</v>
      </c>
      <c r="N47" s="34">
        <f t="shared" si="4"/>
        <v>17010520</v>
      </c>
      <c r="O47" s="39">
        <f t="shared" si="5"/>
        <v>0.69324389877416137</v>
      </c>
      <c r="P47" s="34">
        <f>SUM(P41:P46)</f>
        <v>4690156</v>
      </c>
      <c r="Q47" s="34">
        <f>SUM(Q41:Q46)</f>
        <v>23921416</v>
      </c>
      <c r="R47" s="34">
        <f>SUM(R41:R46)</f>
        <v>23241669</v>
      </c>
      <c r="S47" s="34">
        <f>SUM(S41:S46)</f>
        <v>14673360</v>
      </c>
      <c r="T47" s="39">
        <f t="shared" si="6"/>
        <v>0.63133848089825217</v>
      </c>
      <c r="U47" s="39">
        <f t="shared" si="7"/>
        <v>0.25776221515872821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49531</v>
      </c>
      <c r="E49" s="33">
        <v>49531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47626</v>
      </c>
      <c r="R49" s="33">
        <v>47626</v>
      </c>
      <c r="S49" s="33">
        <v>20</v>
      </c>
      <c r="T49" s="38">
        <f t="shared" si="6"/>
        <v>4.1993868895141308E-4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2852510</v>
      </c>
      <c r="E50" s="33">
        <v>2558370</v>
      </c>
      <c r="F50" s="33">
        <v>719940</v>
      </c>
      <c r="G50" s="38">
        <f t="shared" si="0"/>
        <v>0.25238824754339162</v>
      </c>
      <c r="H50" s="33">
        <v>695335</v>
      </c>
      <c r="I50" s="38">
        <f t="shared" si="1"/>
        <v>0.24376251091144291</v>
      </c>
      <c r="J50" s="33">
        <v>541387</v>
      </c>
      <c r="K50" s="38">
        <f t="shared" si="2"/>
        <v>0.21161403549916549</v>
      </c>
      <c r="L50" s="33">
        <v>0</v>
      </c>
      <c r="M50" s="38">
        <f t="shared" si="3"/>
        <v>0</v>
      </c>
      <c r="N50" s="33">
        <f t="shared" si="4"/>
        <v>1956662</v>
      </c>
      <c r="O50" s="38">
        <f t="shared" si="5"/>
        <v>0.76480806138283364</v>
      </c>
      <c r="P50" s="33">
        <v>475617</v>
      </c>
      <c r="Q50" s="33">
        <v>2768688</v>
      </c>
      <c r="R50" s="33">
        <v>3038688</v>
      </c>
      <c r="S50" s="33">
        <v>1703959</v>
      </c>
      <c r="T50" s="38">
        <f t="shared" si="6"/>
        <v>0.56075483893048583</v>
      </c>
      <c r="U50" s="38">
        <f t="shared" si="7"/>
        <v>0.13828353486103317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2902747</v>
      </c>
      <c r="E52" s="33">
        <v>3098870</v>
      </c>
      <c r="F52" s="33">
        <v>423276</v>
      </c>
      <c r="G52" s="38">
        <f t="shared" si="0"/>
        <v>0.14581911547923398</v>
      </c>
      <c r="H52" s="33">
        <v>712696</v>
      </c>
      <c r="I52" s="38">
        <f t="shared" si="1"/>
        <v>0.24552467025200611</v>
      </c>
      <c r="J52" s="33">
        <v>503218</v>
      </c>
      <c r="K52" s="38">
        <f t="shared" si="2"/>
        <v>0.16238757998883463</v>
      </c>
      <c r="L52" s="33">
        <v>0</v>
      </c>
      <c r="M52" s="38">
        <f t="shared" si="3"/>
        <v>0</v>
      </c>
      <c r="N52" s="33">
        <f t="shared" si="4"/>
        <v>1639190</v>
      </c>
      <c r="O52" s="38">
        <f t="shared" si="5"/>
        <v>0.52896378357272167</v>
      </c>
      <c r="P52" s="33">
        <v>371734</v>
      </c>
      <c r="Q52" s="33">
        <v>340000</v>
      </c>
      <c r="R52" s="33">
        <v>121812</v>
      </c>
      <c r="S52" s="33">
        <v>1144579</v>
      </c>
      <c r="T52" s="38">
        <f t="shared" si="6"/>
        <v>9.3962745870685982</v>
      </c>
      <c r="U52" s="38">
        <f t="shared" si="7"/>
        <v>0.35370453065901963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5804788</v>
      </c>
      <c r="E53" s="34">
        <f>SUM(E48:E52)</f>
        <v>5706771</v>
      </c>
      <c r="F53" s="34">
        <f>SUM(F48:F52)</f>
        <v>1143216</v>
      </c>
      <c r="G53" s="39">
        <f t="shared" si="0"/>
        <v>0.19694362653726544</v>
      </c>
      <c r="H53" s="34">
        <f>SUM(H48:H52)</f>
        <v>1408031</v>
      </c>
      <c r="I53" s="39">
        <f t="shared" si="1"/>
        <v>0.24256372498013709</v>
      </c>
      <c r="J53" s="34">
        <f>SUM(J48:J52)</f>
        <v>1044605</v>
      </c>
      <c r="K53" s="39">
        <f t="shared" si="2"/>
        <v>0.18304659500092083</v>
      </c>
      <c r="L53" s="34">
        <f>SUM(L48:L52)</f>
        <v>0</v>
      </c>
      <c r="M53" s="39">
        <f t="shared" si="3"/>
        <v>0</v>
      </c>
      <c r="N53" s="34">
        <f t="shared" si="4"/>
        <v>3595852</v>
      </c>
      <c r="O53" s="39">
        <f t="shared" si="5"/>
        <v>0.63010273235074621</v>
      </c>
      <c r="P53" s="34">
        <f>SUM(P48:P52)</f>
        <v>847351</v>
      </c>
      <c r="Q53" s="34">
        <f>SUM(Q48:Q52)</f>
        <v>3156314</v>
      </c>
      <c r="R53" s="34">
        <f>SUM(R48:R52)</f>
        <v>3208126</v>
      </c>
      <c r="S53" s="34">
        <f>SUM(S48:S52)</f>
        <v>2848558</v>
      </c>
      <c r="T53" s="39">
        <f t="shared" si="6"/>
        <v>0.88791961412986897</v>
      </c>
      <c r="U53" s="39">
        <f t="shared" si="7"/>
        <v>0.23278900951317705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1242446375</v>
      </c>
      <c r="E54" s="34">
        <f>SUM(E8:E9,E11:E18,E20:E26,E28:E34,E36:E39,E41:E46,E48:E52)</f>
        <v>1231743071</v>
      </c>
      <c r="F54" s="34">
        <f>SUM(F8:F9,F11:F18,F20:F26,F28:F34,F36:F39,F41:F46,F48:F52)</f>
        <v>191872312</v>
      </c>
      <c r="G54" s="39">
        <f t="shared" si="0"/>
        <v>0.15443106105887267</v>
      </c>
      <c r="H54" s="34">
        <f>SUM(H8:H9,H11:H18,H20:H26,H28:H34,H36:H39,H41:H46,H48:H52)</f>
        <v>251694226</v>
      </c>
      <c r="I54" s="39">
        <f t="shared" si="1"/>
        <v>0.20257954875517264</v>
      </c>
      <c r="J54" s="34">
        <f>SUM(J8:J9,J11:J18,J20:J26,J28:J34,J36:J39,J41:J46,J48:J52)</f>
        <v>235569547</v>
      </c>
      <c r="K54" s="39">
        <f t="shared" si="2"/>
        <v>0.19124893214032945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679136085</v>
      </c>
      <c r="O54" s="39">
        <f t="shared" si="5"/>
        <v>0.55136180668638812</v>
      </c>
      <c r="P54" s="34">
        <f>SUM(P8:P9,P11:P18,P20:P26,P28:P34,P36:P39,P41:P46,P48:P52)</f>
        <v>122286082</v>
      </c>
      <c r="Q54" s="34">
        <f>SUM(Q8:Q9,Q11:Q18,Q20:Q26,Q28:Q34,Q36:Q39,Q41:Q46,Q48:Q52)</f>
        <v>487835222</v>
      </c>
      <c r="R54" s="34">
        <f>SUM(R8:R9,R11:R18,R20:R26,R28:R34,R36:R39,R41:R46,R48:R52)</f>
        <v>499509873</v>
      </c>
      <c r="S54" s="34">
        <f>SUM(S8:S9,S11:S18,S20:S26,S28:S34,S36:S39,S41:S46,S48:S52)</f>
        <v>382626509</v>
      </c>
      <c r="T54" s="39">
        <f t="shared" si="6"/>
        <v>0.76600389638344546</v>
      </c>
      <c r="U54" s="39">
        <f t="shared" si="7"/>
        <v>0.92638068983189759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214908118</v>
      </c>
      <c r="E57" s="33">
        <v>190441506</v>
      </c>
      <c r="F57" s="33">
        <v>33196163</v>
      </c>
      <c r="G57" s="38">
        <f t="shared" ref="G57:G85" si="8">IF(($D57      =0),0,($F57      /$D57      ))</f>
        <v>0.15446677077131168</v>
      </c>
      <c r="H57" s="33">
        <v>82331301</v>
      </c>
      <c r="I57" s="38">
        <f t="shared" ref="I57:I85" si="9">IF(($D57      =0),0,($H57      /$D57      ))</f>
        <v>0.38310000462616306</v>
      </c>
      <c r="J57" s="33">
        <v>49067495</v>
      </c>
      <c r="K57" s="38">
        <f t="shared" ref="K57:K85" si="10">IF(($E57      =0),0,($J57      /$E57      ))</f>
        <v>0.25765126537069077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164594959</v>
      </c>
      <c r="O57" s="38">
        <f t="shared" ref="O57:O85" si="13">IF(($E57      =0),0,($N57      /$E57      ))</f>
        <v>0.86428091468673851</v>
      </c>
      <c r="P57" s="33">
        <v>106919733</v>
      </c>
      <c r="Q57" s="33">
        <v>179150962</v>
      </c>
      <c r="R57" s="33">
        <v>188456131</v>
      </c>
      <c r="S57" s="33">
        <v>167957028</v>
      </c>
      <c r="T57" s="38">
        <f t="shared" ref="T57:T85" si="14">IF(($R57      =0),0,($S57      /$R57      ))</f>
        <v>0.89122612837679449</v>
      </c>
      <c r="U57" s="38">
        <f t="shared" ref="U57:U85" si="15">IF(($P57      =0),0,(($J57      /$P57      )-1))</f>
        <v>-0.5410810182251391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214908118</v>
      </c>
      <c r="E58" s="34">
        <f>E57</f>
        <v>190441506</v>
      </c>
      <c r="F58" s="34">
        <f>F57</f>
        <v>33196163</v>
      </c>
      <c r="G58" s="39">
        <f t="shared" si="8"/>
        <v>0.15446677077131168</v>
      </c>
      <c r="H58" s="34">
        <f>H57</f>
        <v>82331301</v>
      </c>
      <c r="I58" s="39">
        <f t="shared" si="9"/>
        <v>0.38310000462616306</v>
      </c>
      <c r="J58" s="34">
        <f>J57</f>
        <v>49067495</v>
      </c>
      <c r="K58" s="39">
        <f t="shared" si="10"/>
        <v>0.25765126537069077</v>
      </c>
      <c r="L58" s="34">
        <f>L57</f>
        <v>0</v>
      </c>
      <c r="M58" s="39">
        <f t="shared" si="11"/>
        <v>0</v>
      </c>
      <c r="N58" s="34">
        <f t="shared" si="12"/>
        <v>164594959</v>
      </c>
      <c r="O58" s="39">
        <f t="shared" si="13"/>
        <v>0.86428091468673851</v>
      </c>
      <c r="P58" s="34">
        <f>P57</f>
        <v>106919733</v>
      </c>
      <c r="Q58" s="34">
        <f>Q57</f>
        <v>179150962</v>
      </c>
      <c r="R58" s="34">
        <f>R57</f>
        <v>188456131</v>
      </c>
      <c r="S58" s="34">
        <f>S57</f>
        <v>167957028</v>
      </c>
      <c r="T58" s="39">
        <f t="shared" si="14"/>
        <v>0.89122612837679449</v>
      </c>
      <c r="U58" s="39">
        <f t="shared" si="15"/>
        <v>-0.5410810182251391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500000</v>
      </c>
      <c r="E59" s="33">
        <v>100000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400000</v>
      </c>
      <c r="R59" s="33">
        <v>200000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892971</v>
      </c>
      <c r="E60" s="33">
        <v>892971</v>
      </c>
      <c r="F60" s="33">
        <v>173670</v>
      </c>
      <c r="G60" s="38">
        <f t="shared" si="8"/>
        <v>0.19448559919639047</v>
      </c>
      <c r="H60" s="33">
        <v>5324558</v>
      </c>
      <c r="I60" s="38">
        <f t="shared" si="9"/>
        <v>5.9627445908097796</v>
      </c>
      <c r="J60" s="33">
        <v>-1968520</v>
      </c>
      <c r="K60" s="38">
        <f t="shared" si="10"/>
        <v>-2.2044612870966693</v>
      </c>
      <c r="L60" s="33">
        <v>0</v>
      </c>
      <c r="M60" s="38">
        <f t="shared" si="11"/>
        <v>0</v>
      </c>
      <c r="N60" s="33">
        <f t="shared" si="12"/>
        <v>3529708</v>
      </c>
      <c r="O60" s="38">
        <f t="shared" si="13"/>
        <v>3.9527689029095008</v>
      </c>
      <c r="P60" s="33">
        <v>218418</v>
      </c>
      <c r="Q60" s="33">
        <v>3167574</v>
      </c>
      <c r="R60" s="33">
        <v>3167574</v>
      </c>
      <c r="S60" s="33">
        <v>1472442</v>
      </c>
      <c r="T60" s="38">
        <f t="shared" si="14"/>
        <v>0.46484849288445984</v>
      </c>
      <c r="U60" s="38">
        <f t="shared" si="15"/>
        <v>-10.01262716442784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883059</v>
      </c>
      <c r="E61" s="33">
        <v>1910210</v>
      </c>
      <c r="F61" s="33">
        <v>346189</v>
      </c>
      <c r="G61" s="38">
        <f t="shared" si="8"/>
        <v>0.39203382786427632</v>
      </c>
      <c r="H61" s="33">
        <v>389334</v>
      </c>
      <c r="I61" s="38">
        <f t="shared" si="9"/>
        <v>0.44089239790319784</v>
      </c>
      <c r="J61" s="33">
        <v>296470</v>
      </c>
      <c r="K61" s="38">
        <f t="shared" si="10"/>
        <v>0.15520283110233954</v>
      </c>
      <c r="L61" s="33">
        <v>0</v>
      </c>
      <c r="M61" s="38">
        <f t="shared" si="11"/>
        <v>0</v>
      </c>
      <c r="N61" s="33">
        <f t="shared" si="12"/>
        <v>1031993</v>
      </c>
      <c r="O61" s="38">
        <f t="shared" si="13"/>
        <v>0.54025107187167898</v>
      </c>
      <c r="P61" s="33">
        <v>113356</v>
      </c>
      <c r="Q61" s="33">
        <v>706680</v>
      </c>
      <c r="R61" s="33">
        <v>798410</v>
      </c>
      <c r="S61" s="33">
        <v>432390</v>
      </c>
      <c r="T61" s="38">
        <f t="shared" si="14"/>
        <v>0.54156385816810915</v>
      </c>
      <c r="U61" s="38">
        <f t="shared" si="15"/>
        <v>1.6153886869684886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2276030</v>
      </c>
      <c r="E63" s="34">
        <f>SUM(E59:E62)</f>
        <v>2903181</v>
      </c>
      <c r="F63" s="34">
        <f>SUM(F59:F62)</f>
        <v>519859</v>
      </c>
      <c r="G63" s="39">
        <f t="shared" si="8"/>
        <v>0.22840604034217477</v>
      </c>
      <c r="H63" s="34">
        <f>SUM(H59:H62)</f>
        <v>5713892</v>
      </c>
      <c r="I63" s="39">
        <f t="shared" si="9"/>
        <v>2.5104642733180142</v>
      </c>
      <c r="J63" s="34">
        <f>SUM(J59:J62)</f>
        <v>-1672050</v>
      </c>
      <c r="K63" s="39">
        <f t="shared" si="10"/>
        <v>-0.57593722196445896</v>
      </c>
      <c r="L63" s="34">
        <f>SUM(L59:L62)</f>
        <v>0</v>
      </c>
      <c r="M63" s="39">
        <f t="shared" si="11"/>
        <v>0</v>
      </c>
      <c r="N63" s="34">
        <f t="shared" si="12"/>
        <v>4561701</v>
      </c>
      <c r="O63" s="39">
        <f t="shared" si="13"/>
        <v>1.5712768167055378</v>
      </c>
      <c r="P63" s="34">
        <f>SUM(P59:P62)</f>
        <v>331774</v>
      </c>
      <c r="Q63" s="34">
        <f>SUM(Q59:Q62)</f>
        <v>4274254</v>
      </c>
      <c r="R63" s="34">
        <f>SUM(R59:R62)</f>
        <v>4165984</v>
      </c>
      <c r="S63" s="34">
        <f>SUM(S59:S62)</f>
        <v>1904832</v>
      </c>
      <c r="T63" s="39">
        <f t="shared" si="14"/>
        <v>0.45723459331576888</v>
      </c>
      <c r="U63" s="39">
        <f t="shared" si="15"/>
        <v>-6.0397258374676737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2371943</v>
      </c>
      <c r="E64" s="33">
        <v>2671943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21560</v>
      </c>
      <c r="K64" s="38">
        <f t="shared" si="10"/>
        <v>8.0690344067968524E-3</v>
      </c>
      <c r="L64" s="33">
        <v>0</v>
      </c>
      <c r="M64" s="38">
        <f t="shared" si="11"/>
        <v>0</v>
      </c>
      <c r="N64" s="33">
        <f t="shared" si="12"/>
        <v>21560</v>
      </c>
      <c r="O64" s="38">
        <f t="shared" si="13"/>
        <v>8.0690344067968524E-3</v>
      </c>
      <c r="P64" s="33">
        <v>54900</v>
      </c>
      <c r="Q64" s="33">
        <v>2326518</v>
      </c>
      <c r="R64" s="33">
        <v>2326518</v>
      </c>
      <c r="S64" s="33">
        <v>54900</v>
      </c>
      <c r="T64" s="38">
        <f t="shared" si="14"/>
        <v>2.3597496344322288E-2</v>
      </c>
      <c r="U64" s="38">
        <f t="shared" si="15"/>
        <v>-0.60728597449908928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238982</v>
      </c>
      <c r="E65" s="33">
        <v>315354</v>
      </c>
      <c r="F65" s="33">
        <v>83136</v>
      </c>
      <c r="G65" s="38">
        <f t="shared" si="8"/>
        <v>0.3478755722188282</v>
      </c>
      <c r="H65" s="33">
        <v>33237</v>
      </c>
      <c r="I65" s="38">
        <f t="shared" si="9"/>
        <v>0.13907742005674067</v>
      </c>
      <c r="J65" s="33">
        <v>50005</v>
      </c>
      <c r="K65" s="38">
        <f t="shared" si="10"/>
        <v>0.15856783170659006</v>
      </c>
      <c r="L65" s="33">
        <v>0</v>
      </c>
      <c r="M65" s="38">
        <f t="shared" si="11"/>
        <v>0</v>
      </c>
      <c r="N65" s="33">
        <f t="shared" si="12"/>
        <v>166378</v>
      </c>
      <c r="O65" s="38">
        <f t="shared" si="13"/>
        <v>0.52759121495208561</v>
      </c>
      <c r="P65" s="33">
        <v>180042</v>
      </c>
      <c r="Q65" s="33">
        <v>205642</v>
      </c>
      <c r="R65" s="33">
        <v>223982</v>
      </c>
      <c r="S65" s="33">
        <v>256455</v>
      </c>
      <c r="T65" s="38">
        <f t="shared" si="14"/>
        <v>1.1449804002107311</v>
      </c>
      <c r="U65" s="38">
        <f t="shared" si="15"/>
        <v>-0.72225925061929996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5021249</v>
      </c>
      <c r="E66" s="33">
        <v>5397695</v>
      </c>
      <c r="F66" s="33">
        <v>83879</v>
      </c>
      <c r="G66" s="38">
        <f t="shared" si="8"/>
        <v>1.6704807907355321E-2</v>
      </c>
      <c r="H66" s="33">
        <v>125770</v>
      </c>
      <c r="I66" s="38">
        <f t="shared" si="9"/>
        <v>2.5047552909644593E-2</v>
      </c>
      <c r="J66" s="33">
        <v>3424934</v>
      </c>
      <c r="K66" s="38">
        <f t="shared" si="10"/>
        <v>0.63451788217007443</v>
      </c>
      <c r="L66" s="33">
        <v>0</v>
      </c>
      <c r="M66" s="38">
        <f t="shared" si="11"/>
        <v>0</v>
      </c>
      <c r="N66" s="33">
        <f t="shared" si="12"/>
        <v>3634583</v>
      </c>
      <c r="O66" s="38">
        <f t="shared" si="13"/>
        <v>0.67335835018466217</v>
      </c>
      <c r="P66" s="33">
        <v>175268</v>
      </c>
      <c r="Q66" s="33">
        <v>5043988</v>
      </c>
      <c r="R66" s="33">
        <v>5018989</v>
      </c>
      <c r="S66" s="33">
        <v>475915</v>
      </c>
      <c r="T66" s="38">
        <f t="shared" si="14"/>
        <v>9.4822881660031527E-2</v>
      </c>
      <c r="U66" s="38">
        <f t="shared" si="15"/>
        <v>18.541125590524224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70740878</v>
      </c>
      <c r="E67" s="33">
        <v>83908434</v>
      </c>
      <c r="F67" s="33">
        <v>20235941</v>
      </c>
      <c r="G67" s="38">
        <f t="shared" si="8"/>
        <v>0.28605724967111662</v>
      </c>
      <c r="H67" s="33">
        <v>22524150</v>
      </c>
      <c r="I67" s="38">
        <f t="shared" si="9"/>
        <v>0.3184035968566859</v>
      </c>
      <c r="J67" s="33">
        <v>17134877</v>
      </c>
      <c r="K67" s="38">
        <f t="shared" si="10"/>
        <v>0.20420923360338247</v>
      </c>
      <c r="L67" s="33">
        <v>0</v>
      </c>
      <c r="M67" s="38">
        <f t="shared" si="11"/>
        <v>0</v>
      </c>
      <c r="N67" s="33">
        <f t="shared" si="12"/>
        <v>59894968</v>
      </c>
      <c r="O67" s="38">
        <f t="shared" si="13"/>
        <v>0.71381344097066568</v>
      </c>
      <c r="P67" s="33">
        <v>17526603</v>
      </c>
      <c r="Q67" s="33">
        <v>65372817</v>
      </c>
      <c r="R67" s="33">
        <v>69770858</v>
      </c>
      <c r="S67" s="33">
        <v>47187111</v>
      </c>
      <c r="T67" s="38">
        <f t="shared" si="14"/>
        <v>0.67631547543818371</v>
      </c>
      <c r="U67" s="38">
        <f t="shared" si="15"/>
        <v>-2.2350366468619209E-2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6596626</v>
      </c>
      <c r="E68" s="33">
        <v>6249335</v>
      </c>
      <c r="F68" s="33">
        <v>978186</v>
      </c>
      <c r="G68" s="38">
        <f t="shared" si="8"/>
        <v>0.1482858055011759</v>
      </c>
      <c r="H68" s="33">
        <v>1512327</v>
      </c>
      <c r="I68" s="38">
        <f t="shared" si="9"/>
        <v>0.22925765383697666</v>
      </c>
      <c r="J68" s="33">
        <v>1297481</v>
      </c>
      <c r="K68" s="38">
        <f t="shared" si="10"/>
        <v>0.20761905066699096</v>
      </c>
      <c r="L68" s="33">
        <v>0</v>
      </c>
      <c r="M68" s="38">
        <f t="shared" si="11"/>
        <v>0</v>
      </c>
      <c r="N68" s="33">
        <f t="shared" si="12"/>
        <v>3787994</v>
      </c>
      <c r="O68" s="38">
        <f t="shared" si="13"/>
        <v>0.6061435336719827</v>
      </c>
      <c r="P68" s="33">
        <v>1426759</v>
      </c>
      <c r="Q68" s="33">
        <v>6096937</v>
      </c>
      <c r="R68" s="33">
        <v>6096937</v>
      </c>
      <c r="S68" s="33">
        <v>4212432</v>
      </c>
      <c r="T68" s="38">
        <f t="shared" si="14"/>
        <v>0.69090955015608657</v>
      </c>
      <c r="U68" s="38">
        <f t="shared" si="15"/>
        <v>-9.0609556344133813E-2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84969678</v>
      </c>
      <c r="E70" s="34">
        <f>SUM(E64:E69)</f>
        <v>98542761</v>
      </c>
      <c r="F70" s="34">
        <f>SUM(F64:F69)</f>
        <v>21381142</v>
      </c>
      <c r="G70" s="39">
        <f t="shared" si="8"/>
        <v>0.2516326118124162</v>
      </c>
      <c r="H70" s="34">
        <f>SUM(H64:H69)</f>
        <v>24195484</v>
      </c>
      <c r="I70" s="39">
        <f t="shared" si="9"/>
        <v>0.2847543331869517</v>
      </c>
      <c r="J70" s="34">
        <f>SUM(J64:J69)</f>
        <v>21928857</v>
      </c>
      <c r="K70" s="39">
        <f t="shared" si="10"/>
        <v>0.22253138411658671</v>
      </c>
      <c r="L70" s="34">
        <f>SUM(L64:L69)</f>
        <v>0</v>
      </c>
      <c r="M70" s="39">
        <f t="shared" si="11"/>
        <v>0</v>
      </c>
      <c r="N70" s="34">
        <f t="shared" si="12"/>
        <v>67505483</v>
      </c>
      <c r="O70" s="39">
        <f t="shared" si="13"/>
        <v>0.68503746307656221</v>
      </c>
      <c r="P70" s="34">
        <f>SUM(P64:P69)</f>
        <v>19363572</v>
      </c>
      <c r="Q70" s="34">
        <f>SUM(Q64:Q69)</f>
        <v>79045902</v>
      </c>
      <c r="R70" s="34">
        <f>SUM(R64:R69)</f>
        <v>83437284</v>
      </c>
      <c r="S70" s="34">
        <f>SUM(S64:S69)</f>
        <v>52186813</v>
      </c>
      <c r="T70" s="39">
        <f t="shared" si="14"/>
        <v>0.62546155025851513</v>
      </c>
      <c r="U70" s="39">
        <f t="shared" si="15"/>
        <v>0.13247994739813507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10644096</v>
      </c>
      <c r="E71" s="33">
        <v>10893813</v>
      </c>
      <c r="F71" s="33">
        <v>2417067</v>
      </c>
      <c r="G71" s="38">
        <f t="shared" si="8"/>
        <v>0.22708053365922293</v>
      </c>
      <c r="H71" s="33">
        <v>2758135</v>
      </c>
      <c r="I71" s="38">
        <f t="shared" si="9"/>
        <v>0.25912346149452242</v>
      </c>
      <c r="J71" s="33">
        <v>3015661</v>
      </c>
      <c r="K71" s="38">
        <f t="shared" si="10"/>
        <v>0.27682327574376392</v>
      </c>
      <c r="L71" s="33">
        <v>0</v>
      </c>
      <c r="M71" s="38">
        <f t="shared" si="11"/>
        <v>0</v>
      </c>
      <c r="N71" s="33">
        <f t="shared" si="12"/>
        <v>8190863</v>
      </c>
      <c r="O71" s="38">
        <f t="shared" si="13"/>
        <v>0.75188210041791614</v>
      </c>
      <c r="P71" s="33">
        <v>2671568</v>
      </c>
      <c r="Q71" s="33">
        <v>9174084</v>
      </c>
      <c r="R71" s="33">
        <v>10680100</v>
      </c>
      <c r="S71" s="33">
        <v>7670756</v>
      </c>
      <c r="T71" s="38">
        <f t="shared" si="14"/>
        <v>0.71822885553506055</v>
      </c>
      <c r="U71" s="38">
        <f t="shared" si="15"/>
        <v>0.12879814401130729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14291016</v>
      </c>
      <c r="E72" s="33">
        <v>23403382</v>
      </c>
      <c r="F72" s="33">
        <v>5898889</v>
      </c>
      <c r="G72" s="38">
        <f t="shared" si="8"/>
        <v>0.41276904315270518</v>
      </c>
      <c r="H72" s="33">
        <v>5801622</v>
      </c>
      <c r="I72" s="38">
        <f t="shared" si="9"/>
        <v>0.40596287905632461</v>
      </c>
      <c r="J72" s="33">
        <v>5751008</v>
      </c>
      <c r="K72" s="38">
        <f t="shared" si="10"/>
        <v>0.24573405672735676</v>
      </c>
      <c r="L72" s="33">
        <v>0</v>
      </c>
      <c r="M72" s="38">
        <f t="shared" si="11"/>
        <v>0</v>
      </c>
      <c r="N72" s="33">
        <f t="shared" si="12"/>
        <v>17451519</v>
      </c>
      <c r="O72" s="38">
        <f t="shared" si="13"/>
        <v>0.74568363666413684</v>
      </c>
      <c r="P72" s="33">
        <v>5580464</v>
      </c>
      <c r="Q72" s="33">
        <v>13372696</v>
      </c>
      <c r="R72" s="33">
        <v>13000606</v>
      </c>
      <c r="S72" s="33">
        <v>16423305</v>
      </c>
      <c r="T72" s="38">
        <f t="shared" si="14"/>
        <v>1.263272265923604</v>
      </c>
      <c r="U72" s="38">
        <f t="shared" si="15"/>
        <v>3.0560899595445834E-2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17114196</v>
      </c>
      <c r="E73" s="33">
        <v>31060167</v>
      </c>
      <c r="F73" s="33">
        <v>5705112</v>
      </c>
      <c r="G73" s="38">
        <f t="shared" si="8"/>
        <v>0.33335553712251514</v>
      </c>
      <c r="H73" s="33">
        <v>8535144</v>
      </c>
      <c r="I73" s="38">
        <f t="shared" si="9"/>
        <v>0.49871720529553359</v>
      </c>
      <c r="J73" s="33">
        <v>4562420</v>
      </c>
      <c r="K73" s="38">
        <f t="shared" si="10"/>
        <v>0.14688974466879073</v>
      </c>
      <c r="L73" s="33">
        <v>0</v>
      </c>
      <c r="M73" s="38">
        <f t="shared" si="11"/>
        <v>0</v>
      </c>
      <c r="N73" s="33">
        <f t="shared" si="12"/>
        <v>18802676</v>
      </c>
      <c r="O73" s="38">
        <f t="shared" si="13"/>
        <v>0.60536300400445364</v>
      </c>
      <c r="P73" s="33">
        <v>1926945</v>
      </c>
      <c r="Q73" s="33">
        <v>29097648</v>
      </c>
      <c r="R73" s="33">
        <v>29097648</v>
      </c>
      <c r="S73" s="33">
        <v>14150444</v>
      </c>
      <c r="T73" s="38">
        <f t="shared" si="14"/>
        <v>0.48630885905280041</v>
      </c>
      <c r="U73" s="38">
        <f t="shared" si="15"/>
        <v>1.3676960162329492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46097355</v>
      </c>
      <c r="E74" s="33">
        <v>49373461</v>
      </c>
      <c r="F74" s="33">
        <v>11261916</v>
      </c>
      <c r="G74" s="38">
        <f t="shared" si="8"/>
        <v>0.24430720591235658</v>
      </c>
      <c r="H74" s="33">
        <v>11443916</v>
      </c>
      <c r="I74" s="38">
        <f t="shared" si="9"/>
        <v>0.24825537170191217</v>
      </c>
      <c r="J74" s="33">
        <v>12243147</v>
      </c>
      <c r="K74" s="38">
        <f t="shared" si="10"/>
        <v>0.24797020002304476</v>
      </c>
      <c r="L74" s="33">
        <v>0</v>
      </c>
      <c r="M74" s="38">
        <f t="shared" si="11"/>
        <v>0</v>
      </c>
      <c r="N74" s="33">
        <f t="shared" si="12"/>
        <v>34948979</v>
      </c>
      <c r="O74" s="38">
        <f t="shared" si="13"/>
        <v>0.70784948618449095</v>
      </c>
      <c r="P74" s="33">
        <v>7319153</v>
      </c>
      <c r="Q74" s="33">
        <v>43200112</v>
      </c>
      <c r="R74" s="33">
        <v>42443212</v>
      </c>
      <c r="S74" s="33">
        <v>27646491</v>
      </c>
      <c r="T74" s="38">
        <f t="shared" si="14"/>
        <v>0.65137603157838286</v>
      </c>
      <c r="U74" s="38">
        <f t="shared" si="15"/>
        <v>0.67275462065077751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2076759</v>
      </c>
      <c r="E75" s="33">
        <v>2044739</v>
      </c>
      <c r="F75" s="33">
        <v>570207</v>
      </c>
      <c r="G75" s="38">
        <f t="shared" si="8"/>
        <v>0.27456580180945406</v>
      </c>
      <c r="H75" s="33">
        <v>658103</v>
      </c>
      <c r="I75" s="38">
        <f t="shared" si="9"/>
        <v>0.31688944167329958</v>
      </c>
      <c r="J75" s="33">
        <v>594360</v>
      </c>
      <c r="K75" s="38">
        <f t="shared" si="10"/>
        <v>0.29067768551389689</v>
      </c>
      <c r="L75" s="33">
        <v>0</v>
      </c>
      <c r="M75" s="38">
        <f t="shared" si="11"/>
        <v>0</v>
      </c>
      <c r="N75" s="33">
        <f t="shared" si="12"/>
        <v>1822670</v>
      </c>
      <c r="O75" s="38">
        <f t="shared" si="13"/>
        <v>0.89139494087020399</v>
      </c>
      <c r="P75" s="33">
        <v>533445</v>
      </c>
      <c r="Q75" s="33">
        <v>1878433</v>
      </c>
      <c r="R75" s="33">
        <v>1877865</v>
      </c>
      <c r="S75" s="33">
        <v>1484079</v>
      </c>
      <c r="T75" s="38">
        <f t="shared" si="14"/>
        <v>0.79030121973624301</v>
      </c>
      <c r="U75" s="38">
        <f t="shared" si="15"/>
        <v>0.11419171610943968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6884953</v>
      </c>
      <c r="E76" s="33">
        <v>6683849</v>
      </c>
      <c r="F76" s="33">
        <v>1465211</v>
      </c>
      <c r="G76" s="38">
        <f t="shared" si="8"/>
        <v>0.21281350794987272</v>
      </c>
      <c r="H76" s="33">
        <v>899849</v>
      </c>
      <c r="I76" s="38">
        <f t="shared" si="9"/>
        <v>0.13069791471343378</v>
      </c>
      <c r="J76" s="33">
        <v>856588</v>
      </c>
      <c r="K76" s="38">
        <f t="shared" si="10"/>
        <v>0.12815789225639299</v>
      </c>
      <c r="L76" s="33">
        <v>0</v>
      </c>
      <c r="M76" s="38">
        <f t="shared" si="11"/>
        <v>0</v>
      </c>
      <c r="N76" s="33">
        <f t="shared" si="12"/>
        <v>3221648</v>
      </c>
      <c r="O76" s="38">
        <f t="shared" si="13"/>
        <v>0.48200490465897716</v>
      </c>
      <c r="P76" s="33">
        <v>90047</v>
      </c>
      <c r="Q76" s="33">
        <v>6635312</v>
      </c>
      <c r="R76" s="33">
        <v>1640413</v>
      </c>
      <c r="S76" s="33">
        <v>116658</v>
      </c>
      <c r="T76" s="38">
        <f t="shared" si="14"/>
        <v>7.1115017986324178E-2</v>
      </c>
      <c r="U76" s="38">
        <f t="shared" si="15"/>
        <v>8.5126767132719579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3845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97108375</v>
      </c>
      <c r="E78" s="34">
        <f>SUM(E71:E77)</f>
        <v>123459411</v>
      </c>
      <c r="F78" s="34">
        <f>SUM(F71:F77)</f>
        <v>27318402</v>
      </c>
      <c r="G78" s="39">
        <f t="shared" si="8"/>
        <v>0.28131870191422725</v>
      </c>
      <c r="H78" s="34">
        <f>SUM(H71:H77)</f>
        <v>30096769</v>
      </c>
      <c r="I78" s="39">
        <f t="shared" si="9"/>
        <v>0.30992969452943681</v>
      </c>
      <c r="J78" s="34">
        <f>SUM(J71:J77)</f>
        <v>27023184</v>
      </c>
      <c r="K78" s="39">
        <f t="shared" si="10"/>
        <v>0.21888314370785392</v>
      </c>
      <c r="L78" s="34">
        <f>SUM(L71:L77)</f>
        <v>0</v>
      </c>
      <c r="M78" s="39">
        <f t="shared" si="11"/>
        <v>0</v>
      </c>
      <c r="N78" s="34">
        <f t="shared" si="12"/>
        <v>84438355</v>
      </c>
      <c r="O78" s="39">
        <f t="shared" si="13"/>
        <v>0.68393615615094749</v>
      </c>
      <c r="P78" s="34">
        <f>SUM(P71:P77)</f>
        <v>18121622</v>
      </c>
      <c r="Q78" s="34">
        <f>SUM(Q71:Q77)</f>
        <v>103362130</v>
      </c>
      <c r="R78" s="34">
        <f>SUM(R71:R77)</f>
        <v>98739844</v>
      </c>
      <c r="S78" s="34">
        <f>SUM(S71:S77)</f>
        <v>67491733</v>
      </c>
      <c r="T78" s="39">
        <f t="shared" si="14"/>
        <v>0.68353088546504082</v>
      </c>
      <c r="U78" s="39">
        <f t="shared" si="15"/>
        <v>0.49121221047431618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37594894</v>
      </c>
      <c r="E79" s="33">
        <v>37484512</v>
      </c>
      <c r="F79" s="33">
        <v>8312913</v>
      </c>
      <c r="G79" s="38">
        <f t="shared" si="8"/>
        <v>0.2211181390749499</v>
      </c>
      <c r="H79" s="33">
        <v>8558522</v>
      </c>
      <c r="I79" s="38">
        <f t="shared" si="9"/>
        <v>0.22765118050339495</v>
      </c>
      <c r="J79" s="33">
        <v>7739275</v>
      </c>
      <c r="K79" s="38">
        <f t="shared" si="10"/>
        <v>0.20646593985270503</v>
      </c>
      <c r="L79" s="33">
        <v>0</v>
      </c>
      <c r="M79" s="38">
        <f t="shared" si="11"/>
        <v>0</v>
      </c>
      <c r="N79" s="33">
        <f t="shared" si="12"/>
        <v>24610710</v>
      </c>
      <c r="O79" s="38">
        <f t="shared" si="13"/>
        <v>0.65655676669873675</v>
      </c>
      <c r="P79" s="33">
        <v>9158370</v>
      </c>
      <c r="Q79" s="33">
        <v>34119195</v>
      </c>
      <c r="R79" s="33">
        <v>35700318</v>
      </c>
      <c r="S79" s="33">
        <v>22258906</v>
      </c>
      <c r="T79" s="38">
        <f t="shared" si="14"/>
        <v>0.62349321370190591</v>
      </c>
      <c r="U79" s="38">
        <f t="shared" si="15"/>
        <v>-0.15495060802304339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14337065</v>
      </c>
      <c r="E80" s="33">
        <v>14337065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12927577</v>
      </c>
      <c r="R80" s="33">
        <v>12927577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41350740</v>
      </c>
      <c r="E81" s="33">
        <v>41986020</v>
      </c>
      <c r="F81" s="33">
        <v>6918007</v>
      </c>
      <c r="G81" s="38">
        <f t="shared" si="8"/>
        <v>0.16730068192250006</v>
      </c>
      <c r="H81" s="33">
        <v>8402627</v>
      </c>
      <c r="I81" s="38">
        <f t="shared" si="9"/>
        <v>0.20320378788868107</v>
      </c>
      <c r="J81" s="33">
        <v>9101735</v>
      </c>
      <c r="K81" s="38">
        <f t="shared" si="10"/>
        <v>0.21678013300617682</v>
      </c>
      <c r="L81" s="33">
        <v>0</v>
      </c>
      <c r="M81" s="38">
        <f t="shared" si="11"/>
        <v>0</v>
      </c>
      <c r="N81" s="33">
        <f t="shared" si="12"/>
        <v>24422369</v>
      </c>
      <c r="O81" s="38">
        <f t="shared" si="13"/>
        <v>0.58167859206469197</v>
      </c>
      <c r="P81" s="33">
        <v>7848973</v>
      </c>
      <c r="Q81" s="33">
        <v>43398880</v>
      </c>
      <c r="R81" s="33">
        <v>41834830</v>
      </c>
      <c r="S81" s="33">
        <v>23965625</v>
      </c>
      <c r="T81" s="38">
        <f t="shared" si="14"/>
        <v>0.57286297087857174</v>
      </c>
      <c r="U81" s="38">
        <f t="shared" si="15"/>
        <v>0.15960839717501885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93282699</v>
      </c>
      <c r="E84" s="34">
        <f>SUM(E79:E83)</f>
        <v>93807597</v>
      </c>
      <c r="F84" s="34">
        <f>SUM(F79:F83)</f>
        <v>15230920</v>
      </c>
      <c r="G84" s="39">
        <f t="shared" si="8"/>
        <v>0.16327700809771811</v>
      </c>
      <c r="H84" s="34">
        <f>SUM(H79:H83)</f>
        <v>16961149</v>
      </c>
      <c r="I84" s="39">
        <f t="shared" si="9"/>
        <v>0.18182523856862245</v>
      </c>
      <c r="J84" s="34">
        <f>SUM(J79:J83)</f>
        <v>16841010</v>
      </c>
      <c r="K84" s="39">
        <f t="shared" si="10"/>
        <v>0.17952714426743072</v>
      </c>
      <c r="L84" s="34">
        <f>SUM(L79:L83)</f>
        <v>0</v>
      </c>
      <c r="M84" s="39">
        <f t="shared" si="11"/>
        <v>0</v>
      </c>
      <c r="N84" s="34">
        <f t="shared" si="12"/>
        <v>49033079</v>
      </c>
      <c r="O84" s="39">
        <f t="shared" si="13"/>
        <v>0.522698380174902</v>
      </c>
      <c r="P84" s="34">
        <f>SUM(P79:P83)</f>
        <v>17007343</v>
      </c>
      <c r="Q84" s="34">
        <f>SUM(Q79:Q83)</f>
        <v>90445652</v>
      </c>
      <c r="R84" s="34">
        <f>SUM(R79:R83)</f>
        <v>90462725</v>
      </c>
      <c r="S84" s="34">
        <f>SUM(S79:S83)</f>
        <v>46224531</v>
      </c>
      <c r="T84" s="39">
        <f t="shared" si="14"/>
        <v>0.51097875948353311</v>
      </c>
      <c r="U84" s="39">
        <f t="shared" si="15"/>
        <v>-9.780069702833627E-3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492544900</v>
      </c>
      <c r="E85" s="34">
        <f>SUM(E57,E59:E62,E64:E69,E71:E77,E79:E83)</f>
        <v>509154456</v>
      </c>
      <c r="F85" s="34">
        <f>SUM(F57,F59:F62,F64:F69,F71:F77,F79:F83)</f>
        <v>97646486</v>
      </c>
      <c r="G85" s="39">
        <f t="shared" si="8"/>
        <v>0.19824890279038521</v>
      </c>
      <c r="H85" s="34">
        <f>SUM(H57,H59:H62,H64:H69,H71:H77,H79:H83)</f>
        <v>159298595</v>
      </c>
      <c r="I85" s="39">
        <f t="shared" si="9"/>
        <v>0.32341943851210314</v>
      </c>
      <c r="J85" s="34">
        <f>SUM(J57,J59:J62,J64:J69,J71:J77,J79:J83)</f>
        <v>113188496</v>
      </c>
      <c r="K85" s="39">
        <f t="shared" si="10"/>
        <v>0.22230679642721227</v>
      </c>
      <c r="L85" s="34">
        <f>SUM(L57,L59:L62,L64:L69,L71:L77,L79:L83)</f>
        <v>0</v>
      </c>
      <c r="M85" s="39">
        <f t="shared" si="11"/>
        <v>0</v>
      </c>
      <c r="N85" s="34">
        <f t="shared" si="12"/>
        <v>370133577</v>
      </c>
      <c r="O85" s="39">
        <f t="shared" si="13"/>
        <v>0.72695735574589571</v>
      </c>
      <c r="P85" s="34">
        <f>SUM(P57,P59:P62,P64:P69,P71:P77,P79:P83)</f>
        <v>161744044</v>
      </c>
      <c r="Q85" s="34">
        <f>SUM(Q57,Q59:Q62,Q64:Q69,Q71:Q77,Q79:Q83)</f>
        <v>456278900</v>
      </c>
      <c r="R85" s="34">
        <f>SUM(R57,R59:R62,R64:R69,R71:R77,R79:R83)</f>
        <v>465261968</v>
      </c>
      <c r="S85" s="34">
        <f>SUM(S57,S59:S62,S64:S69,S71:S77,S79:S83)</f>
        <v>335764937</v>
      </c>
      <c r="T85" s="39">
        <f t="shared" si="14"/>
        <v>0.72166856543924518</v>
      </c>
      <c r="U85" s="39">
        <f t="shared" si="15"/>
        <v>-0.30019991338908281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1119134607</v>
      </c>
      <c r="E88" s="33">
        <v>1161988928</v>
      </c>
      <c r="F88" s="33">
        <v>253932727</v>
      </c>
      <c r="G88" s="38">
        <f t="shared" ref="G88:G99" si="16">IF(($D88      =0),0,($F88      /$D88      ))</f>
        <v>0.22690096920575345</v>
      </c>
      <c r="H88" s="33">
        <v>299277088</v>
      </c>
      <c r="I88" s="38">
        <f t="shared" ref="I88:I99" si="17">IF(($D88      =0),0,($H88      /$D88      ))</f>
        <v>0.26741831244255321</v>
      </c>
      <c r="J88" s="33">
        <v>298107086</v>
      </c>
      <c r="K88" s="38">
        <f t="shared" ref="K88:K99" si="18">IF(($E88      =0),0,($J88      /$E88      ))</f>
        <v>0.25654899011223625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851316901</v>
      </c>
      <c r="O88" s="38">
        <f t="shared" ref="O88:O99" si="21">IF(($E88      =0),0,($N88      /$E88      ))</f>
        <v>0.73263770461675171</v>
      </c>
      <c r="P88" s="33">
        <v>259233418</v>
      </c>
      <c r="Q88" s="33">
        <v>1094240449</v>
      </c>
      <c r="R88" s="33">
        <v>998511372</v>
      </c>
      <c r="S88" s="33">
        <v>675048209</v>
      </c>
      <c r="T88" s="38">
        <f t="shared" ref="T88:T99" si="22">IF(($R88      =0),0,($S88      /$R88      ))</f>
        <v>0.67605460281127372</v>
      </c>
      <c r="U88" s="38">
        <f t="shared" ref="U88:U99" si="23">IF(($P88      =0),0,(($J88      /$P88      )-1))</f>
        <v>0.14995623750947118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344682000</v>
      </c>
      <c r="E89" s="33">
        <v>281788000</v>
      </c>
      <c r="F89" s="33">
        <v>15969637</v>
      </c>
      <c r="G89" s="38">
        <f t="shared" si="16"/>
        <v>4.6331508462873025E-2</v>
      </c>
      <c r="H89" s="33">
        <v>20824511</v>
      </c>
      <c r="I89" s="38">
        <f t="shared" si="17"/>
        <v>6.0416589784206894E-2</v>
      </c>
      <c r="J89" s="33">
        <v>55520735</v>
      </c>
      <c r="K89" s="38">
        <f t="shared" si="18"/>
        <v>0.19703016097207829</v>
      </c>
      <c r="L89" s="33">
        <v>0</v>
      </c>
      <c r="M89" s="38">
        <f t="shared" si="19"/>
        <v>0</v>
      </c>
      <c r="N89" s="33">
        <f t="shared" si="20"/>
        <v>92314883</v>
      </c>
      <c r="O89" s="38">
        <f t="shared" si="21"/>
        <v>0.32760402501171093</v>
      </c>
      <c r="P89" s="33">
        <v>10283280</v>
      </c>
      <c r="Q89" s="33">
        <v>360841155</v>
      </c>
      <c r="R89" s="33">
        <v>334914000</v>
      </c>
      <c r="S89" s="33">
        <v>70201503</v>
      </c>
      <c r="T89" s="38">
        <f t="shared" si="22"/>
        <v>0.20961053583905123</v>
      </c>
      <c r="U89" s="38">
        <f t="shared" si="23"/>
        <v>4.3991270295080946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561064081</v>
      </c>
      <c r="E90" s="33">
        <v>555210494</v>
      </c>
      <c r="F90" s="33">
        <v>98810093</v>
      </c>
      <c r="G90" s="38">
        <f t="shared" si="16"/>
        <v>0.1761119564522613</v>
      </c>
      <c r="H90" s="33">
        <v>106100856</v>
      </c>
      <c r="I90" s="38">
        <f t="shared" si="17"/>
        <v>0.18910648461204915</v>
      </c>
      <c r="J90" s="33">
        <v>104367756</v>
      </c>
      <c r="K90" s="38">
        <f t="shared" si="18"/>
        <v>0.18797871641093297</v>
      </c>
      <c r="L90" s="33">
        <v>0</v>
      </c>
      <c r="M90" s="38">
        <f t="shared" si="19"/>
        <v>0</v>
      </c>
      <c r="N90" s="33">
        <f t="shared" si="20"/>
        <v>309278705</v>
      </c>
      <c r="O90" s="38">
        <f t="shared" si="21"/>
        <v>0.55704765731607375</v>
      </c>
      <c r="P90" s="33">
        <v>166564922</v>
      </c>
      <c r="Q90" s="33">
        <v>674886075</v>
      </c>
      <c r="R90" s="33">
        <v>560945025</v>
      </c>
      <c r="S90" s="33">
        <v>462228062</v>
      </c>
      <c r="T90" s="38">
        <f t="shared" si="22"/>
        <v>0.8240166886229181</v>
      </c>
      <c r="U90" s="38">
        <f t="shared" si="23"/>
        <v>-0.37341095143670167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2024880688</v>
      </c>
      <c r="E91" s="34">
        <f>SUM(E88:E90)</f>
        <v>1998987422</v>
      </c>
      <c r="F91" s="34">
        <f>SUM(F88:F90)</f>
        <v>368712457</v>
      </c>
      <c r="G91" s="39">
        <f t="shared" si="16"/>
        <v>0.18209095438812342</v>
      </c>
      <c r="H91" s="34">
        <f>SUM(H88:H90)</f>
        <v>426202455</v>
      </c>
      <c r="I91" s="39">
        <f t="shared" si="17"/>
        <v>0.21048274968781766</v>
      </c>
      <c r="J91" s="34">
        <f>SUM(J88:J90)</f>
        <v>457995577</v>
      </c>
      <c r="K91" s="39">
        <f t="shared" si="18"/>
        <v>0.22911378628974685</v>
      </c>
      <c r="L91" s="34">
        <f>SUM(L88:L90)</f>
        <v>0</v>
      </c>
      <c r="M91" s="39">
        <f t="shared" si="19"/>
        <v>0</v>
      </c>
      <c r="N91" s="34">
        <f t="shared" si="20"/>
        <v>1252910489</v>
      </c>
      <c r="O91" s="39">
        <f t="shared" si="21"/>
        <v>0.62677257255898833</v>
      </c>
      <c r="P91" s="34">
        <f>SUM(P88:P90)</f>
        <v>436081620</v>
      </c>
      <c r="Q91" s="34">
        <f>SUM(Q88:Q90)</f>
        <v>2129967679</v>
      </c>
      <c r="R91" s="34">
        <f>SUM(R88:R90)</f>
        <v>1894370397</v>
      </c>
      <c r="S91" s="34">
        <f>SUM(S88:S90)</f>
        <v>1207477774</v>
      </c>
      <c r="T91" s="39">
        <f t="shared" si="22"/>
        <v>0.63740321106802011</v>
      </c>
      <c r="U91" s="39">
        <f t="shared" si="23"/>
        <v>5.0251962006562012E-2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29435966</v>
      </c>
      <c r="E92" s="33">
        <v>31517092</v>
      </c>
      <c r="F92" s="33">
        <v>5901445</v>
      </c>
      <c r="G92" s="38">
        <f t="shared" si="16"/>
        <v>0.20048416280953715</v>
      </c>
      <c r="H92" s="33">
        <v>4299418</v>
      </c>
      <c r="I92" s="38">
        <f t="shared" si="17"/>
        <v>0.14606002738282819</v>
      </c>
      <c r="J92" s="33">
        <v>9235693</v>
      </c>
      <c r="K92" s="38">
        <f t="shared" si="18"/>
        <v>0.29303760004254198</v>
      </c>
      <c r="L92" s="33">
        <v>0</v>
      </c>
      <c r="M92" s="38">
        <f t="shared" si="19"/>
        <v>0</v>
      </c>
      <c r="N92" s="33">
        <f t="shared" si="20"/>
        <v>19436556</v>
      </c>
      <c r="O92" s="38">
        <f t="shared" si="21"/>
        <v>0.61669890102805169</v>
      </c>
      <c r="P92" s="33">
        <v>6228264</v>
      </c>
      <c r="Q92" s="33">
        <v>84528275</v>
      </c>
      <c r="R92" s="33">
        <v>31720385</v>
      </c>
      <c r="S92" s="33">
        <v>17672782</v>
      </c>
      <c r="T92" s="38">
        <f t="shared" si="22"/>
        <v>0.55714273329280206</v>
      </c>
      <c r="U92" s="38">
        <f t="shared" si="23"/>
        <v>0.48286793880285095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31787126</v>
      </c>
      <c r="E93" s="33">
        <v>34939532</v>
      </c>
      <c r="F93" s="33">
        <v>5273107</v>
      </c>
      <c r="G93" s="38">
        <f t="shared" si="16"/>
        <v>0.16588813345377623</v>
      </c>
      <c r="H93" s="33">
        <v>7703438</v>
      </c>
      <c r="I93" s="38">
        <f t="shared" si="17"/>
        <v>0.24234458944165005</v>
      </c>
      <c r="J93" s="33">
        <v>9223310</v>
      </c>
      <c r="K93" s="38">
        <f t="shared" si="18"/>
        <v>0.26397920842213912</v>
      </c>
      <c r="L93" s="33">
        <v>0</v>
      </c>
      <c r="M93" s="38">
        <f t="shared" si="19"/>
        <v>0</v>
      </c>
      <c r="N93" s="33">
        <f t="shared" si="20"/>
        <v>22199855</v>
      </c>
      <c r="O93" s="38">
        <f t="shared" si="21"/>
        <v>0.63537928899562823</v>
      </c>
      <c r="P93" s="33">
        <v>7260400</v>
      </c>
      <c r="Q93" s="33">
        <v>29911088</v>
      </c>
      <c r="R93" s="33">
        <v>27722905</v>
      </c>
      <c r="S93" s="33">
        <v>16882697</v>
      </c>
      <c r="T93" s="38">
        <f t="shared" si="22"/>
        <v>0.60898008343642196</v>
      </c>
      <c r="U93" s="38">
        <f t="shared" si="23"/>
        <v>0.27035838245826671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21108336</v>
      </c>
      <c r="E94" s="33">
        <v>22361563</v>
      </c>
      <c r="F94" s="33">
        <v>4399373</v>
      </c>
      <c r="G94" s="38">
        <f t="shared" si="16"/>
        <v>0.20841874982471381</v>
      </c>
      <c r="H94" s="33">
        <v>4389228</v>
      </c>
      <c r="I94" s="38">
        <f t="shared" si="17"/>
        <v>0.20793813401492187</v>
      </c>
      <c r="J94" s="33">
        <v>4306452</v>
      </c>
      <c r="K94" s="38">
        <f t="shared" si="18"/>
        <v>0.1925827814451074</v>
      </c>
      <c r="L94" s="33">
        <v>0</v>
      </c>
      <c r="M94" s="38">
        <f t="shared" si="19"/>
        <v>0</v>
      </c>
      <c r="N94" s="33">
        <f t="shared" si="20"/>
        <v>13095053</v>
      </c>
      <c r="O94" s="38">
        <f t="shared" si="21"/>
        <v>0.58560544269646986</v>
      </c>
      <c r="P94" s="33">
        <v>4439774</v>
      </c>
      <c r="Q94" s="33">
        <v>20027260</v>
      </c>
      <c r="R94" s="33">
        <v>20184454</v>
      </c>
      <c r="S94" s="33">
        <v>12616547</v>
      </c>
      <c r="T94" s="38">
        <f t="shared" si="22"/>
        <v>0.62506258529460346</v>
      </c>
      <c r="U94" s="38">
        <f t="shared" si="23"/>
        <v>-3.0029005980935053E-2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2933762</v>
      </c>
      <c r="E95" s="33">
        <v>3065540</v>
      </c>
      <c r="F95" s="33">
        <v>710908</v>
      </c>
      <c r="G95" s="38">
        <f t="shared" si="16"/>
        <v>0.24231958829652847</v>
      </c>
      <c r="H95" s="33">
        <v>822565</v>
      </c>
      <c r="I95" s="38">
        <f t="shared" si="17"/>
        <v>0.28037891280887817</v>
      </c>
      <c r="J95" s="33">
        <v>762757</v>
      </c>
      <c r="K95" s="38">
        <f t="shared" si="18"/>
        <v>0.24881652172211094</v>
      </c>
      <c r="L95" s="33">
        <v>0</v>
      </c>
      <c r="M95" s="38">
        <f t="shared" si="19"/>
        <v>0</v>
      </c>
      <c r="N95" s="33">
        <f t="shared" si="20"/>
        <v>2296230</v>
      </c>
      <c r="O95" s="38">
        <f t="shared" si="21"/>
        <v>0.7490458451039621</v>
      </c>
      <c r="P95" s="33">
        <v>797521</v>
      </c>
      <c r="Q95" s="33">
        <v>2778519</v>
      </c>
      <c r="R95" s="33">
        <v>2939826</v>
      </c>
      <c r="S95" s="33">
        <v>2209678</v>
      </c>
      <c r="T95" s="38">
        <f t="shared" si="22"/>
        <v>0.75163564102093117</v>
      </c>
      <c r="U95" s="38">
        <f t="shared" si="23"/>
        <v>-4.3590074744113361E-2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85265190</v>
      </c>
      <c r="E96" s="34">
        <f>SUM(E92:E95)</f>
        <v>91883727</v>
      </c>
      <c r="F96" s="34">
        <f>SUM(F92:F95)</f>
        <v>16284833</v>
      </c>
      <c r="G96" s="39">
        <f t="shared" si="16"/>
        <v>0.19099040300033343</v>
      </c>
      <c r="H96" s="34">
        <f>SUM(H92:H95)</f>
        <v>17214649</v>
      </c>
      <c r="I96" s="39">
        <f t="shared" si="17"/>
        <v>0.20189539248080018</v>
      </c>
      <c r="J96" s="34">
        <f>SUM(J92:J95)</f>
        <v>23528212</v>
      </c>
      <c r="K96" s="39">
        <f t="shared" si="18"/>
        <v>0.25606505926778528</v>
      </c>
      <c r="L96" s="34">
        <f>SUM(L92:L95)</f>
        <v>0</v>
      </c>
      <c r="M96" s="39">
        <f t="shared" si="19"/>
        <v>0</v>
      </c>
      <c r="N96" s="34">
        <f t="shared" si="20"/>
        <v>57027694</v>
      </c>
      <c r="O96" s="39">
        <f t="shared" si="21"/>
        <v>0.62065064034679396</v>
      </c>
      <c r="P96" s="34">
        <f>SUM(P92:P95)</f>
        <v>18725959</v>
      </c>
      <c r="Q96" s="34">
        <f>SUM(Q92:Q95)</f>
        <v>137245142</v>
      </c>
      <c r="R96" s="34">
        <f>SUM(R92:R95)</f>
        <v>82567570</v>
      </c>
      <c r="S96" s="34">
        <f>SUM(S92:S95)</f>
        <v>49381704</v>
      </c>
      <c r="T96" s="39">
        <f t="shared" si="22"/>
        <v>0.59807626650511814</v>
      </c>
      <c r="U96" s="39">
        <f t="shared" si="23"/>
        <v>0.2564489754570114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111305573</v>
      </c>
      <c r="E97" s="33">
        <v>110054331</v>
      </c>
      <c r="F97" s="33">
        <v>19864162</v>
      </c>
      <c r="G97" s="38">
        <f t="shared" si="16"/>
        <v>0.17846511602792792</v>
      </c>
      <c r="H97" s="33">
        <v>25333575</v>
      </c>
      <c r="I97" s="38">
        <f t="shared" si="17"/>
        <v>0.22760383255921965</v>
      </c>
      <c r="J97" s="33">
        <v>20637743</v>
      </c>
      <c r="K97" s="38">
        <f t="shared" si="18"/>
        <v>0.18752322432453838</v>
      </c>
      <c r="L97" s="33">
        <v>0</v>
      </c>
      <c r="M97" s="38">
        <f t="shared" si="19"/>
        <v>0</v>
      </c>
      <c r="N97" s="33">
        <f t="shared" si="20"/>
        <v>65835480</v>
      </c>
      <c r="O97" s="38">
        <f t="shared" si="21"/>
        <v>0.5982088973854196</v>
      </c>
      <c r="P97" s="33">
        <v>23577441</v>
      </c>
      <c r="Q97" s="33">
        <v>123488163</v>
      </c>
      <c r="R97" s="33">
        <v>119711227</v>
      </c>
      <c r="S97" s="33">
        <v>61983164</v>
      </c>
      <c r="T97" s="38">
        <f t="shared" si="22"/>
        <v>0.51777235563711999</v>
      </c>
      <c r="U97" s="38">
        <f t="shared" si="23"/>
        <v>-0.12468265746057849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25077394</v>
      </c>
      <c r="E98" s="33">
        <v>22246600</v>
      </c>
      <c r="F98" s="33">
        <v>4810944</v>
      </c>
      <c r="G98" s="38">
        <f t="shared" si="16"/>
        <v>0.19184385745983015</v>
      </c>
      <c r="H98" s="33">
        <v>5791325</v>
      </c>
      <c r="I98" s="38">
        <f t="shared" si="17"/>
        <v>0.23093807115683551</v>
      </c>
      <c r="J98" s="33">
        <v>4851361</v>
      </c>
      <c r="K98" s="38">
        <f t="shared" si="18"/>
        <v>0.2180720199940665</v>
      </c>
      <c r="L98" s="33">
        <v>0</v>
      </c>
      <c r="M98" s="38">
        <f t="shared" si="19"/>
        <v>0</v>
      </c>
      <c r="N98" s="33">
        <f t="shared" si="20"/>
        <v>15453630</v>
      </c>
      <c r="O98" s="38">
        <f t="shared" si="21"/>
        <v>0.69465131750469733</v>
      </c>
      <c r="P98" s="33">
        <v>5192884</v>
      </c>
      <c r="Q98" s="33">
        <v>24319146</v>
      </c>
      <c r="R98" s="33">
        <v>20742907</v>
      </c>
      <c r="S98" s="33">
        <v>52800263</v>
      </c>
      <c r="T98" s="38">
        <f t="shared" si="22"/>
        <v>2.5454611062952748</v>
      </c>
      <c r="U98" s="38">
        <f t="shared" si="23"/>
        <v>-6.5767500294633963E-2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53854220</v>
      </c>
      <c r="E99" s="33">
        <v>53741220</v>
      </c>
      <c r="F99" s="33">
        <v>7115</v>
      </c>
      <c r="G99" s="38">
        <f t="shared" si="16"/>
        <v>1.3211592332040088E-4</v>
      </c>
      <c r="H99" s="33">
        <v>14319614</v>
      </c>
      <c r="I99" s="38">
        <f t="shared" si="17"/>
        <v>0.26589585737199423</v>
      </c>
      <c r="J99" s="33">
        <v>12315235</v>
      </c>
      <c r="K99" s="38">
        <f t="shared" si="18"/>
        <v>0.22915808386932787</v>
      </c>
      <c r="L99" s="33">
        <v>0</v>
      </c>
      <c r="M99" s="38">
        <f t="shared" si="19"/>
        <v>0</v>
      </c>
      <c r="N99" s="33">
        <f t="shared" si="20"/>
        <v>26641964</v>
      </c>
      <c r="O99" s="38">
        <f t="shared" si="21"/>
        <v>0.49574542595050874</v>
      </c>
      <c r="P99" s="33">
        <v>24203</v>
      </c>
      <c r="Q99" s="33">
        <v>52599745</v>
      </c>
      <c r="R99" s="33">
        <v>52599745</v>
      </c>
      <c r="S99" s="33">
        <v>2826399</v>
      </c>
      <c r="T99" s="38">
        <f t="shared" si="22"/>
        <v>5.3734081790700695E-2</v>
      </c>
      <c r="U99" s="38">
        <f t="shared" si="23"/>
        <v>507.83093004999381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190237187</v>
      </c>
      <c r="E101" s="34">
        <f>SUM(E97:E100)</f>
        <v>186042151</v>
      </c>
      <c r="F101" s="34">
        <f>SUM(F97:F100)</f>
        <v>24682221</v>
      </c>
      <c r="G101" s="39">
        <f>IF(($D101     =0),0,($F101     /$D101     ))</f>
        <v>0.12974445947836685</v>
      </c>
      <c r="H101" s="34">
        <f>SUM(H97:H100)</f>
        <v>45444514</v>
      </c>
      <c r="I101" s="39">
        <f>IF(($D101     =0),0,($H101     /$D101     ))</f>
        <v>0.23888344185829452</v>
      </c>
      <c r="J101" s="34">
        <f>SUM(J97:J100)</f>
        <v>37804339</v>
      </c>
      <c r="K101" s="39">
        <f>IF(($E101     =0),0,($J101     /$E101     ))</f>
        <v>0.20320308487510447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107931074</v>
      </c>
      <c r="O101" s="39">
        <f>IF(($E101     =0),0,($N101     /$E101     ))</f>
        <v>0.58014312036200877</v>
      </c>
      <c r="P101" s="34">
        <f>SUM(P97:P100)</f>
        <v>28794528</v>
      </c>
      <c r="Q101" s="34">
        <f>SUM(Q97:Q100)</f>
        <v>200407054</v>
      </c>
      <c r="R101" s="34">
        <f>SUM(R97:R100)</f>
        <v>193053879</v>
      </c>
      <c r="S101" s="34">
        <f>SUM(S97:S100)</f>
        <v>117609826</v>
      </c>
      <c r="T101" s="39">
        <f>IF(($R101     =0),0,($S101     /$R101     ))</f>
        <v>0.60920726695162652</v>
      </c>
      <c r="U101" s="39">
        <f>IF(($P101     =0),0,(($J101     /$P101     )-1))</f>
        <v>0.3129001107432634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2300383065</v>
      </c>
      <c r="E102" s="34">
        <f>SUM(E88:E90,E92:E95,E97:E100)</f>
        <v>2276913300</v>
      </c>
      <c r="F102" s="34">
        <f>SUM(F88:F90,F92:F95,F97:F100)</f>
        <v>409679511</v>
      </c>
      <c r="G102" s="39">
        <f>IF(($D102     =0),0,($F102     /$D102     ))</f>
        <v>0.17809186532156981</v>
      </c>
      <c r="H102" s="34">
        <f>SUM(H88:H90,H92:H95,H97:H100)</f>
        <v>488861618</v>
      </c>
      <c r="I102" s="39">
        <f>IF(($D102     =0),0,($H102     /$D102     ))</f>
        <v>0.21251313550249945</v>
      </c>
      <c r="J102" s="34">
        <f>SUM(J88:J90,J92:J95,J97:J100)</f>
        <v>519328128</v>
      </c>
      <c r="K102" s="39">
        <f>IF(($E102     =0),0,($J102     /$E102     ))</f>
        <v>0.22808427883485946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1417869257</v>
      </c>
      <c r="O102" s="39">
        <f>IF(($E102     =0),0,($N102     /$E102     ))</f>
        <v>0.62271552324807444</v>
      </c>
      <c r="P102" s="34">
        <f>SUM(P88:P90,P92:P95,P97:P100)</f>
        <v>483602107</v>
      </c>
      <c r="Q102" s="34">
        <f>SUM(Q88:Q90,Q92:Q95,Q97:Q100)</f>
        <v>2467619875</v>
      </c>
      <c r="R102" s="34">
        <f>SUM(R88:R90,R92:R95,R97:R100)</f>
        <v>2169991846</v>
      </c>
      <c r="S102" s="34">
        <f>SUM(S88:S90,S92:S95,S97:S100)</f>
        <v>1374469304</v>
      </c>
      <c r="T102" s="39">
        <f>IF(($R102     =0),0,($S102     /$R102     ))</f>
        <v>0.63339837268678845</v>
      </c>
      <c r="U102" s="39">
        <f>IF(($P102     =0),0,(($J102     /$P102     )-1))</f>
        <v>7.3874824949842433E-2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1982372800</v>
      </c>
      <c r="E105" s="33">
        <v>1855729211</v>
      </c>
      <c r="F105" s="33">
        <v>368107487</v>
      </c>
      <c r="G105" s="38">
        <f t="shared" ref="G105:G136" si="24">IF(($D105     =0),0,($F105     /$D105     ))</f>
        <v>0.1856903439151304</v>
      </c>
      <c r="H105" s="33">
        <v>515575037</v>
      </c>
      <c r="I105" s="38">
        <f t="shared" ref="I105:I136" si="25">IF(($D105     =0),0,($H105     /$D105     ))</f>
        <v>0.26007975745026363</v>
      </c>
      <c r="J105" s="33">
        <v>466612322</v>
      </c>
      <c r="K105" s="38">
        <f t="shared" ref="K105:K136" si="26">IF(($E105     =0),0,($J105     /$E105     ))</f>
        <v>0.25144418659474344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1350294846</v>
      </c>
      <c r="O105" s="38">
        <f t="shared" ref="O105:O136" si="29">IF(($E105     =0),0,($N105     /$E105     ))</f>
        <v>0.72763571214809097</v>
      </c>
      <c r="P105" s="33">
        <v>280465330</v>
      </c>
      <c r="Q105" s="33">
        <v>1852991620</v>
      </c>
      <c r="R105" s="33">
        <v>1807020691</v>
      </c>
      <c r="S105" s="33">
        <v>1193332216</v>
      </c>
      <c r="T105" s="38">
        <f t="shared" ref="T105:T136" si="30">IF(($R105     =0),0,($S105     /$R105     ))</f>
        <v>0.66038658104109116</v>
      </c>
      <c r="U105" s="38">
        <f t="shared" ref="U105:U136" si="31">IF(($P105     =0),0,(($J105     /$P105     )-1))</f>
        <v>0.66370767467051994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1982372800</v>
      </c>
      <c r="E106" s="34">
        <f>E105</f>
        <v>1855729211</v>
      </c>
      <c r="F106" s="34">
        <f>F105</f>
        <v>368107487</v>
      </c>
      <c r="G106" s="39">
        <f t="shared" si="24"/>
        <v>0.1856903439151304</v>
      </c>
      <c r="H106" s="34">
        <f>H105</f>
        <v>515575037</v>
      </c>
      <c r="I106" s="39">
        <f t="shared" si="25"/>
        <v>0.26007975745026363</v>
      </c>
      <c r="J106" s="34">
        <f>J105</f>
        <v>466612322</v>
      </c>
      <c r="K106" s="39">
        <f t="shared" si="26"/>
        <v>0.25144418659474344</v>
      </c>
      <c r="L106" s="34">
        <f>L105</f>
        <v>0</v>
      </c>
      <c r="M106" s="39">
        <f t="shared" si="27"/>
        <v>0</v>
      </c>
      <c r="N106" s="34">
        <f t="shared" si="28"/>
        <v>1350294846</v>
      </c>
      <c r="O106" s="39">
        <f t="shared" si="29"/>
        <v>0.72763571214809097</v>
      </c>
      <c r="P106" s="34">
        <f>P105</f>
        <v>280465330</v>
      </c>
      <c r="Q106" s="34">
        <f>Q105</f>
        <v>1852991620</v>
      </c>
      <c r="R106" s="34">
        <f>R105</f>
        <v>1807020691</v>
      </c>
      <c r="S106" s="34">
        <f>S105</f>
        <v>1193332216</v>
      </c>
      <c r="T106" s="39">
        <f t="shared" si="30"/>
        <v>0.66038658104109116</v>
      </c>
      <c r="U106" s="39">
        <f t="shared" si="31"/>
        <v>0.66370767467051994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20694447</v>
      </c>
      <c r="E107" s="33">
        <v>24817686</v>
      </c>
      <c r="F107" s="33">
        <v>3396875</v>
      </c>
      <c r="G107" s="38">
        <f t="shared" si="24"/>
        <v>0.16414427503184792</v>
      </c>
      <c r="H107" s="33">
        <v>6849396</v>
      </c>
      <c r="I107" s="38">
        <f t="shared" si="25"/>
        <v>0.33097748395982746</v>
      </c>
      <c r="J107" s="33">
        <v>5743489</v>
      </c>
      <c r="K107" s="38">
        <f t="shared" si="26"/>
        <v>0.23142725715846352</v>
      </c>
      <c r="L107" s="33">
        <v>0</v>
      </c>
      <c r="M107" s="38">
        <f t="shared" si="27"/>
        <v>0</v>
      </c>
      <c r="N107" s="33">
        <f t="shared" si="28"/>
        <v>15989760</v>
      </c>
      <c r="O107" s="38">
        <f t="shared" si="29"/>
        <v>0.64428891557415946</v>
      </c>
      <c r="P107" s="33">
        <v>5736347</v>
      </c>
      <c r="Q107" s="33">
        <v>28952208</v>
      </c>
      <c r="R107" s="33">
        <v>23239879</v>
      </c>
      <c r="S107" s="33">
        <v>16544354</v>
      </c>
      <c r="T107" s="38">
        <f t="shared" si="30"/>
        <v>0.71189501459968874</v>
      </c>
      <c r="U107" s="38">
        <f t="shared" si="31"/>
        <v>1.24504323047403E-3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450000</v>
      </c>
      <c r="E108" s="33">
        <v>450000</v>
      </c>
      <c r="F108" s="33">
        <v>0</v>
      </c>
      <c r="G108" s="38">
        <f t="shared" si="24"/>
        <v>0</v>
      </c>
      <c r="H108" s="33">
        <v>106600</v>
      </c>
      <c r="I108" s="38">
        <f t="shared" si="25"/>
        <v>0.2368888888888889</v>
      </c>
      <c r="J108" s="33">
        <v>167500</v>
      </c>
      <c r="K108" s="38">
        <f t="shared" si="26"/>
        <v>0.37222222222222223</v>
      </c>
      <c r="L108" s="33">
        <v>0</v>
      </c>
      <c r="M108" s="38">
        <f t="shared" si="27"/>
        <v>0</v>
      </c>
      <c r="N108" s="33">
        <f t="shared" si="28"/>
        <v>274100</v>
      </c>
      <c r="O108" s="38">
        <f t="shared" si="29"/>
        <v>0.60911111111111116</v>
      </c>
      <c r="P108" s="33">
        <v>173801</v>
      </c>
      <c r="Q108" s="33">
        <v>350000</v>
      </c>
      <c r="R108" s="33">
        <v>816550</v>
      </c>
      <c r="S108" s="33">
        <v>173801</v>
      </c>
      <c r="T108" s="38">
        <f t="shared" si="30"/>
        <v>0.21284795787153266</v>
      </c>
      <c r="U108" s="38">
        <f t="shared" si="31"/>
        <v>-3.6254106708246803E-2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5122260</v>
      </c>
      <c r="E109" s="33">
        <v>5409258</v>
      </c>
      <c r="F109" s="33">
        <v>1701816</v>
      </c>
      <c r="G109" s="38">
        <f t="shared" si="24"/>
        <v>0.33223928500310412</v>
      </c>
      <c r="H109" s="33">
        <v>2493784</v>
      </c>
      <c r="I109" s="38">
        <f t="shared" si="25"/>
        <v>0.48685228785731299</v>
      </c>
      <c r="J109" s="33">
        <v>2242094</v>
      </c>
      <c r="K109" s="38">
        <f t="shared" si="26"/>
        <v>0.41449196913883568</v>
      </c>
      <c r="L109" s="33">
        <v>0</v>
      </c>
      <c r="M109" s="38">
        <f t="shared" si="27"/>
        <v>0</v>
      </c>
      <c r="N109" s="33">
        <f t="shared" si="28"/>
        <v>6437694</v>
      </c>
      <c r="O109" s="38">
        <f t="shared" si="29"/>
        <v>1.1901251521003435</v>
      </c>
      <c r="P109" s="33">
        <v>2089950</v>
      </c>
      <c r="Q109" s="33">
        <v>4832736</v>
      </c>
      <c r="R109" s="33">
        <v>5082736</v>
      </c>
      <c r="S109" s="33">
        <v>5501091</v>
      </c>
      <c r="T109" s="38">
        <f t="shared" si="30"/>
        <v>1.082309016246368</v>
      </c>
      <c r="U109" s="38">
        <f t="shared" si="31"/>
        <v>7.2797913825689564E-2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5015632</v>
      </c>
      <c r="E110" s="33">
        <v>4925632</v>
      </c>
      <c r="F110" s="33">
        <v>1178581</v>
      </c>
      <c r="G110" s="38">
        <f t="shared" si="24"/>
        <v>0.23498155367060422</v>
      </c>
      <c r="H110" s="33">
        <v>1291698</v>
      </c>
      <c r="I110" s="38">
        <f t="shared" si="25"/>
        <v>0.25753444431329892</v>
      </c>
      <c r="J110" s="33">
        <v>910994</v>
      </c>
      <c r="K110" s="38">
        <f t="shared" si="26"/>
        <v>0.1849496673726336</v>
      </c>
      <c r="L110" s="33">
        <v>0</v>
      </c>
      <c r="M110" s="38">
        <f t="shared" si="27"/>
        <v>0</v>
      </c>
      <c r="N110" s="33">
        <f t="shared" si="28"/>
        <v>3381273</v>
      </c>
      <c r="O110" s="38">
        <f t="shared" si="29"/>
        <v>0.68646480289229894</v>
      </c>
      <c r="P110" s="33">
        <v>1059910</v>
      </c>
      <c r="Q110" s="33">
        <v>6258552</v>
      </c>
      <c r="R110" s="33">
        <v>4813589</v>
      </c>
      <c r="S110" s="33">
        <v>3359764</v>
      </c>
      <c r="T110" s="38">
        <f t="shared" si="30"/>
        <v>0.69797483748612521</v>
      </c>
      <c r="U110" s="38">
        <f t="shared" si="31"/>
        <v>-0.14049872158956889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31282339</v>
      </c>
      <c r="E112" s="34">
        <f>SUM(E107:E111)</f>
        <v>35602576</v>
      </c>
      <c r="F112" s="34">
        <f>SUM(F107:F111)</f>
        <v>6277272</v>
      </c>
      <c r="G112" s="39">
        <f t="shared" si="24"/>
        <v>0.20066504617829248</v>
      </c>
      <c r="H112" s="34">
        <f>SUM(H107:H111)</f>
        <v>10741478</v>
      </c>
      <c r="I112" s="39">
        <f t="shared" si="25"/>
        <v>0.34337195821578431</v>
      </c>
      <c r="J112" s="34">
        <f>SUM(J107:J111)</f>
        <v>9064077</v>
      </c>
      <c r="K112" s="39">
        <f t="shared" si="26"/>
        <v>0.25459048244149524</v>
      </c>
      <c r="L112" s="34">
        <f>SUM(L107:L111)</f>
        <v>0</v>
      </c>
      <c r="M112" s="39">
        <f t="shared" si="27"/>
        <v>0</v>
      </c>
      <c r="N112" s="34">
        <f t="shared" si="28"/>
        <v>26082827</v>
      </c>
      <c r="O112" s="39">
        <f t="shared" si="29"/>
        <v>0.73261066839657896</v>
      </c>
      <c r="P112" s="34">
        <f>SUM(P107:P111)</f>
        <v>9060008</v>
      </c>
      <c r="Q112" s="34">
        <f>SUM(Q107:Q111)</f>
        <v>40393496</v>
      </c>
      <c r="R112" s="34">
        <f>SUM(R107:R111)</f>
        <v>33952754</v>
      </c>
      <c r="S112" s="34">
        <f>SUM(S107:S111)</f>
        <v>25579010</v>
      </c>
      <c r="T112" s="39">
        <f t="shared" si="30"/>
        <v>0.75337069858898631</v>
      </c>
      <c r="U112" s="39">
        <f t="shared" si="31"/>
        <v>4.4911660122148866E-4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400000</v>
      </c>
      <c r="E113" s="33">
        <v>800000</v>
      </c>
      <c r="F113" s="33">
        <v>37856</v>
      </c>
      <c r="G113" s="38">
        <f t="shared" si="24"/>
        <v>9.4640000000000002E-2</v>
      </c>
      <c r="H113" s="33">
        <v>61140</v>
      </c>
      <c r="I113" s="38">
        <f t="shared" si="25"/>
        <v>0.15285000000000001</v>
      </c>
      <c r="J113" s="33">
        <v>120250</v>
      </c>
      <c r="K113" s="38">
        <f t="shared" si="26"/>
        <v>0.15031249999999999</v>
      </c>
      <c r="L113" s="33">
        <v>0</v>
      </c>
      <c r="M113" s="38">
        <f t="shared" si="27"/>
        <v>0</v>
      </c>
      <c r="N113" s="33">
        <f t="shared" si="28"/>
        <v>219246</v>
      </c>
      <c r="O113" s="38">
        <f t="shared" si="29"/>
        <v>0.27405750000000001</v>
      </c>
      <c r="P113" s="33">
        <v>71240</v>
      </c>
      <c r="Q113" s="33">
        <v>470000</v>
      </c>
      <c r="R113" s="33">
        <v>410000</v>
      </c>
      <c r="S113" s="33">
        <v>217240</v>
      </c>
      <c r="T113" s="38">
        <f t="shared" si="30"/>
        <v>0.52985365853658539</v>
      </c>
      <c r="U113" s="38">
        <f t="shared" si="31"/>
        <v>0.68795620437956195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11273110</v>
      </c>
      <c r="E114" s="33">
        <v>9298171</v>
      </c>
      <c r="F114" s="33">
        <v>1780739</v>
      </c>
      <c r="G114" s="38">
        <f t="shared" si="24"/>
        <v>0.15796341914520484</v>
      </c>
      <c r="H114" s="33">
        <v>2144429</v>
      </c>
      <c r="I114" s="38">
        <f t="shared" si="25"/>
        <v>0.19022514638817506</v>
      </c>
      <c r="J114" s="33">
        <v>2301422</v>
      </c>
      <c r="K114" s="38">
        <f t="shared" si="26"/>
        <v>0.24751340881986361</v>
      </c>
      <c r="L114" s="33">
        <v>0</v>
      </c>
      <c r="M114" s="38">
        <f t="shared" si="27"/>
        <v>0</v>
      </c>
      <c r="N114" s="33">
        <f t="shared" si="28"/>
        <v>6226590</v>
      </c>
      <c r="O114" s="38">
        <f t="shared" si="29"/>
        <v>0.6696575057610793</v>
      </c>
      <c r="P114" s="33">
        <v>3221087</v>
      </c>
      <c r="Q114" s="33">
        <v>12565798</v>
      </c>
      <c r="R114" s="33">
        <v>12452203</v>
      </c>
      <c r="S114" s="33">
        <v>7167285</v>
      </c>
      <c r="T114" s="38">
        <f t="shared" si="30"/>
        <v>0.57558369390540776</v>
      </c>
      <c r="U114" s="38">
        <f t="shared" si="31"/>
        <v>-0.28551386535042367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155495</v>
      </c>
      <c r="F115" s="33">
        <v>0</v>
      </c>
      <c r="G115" s="38">
        <f t="shared" si="24"/>
        <v>0</v>
      </c>
      <c r="H115" s="33">
        <v>10920</v>
      </c>
      <c r="I115" s="38">
        <f t="shared" si="25"/>
        <v>0</v>
      </c>
      <c r="J115" s="33">
        <v>7850</v>
      </c>
      <c r="K115" s="38">
        <f t="shared" si="26"/>
        <v>5.0483938390301936E-2</v>
      </c>
      <c r="L115" s="33">
        <v>0</v>
      </c>
      <c r="M115" s="38">
        <f t="shared" si="27"/>
        <v>0</v>
      </c>
      <c r="N115" s="33">
        <f t="shared" si="28"/>
        <v>18770</v>
      </c>
      <c r="O115" s="38">
        <f t="shared" si="29"/>
        <v>0.12071127688993215</v>
      </c>
      <c r="P115" s="33">
        <v>0</v>
      </c>
      <c r="Q115" s="33">
        <v>0</v>
      </c>
      <c r="R115" s="33">
        <v>0</v>
      </c>
      <c r="S115" s="33">
        <v>22210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25000</v>
      </c>
      <c r="E116" s="33">
        <v>0</v>
      </c>
      <c r="F116" s="33">
        <v>0</v>
      </c>
      <c r="G116" s="38">
        <f t="shared" si="24"/>
        <v>0</v>
      </c>
      <c r="H116" s="33">
        <v>17000</v>
      </c>
      <c r="I116" s="38">
        <f t="shared" si="25"/>
        <v>0.68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17000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138767526</v>
      </c>
      <c r="E117" s="33">
        <v>77720964</v>
      </c>
      <c r="F117" s="33">
        <v>24928634</v>
      </c>
      <c r="G117" s="38">
        <f t="shared" si="24"/>
        <v>0.17964313927453027</v>
      </c>
      <c r="H117" s="33">
        <v>84179714</v>
      </c>
      <c r="I117" s="38">
        <f t="shared" si="25"/>
        <v>0.60662401663051913</v>
      </c>
      <c r="J117" s="33">
        <v>9622383</v>
      </c>
      <c r="K117" s="38">
        <f t="shared" si="26"/>
        <v>0.12380678911805572</v>
      </c>
      <c r="L117" s="33">
        <v>0</v>
      </c>
      <c r="M117" s="38">
        <f t="shared" si="27"/>
        <v>0</v>
      </c>
      <c r="N117" s="33">
        <f t="shared" si="28"/>
        <v>118730731</v>
      </c>
      <c r="O117" s="38">
        <f t="shared" si="29"/>
        <v>1.5276538644065196</v>
      </c>
      <c r="P117" s="33">
        <v>157677691</v>
      </c>
      <c r="Q117" s="33">
        <v>122856274</v>
      </c>
      <c r="R117" s="33">
        <v>121517294</v>
      </c>
      <c r="S117" s="33">
        <v>306155588</v>
      </c>
      <c r="T117" s="38">
        <f t="shared" si="30"/>
        <v>2.5194404674613642</v>
      </c>
      <c r="U117" s="38">
        <f t="shared" si="31"/>
        <v>-0.93897435370232563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3470000</v>
      </c>
      <c r="E118" s="33">
        <v>1910000</v>
      </c>
      <c r="F118" s="33">
        <v>370890</v>
      </c>
      <c r="G118" s="38">
        <f t="shared" si="24"/>
        <v>0.10688472622478386</v>
      </c>
      <c r="H118" s="33">
        <v>249039</v>
      </c>
      <c r="I118" s="38">
        <f t="shared" si="25"/>
        <v>7.1769164265129679E-2</v>
      </c>
      <c r="J118" s="33">
        <v>168832</v>
      </c>
      <c r="K118" s="38">
        <f t="shared" si="26"/>
        <v>8.8393717277486905E-2</v>
      </c>
      <c r="L118" s="33">
        <v>0</v>
      </c>
      <c r="M118" s="38">
        <f t="shared" si="27"/>
        <v>0</v>
      </c>
      <c r="N118" s="33">
        <f t="shared" si="28"/>
        <v>788761</v>
      </c>
      <c r="O118" s="38">
        <f t="shared" si="29"/>
        <v>0.41296387434554976</v>
      </c>
      <c r="P118" s="33">
        <v>462996</v>
      </c>
      <c r="Q118" s="33">
        <v>3300000</v>
      </c>
      <c r="R118" s="33">
        <v>2357500</v>
      </c>
      <c r="S118" s="33">
        <v>1466743</v>
      </c>
      <c r="T118" s="38">
        <f t="shared" si="30"/>
        <v>0.6221603393425239</v>
      </c>
      <c r="U118" s="38">
        <f t="shared" si="31"/>
        <v>-0.63534890150238876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3354948</v>
      </c>
      <c r="E119" s="33">
        <v>3259334</v>
      </c>
      <c r="F119" s="33">
        <v>681703</v>
      </c>
      <c r="G119" s="38">
        <f t="shared" si="24"/>
        <v>0.20319331327937123</v>
      </c>
      <c r="H119" s="33">
        <v>1026699</v>
      </c>
      <c r="I119" s="38">
        <f t="shared" si="25"/>
        <v>0.30602530948318724</v>
      </c>
      <c r="J119" s="33">
        <v>796018</v>
      </c>
      <c r="K119" s="38">
        <f t="shared" si="26"/>
        <v>0.2442271948809174</v>
      </c>
      <c r="L119" s="33">
        <v>0</v>
      </c>
      <c r="M119" s="38">
        <f t="shared" si="27"/>
        <v>0</v>
      </c>
      <c r="N119" s="33">
        <f t="shared" si="28"/>
        <v>2504420</v>
      </c>
      <c r="O119" s="38">
        <f t="shared" si="29"/>
        <v>0.76838397046758633</v>
      </c>
      <c r="P119" s="33">
        <v>774837</v>
      </c>
      <c r="Q119" s="33">
        <v>3080292</v>
      </c>
      <c r="R119" s="33">
        <v>3231892</v>
      </c>
      <c r="S119" s="33">
        <v>2404620</v>
      </c>
      <c r="T119" s="38">
        <f t="shared" si="30"/>
        <v>0.74402857521229049</v>
      </c>
      <c r="U119" s="38">
        <f t="shared" si="31"/>
        <v>2.7336071973847353E-2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157290584</v>
      </c>
      <c r="E121" s="34">
        <f>SUM(E113:E120)</f>
        <v>93143964</v>
      </c>
      <c r="F121" s="34">
        <f>SUM(F113:F120)</f>
        <v>27799822</v>
      </c>
      <c r="G121" s="39">
        <f t="shared" si="24"/>
        <v>0.17674180674413414</v>
      </c>
      <c r="H121" s="34">
        <f>SUM(H113:H120)</f>
        <v>87688941</v>
      </c>
      <c r="I121" s="39">
        <f t="shared" si="25"/>
        <v>0.55749644238081031</v>
      </c>
      <c r="J121" s="34">
        <f>SUM(J113:J120)</f>
        <v>13016755</v>
      </c>
      <c r="K121" s="39">
        <f t="shared" si="26"/>
        <v>0.13974877642098205</v>
      </c>
      <c r="L121" s="34">
        <f>SUM(L113:L120)</f>
        <v>0</v>
      </c>
      <c r="M121" s="39">
        <f t="shared" si="27"/>
        <v>0</v>
      </c>
      <c r="N121" s="34">
        <f t="shared" si="28"/>
        <v>128505518</v>
      </c>
      <c r="O121" s="39">
        <f t="shared" si="29"/>
        <v>1.3796440744136678</v>
      </c>
      <c r="P121" s="34">
        <f>SUM(P113:P120)</f>
        <v>162207851</v>
      </c>
      <c r="Q121" s="34">
        <f>SUM(Q113:Q120)</f>
        <v>142272364</v>
      </c>
      <c r="R121" s="34">
        <f>SUM(R113:R120)</f>
        <v>139968889</v>
      </c>
      <c r="S121" s="34">
        <f>SUM(S113:S120)</f>
        <v>317433686</v>
      </c>
      <c r="T121" s="39">
        <f t="shared" si="30"/>
        <v>2.2678874446163535</v>
      </c>
      <c r="U121" s="39">
        <f t="shared" si="31"/>
        <v>-0.919752620358678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3609382</v>
      </c>
      <c r="E122" s="33">
        <v>4116047</v>
      </c>
      <c r="F122" s="33">
        <v>2474704</v>
      </c>
      <c r="G122" s="38">
        <f t="shared" si="24"/>
        <v>0.68563094734777308</v>
      </c>
      <c r="H122" s="33">
        <v>959990</v>
      </c>
      <c r="I122" s="38">
        <f t="shared" si="25"/>
        <v>0.26597073958921502</v>
      </c>
      <c r="J122" s="33">
        <v>458503</v>
      </c>
      <c r="K122" s="38">
        <f t="shared" si="26"/>
        <v>0.11139401469419567</v>
      </c>
      <c r="L122" s="33">
        <v>0</v>
      </c>
      <c r="M122" s="38">
        <f t="shared" si="27"/>
        <v>0</v>
      </c>
      <c r="N122" s="33">
        <f t="shared" si="28"/>
        <v>3893197</v>
      </c>
      <c r="O122" s="38">
        <f t="shared" si="29"/>
        <v>0.94585824700252452</v>
      </c>
      <c r="P122" s="33">
        <v>697972</v>
      </c>
      <c r="Q122" s="33">
        <v>4246512</v>
      </c>
      <c r="R122" s="33">
        <v>4214997</v>
      </c>
      <c r="S122" s="33">
        <v>3708982</v>
      </c>
      <c r="T122" s="38">
        <f t="shared" si="30"/>
        <v>0.87994890625070432</v>
      </c>
      <c r="U122" s="38">
        <f t="shared" si="31"/>
        <v>-0.34309255958691753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13173945</v>
      </c>
      <c r="E123" s="33">
        <v>12277945</v>
      </c>
      <c r="F123" s="33">
        <v>1009478</v>
      </c>
      <c r="G123" s="38">
        <f t="shared" si="24"/>
        <v>7.6626857027261006E-2</v>
      </c>
      <c r="H123" s="33">
        <v>1217268</v>
      </c>
      <c r="I123" s="38">
        <f t="shared" si="25"/>
        <v>9.2399657050336856E-2</v>
      </c>
      <c r="J123" s="33">
        <v>1472687</v>
      </c>
      <c r="K123" s="38">
        <f t="shared" si="26"/>
        <v>0.11994572381615978</v>
      </c>
      <c r="L123" s="33">
        <v>0</v>
      </c>
      <c r="M123" s="38">
        <f t="shared" si="27"/>
        <v>0</v>
      </c>
      <c r="N123" s="33">
        <f t="shared" si="28"/>
        <v>3699433</v>
      </c>
      <c r="O123" s="38">
        <f t="shared" si="29"/>
        <v>0.30130718129133172</v>
      </c>
      <c r="P123" s="33">
        <v>1324850</v>
      </c>
      <c r="Q123" s="33">
        <v>10108482</v>
      </c>
      <c r="R123" s="33">
        <v>11247632</v>
      </c>
      <c r="S123" s="33">
        <v>2840421</v>
      </c>
      <c r="T123" s="38">
        <f t="shared" si="30"/>
        <v>0.25253502248295462</v>
      </c>
      <c r="U123" s="38">
        <f t="shared" si="31"/>
        <v>0.11158772691248076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29255256</v>
      </c>
      <c r="E124" s="33">
        <v>35371149</v>
      </c>
      <c r="F124" s="33">
        <v>5411851</v>
      </c>
      <c r="G124" s="38">
        <f t="shared" si="24"/>
        <v>0.18498730621259987</v>
      </c>
      <c r="H124" s="33">
        <v>8116889</v>
      </c>
      <c r="I124" s="38">
        <f t="shared" si="25"/>
        <v>0.2774506228897809</v>
      </c>
      <c r="J124" s="33">
        <v>11868364</v>
      </c>
      <c r="K124" s="38">
        <f t="shared" si="26"/>
        <v>0.33553798323034401</v>
      </c>
      <c r="L124" s="33">
        <v>0</v>
      </c>
      <c r="M124" s="38">
        <f t="shared" si="27"/>
        <v>0</v>
      </c>
      <c r="N124" s="33">
        <f t="shared" si="28"/>
        <v>25397104</v>
      </c>
      <c r="O124" s="38">
        <f t="shared" si="29"/>
        <v>0.71801750064720826</v>
      </c>
      <c r="P124" s="33">
        <v>6968382</v>
      </c>
      <c r="Q124" s="33">
        <v>30001968</v>
      </c>
      <c r="R124" s="33">
        <v>30860094</v>
      </c>
      <c r="S124" s="33">
        <v>19230029</v>
      </c>
      <c r="T124" s="38">
        <f t="shared" si="30"/>
        <v>0.62313578824484461</v>
      </c>
      <c r="U124" s="38">
        <f t="shared" si="31"/>
        <v>0.70317356310259682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46038583</v>
      </c>
      <c r="E126" s="34">
        <f>SUM(E122:E125)</f>
        <v>51765141</v>
      </c>
      <c r="F126" s="34">
        <f>SUM(F122:F125)</f>
        <v>8896033</v>
      </c>
      <c r="G126" s="39">
        <f t="shared" si="24"/>
        <v>0.19322994801990323</v>
      </c>
      <c r="H126" s="34">
        <f>SUM(H122:H125)</f>
        <v>10294147</v>
      </c>
      <c r="I126" s="39">
        <f t="shared" si="25"/>
        <v>0.22359825887777648</v>
      </c>
      <c r="J126" s="34">
        <f>SUM(J122:J125)</f>
        <v>13799554</v>
      </c>
      <c r="K126" s="39">
        <f t="shared" si="26"/>
        <v>0.26658005239471866</v>
      </c>
      <c r="L126" s="34">
        <f>SUM(L122:L125)</f>
        <v>0</v>
      </c>
      <c r="M126" s="39">
        <f t="shared" si="27"/>
        <v>0</v>
      </c>
      <c r="N126" s="34">
        <f t="shared" si="28"/>
        <v>32989734</v>
      </c>
      <c r="O126" s="39">
        <f t="shared" si="29"/>
        <v>0.63729632263534253</v>
      </c>
      <c r="P126" s="34">
        <f>SUM(P122:P125)</f>
        <v>8991204</v>
      </c>
      <c r="Q126" s="34">
        <f>SUM(Q122:Q125)</f>
        <v>44356962</v>
      </c>
      <c r="R126" s="34">
        <f>SUM(R122:R125)</f>
        <v>46322723</v>
      </c>
      <c r="S126" s="34">
        <f>SUM(S122:S125)</f>
        <v>25779432</v>
      </c>
      <c r="T126" s="39">
        <f t="shared" si="30"/>
        <v>0.55651806134108306</v>
      </c>
      <c r="U126" s="39">
        <f t="shared" si="31"/>
        <v>0.53478377311870573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12339133</v>
      </c>
      <c r="E127" s="33">
        <v>12794432</v>
      </c>
      <c r="F127" s="33">
        <v>546875</v>
      </c>
      <c r="G127" s="38">
        <f t="shared" si="24"/>
        <v>4.4320374859400574E-2</v>
      </c>
      <c r="H127" s="33">
        <v>1150473</v>
      </c>
      <c r="I127" s="38">
        <f t="shared" si="25"/>
        <v>9.3237750172560752E-2</v>
      </c>
      <c r="J127" s="33">
        <v>2708960</v>
      </c>
      <c r="K127" s="38">
        <f t="shared" si="26"/>
        <v>0.211729602377034</v>
      </c>
      <c r="L127" s="33">
        <v>0</v>
      </c>
      <c r="M127" s="38">
        <f t="shared" si="27"/>
        <v>0</v>
      </c>
      <c r="N127" s="33">
        <f t="shared" si="28"/>
        <v>4406308</v>
      </c>
      <c r="O127" s="38">
        <f t="shared" si="29"/>
        <v>0.34439262329113163</v>
      </c>
      <c r="P127" s="33">
        <v>383777</v>
      </c>
      <c r="Q127" s="33">
        <v>11404684</v>
      </c>
      <c r="R127" s="33">
        <v>11357260</v>
      </c>
      <c r="S127" s="33">
        <v>2409892</v>
      </c>
      <c r="T127" s="38">
        <f t="shared" si="30"/>
        <v>0.21218955980579823</v>
      </c>
      <c r="U127" s="38">
        <f t="shared" si="31"/>
        <v>6.0586825161487008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4877773</v>
      </c>
      <c r="E129" s="33">
        <v>1113364</v>
      </c>
      <c r="F129" s="33">
        <v>73067</v>
      </c>
      <c r="G129" s="38">
        <f t="shared" si="24"/>
        <v>1.4979581870661058E-2</v>
      </c>
      <c r="H129" s="33">
        <v>402689</v>
      </c>
      <c r="I129" s="38">
        <f t="shared" si="25"/>
        <v>8.2555912298501802E-2</v>
      </c>
      <c r="J129" s="33">
        <v>221101</v>
      </c>
      <c r="K129" s="38">
        <f t="shared" si="26"/>
        <v>0.19858824247954845</v>
      </c>
      <c r="L129" s="33">
        <v>0</v>
      </c>
      <c r="M129" s="38">
        <f t="shared" si="27"/>
        <v>0</v>
      </c>
      <c r="N129" s="33">
        <f t="shared" si="28"/>
        <v>696857</v>
      </c>
      <c r="O129" s="38">
        <f t="shared" si="29"/>
        <v>0.62590222065739509</v>
      </c>
      <c r="P129" s="33">
        <v>217655</v>
      </c>
      <c r="Q129" s="33">
        <v>0</v>
      </c>
      <c r="R129" s="33">
        <v>539975</v>
      </c>
      <c r="S129" s="33">
        <v>692411</v>
      </c>
      <c r="T129" s="38">
        <f t="shared" si="30"/>
        <v>1.2823019584240012</v>
      </c>
      <c r="U129" s="38">
        <f t="shared" si="31"/>
        <v>1.583239530449565E-2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27738761</v>
      </c>
      <c r="E130" s="33">
        <v>30238989</v>
      </c>
      <c r="F130" s="33">
        <v>6064903</v>
      </c>
      <c r="G130" s="38">
        <f t="shared" si="24"/>
        <v>0.21864361569718271</v>
      </c>
      <c r="H130" s="33">
        <v>7205029</v>
      </c>
      <c r="I130" s="38">
        <f t="shared" si="25"/>
        <v>0.25974588410780136</v>
      </c>
      <c r="J130" s="33">
        <v>9963513</v>
      </c>
      <c r="K130" s="38">
        <f t="shared" si="26"/>
        <v>0.32949226576325025</v>
      </c>
      <c r="L130" s="33">
        <v>0</v>
      </c>
      <c r="M130" s="38">
        <f t="shared" si="27"/>
        <v>0</v>
      </c>
      <c r="N130" s="33">
        <f t="shared" si="28"/>
        <v>23233445</v>
      </c>
      <c r="O130" s="38">
        <f t="shared" si="29"/>
        <v>0.76832743978312235</v>
      </c>
      <c r="P130" s="33">
        <v>6030569</v>
      </c>
      <c r="Q130" s="33">
        <v>30248077</v>
      </c>
      <c r="R130" s="33">
        <v>28354104</v>
      </c>
      <c r="S130" s="33">
        <v>20057936</v>
      </c>
      <c r="T130" s="38">
        <f t="shared" si="30"/>
        <v>0.70740856420643727</v>
      </c>
      <c r="U130" s="38">
        <f t="shared" si="31"/>
        <v>0.65216797950574823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950000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44955667</v>
      </c>
      <c r="E132" s="34">
        <f>SUM(E127:E131)</f>
        <v>44146785</v>
      </c>
      <c r="F132" s="34">
        <f>SUM(F127:F131)</f>
        <v>6684845</v>
      </c>
      <c r="G132" s="39">
        <f t="shared" si="24"/>
        <v>0.14869860567300669</v>
      </c>
      <c r="H132" s="34">
        <f>SUM(H127:H131)</f>
        <v>8758191</v>
      </c>
      <c r="I132" s="39">
        <f t="shared" si="25"/>
        <v>0.19481839742250961</v>
      </c>
      <c r="J132" s="34">
        <f>SUM(J127:J131)</f>
        <v>12893574</v>
      </c>
      <c r="K132" s="39">
        <f t="shared" si="26"/>
        <v>0.29206144909533049</v>
      </c>
      <c r="L132" s="34">
        <f>SUM(L127:L131)</f>
        <v>0</v>
      </c>
      <c r="M132" s="39">
        <f t="shared" si="27"/>
        <v>0</v>
      </c>
      <c r="N132" s="34">
        <f t="shared" si="28"/>
        <v>28336610</v>
      </c>
      <c r="O132" s="39">
        <f t="shared" si="29"/>
        <v>0.64187256218091537</v>
      </c>
      <c r="P132" s="34">
        <f>SUM(P127:P131)</f>
        <v>6632001</v>
      </c>
      <c r="Q132" s="34">
        <f>SUM(Q127:Q131)</f>
        <v>42602761</v>
      </c>
      <c r="R132" s="34">
        <f>SUM(R127:R131)</f>
        <v>40251339</v>
      </c>
      <c r="S132" s="34">
        <f>SUM(S127:S131)</f>
        <v>23160239</v>
      </c>
      <c r="T132" s="39">
        <f t="shared" si="30"/>
        <v>0.57539052303328342</v>
      </c>
      <c r="U132" s="39">
        <f t="shared" si="31"/>
        <v>0.9441453642724118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81048851</v>
      </c>
      <c r="E133" s="33">
        <v>71745070</v>
      </c>
      <c r="F133" s="33">
        <v>16460940</v>
      </c>
      <c r="G133" s="38">
        <f t="shared" si="24"/>
        <v>0.20309899272970569</v>
      </c>
      <c r="H133" s="33">
        <v>17306670</v>
      </c>
      <c r="I133" s="38">
        <f t="shared" si="25"/>
        <v>0.21353381061503265</v>
      </c>
      <c r="J133" s="33">
        <v>16457502</v>
      </c>
      <c r="K133" s="38">
        <f t="shared" si="26"/>
        <v>0.22938861164955307</v>
      </c>
      <c r="L133" s="33">
        <v>0</v>
      </c>
      <c r="M133" s="38">
        <f t="shared" si="27"/>
        <v>0</v>
      </c>
      <c r="N133" s="33">
        <f t="shared" si="28"/>
        <v>50225112</v>
      </c>
      <c r="O133" s="38">
        <f t="shared" si="29"/>
        <v>0.70004966194889773</v>
      </c>
      <c r="P133" s="33">
        <v>21276510</v>
      </c>
      <c r="Q133" s="33">
        <v>73484730</v>
      </c>
      <c r="R133" s="33">
        <v>75286990</v>
      </c>
      <c r="S133" s="33">
        <v>56358151</v>
      </c>
      <c r="T133" s="38">
        <f t="shared" si="30"/>
        <v>0.7485775563613315</v>
      </c>
      <c r="U133" s="38">
        <f t="shared" si="31"/>
        <v>-0.22649428877198374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2089874</v>
      </c>
      <c r="E134" s="33">
        <v>2079874</v>
      </c>
      <c r="F134" s="33">
        <v>134479</v>
      </c>
      <c r="G134" s="38">
        <f t="shared" si="24"/>
        <v>6.4347898485746027E-2</v>
      </c>
      <c r="H134" s="33">
        <v>602176</v>
      </c>
      <c r="I134" s="38">
        <f t="shared" si="25"/>
        <v>0.28813985914940327</v>
      </c>
      <c r="J134" s="33">
        <v>429223</v>
      </c>
      <c r="K134" s="38">
        <f t="shared" si="26"/>
        <v>0.20636971278067806</v>
      </c>
      <c r="L134" s="33">
        <v>0</v>
      </c>
      <c r="M134" s="38">
        <f t="shared" si="27"/>
        <v>0</v>
      </c>
      <c r="N134" s="33">
        <f t="shared" si="28"/>
        <v>1165878</v>
      </c>
      <c r="O134" s="38">
        <f t="shared" si="29"/>
        <v>0.56055222575982966</v>
      </c>
      <c r="P134" s="33">
        <v>439946</v>
      </c>
      <c r="Q134" s="33">
        <v>2065239</v>
      </c>
      <c r="R134" s="33">
        <v>2043252</v>
      </c>
      <c r="S134" s="33">
        <v>1156450</v>
      </c>
      <c r="T134" s="38">
        <f t="shared" si="30"/>
        <v>0.56598500821239872</v>
      </c>
      <c r="U134" s="38">
        <f t="shared" si="31"/>
        <v>-2.4373445831988416E-2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5736637</v>
      </c>
      <c r="E136" s="33">
        <v>5962247</v>
      </c>
      <c r="F136" s="33">
        <v>1247086</v>
      </c>
      <c r="G136" s="38">
        <f t="shared" si="24"/>
        <v>0.21738973548439616</v>
      </c>
      <c r="H136" s="33">
        <v>1179739</v>
      </c>
      <c r="I136" s="38">
        <f t="shared" si="25"/>
        <v>0.20564993043833871</v>
      </c>
      <c r="J136" s="33">
        <v>1255348</v>
      </c>
      <c r="K136" s="38">
        <f t="shared" si="26"/>
        <v>0.2105494790806218</v>
      </c>
      <c r="L136" s="33">
        <v>0</v>
      </c>
      <c r="M136" s="38">
        <f t="shared" si="27"/>
        <v>0</v>
      </c>
      <c r="N136" s="33">
        <f t="shared" si="28"/>
        <v>3682173</v>
      </c>
      <c r="O136" s="38">
        <f t="shared" si="29"/>
        <v>0.61758142525796067</v>
      </c>
      <c r="P136" s="33">
        <v>0</v>
      </c>
      <c r="Q136" s="33">
        <v>0</v>
      </c>
      <c r="R136" s="33">
        <v>4543630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88875362</v>
      </c>
      <c r="E137" s="34">
        <f>SUM(E133:E136)</f>
        <v>79787191</v>
      </c>
      <c r="F137" s="34">
        <f>SUM(F133:F136)</f>
        <v>17842505</v>
      </c>
      <c r="G137" s="39">
        <f t="shared" ref="G137:G170" si="32">IF(($D137     =0),0,($F137     /$D137     ))</f>
        <v>0.20075873221197119</v>
      </c>
      <c r="H137" s="34">
        <f>SUM(H133:H136)</f>
        <v>19088585</v>
      </c>
      <c r="I137" s="39">
        <f t="shared" ref="I137:I170" si="33">IF(($D137     =0),0,($H137     /$D137     ))</f>
        <v>0.21477926582172457</v>
      </c>
      <c r="J137" s="34">
        <f>SUM(J133:J136)</f>
        <v>18142073</v>
      </c>
      <c r="K137" s="39">
        <f t="shared" ref="K137:K170" si="34">IF(($E137     =0),0,($J137     /$E137     ))</f>
        <v>0.22738077093101322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55073163</v>
      </c>
      <c r="O137" s="39">
        <f t="shared" ref="O137:O170" si="37">IF(($E137     =0),0,($N137     /$E137     ))</f>
        <v>0.6902506819672346</v>
      </c>
      <c r="P137" s="34">
        <f>SUM(P133:P136)</f>
        <v>21716456</v>
      </c>
      <c r="Q137" s="34">
        <f>SUM(Q133:Q136)</f>
        <v>75549969</v>
      </c>
      <c r="R137" s="34">
        <f>SUM(R133:R136)</f>
        <v>81873872</v>
      </c>
      <c r="S137" s="34">
        <f>SUM(S133:S136)</f>
        <v>57514601</v>
      </c>
      <c r="T137" s="39">
        <f t="shared" ref="T137:T170" si="38">IF(($R137     =0),0,($S137     /$R137     ))</f>
        <v>0.70247808727062522</v>
      </c>
      <c r="U137" s="39">
        <f t="shared" ref="U137:U170" si="39">IF(($P137     =0),0,(($J137     /$P137     )-1))</f>
        <v>-0.16459329275458201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7681976</v>
      </c>
      <c r="E139" s="33">
        <v>2500017</v>
      </c>
      <c r="F139" s="33">
        <v>2642</v>
      </c>
      <c r="G139" s="38">
        <f t="shared" si="32"/>
        <v>3.4392192842050016E-4</v>
      </c>
      <c r="H139" s="33">
        <v>414539</v>
      </c>
      <c r="I139" s="38">
        <f t="shared" si="33"/>
        <v>5.3962548177708444E-2</v>
      </c>
      <c r="J139" s="33">
        <v>231680</v>
      </c>
      <c r="K139" s="38">
        <f t="shared" si="34"/>
        <v>9.267136983468513E-2</v>
      </c>
      <c r="L139" s="33">
        <v>0</v>
      </c>
      <c r="M139" s="38">
        <f t="shared" si="35"/>
        <v>0</v>
      </c>
      <c r="N139" s="33">
        <f t="shared" si="36"/>
        <v>648861</v>
      </c>
      <c r="O139" s="38">
        <f t="shared" si="37"/>
        <v>0.25954263511008124</v>
      </c>
      <c r="P139" s="33">
        <v>1191910</v>
      </c>
      <c r="Q139" s="33">
        <v>3639078</v>
      </c>
      <c r="R139" s="33">
        <v>3066098</v>
      </c>
      <c r="S139" s="33">
        <v>1526841</v>
      </c>
      <c r="T139" s="38">
        <f t="shared" si="38"/>
        <v>0.49797527671979175</v>
      </c>
      <c r="U139" s="38">
        <f t="shared" si="39"/>
        <v>-0.80562290776988199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9518069</v>
      </c>
      <c r="E140" s="33">
        <v>12804791</v>
      </c>
      <c r="F140" s="33">
        <v>826299</v>
      </c>
      <c r="G140" s="38">
        <f t="shared" si="32"/>
        <v>8.6813722405248372E-2</v>
      </c>
      <c r="H140" s="33">
        <v>1122810</v>
      </c>
      <c r="I140" s="38">
        <f t="shared" si="33"/>
        <v>0.1179661546895699</v>
      </c>
      <c r="J140" s="33">
        <v>660856</v>
      </c>
      <c r="K140" s="38">
        <f t="shared" si="34"/>
        <v>5.1610057516752912E-2</v>
      </c>
      <c r="L140" s="33">
        <v>0</v>
      </c>
      <c r="M140" s="38">
        <f t="shared" si="35"/>
        <v>0</v>
      </c>
      <c r="N140" s="33">
        <f t="shared" si="36"/>
        <v>2609965</v>
      </c>
      <c r="O140" s="38">
        <f t="shared" si="37"/>
        <v>0.20382722373211715</v>
      </c>
      <c r="P140" s="33">
        <v>727347</v>
      </c>
      <c r="Q140" s="33">
        <v>9301473</v>
      </c>
      <c r="R140" s="33">
        <v>9301473</v>
      </c>
      <c r="S140" s="33">
        <v>1954808</v>
      </c>
      <c r="T140" s="38">
        <f t="shared" si="38"/>
        <v>0.21016112179221505</v>
      </c>
      <c r="U140" s="38">
        <f t="shared" si="39"/>
        <v>-9.1415789162531791E-2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7499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7499</v>
      </c>
      <c r="O141" s="38">
        <f t="shared" si="37"/>
        <v>0</v>
      </c>
      <c r="P141" s="33">
        <v>-1436</v>
      </c>
      <c r="Q141" s="33">
        <v>0</v>
      </c>
      <c r="R141" s="33">
        <v>0</v>
      </c>
      <c r="S141" s="33">
        <v>-1436</v>
      </c>
      <c r="T141" s="38">
        <f t="shared" si="38"/>
        <v>0</v>
      </c>
      <c r="U141" s="38">
        <f t="shared" si="39"/>
        <v>-6.2221448467966578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2128200</v>
      </c>
      <c r="E142" s="33">
        <v>8191775</v>
      </c>
      <c r="F142" s="33">
        <v>2336808</v>
      </c>
      <c r="G142" s="38">
        <f t="shared" si="32"/>
        <v>1.0980208627008741</v>
      </c>
      <c r="H142" s="33">
        <v>240265</v>
      </c>
      <c r="I142" s="38">
        <f t="shared" si="33"/>
        <v>0.11289587444789023</v>
      </c>
      <c r="J142" s="33">
        <v>448495</v>
      </c>
      <c r="K142" s="38">
        <f t="shared" si="34"/>
        <v>5.4749428542654063E-2</v>
      </c>
      <c r="L142" s="33">
        <v>0</v>
      </c>
      <c r="M142" s="38">
        <f t="shared" si="35"/>
        <v>0</v>
      </c>
      <c r="N142" s="33">
        <f t="shared" si="36"/>
        <v>3025568</v>
      </c>
      <c r="O142" s="38">
        <f t="shared" si="37"/>
        <v>0.3693421755358271</v>
      </c>
      <c r="P142" s="33">
        <v>4325591</v>
      </c>
      <c r="Q142" s="33">
        <v>903000</v>
      </c>
      <c r="R142" s="33">
        <v>4758000</v>
      </c>
      <c r="S142" s="33">
        <v>5288663</v>
      </c>
      <c r="T142" s="38">
        <f t="shared" si="38"/>
        <v>1.1115306851618327</v>
      </c>
      <c r="U142" s="38">
        <f t="shared" si="39"/>
        <v>-0.89631590226630298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19328245</v>
      </c>
      <c r="E144" s="34">
        <f>SUM(E138:E143)</f>
        <v>23496583</v>
      </c>
      <c r="F144" s="34">
        <f>SUM(F138:F143)</f>
        <v>3165749</v>
      </c>
      <c r="G144" s="39">
        <f t="shared" si="32"/>
        <v>0.1637887454344665</v>
      </c>
      <c r="H144" s="34">
        <f>SUM(H138:H143)</f>
        <v>1777614</v>
      </c>
      <c r="I144" s="39">
        <f t="shared" si="33"/>
        <v>9.1969757212825062E-2</v>
      </c>
      <c r="J144" s="34">
        <f>SUM(J138:J143)</f>
        <v>1348530</v>
      </c>
      <c r="K144" s="39">
        <f t="shared" si="34"/>
        <v>5.7392600447477835E-2</v>
      </c>
      <c r="L144" s="34">
        <f>SUM(L138:L143)</f>
        <v>0</v>
      </c>
      <c r="M144" s="39">
        <f t="shared" si="35"/>
        <v>0</v>
      </c>
      <c r="N144" s="34">
        <f t="shared" si="36"/>
        <v>6291893</v>
      </c>
      <c r="O144" s="39">
        <f t="shared" si="37"/>
        <v>0.26777906387494727</v>
      </c>
      <c r="P144" s="34">
        <f>SUM(P138:P143)</f>
        <v>6243412</v>
      </c>
      <c r="Q144" s="34">
        <f>SUM(Q138:Q143)</f>
        <v>13843551</v>
      </c>
      <c r="R144" s="34">
        <f>SUM(R138:R143)</f>
        <v>17125571</v>
      </c>
      <c r="S144" s="34">
        <f>SUM(S138:S143)</f>
        <v>8768876</v>
      </c>
      <c r="T144" s="39">
        <f t="shared" si="38"/>
        <v>0.51203408049868815</v>
      </c>
      <c r="U144" s="39">
        <f t="shared" si="39"/>
        <v>-0.78400752665369511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4500</v>
      </c>
      <c r="S145" s="33">
        <v>16000</v>
      </c>
      <c r="T145" s="38">
        <f t="shared" si="38"/>
        <v>3.5555555555555554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2300000</v>
      </c>
      <c r="E146" s="33">
        <v>13241608</v>
      </c>
      <c r="F146" s="33">
        <v>925410</v>
      </c>
      <c r="G146" s="38">
        <f t="shared" si="32"/>
        <v>0.40235217391304345</v>
      </c>
      <c r="H146" s="33">
        <v>11795490</v>
      </c>
      <c r="I146" s="38">
        <f t="shared" si="33"/>
        <v>5.1284739130434787</v>
      </c>
      <c r="J146" s="33">
        <v>653156</v>
      </c>
      <c r="K146" s="38">
        <f t="shared" si="34"/>
        <v>4.9326033514962835E-2</v>
      </c>
      <c r="L146" s="33">
        <v>0</v>
      </c>
      <c r="M146" s="38">
        <f t="shared" si="35"/>
        <v>0</v>
      </c>
      <c r="N146" s="33">
        <f t="shared" si="36"/>
        <v>13374056</v>
      </c>
      <c r="O146" s="38">
        <f t="shared" si="37"/>
        <v>1.0100024105833671</v>
      </c>
      <c r="P146" s="33">
        <v>625165</v>
      </c>
      <c r="Q146" s="33">
        <v>0</v>
      </c>
      <c r="R146" s="33">
        <v>4970065</v>
      </c>
      <c r="S146" s="33">
        <v>5482072</v>
      </c>
      <c r="T146" s="38">
        <f t="shared" si="38"/>
        <v>1.1030181697824877</v>
      </c>
      <c r="U146" s="38">
        <f t="shared" si="39"/>
        <v>4.4773779722153462E-2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500000</v>
      </c>
      <c r="R147" s="33">
        <v>100000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185000</v>
      </c>
      <c r="E148" s="33">
        <v>185000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2485000</v>
      </c>
      <c r="E150" s="34">
        <f>SUM(E145:E149)</f>
        <v>13426608</v>
      </c>
      <c r="F150" s="34">
        <f>SUM(F145:F149)</f>
        <v>925410</v>
      </c>
      <c r="G150" s="39">
        <f t="shared" si="32"/>
        <v>0.3723983903420523</v>
      </c>
      <c r="H150" s="34">
        <f>SUM(H145:H149)</f>
        <v>11795490</v>
      </c>
      <c r="I150" s="39">
        <f t="shared" si="33"/>
        <v>4.7466760563380284</v>
      </c>
      <c r="J150" s="34">
        <f>SUM(J145:J149)</f>
        <v>653156</v>
      </c>
      <c r="K150" s="39">
        <f t="shared" si="34"/>
        <v>4.8646389318880837E-2</v>
      </c>
      <c r="L150" s="34">
        <f>SUM(L145:L149)</f>
        <v>0</v>
      </c>
      <c r="M150" s="39">
        <f t="shared" si="35"/>
        <v>0</v>
      </c>
      <c r="N150" s="34">
        <f t="shared" si="36"/>
        <v>13374056</v>
      </c>
      <c r="O150" s="39">
        <f t="shared" si="37"/>
        <v>0.99608598091193246</v>
      </c>
      <c r="P150" s="34">
        <f>SUM(P145:P149)</f>
        <v>625165</v>
      </c>
      <c r="Q150" s="34">
        <f>SUM(Q145:Q149)</f>
        <v>500000</v>
      </c>
      <c r="R150" s="34">
        <f>SUM(R145:R149)</f>
        <v>5074565</v>
      </c>
      <c r="S150" s="34">
        <f>SUM(S145:S149)</f>
        <v>5498072</v>
      </c>
      <c r="T150" s="39">
        <f t="shared" si="38"/>
        <v>1.083456808613152</v>
      </c>
      <c r="U150" s="39">
        <f t="shared" si="39"/>
        <v>4.4773779722153462E-2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431315</v>
      </c>
      <c r="E151" s="33">
        <v>431315</v>
      </c>
      <c r="F151" s="33">
        <v>11943</v>
      </c>
      <c r="G151" s="38">
        <f t="shared" si="32"/>
        <v>2.7689739517521995E-2</v>
      </c>
      <c r="H151" s="33">
        <v>0</v>
      </c>
      <c r="I151" s="38">
        <f t="shared" si="33"/>
        <v>0</v>
      </c>
      <c r="J151" s="33">
        <v>394342</v>
      </c>
      <c r="K151" s="38">
        <f t="shared" si="34"/>
        <v>0.91427842759931832</v>
      </c>
      <c r="L151" s="33">
        <v>0</v>
      </c>
      <c r="M151" s="38">
        <f t="shared" si="35"/>
        <v>0</v>
      </c>
      <c r="N151" s="33">
        <f t="shared" si="36"/>
        <v>406285</v>
      </c>
      <c r="O151" s="38">
        <f t="shared" si="37"/>
        <v>0.94196816711684039</v>
      </c>
      <c r="P151" s="33">
        <v>126708</v>
      </c>
      <c r="Q151" s="33">
        <v>450000</v>
      </c>
      <c r="R151" s="33">
        <v>450000</v>
      </c>
      <c r="S151" s="33">
        <v>379298</v>
      </c>
      <c r="T151" s="38">
        <f t="shared" si="38"/>
        <v>0.84288444444444444</v>
      </c>
      <c r="U151" s="38">
        <f t="shared" si="39"/>
        <v>2.1122107522808347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168487200</v>
      </c>
      <c r="E152" s="33">
        <v>158552412</v>
      </c>
      <c r="F152" s="33">
        <v>34266972</v>
      </c>
      <c r="G152" s="38">
        <f t="shared" si="32"/>
        <v>0.20338026864948791</v>
      </c>
      <c r="H152" s="33">
        <v>35846735</v>
      </c>
      <c r="I152" s="38">
        <f t="shared" si="33"/>
        <v>0.21275642897502006</v>
      </c>
      <c r="J152" s="33">
        <v>41178866</v>
      </c>
      <c r="K152" s="38">
        <f t="shared" si="34"/>
        <v>0.25971768881068802</v>
      </c>
      <c r="L152" s="33">
        <v>0</v>
      </c>
      <c r="M152" s="38">
        <f t="shared" si="35"/>
        <v>0</v>
      </c>
      <c r="N152" s="33">
        <f t="shared" si="36"/>
        <v>111292573</v>
      </c>
      <c r="O152" s="38">
        <f t="shared" si="37"/>
        <v>0.70192923334398727</v>
      </c>
      <c r="P152" s="33">
        <v>36216044</v>
      </c>
      <c r="Q152" s="33">
        <v>155969600</v>
      </c>
      <c r="R152" s="33">
        <v>155037014</v>
      </c>
      <c r="S152" s="33">
        <v>99521836</v>
      </c>
      <c r="T152" s="38">
        <f t="shared" si="38"/>
        <v>0.64192307006119198</v>
      </c>
      <c r="U152" s="38">
        <f t="shared" si="39"/>
        <v>0.13703379640250057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21877980</v>
      </c>
      <c r="E153" s="33">
        <v>21872400</v>
      </c>
      <c r="F153" s="33">
        <v>4215513</v>
      </c>
      <c r="G153" s="38">
        <f t="shared" si="32"/>
        <v>0.19268291679579194</v>
      </c>
      <c r="H153" s="33">
        <v>6144617</v>
      </c>
      <c r="I153" s="38">
        <f t="shared" si="33"/>
        <v>0.28085851618842322</v>
      </c>
      <c r="J153" s="33">
        <v>5102889</v>
      </c>
      <c r="K153" s="38">
        <f t="shared" si="34"/>
        <v>0.23330265540132769</v>
      </c>
      <c r="L153" s="33">
        <v>0</v>
      </c>
      <c r="M153" s="38">
        <f t="shared" si="35"/>
        <v>0</v>
      </c>
      <c r="N153" s="33">
        <f t="shared" si="36"/>
        <v>15463019</v>
      </c>
      <c r="O153" s="38">
        <f t="shared" si="37"/>
        <v>0.70696489639911486</v>
      </c>
      <c r="P153" s="33">
        <v>4960932</v>
      </c>
      <c r="Q153" s="33">
        <v>20473520</v>
      </c>
      <c r="R153" s="33">
        <v>22137930</v>
      </c>
      <c r="S153" s="33">
        <v>13942309</v>
      </c>
      <c r="T153" s="38">
        <f t="shared" si="38"/>
        <v>0.62979280357287248</v>
      </c>
      <c r="U153" s="38">
        <f t="shared" si="39"/>
        <v>2.8614986055039759E-2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1180000</v>
      </c>
      <c r="E155" s="33">
        <v>1180000</v>
      </c>
      <c r="F155" s="33">
        <v>281550</v>
      </c>
      <c r="G155" s="38">
        <f t="shared" si="32"/>
        <v>0.23860169491525424</v>
      </c>
      <c r="H155" s="33">
        <v>2501563</v>
      </c>
      <c r="I155" s="38">
        <f t="shared" si="33"/>
        <v>2.1199686440677965</v>
      </c>
      <c r="J155" s="33">
        <v>21180</v>
      </c>
      <c r="K155" s="38">
        <f t="shared" si="34"/>
        <v>1.7949152542372882E-2</v>
      </c>
      <c r="L155" s="33">
        <v>0</v>
      </c>
      <c r="M155" s="38">
        <f t="shared" si="35"/>
        <v>0</v>
      </c>
      <c r="N155" s="33">
        <f t="shared" si="36"/>
        <v>2804293</v>
      </c>
      <c r="O155" s="38">
        <f t="shared" si="37"/>
        <v>2.3765194915254235</v>
      </c>
      <c r="P155" s="33">
        <v>224800</v>
      </c>
      <c r="Q155" s="33">
        <v>3630000</v>
      </c>
      <c r="R155" s="33">
        <v>4130000</v>
      </c>
      <c r="S155" s="33">
        <v>980674</v>
      </c>
      <c r="T155" s="38">
        <f t="shared" si="38"/>
        <v>0.23745133171912833</v>
      </c>
      <c r="U155" s="38">
        <f t="shared" si="39"/>
        <v>-0.90578291814946621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191976495</v>
      </c>
      <c r="E157" s="34">
        <f>SUM(E151:E156)</f>
        <v>182036127</v>
      </c>
      <c r="F157" s="34">
        <f>SUM(F151:F156)</f>
        <v>38775978</v>
      </c>
      <c r="G157" s="39">
        <f t="shared" si="32"/>
        <v>0.20198294588095278</v>
      </c>
      <c r="H157" s="34">
        <f>SUM(H151:H156)</f>
        <v>44492915</v>
      </c>
      <c r="I157" s="39">
        <f t="shared" si="33"/>
        <v>0.23176230506760737</v>
      </c>
      <c r="J157" s="34">
        <f>SUM(J151:J156)</f>
        <v>46697277</v>
      </c>
      <c r="K157" s="39">
        <f t="shared" si="34"/>
        <v>0.25652752434136328</v>
      </c>
      <c r="L157" s="34">
        <f>SUM(L151:L156)</f>
        <v>0</v>
      </c>
      <c r="M157" s="39">
        <f t="shared" si="35"/>
        <v>0</v>
      </c>
      <c r="N157" s="34">
        <f t="shared" si="36"/>
        <v>129966170</v>
      </c>
      <c r="O157" s="39">
        <f t="shared" si="37"/>
        <v>0.71395811447911106</v>
      </c>
      <c r="P157" s="34">
        <f>SUM(P151:P156)</f>
        <v>41528484</v>
      </c>
      <c r="Q157" s="34">
        <f>SUM(Q151:Q156)</f>
        <v>180523120</v>
      </c>
      <c r="R157" s="34">
        <f>SUM(R151:R156)</f>
        <v>181754944</v>
      </c>
      <c r="S157" s="34">
        <f>SUM(S151:S156)</f>
        <v>114824117</v>
      </c>
      <c r="T157" s="39">
        <f t="shared" si="38"/>
        <v>0.63175237202901069</v>
      </c>
      <c r="U157" s="39">
        <f t="shared" si="39"/>
        <v>0.12446380176073846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12591977</v>
      </c>
      <c r="E158" s="33">
        <v>11841977</v>
      </c>
      <c r="F158" s="33">
        <v>1742352</v>
      </c>
      <c r="G158" s="38">
        <f t="shared" si="32"/>
        <v>0.13837001131752386</v>
      </c>
      <c r="H158" s="33">
        <v>2687852</v>
      </c>
      <c r="I158" s="38">
        <f t="shared" si="33"/>
        <v>0.21345750552117432</v>
      </c>
      <c r="J158" s="33">
        <v>3665638</v>
      </c>
      <c r="K158" s="38">
        <f t="shared" si="34"/>
        <v>0.30954611717283353</v>
      </c>
      <c r="L158" s="33">
        <v>0</v>
      </c>
      <c r="M158" s="38">
        <f t="shared" si="35"/>
        <v>0</v>
      </c>
      <c r="N158" s="33">
        <f t="shared" si="36"/>
        <v>8095842</v>
      </c>
      <c r="O158" s="38">
        <f t="shared" si="37"/>
        <v>0.68365628475718199</v>
      </c>
      <c r="P158" s="33">
        <v>3059541</v>
      </c>
      <c r="Q158" s="33">
        <v>4869064</v>
      </c>
      <c r="R158" s="33">
        <v>9144064</v>
      </c>
      <c r="S158" s="33">
        <v>6439670</v>
      </c>
      <c r="T158" s="38">
        <f t="shared" si="38"/>
        <v>0.70424594578515631</v>
      </c>
      <c r="U158" s="38">
        <f t="shared" si="39"/>
        <v>0.19810063012719881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96812363</v>
      </c>
      <c r="E159" s="33">
        <v>102701499</v>
      </c>
      <c r="F159" s="33">
        <v>19028818</v>
      </c>
      <c r="G159" s="38">
        <f t="shared" si="32"/>
        <v>0.19655359512296999</v>
      </c>
      <c r="H159" s="33">
        <v>26666637</v>
      </c>
      <c r="I159" s="38">
        <f t="shared" si="33"/>
        <v>0.27544660799158471</v>
      </c>
      <c r="J159" s="33">
        <v>25884445</v>
      </c>
      <c r="K159" s="38">
        <f t="shared" si="34"/>
        <v>0.25203570787218987</v>
      </c>
      <c r="L159" s="33">
        <v>0</v>
      </c>
      <c r="M159" s="38">
        <f t="shared" si="35"/>
        <v>0</v>
      </c>
      <c r="N159" s="33">
        <f t="shared" si="36"/>
        <v>71579900</v>
      </c>
      <c r="O159" s="38">
        <f t="shared" si="37"/>
        <v>0.69697035288647535</v>
      </c>
      <c r="P159" s="33">
        <v>24157307</v>
      </c>
      <c r="Q159" s="33">
        <v>77415924</v>
      </c>
      <c r="R159" s="33">
        <v>90234859</v>
      </c>
      <c r="S159" s="33">
        <v>64637875</v>
      </c>
      <c r="T159" s="38">
        <f t="shared" si="38"/>
        <v>0.71632931791914256</v>
      </c>
      <c r="U159" s="38">
        <f t="shared" si="39"/>
        <v>7.1495469259052813E-2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3035000</v>
      </c>
      <c r="E160" s="33">
        <v>3243995</v>
      </c>
      <c r="F160" s="33">
        <v>405059</v>
      </c>
      <c r="G160" s="38">
        <f t="shared" si="32"/>
        <v>0.13346260296540363</v>
      </c>
      <c r="H160" s="33">
        <v>1683485</v>
      </c>
      <c r="I160" s="38">
        <f t="shared" si="33"/>
        <v>0.55469028006589782</v>
      </c>
      <c r="J160" s="33">
        <v>698892</v>
      </c>
      <c r="K160" s="38">
        <f t="shared" si="34"/>
        <v>0.2154417623948249</v>
      </c>
      <c r="L160" s="33">
        <v>0</v>
      </c>
      <c r="M160" s="38">
        <f t="shared" si="35"/>
        <v>0</v>
      </c>
      <c r="N160" s="33">
        <f t="shared" si="36"/>
        <v>2787436</v>
      </c>
      <c r="O160" s="38">
        <f t="shared" si="37"/>
        <v>0.8592602639646485</v>
      </c>
      <c r="P160" s="33">
        <v>410931</v>
      </c>
      <c r="Q160" s="33">
        <v>3710000</v>
      </c>
      <c r="R160" s="33">
        <v>2322703</v>
      </c>
      <c r="S160" s="33">
        <v>1677943</v>
      </c>
      <c r="T160" s="38">
        <f t="shared" si="38"/>
        <v>0.72240962361524486</v>
      </c>
      <c r="U160" s="38">
        <f t="shared" si="39"/>
        <v>0.70075268110704725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30000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112469340</v>
      </c>
      <c r="E163" s="34">
        <f>SUM(E158:E162)</f>
        <v>117787471</v>
      </c>
      <c r="F163" s="34">
        <f>SUM(F158:F162)</f>
        <v>21176229</v>
      </c>
      <c r="G163" s="39">
        <f t="shared" si="32"/>
        <v>0.18828446045829023</v>
      </c>
      <c r="H163" s="34">
        <f>SUM(H158:H162)</f>
        <v>31037974</v>
      </c>
      <c r="I163" s="39">
        <f t="shared" si="33"/>
        <v>0.27596831278640027</v>
      </c>
      <c r="J163" s="34">
        <f>SUM(J158:J162)</f>
        <v>30248975</v>
      </c>
      <c r="K163" s="39">
        <f t="shared" si="34"/>
        <v>0.256809784123814</v>
      </c>
      <c r="L163" s="34">
        <f>SUM(L158:L162)</f>
        <v>0</v>
      </c>
      <c r="M163" s="39">
        <f t="shared" si="35"/>
        <v>0</v>
      </c>
      <c r="N163" s="34">
        <f t="shared" si="36"/>
        <v>82463178</v>
      </c>
      <c r="O163" s="39">
        <f t="shared" si="37"/>
        <v>0.70010143948162362</v>
      </c>
      <c r="P163" s="34">
        <f>SUM(P158:P162)</f>
        <v>27627779</v>
      </c>
      <c r="Q163" s="34">
        <f>SUM(Q158:Q162)</f>
        <v>85994988</v>
      </c>
      <c r="R163" s="34">
        <f>SUM(R158:R162)</f>
        <v>101701626</v>
      </c>
      <c r="S163" s="34">
        <f>SUM(S158:S162)</f>
        <v>72755488</v>
      </c>
      <c r="T163" s="39">
        <f t="shared" si="38"/>
        <v>0.71538175800650428</v>
      </c>
      <c r="U163" s="39">
        <f t="shared" si="39"/>
        <v>9.4875378871388749E-2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2414847</v>
      </c>
      <c r="E164" s="33">
        <v>2731718</v>
      </c>
      <c r="F164" s="33">
        <v>114980</v>
      </c>
      <c r="G164" s="38">
        <f t="shared" si="32"/>
        <v>4.7613782570904081E-2</v>
      </c>
      <c r="H164" s="33">
        <v>524161</v>
      </c>
      <c r="I164" s="38">
        <f t="shared" si="33"/>
        <v>0.21705764381760004</v>
      </c>
      <c r="J164" s="33">
        <v>1690173</v>
      </c>
      <c r="K164" s="38">
        <f t="shared" si="34"/>
        <v>0.61872162499935934</v>
      </c>
      <c r="L164" s="33">
        <v>0</v>
      </c>
      <c r="M164" s="38">
        <f t="shared" si="35"/>
        <v>0</v>
      </c>
      <c r="N164" s="33">
        <f t="shared" si="36"/>
        <v>2329314</v>
      </c>
      <c r="O164" s="38">
        <f t="shared" si="37"/>
        <v>0.85269196893676436</v>
      </c>
      <c r="P164" s="33">
        <v>504568</v>
      </c>
      <c r="Q164" s="33">
        <v>5248682</v>
      </c>
      <c r="R164" s="33">
        <v>3103091</v>
      </c>
      <c r="S164" s="33">
        <v>1840815</v>
      </c>
      <c r="T164" s="38">
        <f t="shared" si="38"/>
        <v>0.59321979278081116</v>
      </c>
      <c r="U164" s="38">
        <f t="shared" si="39"/>
        <v>2.3497427502338635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296557</v>
      </c>
      <c r="E165" s="33">
        <v>246557</v>
      </c>
      <c r="F165" s="33">
        <v>8092</v>
      </c>
      <c r="G165" s="38">
        <f t="shared" si="32"/>
        <v>2.728649129846876E-2</v>
      </c>
      <c r="H165" s="33">
        <v>142087</v>
      </c>
      <c r="I165" s="38">
        <f t="shared" si="33"/>
        <v>0.47912205747967507</v>
      </c>
      <c r="J165" s="33">
        <v>-21618</v>
      </c>
      <c r="K165" s="38">
        <f t="shared" si="34"/>
        <v>-8.7679522382248326E-2</v>
      </c>
      <c r="L165" s="33">
        <v>0</v>
      </c>
      <c r="M165" s="38">
        <f t="shared" si="35"/>
        <v>0</v>
      </c>
      <c r="N165" s="33">
        <f t="shared" si="36"/>
        <v>128561</v>
      </c>
      <c r="O165" s="38">
        <f t="shared" si="37"/>
        <v>0.52142506600907701</v>
      </c>
      <c r="P165" s="33">
        <v>10174</v>
      </c>
      <c r="Q165" s="33">
        <v>697723</v>
      </c>
      <c r="R165" s="33">
        <v>174134</v>
      </c>
      <c r="S165" s="33">
        <v>18446</v>
      </c>
      <c r="T165" s="38">
        <f t="shared" si="38"/>
        <v>0.10592991604166906</v>
      </c>
      <c r="U165" s="38">
        <f t="shared" si="39"/>
        <v>-3.1248279929231373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1780000</v>
      </c>
      <c r="E166" s="33">
        <v>1780000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970000</v>
      </c>
      <c r="R166" s="33">
        <v>695000</v>
      </c>
      <c r="S166" s="33">
        <v>134257</v>
      </c>
      <c r="T166" s="38">
        <f t="shared" si="38"/>
        <v>0.19317553956834532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33834</v>
      </c>
      <c r="G167" s="38">
        <f t="shared" si="32"/>
        <v>0</v>
      </c>
      <c r="H167" s="33">
        <v>49664</v>
      </c>
      <c r="I167" s="38">
        <f t="shared" si="33"/>
        <v>0</v>
      </c>
      <c r="J167" s="33">
        <v>35118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118616</v>
      </c>
      <c r="O167" s="38">
        <f t="shared" si="37"/>
        <v>0</v>
      </c>
      <c r="P167" s="33">
        <v>31314</v>
      </c>
      <c r="Q167" s="33">
        <v>0</v>
      </c>
      <c r="R167" s="33">
        <v>0</v>
      </c>
      <c r="S167" s="33">
        <v>103079</v>
      </c>
      <c r="T167" s="38">
        <f t="shared" si="38"/>
        <v>0</v>
      </c>
      <c r="U167" s="38">
        <f t="shared" si="39"/>
        <v>0.12147921057673883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4491404</v>
      </c>
      <c r="E169" s="34">
        <f>SUM(E164:E168)</f>
        <v>4758275</v>
      </c>
      <c r="F169" s="34">
        <f>SUM(F164:F168)</f>
        <v>156906</v>
      </c>
      <c r="G169" s="39">
        <f t="shared" si="32"/>
        <v>3.493473310350171E-2</v>
      </c>
      <c r="H169" s="34">
        <f>SUM(H164:H168)</f>
        <v>715912</v>
      </c>
      <c r="I169" s="39">
        <f t="shared" si="33"/>
        <v>0.15939603740834715</v>
      </c>
      <c r="J169" s="34">
        <f>SUM(J164:J168)</f>
        <v>1703673</v>
      </c>
      <c r="K169" s="39">
        <f t="shared" si="34"/>
        <v>0.35804424922897476</v>
      </c>
      <c r="L169" s="34">
        <f>SUM(L164:L168)</f>
        <v>0</v>
      </c>
      <c r="M169" s="39">
        <f t="shared" si="35"/>
        <v>0</v>
      </c>
      <c r="N169" s="34">
        <f t="shared" si="36"/>
        <v>2576491</v>
      </c>
      <c r="O169" s="39">
        <f t="shared" si="37"/>
        <v>0.54147584996663711</v>
      </c>
      <c r="P169" s="34">
        <f>SUM(P164:P168)</f>
        <v>546056</v>
      </c>
      <c r="Q169" s="34">
        <f>SUM(Q164:Q168)</f>
        <v>6916405</v>
      </c>
      <c r="R169" s="34">
        <f>SUM(R164:R168)</f>
        <v>3972225</v>
      </c>
      <c r="S169" s="34">
        <f>SUM(S164:S168)</f>
        <v>2096597</v>
      </c>
      <c r="T169" s="39">
        <f t="shared" si="38"/>
        <v>0.52781426026974809</v>
      </c>
      <c r="U169" s="39">
        <f t="shared" si="39"/>
        <v>2.1199602238598239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2681565819</v>
      </c>
      <c r="E170" s="34">
        <f>SUM(E105,E107:E111,E113:E120,E122:E125,E127:E131,E133:E136,E138:E143,E145:E149,E151:E156,E158:E162,E164:E168)</f>
        <v>2501679932</v>
      </c>
      <c r="F170" s="34">
        <f>SUM(F105,F107:F111,F113:F120,F122:F125,F127:F131,F133:F136,F138:F143,F145:F149,F151:F156,F158:F162,F164:F168)</f>
        <v>499808236</v>
      </c>
      <c r="G170" s="39">
        <f t="shared" si="32"/>
        <v>0.18638671199440732</v>
      </c>
      <c r="H170" s="34">
        <f>SUM(H105,H107:H111,H113:H120,H122:H125,H127:H131,H133:H136,H138:H143,H145:H149,H151:H156,H158:H162,H164:H168)</f>
        <v>741966284</v>
      </c>
      <c r="I170" s="39">
        <f t="shared" si="33"/>
        <v>0.2766914310821173</v>
      </c>
      <c r="J170" s="34">
        <f>SUM(J105,J107:J111,J113:J120,J122:J125,J127:J131,J133:J136,J138:J143,J145:J149,J151:J156,J158:J162,J164:J168)</f>
        <v>614179966</v>
      </c>
      <c r="K170" s="39">
        <f t="shared" si="34"/>
        <v>0.24550701236548114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1855954486</v>
      </c>
      <c r="O170" s="39">
        <f t="shared" si="37"/>
        <v>0.74188326902244184</v>
      </c>
      <c r="P170" s="34">
        <f>SUM(P105,P107:P111,P113:P120,P122:P125,P127:P131,P133:P136,P138:P143,P145:P149,P151:P156,P158:P162,P164:P168)</f>
        <v>565643746</v>
      </c>
      <c r="Q170" s="34">
        <f>SUM(Q105,Q107:Q111,Q113:Q120,Q122:Q125,Q127:Q131,Q133:Q136,Q138:Q143,Q145:Q149,Q151:Q156,Q158:Q162,Q164:Q168)</f>
        <v>2485945236</v>
      </c>
      <c r="R170" s="34">
        <f>SUM(R105,R107:R111,R113:R120,R122:R125,R127:R131,R133:R136,R138:R143,R145:R149,R151:R156,R158:R162,R164:R168)</f>
        <v>2459019199</v>
      </c>
      <c r="S170" s="34">
        <f>SUM(S105,S107:S111,S113:S120,S122:S125,S127:S131,S133:S136,S138:S143,S145:S149,S151:S156,S158:S162,S164:S168)</f>
        <v>1846742334</v>
      </c>
      <c r="T170" s="39">
        <f t="shared" si="38"/>
        <v>0.75100769231529696</v>
      </c>
      <c r="U170" s="39">
        <f t="shared" si="39"/>
        <v>8.5807047886992782E-2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7762040</v>
      </c>
      <c r="E173" s="33">
        <v>8173595</v>
      </c>
      <c r="F173" s="33">
        <v>2405840</v>
      </c>
      <c r="G173" s="38">
        <f t="shared" ref="G173:G205" si="40">IF(($D173     =0),0,($F173     /$D173     ))</f>
        <v>0.30994944627958632</v>
      </c>
      <c r="H173" s="33">
        <v>1896760</v>
      </c>
      <c r="I173" s="38">
        <f t="shared" ref="I173:I205" si="41">IF(($D173     =0),0,($H173     /$D173     ))</f>
        <v>0.24436359513736081</v>
      </c>
      <c r="J173" s="33">
        <v>1875344</v>
      </c>
      <c r="K173" s="38">
        <f t="shared" ref="K173:K205" si="42">IF(($E173     =0),0,($J173     /$E173     ))</f>
        <v>0.22943931036465595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6177944</v>
      </c>
      <c r="O173" s="38">
        <f t="shared" ref="O173:O205" si="45">IF(($E173     =0),0,($N173     /$E173     ))</f>
        <v>0.75584170735153866</v>
      </c>
      <c r="P173" s="33">
        <v>2603172</v>
      </c>
      <c r="Q173" s="33">
        <v>7538081</v>
      </c>
      <c r="R173" s="33">
        <v>8147295</v>
      </c>
      <c r="S173" s="33">
        <v>7803756</v>
      </c>
      <c r="T173" s="38">
        <f t="shared" ref="T173:T205" si="46">IF(($R173     =0),0,($S173     /$R173     ))</f>
        <v>0.95783398048063806</v>
      </c>
      <c r="U173" s="38">
        <f t="shared" ref="U173:U205" si="47">IF(($P173     =0),0,(($J173     /$P173     )-1))</f>
        <v>-0.27959274300737713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22930204</v>
      </c>
      <c r="E174" s="33">
        <v>23640556</v>
      </c>
      <c r="F174" s="33">
        <v>3330370</v>
      </c>
      <c r="G174" s="38">
        <f t="shared" si="40"/>
        <v>0.14523944052133161</v>
      </c>
      <c r="H174" s="33">
        <v>3663136</v>
      </c>
      <c r="I174" s="38">
        <f t="shared" si="41"/>
        <v>0.15975156610032776</v>
      </c>
      <c r="J174" s="33">
        <v>3394070</v>
      </c>
      <c r="K174" s="38">
        <f t="shared" si="42"/>
        <v>0.14356980436500733</v>
      </c>
      <c r="L174" s="33">
        <v>0</v>
      </c>
      <c r="M174" s="38">
        <f t="shared" si="43"/>
        <v>0</v>
      </c>
      <c r="N174" s="33">
        <f t="shared" si="44"/>
        <v>10387576</v>
      </c>
      <c r="O174" s="38">
        <f t="shared" si="45"/>
        <v>0.43939643382329924</v>
      </c>
      <c r="P174" s="33">
        <v>3577838</v>
      </c>
      <c r="Q174" s="33">
        <v>15203619</v>
      </c>
      <c r="R174" s="33">
        <v>22070618</v>
      </c>
      <c r="S174" s="33">
        <v>9931642</v>
      </c>
      <c r="T174" s="38">
        <f t="shared" si="46"/>
        <v>0.44999383343049115</v>
      </c>
      <c r="U174" s="38">
        <f t="shared" si="47"/>
        <v>-5.1362862153065625E-2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28000708</v>
      </c>
      <c r="E175" s="33">
        <v>29220678</v>
      </c>
      <c r="F175" s="33">
        <v>6716321</v>
      </c>
      <c r="G175" s="38">
        <f t="shared" si="40"/>
        <v>0.2398625420471511</v>
      </c>
      <c r="H175" s="33">
        <v>6703682</v>
      </c>
      <c r="I175" s="38">
        <f t="shared" si="41"/>
        <v>0.23941116060351045</v>
      </c>
      <c r="J175" s="33">
        <v>8493129</v>
      </c>
      <c r="K175" s="38">
        <f t="shared" si="42"/>
        <v>0.29065475482807074</v>
      </c>
      <c r="L175" s="33">
        <v>0</v>
      </c>
      <c r="M175" s="38">
        <f t="shared" si="43"/>
        <v>0</v>
      </c>
      <c r="N175" s="33">
        <f t="shared" si="44"/>
        <v>21913132</v>
      </c>
      <c r="O175" s="38">
        <f t="shared" si="45"/>
        <v>0.74991867060716388</v>
      </c>
      <c r="P175" s="33">
        <v>3718612</v>
      </c>
      <c r="Q175" s="33">
        <v>25601180</v>
      </c>
      <c r="R175" s="33">
        <v>26279558</v>
      </c>
      <c r="S175" s="33">
        <v>14864154</v>
      </c>
      <c r="T175" s="38">
        <f t="shared" si="46"/>
        <v>0.56561659065955372</v>
      </c>
      <c r="U175" s="38">
        <f t="shared" si="47"/>
        <v>1.2839513775570026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27536126</v>
      </c>
      <c r="E176" s="33">
        <v>12776530</v>
      </c>
      <c r="F176" s="33">
        <v>3364318</v>
      </c>
      <c r="G176" s="38">
        <f t="shared" si="40"/>
        <v>0.1221783340183728</v>
      </c>
      <c r="H176" s="33">
        <v>1206139</v>
      </c>
      <c r="I176" s="38">
        <f t="shared" si="41"/>
        <v>4.3802058430441521E-2</v>
      </c>
      <c r="J176" s="33">
        <v>325089</v>
      </c>
      <c r="K176" s="38">
        <f t="shared" si="42"/>
        <v>2.5444232510705177E-2</v>
      </c>
      <c r="L176" s="33">
        <v>0</v>
      </c>
      <c r="M176" s="38">
        <f t="shared" si="43"/>
        <v>0</v>
      </c>
      <c r="N176" s="33">
        <f t="shared" si="44"/>
        <v>4895546</v>
      </c>
      <c r="O176" s="38">
        <f t="shared" si="45"/>
        <v>0.38316710405720489</v>
      </c>
      <c r="P176" s="33">
        <v>4122895</v>
      </c>
      <c r="Q176" s="33">
        <v>26182198</v>
      </c>
      <c r="R176" s="33">
        <v>26243198</v>
      </c>
      <c r="S176" s="33">
        <v>13374047</v>
      </c>
      <c r="T176" s="38">
        <f t="shared" si="46"/>
        <v>0.50961955932352454</v>
      </c>
      <c r="U176" s="38">
        <f t="shared" si="47"/>
        <v>-0.92115030821789057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2086044</v>
      </c>
      <c r="E178" s="33">
        <v>1410949</v>
      </c>
      <c r="F178" s="33">
        <v>261360</v>
      </c>
      <c r="G178" s="38">
        <f t="shared" si="40"/>
        <v>0.12528978295759821</v>
      </c>
      <c r="H178" s="33">
        <v>345279</v>
      </c>
      <c r="I178" s="38">
        <f t="shared" si="41"/>
        <v>0.16551856049057451</v>
      </c>
      <c r="J178" s="33">
        <v>289827</v>
      </c>
      <c r="K178" s="38">
        <f t="shared" si="42"/>
        <v>0.20541281081031276</v>
      </c>
      <c r="L178" s="33">
        <v>0</v>
      </c>
      <c r="M178" s="38">
        <f t="shared" si="43"/>
        <v>0</v>
      </c>
      <c r="N178" s="33">
        <f t="shared" si="44"/>
        <v>896466</v>
      </c>
      <c r="O178" s="38">
        <f t="shared" si="45"/>
        <v>0.63536385794242034</v>
      </c>
      <c r="P178" s="33">
        <v>261276</v>
      </c>
      <c r="Q178" s="33">
        <v>4752864</v>
      </c>
      <c r="R178" s="33">
        <v>1880401</v>
      </c>
      <c r="S178" s="33">
        <v>1098818</v>
      </c>
      <c r="T178" s="38">
        <f t="shared" si="46"/>
        <v>0.58435301831896491</v>
      </c>
      <c r="U178" s="38">
        <f t="shared" si="47"/>
        <v>0.10927524916180587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88315122</v>
      </c>
      <c r="E179" s="34">
        <f>SUM(E173:E178)</f>
        <v>75222308</v>
      </c>
      <c r="F179" s="34">
        <f>SUM(F173:F178)</f>
        <v>16078209</v>
      </c>
      <c r="G179" s="39">
        <f t="shared" si="40"/>
        <v>0.1820549939341079</v>
      </c>
      <c r="H179" s="34">
        <f>SUM(H173:H178)</f>
        <v>13814996</v>
      </c>
      <c r="I179" s="39">
        <f t="shared" si="41"/>
        <v>0.15642843136195861</v>
      </c>
      <c r="J179" s="34">
        <f>SUM(J173:J178)</f>
        <v>14377459</v>
      </c>
      <c r="K179" s="39">
        <f t="shared" si="42"/>
        <v>0.19113291498580448</v>
      </c>
      <c r="L179" s="34">
        <f>SUM(L173:L178)</f>
        <v>0</v>
      </c>
      <c r="M179" s="39">
        <f t="shared" si="43"/>
        <v>0</v>
      </c>
      <c r="N179" s="34">
        <f t="shared" si="44"/>
        <v>44270664</v>
      </c>
      <c r="O179" s="39">
        <f t="shared" si="45"/>
        <v>0.58853105118763438</v>
      </c>
      <c r="P179" s="34">
        <f>SUM(P173:P178)</f>
        <v>14283793</v>
      </c>
      <c r="Q179" s="34">
        <f>SUM(Q173:Q178)</f>
        <v>79277942</v>
      </c>
      <c r="R179" s="34">
        <f>SUM(R173:R178)</f>
        <v>84621070</v>
      </c>
      <c r="S179" s="34">
        <f>SUM(S173:S178)</f>
        <v>47072417</v>
      </c>
      <c r="T179" s="39">
        <f t="shared" si="46"/>
        <v>0.5562730062382808</v>
      </c>
      <c r="U179" s="39">
        <f t="shared" si="47"/>
        <v>6.5575019184329619E-3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49518000</v>
      </c>
      <c r="E180" s="33">
        <v>20563104</v>
      </c>
      <c r="F180" s="33">
        <v>5208169</v>
      </c>
      <c r="G180" s="38">
        <f t="shared" si="40"/>
        <v>0.10517728906660205</v>
      </c>
      <c r="H180" s="33">
        <v>6242559</v>
      </c>
      <c r="I180" s="38">
        <f t="shared" si="41"/>
        <v>0.1260664606809645</v>
      </c>
      <c r="J180" s="33">
        <v>5253283</v>
      </c>
      <c r="K180" s="38">
        <f t="shared" si="42"/>
        <v>0.25547130433226423</v>
      </c>
      <c r="L180" s="33">
        <v>0</v>
      </c>
      <c r="M180" s="38">
        <f t="shared" si="43"/>
        <v>0</v>
      </c>
      <c r="N180" s="33">
        <f t="shared" si="44"/>
        <v>16704011</v>
      </c>
      <c r="O180" s="38">
        <f t="shared" si="45"/>
        <v>0.8123292572950076</v>
      </c>
      <c r="P180" s="33">
        <v>5171353</v>
      </c>
      <c r="Q180" s="33">
        <v>17960076</v>
      </c>
      <c r="R180" s="33">
        <v>14019076</v>
      </c>
      <c r="S180" s="33">
        <v>16318831</v>
      </c>
      <c r="T180" s="38">
        <f t="shared" si="46"/>
        <v>1.164044691675828</v>
      </c>
      <c r="U180" s="38">
        <f t="shared" si="47"/>
        <v>1.5843049198149828E-2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23155261</v>
      </c>
      <c r="E181" s="33">
        <v>22194371</v>
      </c>
      <c r="F181" s="33">
        <v>4502775</v>
      </c>
      <c r="G181" s="38">
        <f t="shared" si="40"/>
        <v>0.19446012722551476</v>
      </c>
      <c r="H181" s="33">
        <v>4950558</v>
      </c>
      <c r="I181" s="38">
        <f t="shared" si="41"/>
        <v>0.21379841065060765</v>
      </c>
      <c r="J181" s="33">
        <v>4633706</v>
      </c>
      <c r="K181" s="38">
        <f t="shared" si="42"/>
        <v>0.20877843305403879</v>
      </c>
      <c r="L181" s="33">
        <v>0</v>
      </c>
      <c r="M181" s="38">
        <f t="shared" si="43"/>
        <v>0</v>
      </c>
      <c r="N181" s="33">
        <f t="shared" si="44"/>
        <v>14087039</v>
      </c>
      <c r="O181" s="38">
        <f t="shared" si="45"/>
        <v>0.63471224302774787</v>
      </c>
      <c r="P181" s="33">
        <v>4707208</v>
      </c>
      <c r="Q181" s="33">
        <v>22970232</v>
      </c>
      <c r="R181" s="33">
        <v>22405224</v>
      </c>
      <c r="S181" s="33">
        <v>13889461</v>
      </c>
      <c r="T181" s="38">
        <f t="shared" si="46"/>
        <v>0.61992064886296161</v>
      </c>
      <c r="U181" s="38">
        <f t="shared" si="47"/>
        <v>-1.5614776317511403E-2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1203768</v>
      </c>
      <c r="E182" s="33">
        <v>1511768</v>
      </c>
      <c r="F182" s="33">
        <v>246569</v>
      </c>
      <c r="G182" s="38">
        <f t="shared" si="40"/>
        <v>0.20483099733503465</v>
      </c>
      <c r="H182" s="33">
        <v>297067</v>
      </c>
      <c r="I182" s="38">
        <f t="shared" si="41"/>
        <v>0.24678094117803431</v>
      </c>
      <c r="J182" s="33">
        <v>312005</v>
      </c>
      <c r="K182" s="38">
        <f t="shared" si="42"/>
        <v>0.2063841806414741</v>
      </c>
      <c r="L182" s="33">
        <v>0</v>
      </c>
      <c r="M182" s="38">
        <f t="shared" si="43"/>
        <v>0</v>
      </c>
      <c r="N182" s="33">
        <f t="shared" si="44"/>
        <v>855641</v>
      </c>
      <c r="O182" s="38">
        <f t="shared" si="45"/>
        <v>0.56598697683771582</v>
      </c>
      <c r="P182" s="33">
        <v>378027</v>
      </c>
      <c r="Q182" s="33">
        <v>1132596</v>
      </c>
      <c r="R182" s="33">
        <v>3132698</v>
      </c>
      <c r="S182" s="33">
        <v>911857</v>
      </c>
      <c r="T182" s="38">
        <f t="shared" si="46"/>
        <v>0.2910772120389517</v>
      </c>
      <c r="U182" s="38">
        <f t="shared" si="47"/>
        <v>-0.17464890073989425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2970252</v>
      </c>
      <c r="E183" s="33">
        <v>2690692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374843</v>
      </c>
      <c r="K183" s="38">
        <f t="shared" si="42"/>
        <v>0.13931100252277109</v>
      </c>
      <c r="L183" s="33">
        <v>0</v>
      </c>
      <c r="M183" s="38">
        <f t="shared" si="43"/>
        <v>0</v>
      </c>
      <c r="N183" s="33">
        <f t="shared" si="44"/>
        <v>374843</v>
      </c>
      <c r="O183" s="38">
        <f t="shared" si="45"/>
        <v>0.13931100252277109</v>
      </c>
      <c r="P183" s="33">
        <v>7716</v>
      </c>
      <c r="Q183" s="33">
        <v>1082112</v>
      </c>
      <c r="R183" s="33">
        <v>975404</v>
      </c>
      <c r="S183" s="33">
        <v>7716</v>
      </c>
      <c r="T183" s="38">
        <f t="shared" si="46"/>
        <v>7.9105683388626669E-3</v>
      </c>
      <c r="U183" s="38">
        <f t="shared" si="47"/>
        <v>47.579963711767753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76847281</v>
      </c>
      <c r="E185" s="34">
        <f>SUM(E180:E184)</f>
        <v>46959935</v>
      </c>
      <c r="F185" s="34">
        <f>SUM(F180:F184)</f>
        <v>9957513</v>
      </c>
      <c r="G185" s="39">
        <f t="shared" si="40"/>
        <v>0.12957534567813792</v>
      </c>
      <c r="H185" s="34">
        <f>SUM(H180:H184)</f>
        <v>11490184</v>
      </c>
      <c r="I185" s="39">
        <f t="shared" si="41"/>
        <v>0.14951972080833933</v>
      </c>
      <c r="J185" s="34">
        <f>SUM(J180:J184)</f>
        <v>10573837</v>
      </c>
      <c r="K185" s="39">
        <f t="shared" si="42"/>
        <v>0.22516719837878821</v>
      </c>
      <c r="L185" s="34">
        <f>SUM(L180:L184)</f>
        <v>0</v>
      </c>
      <c r="M185" s="39">
        <f t="shared" si="43"/>
        <v>0</v>
      </c>
      <c r="N185" s="34">
        <f t="shared" si="44"/>
        <v>32021534</v>
      </c>
      <c r="O185" s="39">
        <f t="shared" si="45"/>
        <v>0.68189050943107143</v>
      </c>
      <c r="P185" s="34">
        <f>SUM(P180:P184)</f>
        <v>10264304</v>
      </c>
      <c r="Q185" s="34">
        <f>SUM(Q180:Q184)</f>
        <v>43145016</v>
      </c>
      <c r="R185" s="34">
        <f>SUM(R180:R184)</f>
        <v>40532402</v>
      </c>
      <c r="S185" s="34">
        <f>SUM(S180:S184)</f>
        <v>31127865</v>
      </c>
      <c r="T185" s="39">
        <f t="shared" si="46"/>
        <v>0.7679748414614066</v>
      </c>
      <c r="U185" s="39">
        <f t="shared" si="47"/>
        <v>3.0156258037564054E-2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3332043</v>
      </c>
      <c r="E187" s="33">
        <v>3097515</v>
      </c>
      <c r="F187" s="33">
        <v>548125</v>
      </c>
      <c r="G187" s="38">
        <f t="shared" si="40"/>
        <v>0.16450117840616102</v>
      </c>
      <c r="H187" s="33">
        <v>610651</v>
      </c>
      <c r="I187" s="38">
        <f t="shared" si="41"/>
        <v>0.18326624236241848</v>
      </c>
      <c r="J187" s="33">
        <v>1426366</v>
      </c>
      <c r="K187" s="38">
        <f t="shared" si="42"/>
        <v>0.46048719699501051</v>
      </c>
      <c r="L187" s="33">
        <v>0</v>
      </c>
      <c r="M187" s="38">
        <f t="shared" si="43"/>
        <v>0</v>
      </c>
      <c r="N187" s="33">
        <f t="shared" si="44"/>
        <v>2585142</v>
      </c>
      <c r="O187" s="38">
        <f t="shared" si="45"/>
        <v>0.83458578893080426</v>
      </c>
      <c r="P187" s="33">
        <v>901525</v>
      </c>
      <c r="Q187" s="33">
        <v>2793250</v>
      </c>
      <c r="R187" s="33">
        <v>3384742</v>
      </c>
      <c r="S187" s="33">
        <v>2627642</v>
      </c>
      <c r="T187" s="38">
        <f t="shared" si="46"/>
        <v>0.7763197313118696</v>
      </c>
      <c r="U187" s="38">
        <f t="shared" si="47"/>
        <v>0.58217021158592375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138346979</v>
      </c>
      <c r="E188" s="33">
        <v>145523709</v>
      </c>
      <c r="F188" s="33">
        <v>23373297</v>
      </c>
      <c r="G188" s="38">
        <f t="shared" si="40"/>
        <v>0.16894692727623636</v>
      </c>
      <c r="H188" s="33">
        <v>27852758</v>
      </c>
      <c r="I188" s="38">
        <f t="shared" si="41"/>
        <v>0.20132537913964857</v>
      </c>
      <c r="J188" s="33">
        <v>25408633</v>
      </c>
      <c r="K188" s="38">
        <f t="shared" si="42"/>
        <v>0.17460132905216152</v>
      </c>
      <c r="L188" s="33">
        <v>0</v>
      </c>
      <c r="M188" s="38">
        <f t="shared" si="43"/>
        <v>0</v>
      </c>
      <c r="N188" s="33">
        <f t="shared" si="44"/>
        <v>76634688</v>
      </c>
      <c r="O188" s="38">
        <f t="shared" si="45"/>
        <v>0.52661307581158479</v>
      </c>
      <c r="P188" s="33">
        <v>24179484</v>
      </c>
      <c r="Q188" s="33">
        <v>139720177</v>
      </c>
      <c r="R188" s="33">
        <v>139503877</v>
      </c>
      <c r="S188" s="33">
        <v>69052371</v>
      </c>
      <c r="T188" s="38">
        <f t="shared" si="46"/>
        <v>0.49498531858007072</v>
      </c>
      <c r="U188" s="38">
        <f t="shared" si="47"/>
        <v>5.0834376779917978E-2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4447000</v>
      </c>
      <c r="E190" s="33">
        <v>4365000</v>
      </c>
      <c r="F190" s="33">
        <v>521978</v>
      </c>
      <c r="G190" s="38">
        <f t="shared" si="40"/>
        <v>0.11737755790420508</v>
      </c>
      <c r="H190" s="33">
        <v>885107</v>
      </c>
      <c r="I190" s="38">
        <f t="shared" si="41"/>
        <v>0.19903463008769956</v>
      </c>
      <c r="J190" s="33">
        <v>856954</v>
      </c>
      <c r="K190" s="38">
        <f t="shared" si="42"/>
        <v>0.19632394043528065</v>
      </c>
      <c r="L190" s="33">
        <v>0</v>
      </c>
      <c r="M190" s="38">
        <f t="shared" si="43"/>
        <v>0</v>
      </c>
      <c r="N190" s="33">
        <f t="shared" si="44"/>
        <v>2264039</v>
      </c>
      <c r="O190" s="38">
        <f t="shared" si="45"/>
        <v>0.51868018327605958</v>
      </c>
      <c r="P190" s="33">
        <v>567714</v>
      </c>
      <c r="Q190" s="33">
        <v>3887000</v>
      </c>
      <c r="R190" s="33">
        <v>2795000</v>
      </c>
      <c r="S190" s="33">
        <v>1785567</v>
      </c>
      <c r="T190" s="38">
        <f t="shared" si="46"/>
        <v>0.63884329159212883</v>
      </c>
      <c r="U190" s="38">
        <f t="shared" si="47"/>
        <v>0.50948188700648567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146126022</v>
      </c>
      <c r="E191" s="34">
        <f>SUM(E186:E190)</f>
        <v>152986224</v>
      </c>
      <c r="F191" s="34">
        <f>SUM(F186:F190)</f>
        <v>24443400</v>
      </c>
      <c r="G191" s="39">
        <f t="shared" si="40"/>
        <v>0.16727616112070717</v>
      </c>
      <c r="H191" s="34">
        <f>SUM(H186:H190)</f>
        <v>29348516</v>
      </c>
      <c r="I191" s="39">
        <f t="shared" si="41"/>
        <v>0.20084387160009051</v>
      </c>
      <c r="J191" s="34">
        <f>SUM(J186:J190)</f>
        <v>27691953</v>
      </c>
      <c r="K191" s="39">
        <f t="shared" si="42"/>
        <v>0.18100945481208819</v>
      </c>
      <c r="L191" s="34">
        <f>SUM(L186:L190)</f>
        <v>0</v>
      </c>
      <c r="M191" s="39">
        <f t="shared" si="43"/>
        <v>0</v>
      </c>
      <c r="N191" s="34">
        <f t="shared" si="44"/>
        <v>81483869</v>
      </c>
      <c r="O191" s="39">
        <f t="shared" si="45"/>
        <v>0.53262226408045732</v>
      </c>
      <c r="P191" s="34">
        <f>SUM(P186:P190)</f>
        <v>25648723</v>
      </c>
      <c r="Q191" s="34">
        <f>SUM(Q186:Q190)</f>
        <v>146400427</v>
      </c>
      <c r="R191" s="34">
        <f>SUM(R186:R190)</f>
        <v>145683619</v>
      </c>
      <c r="S191" s="34">
        <f>SUM(S186:S190)</f>
        <v>73465580</v>
      </c>
      <c r="T191" s="39">
        <f t="shared" si="46"/>
        <v>0.50428167905411525</v>
      </c>
      <c r="U191" s="39">
        <f t="shared" si="47"/>
        <v>7.9662055689868172E-2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5047400</v>
      </c>
      <c r="F192" s="33">
        <v>1181585</v>
      </c>
      <c r="G192" s="38">
        <f t="shared" si="40"/>
        <v>0</v>
      </c>
      <c r="H192" s="33">
        <v>1232975</v>
      </c>
      <c r="I192" s="38">
        <f t="shared" si="41"/>
        <v>0</v>
      </c>
      <c r="J192" s="33">
        <v>1437288</v>
      </c>
      <c r="K192" s="38">
        <f t="shared" si="42"/>
        <v>0.28475809327574592</v>
      </c>
      <c r="L192" s="33">
        <v>0</v>
      </c>
      <c r="M192" s="38">
        <f t="shared" si="43"/>
        <v>0</v>
      </c>
      <c r="N192" s="33">
        <f t="shared" si="44"/>
        <v>3851848</v>
      </c>
      <c r="O192" s="38">
        <f t="shared" si="45"/>
        <v>0.76313507944684389</v>
      </c>
      <c r="P192" s="33">
        <v>1148543</v>
      </c>
      <c r="Q192" s="33">
        <v>4987680</v>
      </c>
      <c r="R192" s="33">
        <v>0</v>
      </c>
      <c r="S192" s="33">
        <v>3393081</v>
      </c>
      <c r="T192" s="38">
        <f t="shared" si="46"/>
        <v>0</v>
      </c>
      <c r="U192" s="38">
        <f t="shared" si="47"/>
        <v>0.25140112298799444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115529</v>
      </c>
      <c r="F193" s="33">
        <v>19925</v>
      </c>
      <c r="G193" s="38">
        <f t="shared" si="40"/>
        <v>0</v>
      </c>
      <c r="H193" s="33">
        <v>30691</v>
      </c>
      <c r="I193" s="38">
        <f t="shared" si="41"/>
        <v>0</v>
      </c>
      <c r="J193" s="33">
        <v>72962</v>
      </c>
      <c r="K193" s="38">
        <f t="shared" si="42"/>
        <v>0.63154705744877915</v>
      </c>
      <c r="L193" s="33">
        <v>0</v>
      </c>
      <c r="M193" s="38">
        <f t="shared" si="43"/>
        <v>0</v>
      </c>
      <c r="N193" s="33">
        <f t="shared" si="44"/>
        <v>123578</v>
      </c>
      <c r="O193" s="38">
        <f t="shared" si="45"/>
        <v>1.0696708185823474</v>
      </c>
      <c r="P193" s="33">
        <v>0</v>
      </c>
      <c r="Q193" s="33">
        <v>70000</v>
      </c>
      <c r="R193" s="33">
        <v>70000</v>
      </c>
      <c r="S193" s="33">
        <v>13359</v>
      </c>
      <c r="T193" s="38">
        <f t="shared" si="46"/>
        <v>0.19084285714285715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205000</v>
      </c>
      <c r="E194" s="33">
        <v>55000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24419260</v>
      </c>
      <c r="E195" s="33">
        <v>28700271</v>
      </c>
      <c r="F195" s="33">
        <v>5219185</v>
      </c>
      <c r="G195" s="38">
        <f t="shared" si="40"/>
        <v>0.2137323162126944</v>
      </c>
      <c r="H195" s="33">
        <v>6671277</v>
      </c>
      <c r="I195" s="38">
        <f t="shared" si="41"/>
        <v>0.27319734504649201</v>
      </c>
      <c r="J195" s="33">
        <v>5582835</v>
      </c>
      <c r="K195" s="38">
        <f t="shared" si="42"/>
        <v>0.19452203081984837</v>
      </c>
      <c r="L195" s="33">
        <v>0</v>
      </c>
      <c r="M195" s="38">
        <f t="shared" si="43"/>
        <v>0</v>
      </c>
      <c r="N195" s="33">
        <f t="shared" si="44"/>
        <v>17473297</v>
      </c>
      <c r="O195" s="38">
        <f t="shared" si="45"/>
        <v>0.60881993065501017</v>
      </c>
      <c r="P195" s="33">
        <v>7362290</v>
      </c>
      <c r="Q195" s="33">
        <v>26714025</v>
      </c>
      <c r="R195" s="33">
        <v>26405746</v>
      </c>
      <c r="S195" s="33">
        <v>18033534</v>
      </c>
      <c r="T195" s="38">
        <f t="shared" si="46"/>
        <v>0.68293976621603492</v>
      </c>
      <c r="U195" s="38">
        <f t="shared" si="47"/>
        <v>-0.24169857476410195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15047896</v>
      </c>
      <c r="E196" s="33">
        <v>15277896</v>
      </c>
      <c r="F196" s="33">
        <v>3290418</v>
      </c>
      <c r="G196" s="38">
        <f t="shared" si="40"/>
        <v>0.21866299448108892</v>
      </c>
      <c r="H196" s="33">
        <v>3360362</v>
      </c>
      <c r="I196" s="38">
        <f t="shared" si="41"/>
        <v>0.22331108614785747</v>
      </c>
      <c r="J196" s="33">
        <v>3673848</v>
      </c>
      <c r="K196" s="38">
        <f t="shared" si="42"/>
        <v>0.24046819012251425</v>
      </c>
      <c r="L196" s="33">
        <v>0</v>
      </c>
      <c r="M196" s="38">
        <f t="shared" si="43"/>
        <v>0</v>
      </c>
      <c r="N196" s="33">
        <f t="shared" si="44"/>
        <v>10324628</v>
      </c>
      <c r="O196" s="38">
        <f t="shared" si="45"/>
        <v>0.67578860335218938</v>
      </c>
      <c r="P196" s="33">
        <v>0</v>
      </c>
      <c r="Q196" s="33">
        <v>19507152</v>
      </c>
      <c r="R196" s="33">
        <v>18768912</v>
      </c>
      <c r="S196" s="33">
        <v>2981209</v>
      </c>
      <c r="T196" s="38">
        <f t="shared" si="46"/>
        <v>0.15883760337306713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39672156</v>
      </c>
      <c r="E198" s="34">
        <f>SUM(E192:E197)</f>
        <v>49196096</v>
      </c>
      <c r="F198" s="34">
        <f>SUM(F192:F197)</f>
        <v>9711113</v>
      </c>
      <c r="G198" s="39">
        <f t="shared" si="40"/>
        <v>0.24478409996169606</v>
      </c>
      <c r="H198" s="34">
        <f>SUM(H192:H197)</f>
        <v>11295305</v>
      </c>
      <c r="I198" s="39">
        <f t="shared" si="41"/>
        <v>0.28471618734308263</v>
      </c>
      <c r="J198" s="34">
        <f>SUM(J192:J197)</f>
        <v>10766933</v>
      </c>
      <c r="K198" s="39">
        <f t="shared" si="42"/>
        <v>0.21885746787712587</v>
      </c>
      <c r="L198" s="34">
        <f>SUM(L192:L197)</f>
        <v>0</v>
      </c>
      <c r="M198" s="39">
        <f t="shared" si="43"/>
        <v>0</v>
      </c>
      <c r="N198" s="34">
        <f t="shared" si="44"/>
        <v>31773351</v>
      </c>
      <c r="O198" s="39">
        <f t="shared" si="45"/>
        <v>0.64585106509264478</v>
      </c>
      <c r="P198" s="34">
        <f>SUM(P192:P197)</f>
        <v>8510833</v>
      </c>
      <c r="Q198" s="34">
        <f>SUM(Q192:Q197)</f>
        <v>51278857</v>
      </c>
      <c r="R198" s="34">
        <f>SUM(R192:R197)</f>
        <v>45244658</v>
      </c>
      <c r="S198" s="34">
        <f>SUM(S192:S197)</f>
        <v>24421183</v>
      </c>
      <c r="T198" s="39">
        <f t="shared" si="46"/>
        <v>0.53975837324264886</v>
      </c>
      <c r="U198" s="39">
        <f t="shared" si="47"/>
        <v>0.26508568550222988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2441960</v>
      </c>
      <c r="E199" s="33">
        <v>2353652</v>
      </c>
      <c r="F199" s="33">
        <v>287442</v>
      </c>
      <c r="G199" s="38">
        <f t="shared" si="40"/>
        <v>0.11770954479188848</v>
      </c>
      <c r="H199" s="33">
        <v>578343</v>
      </c>
      <c r="I199" s="38">
        <f t="shared" si="41"/>
        <v>0.23683557470228833</v>
      </c>
      <c r="J199" s="33">
        <v>726544</v>
      </c>
      <c r="K199" s="38">
        <f t="shared" si="42"/>
        <v>0.30868794537170319</v>
      </c>
      <c r="L199" s="33">
        <v>0</v>
      </c>
      <c r="M199" s="38">
        <f t="shared" si="43"/>
        <v>0</v>
      </c>
      <c r="N199" s="33">
        <f t="shared" si="44"/>
        <v>1592329</v>
      </c>
      <c r="O199" s="38">
        <f t="shared" si="45"/>
        <v>0.67653544364247564</v>
      </c>
      <c r="P199" s="33">
        <v>296019</v>
      </c>
      <c r="Q199" s="33">
        <v>2278517</v>
      </c>
      <c r="R199" s="33">
        <v>1864399</v>
      </c>
      <c r="S199" s="33">
        <v>751831</v>
      </c>
      <c r="T199" s="38">
        <f t="shared" si="46"/>
        <v>0.40325649177027023</v>
      </c>
      <c r="U199" s="38">
        <f t="shared" si="47"/>
        <v>1.4543829956860876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12783429</v>
      </c>
      <c r="E200" s="33">
        <v>8609015</v>
      </c>
      <c r="F200" s="33">
        <v>1646954</v>
      </c>
      <c r="G200" s="38">
        <f t="shared" si="40"/>
        <v>0.12883507234248337</v>
      </c>
      <c r="H200" s="33">
        <v>2309344</v>
      </c>
      <c r="I200" s="38">
        <f t="shared" si="41"/>
        <v>0.18065137296104197</v>
      </c>
      <c r="J200" s="33">
        <v>1754347</v>
      </c>
      <c r="K200" s="38">
        <f t="shared" si="42"/>
        <v>0.20378022340534893</v>
      </c>
      <c r="L200" s="33">
        <v>0</v>
      </c>
      <c r="M200" s="38">
        <f t="shared" si="43"/>
        <v>0</v>
      </c>
      <c r="N200" s="33">
        <f t="shared" si="44"/>
        <v>5710645</v>
      </c>
      <c r="O200" s="38">
        <f t="shared" si="45"/>
        <v>0.66333314554568668</v>
      </c>
      <c r="P200" s="33">
        <v>1771555</v>
      </c>
      <c r="Q200" s="33">
        <v>10697556</v>
      </c>
      <c r="R200" s="33">
        <v>10205963</v>
      </c>
      <c r="S200" s="33">
        <v>5466793</v>
      </c>
      <c r="T200" s="38">
        <f t="shared" si="46"/>
        <v>0.5356469546283873</v>
      </c>
      <c r="U200" s="38">
        <f t="shared" si="47"/>
        <v>-9.7135002864714437E-3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600000</v>
      </c>
      <c r="E201" s="33">
        <v>1101367</v>
      </c>
      <c r="F201" s="33">
        <v>91750</v>
      </c>
      <c r="G201" s="38">
        <f t="shared" si="40"/>
        <v>0.15291666666666667</v>
      </c>
      <c r="H201" s="33">
        <v>738617</v>
      </c>
      <c r="I201" s="38">
        <f t="shared" si="41"/>
        <v>1.2310283333333334</v>
      </c>
      <c r="J201" s="33">
        <v>187370</v>
      </c>
      <c r="K201" s="38">
        <f t="shared" si="42"/>
        <v>0.1701249447277792</v>
      </c>
      <c r="L201" s="33">
        <v>0</v>
      </c>
      <c r="M201" s="38">
        <f t="shared" si="43"/>
        <v>0</v>
      </c>
      <c r="N201" s="33">
        <f t="shared" si="44"/>
        <v>1017737</v>
      </c>
      <c r="O201" s="38">
        <f t="shared" si="45"/>
        <v>0.92406709116942853</v>
      </c>
      <c r="P201" s="33">
        <v>444180</v>
      </c>
      <c r="Q201" s="33">
        <v>550000</v>
      </c>
      <c r="R201" s="33">
        <v>550000</v>
      </c>
      <c r="S201" s="33">
        <v>944710</v>
      </c>
      <c r="T201" s="38">
        <f t="shared" si="46"/>
        <v>1.7176545454545455</v>
      </c>
      <c r="U201" s="38">
        <f t="shared" si="47"/>
        <v>-0.57816650907289835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15825389</v>
      </c>
      <c r="E204" s="34">
        <f>SUM(E199:E203)</f>
        <v>12064034</v>
      </c>
      <c r="F204" s="34">
        <f>SUM(F199:F203)</f>
        <v>2026146</v>
      </c>
      <c r="G204" s="39">
        <f t="shared" si="40"/>
        <v>0.12803135518501316</v>
      </c>
      <c r="H204" s="34">
        <f>SUM(H199:H203)</f>
        <v>3626304</v>
      </c>
      <c r="I204" s="39">
        <f t="shared" si="41"/>
        <v>0.22914469906553325</v>
      </c>
      <c r="J204" s="34">
        <f>SUM(J199:J203)</f>
        <v>2668261</v>
      </c>
      <c r="K204" s="39">
        <f t="shared" si="42"/>
        <v>0.22117485743160206</v>
      </c>
      <c r="L204" s="34">
        <f>SUM(L199:L203)</f>
        <v>0</v>
      </c>
      <c r="M204" s="39">
        <f t="shared" si="43"/>
        <v>0</v>
      </c>
      <c r="N204" s="34">
        <f t="shared" si="44"/>
        <v>8320711</v>
      </c>
      <c r="O204" s="39">
        <f t="shared" si="45"/>
        <v>0.68971216427274662</v>
      </c>
      <c r="P204" s="34">
        <f>SUM(P199:P203)</f>
        <v>2511754</v>
      </c>
      <c r="Q204" s="34">
        <f>SUM(Q199:Q203)</f>
        <v>13526073</v>
      </c>
      <c r="R204" s="34">
        <f>SUM(R199:R203)</f>
        <v>12620362</v>
      </c>
      <c r="S204" s="34">
        <f>SUM(S199:S203)</f>
        <v>7163334</v>
      </c>
      <c r="T204" s="39">
        <f t="shared" si="46"/>
        <v>0.56760130969301836</v>
      </c>
      <c r="U204" s="39">
        <f t="shared" si="47"/>
        <v>6.2309844037274242E-2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366785970</v>
      </c>
      <c r="E205" s="34">
        <f>SUM(E173:E178,E180:E184,E186:E190,E192:E197,E199:E203)</f>
        <v>336428597</v>
      </c>
      <c r="F205" s="34">
        <f>SUM(F173:F178,F180:F184,F186:F190,F192:F197,F199:F203)</f>
        <v>62216381</v>
      </c>
      <c r="G205" s="39">
        <f t="shared" si="40"/>
        <v>0.16962584746630302</v>
      </c>
      <c r="H205" s="34">
        <f>SUM(H173:H178,H180:H184,H186:H190,H192:H197,H199:H203)</f>
        <v>69575305</v>
      </c>
      <c r="I205" s="39">
        <f t="shared" si="41"/>
        <v>0.18968911215442619</v>
      </c>
      <c r="J205" s="34">
        <f>SUM(J173:J178,J180:J184,J186:J190,J192:J197,J199:J203)</f>
        <v>66078443</v>
      </c>
      <c r="K205" s="39">
        <f t="shared" si="42"/>
        <v>0.19641149292668483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197870129</v>
      </c>
      <c r="O205" s="39">
        <f t="shared" si="45"/>
        <v>0.58814895869271189</v>
      </c>
      <c r="P205" s="34">
        <f>SUM(P173:P178,P180:P184,P186:P190,P192:P197,P199:P203)</f>
        <v>61219407</v>
      </c>
      <c r="Q205" s="34">
        <f>SUM(Q173:Q178,Q180:Q184,Q186:Q190,Q192:Q197,Q199:Q203)</f>
        <v>333628315</v>
      </c>
      <c r="R205" s="34">
        <f>SUM(R173:R178,R180:R184,R186:R190,R192:R197,R199:R203)</f>
        <v>328702111</v>
      </c>
      <c r="S205" s="34">
        <f>SUM(S173:S178,S180:S184,S186:S190,S192:S197,S199:S203)</f>
        <v>183250379</v>
      </c>
      <c r="T205" s="39">
        <f t="shared" si="46"/>
        <v>0.55749681206032775</v>
      </c>
      <c r="U205" s="39">
        <f t="shared" si="47"/>
        <v>7.9370843954760906E-2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10379597</v>
      </c>
      <c r="E208" s="33">
        <v>10529597</v>
      </c>
      <c r="F208" s="33">
        <v>1813494</v>
      </c>
      <c r="G208" s="38">
        <f t="shared" ref="G208:G231" si="48">IF(($D208     =0),0,($F208     /$D208     ))</f>
        <v>0.17471718796018768</v>
      </c>
      <c r="H208" s="33">
        <v>1335809</v>
      </c>
      <c r="I208" s="38">
        <f t="shared" ref="I208:I231" si="49">IF(($D208     =0),0,($H208     /$D208     ))</f>
        <v>0.12869565167125468</v>
      </c>
      <c r="J208" s="33">
        <v>2310440</v>
      </c>
      <c r="K208" s="38">
        <f t="shared" ref="K208:K231" si="50">IF(($E208     =0),0,($J208     /$E208     ))</f>
        <v>0.21942340243411027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5459743</v>
      </c>
      <c r="O208" s="38">
        <f t="shared" ref="O208:O231" si="53">IF(($E208     =0),0,($N208     /$E208     ))</f>
        <v>0.51851395642207387</v>
      </c>
      <c r="P208" s="33">
        <v>65371</v>
      </c>
      <c r="Q208" s="33">
        <v>6177912</v>
      </c>
      <c r="R208" s="33">
        <v>6177912</v>
      </c>
      <c r="S208" s="33">
        <v>310453</v>
      </c>
      <c r="T208" s="38">
        <f t="shared" ref="T208:T231" si="54">IF(($R208     =0),0,($S208     /$R208     ))</f>
        <v>5.0252091645203105E-2</v>
      </c>
      <c r="U208" s="38">
        <f t="shared" ref="U208:U231" si="55">IF(($P208     =0),0,(($J208     /$P208     )-1))</f>
        <v>34.343500940784139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21115082</v>
      </c>
      <c r="E209" s="33">
        <v>20231825</v>
      </c>
      <c r="F209" s="33">
        <v>2534978</v>
      </c>
      <c r="G209" s="38">
        <f t="shared" si="48"/>
        <v>0.1200553234886798</v>
      </c>
      <c r="H209" s="33">
        <v>5426893</v>
      </c>
      <c r="I209" s="38">
        <f t="shared" si="49"/>
        <v>0.25701500946100991</v>
      </c>
      <c r="J209" s="33">
        <v>2563350</v>
      </c>
      <c r="K209" s="38">
        <f t="shared" si="50"/>
        <v>0.12669890135961537</v>
      </c>
      <c r="L209" s="33">
        <v>0</v>
      </c>
      <c r="M209" s="38">
        <f t="shared" si="51"/>
        <v>0</v>
      </c>
      <c r="N209" s="33">
        <f t="shared" si="52"/>
        <v>10525221</v>
      </c>
      <c r="O209" s="38">
        <f t="shared" si="53"/>
        <v>0.52023092331018084</v>
      </c>
      <c r="P209" s="33">
        <v>2716537</v>
      </c>
      <c r="Q209" s="33">
        <v>20242225</v>
      </c>
      <c r="R209" s="33">
        <v>20450640</v>
      </c>
      <c r="S209" s="33">
        <v>11947097</v>
      </c>
      <c r="T209" s="38">
        <f t="shared" si="54"/>
        <v>0.58419183947299447</v>
      </c>
      <c r="U209" s="38">
        <f t="shared" si="55"/>
        <v>-5.6390544284874444E-2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10537162</v>
      </c>
      <c r="E210" s="33">
        <v>8323981</v>
      </c>
      <c r="F210" s="33">
        <v>1864025</v>
      </c>
      <c r="G210" s="38">
        <f t="shared" si="48"/>
        <v>0.17690009890708713</v>
      </c>
      <c r="H210" s="33">
        <v>2233932</v>
      </c>
      <c r="I210" s="38">
        <f t="shared" si="49"/>
        <v>0.21200509207317872</v>
      </c>
      <c r="J210" s="33">
        <v>1492806</v>
      </c>
      <c r="K210" s="38">
        <f t="shared" si="50"/>
        <v>0.17933798743654028</v>
      </c>
      <c r="L210" s="33">
        <v>0</v>
      </c>
      <c r="M210" s="38">
        <f t="shared" si="51"/>
        <v>0</v>
      </c>
      <c r="N210" s="33">
        <f t="shared" si="52"/>
        <v>5590763</v>
      </c>
      <c r="O210" s="38">
        <f t="shared" si="53"/>
        <v>0.67164533412558247</v>
      </c>
      <c r="P210" s="33">
        <v>1938036</v>
      </c>
      <c r="Q210" s="33">
        <v>7786224</v>
      </c>
      <c r="R210" s="33">
        <v>9009209</v>
      </c>
      <c r="S210" s="33">
        <v>5216668</v>
      </c>
      <c r="T210" s="38">
        <f t="shared" si="54"/>
        <v>0.57903729395111159</v>
      </c>
      <c r="U210" s="38">
        <f t="shared" si="55"/>
        <v>-0.22973257462709673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4592081</v>
      </c>
      <c r="E211" s="33">
        <v>4592081</v>
      </c>
      <c r="F211" s="33">
        <v>564881</v>
      </c>
      <c r="G211" s="38">
        <f t="shared" si="48"/>
        <v>0.12301198519799629</v>
      </c>
      <c r="H211" s="33">
        <v>1322091</v>
      </c>
      <c r="I211" s="38">
        <f t="shared" si="49"/>
        <v>0.28790672464183448</v>
      </c>
      <c r="J211" s="33">
        <v>1088112</v>
      </c>
      <c r="K211" s="38">
        <f t="shared" si="50"/>
        <v>0.23695400843321363</v>
      </c>
      <c r="L211" s="33">
        <v>0</v>
      </c>
      <c r="M211" s="38">
        <f t="shared" si="51"/>
        <v>0</v>
      </c>
      <c r="N211" s="33">
        <f t="shared" si="52"/>
        <v>2975084</v>
      </c>
      <c r="O211" s="38">
        <f t="shared" si="53"/>
        <v>0.64787271827304438</v>
      </c>
      <c r="P211" s="33">
        <v>0</v>
      </c>
      <c r="Q211" s="33">
        <v>458286</v>
      </c>
      <c r="R211" s="33">
        <v>458286</v>
      </c>
      <c r="S211" s="33">
        <v>197757</v>
      </c>
      <c r="T211" s="38">
        <f t="shared" si="54"/>
        <v>0.43151438184888913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7676967</v>
      </c>
      <c r="E212" s="33">
        <v>507366</v>
      </c>
      <c r="F212" s="33">
        <v>107687</v>
      </c>
      <c r="G212" s="38">
        <f t="shared" si="48"/>
        <v>1.4027284473151963E-2</v>
      </c>
      <c r="H212" s="33">
        <v>61535</v>
      </c>
      <c r="I212" s="38">
        <f t="shared" si="49"/>
        <v>8.0155353018972197E-3</v>
      </c>
      <c r="J212" s="33">
        <v>2657</v>
      </c>
      <c r="K212" s="38">
        <f t="shared" si="50"/>
        <v>5.2368507152627496E-3</v>
      </c>
      <c r="L212" s="33">
        <v>0</v>
      </c>
      <c r="M212" s="38">
        <f t="shared" si="51"/>
        <v>0</v>
      </c>
      <c r="N212" s="33">
        <f t="shared" si="52"/>
        <v>171879</v>
      </c>
      <c r="O212" s="38">
        <f t="shared" si="53"/>
        <v>0.3387672804247821</v>
      </c>
      <c r="P212" s="33">
        <v>0</v>
      </c>
      <c r="Q212" s="33">
        <v>7676967</v>
      </c>
      <c r="R212" s="33">
        <v>7676967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1480656</v>
      </c>
      <c r="E213" s="33">
        <v>1480656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1372884</v>
      </c>
      <c r="R213" s="33">
        <v>1332876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51360038</v>
      </c>
      <c r="E214" s="33">
        <v>33155934</v>
      </c>
      <c r="F214" s="33">
        <v>2043579</v>
      </c>
      <c r="G214" s="38">
        <f t="shared" si="48"/>
        <v>3.9789281308553547E-2</v>
      </c>
      <c r="H214" s="33">
        <v>7629241</v>
      </c>
      <c r="I214" s="38">
        <f t="shared" si="49"/>
        <v>0.14854430208949612</v>
      </c>
      <c r="J214" s="33">
        <v>8068640</v>
      </c>
      <c r="K214" s="38">
        <f t="shared" si="50"/>
        <v>0.24335432686046485</v>
      </c>
      <c r="L214" s="33">
        <v>0</v>
      </c>
      <c r="M214" s="38">
        <f t="shared" si="51"/>
        <v>0</v>
      </c>
      <c r="N214" s="33">
        <f t="shared" si="52"/>
        <v>17741460</v>
      </c>
      <c r="O214" s="38">
        <f t="shared" si="53"/>
        <v>0.53509154650868829</v>
      </c>
      <c r="P214" s="33">
        <v>7026213</v>
      </c>
      <c r="Q214" s="33">
        <v>29017752</v>
      </c>
      <c r="R214" s="33">
        <v>37315904</v>
      </c>
      <c r="S214" s="33">
        <v>18416575</v>
      </c>
      <c r="T214" s="38">
        <f t="shared" si="54"/>
        <v>0.49353152478900147</v>
      </c>
      <c r="U214" s="38">
        <f t="shared" si="55"/>
        <v>0.14836256743141707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107141583</v>
      </c>
      <c r="E216" s="34">
        <f>SUM(E208:E215)</f>
        <v>78821440</v>
      </c>
      <c r="F216" s="34">
        <f>SUM(F208:F215)</f>
        <v>8928644</v>
      </c>
      <c r="G216" s="39">
        <f t="shared" si="48"/>
        <v>8.3335001686506718E-2</v>
      </c>
      <c r="H216" s="34">
        <f>SUM(H208:H215)</f>
        <v>18009501</v>
      </c>
      <c r="I216" s="39">
        <f t="shared" si="49"/>
        <v>0.16809067493430632</v>
      </c>
      <c r="J216" s="34">
        <f>SUM(J208:J215)</f>
        <v>15526005</v>
      </c>
      <c r="K216" s="39">
        <f t="shared" si="50"/>
        <v>0.19697692658241209</v>
      </c>
      <c r="L216" s="34">
        <f>SUM(L208:L215)</f>
        <v>0</v>
      </c>
      <c r="M216" s="39">
        <f t="shared" si="51"/>
        <v>0</v>
      </c>
      <c r="N216" s="34">
        <f t="shared" si="52"/>
        <v>42464150</v>
      </c>
      <c r="O216" s="39">
        <f t="shared" si="53"/>
        <v>0.53873857163736161</v>
      </c>
      <c r="P216" s="34">
        <f>SUM(P208:P215)</f>
        <v>11746157</v>
      </c>
      <c r="Q216" s="34">
        <f>SUM(Q208:Q215)</f>
        <v>72732250</v>
      </c>
      <c r="R216" s="34">
        <f>SUM(R208:R215)</f>
        <v>82421794</v>
      </c>
      <c r="S216" s="34">
        <f>SUM(S208:S215)</f>
        <v>36088550</v>
      </c>
      <c r="T216" s="39">
        <f t="shared" si="54"/>
        <v>0.43785203219430047</v>
      </c>
      <c r="U216" s="39">
        <f t="shared" si="55"/>
        <v>0.32179443881092351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809988</v>
      </c>
      <c r="E217" s="33">
        <v>3778193</v>
      </c>
      <c r="F217" s="33">
        <v>60965</v>
      </c>
      <c r="G217" s="38">
        <f t="shared" si="48"/>
        <v>7.5266547158723343E-2</v>
      </c>
      <c r="H217" s="33">
        <v>86150</v>
      </c>
      <c r="I217" s="38">
        <f t="shared" si="49"/>
        <v>0.10635960038914156</v>
      </c>
      <c r="J217" s="33">
        <v>204026</v>
      </c>
      <c r="K217" s="38">
        <f t="shared" si="50"/>
        <v>5.4000947013559127E-2</v>
      </c>
      <c r="L217" s="33">
        <v>0</v>
      </c>
      <c r="M217" s="38">
        <f t="shared" si="51"/>
        <v>0</v>
      </c>
      <c r="N217" s="33">
        <f t="shared" si="52"/>
        <v>351141</v>
      </c>
      <c r="O217" s="38">
        <f t="shared" si="53"/>
        <v>9.2938873159735355E-2</v>
      </c>
      <c r="P217" s="33">
        <v>134377</v>
      </c>
      <c r="Q217" s="33">
        <v>559992</v>
      </c>
      <c r="R217" s="33">
        <v>559992</v>
      </c>
      <c r="S217" s="33">
        <v>164348</v>
      </c>
      <c r="T217" s="38">
        <f t="shared" si="54"/>
        <v>0.29348276403948625</v>
      </c>
      <c r="U217" s="38">
        <f t="shared" si="55"/>
        <v>0.51831042514716064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26668076</v>
      </c>
      <c r="E218" s="33">
        <v>25616040</v>
      </c>
      <c r="F218" s="33">
        <v>3836866</v>
      </c>
      <c r="G218" s="38">
        <f t="shared" si="48"/>
        <v>0.14387487121305639</v>
      </c>
      <c r="H218" s="33">
        <v>6687811</v>
      </c>
      <c r="I218" s="38">
        <f t="shared" si="49"/>
        <v>0.25077965879503267</v>
      </c>
      <c r="J218" s="33">
        <v>8693002</v>
      </c>
      <c r="K218" s="38">
        <f t="shared" si="50"/>
        <v>0.33935776177738636</v>
      </c>
      <c r="L218" s="33">
        <v>0</v>
      </c>
      <c r="M218" s="38">
        <f t="shared" si="51"/>
        <v>0</v>
      </c>
      <c r="N218" s="33">
        <f t="shared" si="52"/>
        <v>19217679</v>
      </c>
      <c r="O218" s="38">
        <f t="shared" si="53"/>
        <v>0.75022052588924748</v>
      </c>
      <c r="P218" s="33">
        <v>5886187</v>
      </c>
      <c r="Q218" s="33">
        <v>27061401</v>
      </c>
      <c r="R218" s="33">
        <v>27061401</v>
      </c>
      <c r="S218" s="33">
        <v>18611038</v>
      </c>
      <c r="T218" s="38">
        <f t="shared" si="54"/>
        <v>0.6877337208077291</v>
      </c>
      <c r="U218" s="38">
        <f t="shared" si="55"/>
        <v>0.47684774540802044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75433262</v>
      </c>
      <c r="E219" s="33">
        <v>75951242</v>
      </c>
      <c r="F219" s="33">
        <v>13144664</v>
      </c>
      <c r="G219" s="38">
        <f t="shared" si="48"/>
        <v>0.1742555426013527</v>
      </c>
      <c r="H219" s="33">
        <v>17677124</v>
      </c>
      <c r="I219" s="38">
        <f t="shared" si="49"/>
        <v>0.23434123795415343</v>
      </c>
      <c r="J219" s="33">
        <v>15321360</v>
      </c>
      <c r="K219" s="38">
        <f t="shared" si="50"/>
        <v>0.20172626011830064</v>
      </c>
      <c r="L219" s="33">
        <v>0</v>
      </c>
      <c r="M219" s="38">
        <f t="shared" si="51"/>
        <v>0</v>
      </c>
      <c r="N219" s="33">
        <f t="shared" si="52"/>
        <v>46143148</v>
      </c>
      <c r="O219" s="38">
        <f t="shared" si="53"/>
        <v>0.60753645081932961</v>
      </c>
      <c r="P219" s="33">
        <v>19852494</v>
      </c>
      <c r="Q219" s="33">
        <v>68487078</v>
      </c>
      <c r="R219" s="33">
        <v>70884822</v>
      </c>
      <c r="S219" s="33">
        <v>49558317</v>
      </c>
      <c r="T219" s="38">
        <f t="shared" si="54"/>
        <v>0.69913862519115866</v>
      </c>
      <c r="U219" s="38">
        <f t="shared" si="55"/>
        <v>-0.22824003875785082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8771772</v>
      </c>
      <c r="E220" s="33">
        <v>8771772</v>
      </c>
      <c r="F220" s="33">
        <v>989943</v>
      </c>
      <c r="G220" s="38">
        <f t="shared" si="48"/>
        <v>0.11285553249674068</v>
      </c>
      <c r="H220" s="33">
        <v>1250792</v>
      </c>
      <c r="I220" s="38">
        <f t="shared" si="49"/>
        <v>0.14259285353062073</v>
      </c>
      <c r="J220" s="33">
        <v>1145853</v>
      </c>
      <c r="K220" s="38">
        <f t="shared" si="50"/>
        <v>0.13062959228762444</v>
      </c>
      <c r="L220" s="33">
        <v>0</v>
      </c>
      <c r="M220" s="38">
        <f t="shared" si="51"/>
        <v>0</v>
      </c>
      <c r="N220" s="33">
        <f t="shared" si="52"/>
        <v>3386588</v>
      </c>
      <c r="O220" s="38">
        <f t="shared" si="53"/>
        <v>0.38607797831498586</v>
      </c>
      <c r="P220" s="33">
        <v>2485065</v>
      </c>
      <c r="Q220" s="33">
        <v>5781396</v>
      </c>
      <c r="R220" s="33">
        <v>10916516</v>
      </c>
      <c r="S220" s="33">
        <v>7059803</v>
      </c>
      <c r="T220" s="38">
        <f t="shared" si="54"/>
        <v>0.64670843701415359</v>
      </c>
      <c r="U220" s="38">
        <f t="shared" si="55"/>
        <v>-0.5389042137730804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6227472</v>
      </c>
      <c r="E221" s="33">
        <v>7466322</v>
      </c>
      <c r="F221" s="33">
        <v>1843328</v>
      </c>
      <c r="G221" s="38">
        <f t="shared" si="48"/>
        <v>0.29599940393148294</v>
      </c>
      <c r="H221" s="33">
        <v>-3685</v>
      </c>
      <c r="I221" s="38">
        <f t="shared" si="49"/>
        <v>-5.9173288936505857E-4</v>
      </c>
      <c r="J221" s="33">
        <v>3614186</v>
      </c>
      <c r="K221" s="38">
        <f t="shared" si="50"/>
        <v>0.48406511264850349</v>
      </c>
      <c r="L221" s="33">
        <v>0</v>
      </c>
      <c r="M221" s="38">
        <f t="shared" si="51"/>
        <v>0</v>
      </c>
      <c r="N221" s="33">
        <f t="shared" si="52"/>
        <v>5453829</v>
      </c>
      <c r="O221" s="38">
        <f t="shared" si="53"/>
        <v>0.73045724521390853</v>
      </c>
      <c r="P221" s="33">
        <v>1331995</v>
      </c>
      <c r="Q221" s="33">
        <v>4551923</v>
      </c>
      <c r="R221" s="33">
        <v>4154775</v>
      </c>
      <c r="S221" s="33">
        <v>3608840</v>
      </c>
      <c r="T221" s="38">
        <f t="shared" si="54"/>
        <v>0.86860058607265134</v>
      </c>
      <c r="U221" s="38">
        <f t="shared" si="55"/>
        <v>1.7133630381495424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746763</v>
      </c>
      <c r="E222" s="33">
        <v>746763</v>
      </c>
      <c r="F222" s="33">
        <v>-2651</v>
      </c>
      <c r="G222" s="38">
        <f t="shared" si="48"/>
        <v>-3.5499884166730273E-3</v>
      </c>
      <c r="H222" s="33">
        <v>187346</v>
      </c>
      <c r="I222" s="38">
        <f t="shared" si="49"/>
        <v>0.25087745375708226</v>
      </c>
      <c r="J222" s="33">
        <v>96127</v>
      </c>
      <c r="K222" s="38">
        <f t="shared" si="50"/>
        <v>0.12872491004508793</v>
      </c>
      <c r="L222" s="33">
        <v>0</v>
      </c>
      <c r="M222" s="38">
        <f t="shared" si="51"/>
        <v>0</v>
      </c>
      <c r="N222" s="33">
        <f t="shared" si="52"/>
        <v>280822</v>
      </c>
      <c r="O222" s="38">
        <f t="shared" si="53"/>
        <v>0.37605237538549713</v>
      </c>
      <c r="P222" s="33">
        <v>29971</v>
      </c>
      <c r="Q222" s="33">
        <v>0</v>
      </c>
      <c r="R222" s="33">
        <v>746763</v>
      </c>
      <c r="S222" s="33">
        <v>89913</v>
      </c>
      <c r="T222" s="38">
        <f t="shared" si="54"/>
        <v>0.12040366220608145</v>
      </c>
      <c r="U222" s="38">
        <f t="shared" si="55"/>
        <v>2.2073337559640986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118657333</v>
      </c>
      <c r="E224" s="34">
        <f>SUM(E217:E223)</f>
        <v>122330332</v>
      </c>
      <c r="F224" s="34">
        <f>SUM(F217:F223)</f>
        <v>19873115</v>
      </c>
      <c r="G224" s="39">
        <f t="shared" si="48"/>
        <v>0.16748324353455676</v>
      </c>
      <c r="H224" s="34">
        <f>SUM(H217:H223)</f>
        <v>25885538</v>
      </c>
      <c r="I224" s="39">
        <f t="shared" si="49"/>
        <v>0.21815371494992222</v>
      </c>
      <c r="J224" s="34">
        <f>SUM(J217:J223)</f>
        <v>29074554</v>
      </c>
      <c r="K224" s="39">
        <f t="shared" si="50"/>
        <v>0.2376724850219486</v>
      </c>
      <c r="L224" s="34">
        <f>SUM(L217:L223)</f>
        <v>0</v>
      </c>
      <c r="M224" s="39">
        <f t="shared" si="51"/>
        <v>0</v>
      </c>
      <c r="N224" s="34">
        <f t="shared" si="52"/>
        <v>74833207</v>
      </c>
      <c r="O224" s="39">
        <f t="shared" si="53"/>
        <v>0.61173059679099051</v>
      </c>
      <c r="P224" s="34">
        <f>SUM(P217:P223)</f>
        <v>29720089</v>
      </c>
      <c r="Q224" s="34">
        <f>SUM(Q217:Q223)</f>
        <v>106441790</v>
      </c>
      <c r="R224" s="34">
        <f>SUM(R217:R223)</f>
        <v>114324269</v>
      </c>
      <c r="S224" s="34">
        <f>SUM(S217:S223)</f>
        <v>79092259</v>
      </c>
      <c r="T224" s="39">
        <f t="shared" si="54"/>
        <v>0.69182387687079805</v>
      </c>
      <c r="U224" s="39">
        <f t="shared" si="55"/>
        <v>-2.1720493501886873E-2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3528720</v>
      </c>
      <c r="E225" s="33">
        <v>1154674</v>
      </c>
      <c r="F225" s="33">
        <v>1570087</v>
      </c>
      <c r="G225" s="38">
        <f t="shared" si="48"/>
        <v>0.44494519259108117</v>
      </c>
      <c r="H225" s="33">
        <v>754233</v>
      </c>
      <c r="I225" s="38">
        <f t="shared" si="49"/>
        <v>0.2137412432836836</v>
      </c>
      <c r="J225" s="33">
        <v>-1452913</v>
      </c>
      <c r="K225" s="38">
        <f t="shared" si="50"/>
        <v>-1.258288486620466</v>
      </c>
      <c r="L225" s="33">
        <v>0</v>
      </c>
      <c r="M225" s="38">
        <f t="shared" si="51"/>
        <v>0</v>
      </c>
      <c r="N225" s="33">
        <f t="shared" si="52"/>
        <v>871407</v>
      </c>
      <c r="O225" s="38">
        <f t="shared" si="53"/>
        <v>0.75467794373130426</v>
      </c>
      <c r="P225" s="33">
        <v>1516376</v>
      </c>
      <c r="Q225" s="33">
        <v>1090128</v>
      </c>
      <c r="R225" s="33">
        <v>1090128</v>
      </c>
      <c r="S225" s="33">
        <v>4606563</v>
      </c>
      <c r="T225" s="38">
        <f t="shared" si="54"/>
        <v>4.2257083571837439</v>
      </c>
      <c r="U225" s="38">
        <f t="shared" si="55"/>
        <v>-1.9581482429160051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7442777</v>
      </c>
      <c r="E226" s="33">
        <v>6283365</v>
      </c>
      <c r="F226" s="33">
        <v>1598399</v>
      </c>
      <c r="G226" s="38">
        <f t="shared" si="48"/>
        <v>0.21475841611269558</v>
      </c>
      <c r="H226" s="33">
        <v>2194561</v>
      </c>
      <c r="I226" s="38">
        <f t="shared" si="49"/>
        <v>0.29485781987019094</v>
      </c>
      <c r="J226" s="33">
        <v>1033404</v>
      </c>
      <c r="K226" s="38">
        <f t="shared" si="50"/>
        <v>0.16446665122907869</v>
      </c>
      <c r="L226" s="33">
        <v>0</v>
      </c>
      <c r="M226" s="38">
        <f t="shared" si="51"/>
        <v>0</v>
      </c>
      <c r="N226" s="33">
        <f t="shared" si="52"/>
        <v>4826364</v>
      </c>
      <c r="O226" s="38">
        <f t="shared" si="53"/>
        <v>0.76811772036162151</v>
      </c>
      <c r="P226" s="33">
        <v>1366352</v>
      </c>
      <c r="Q226" s="33">
        <v>5398210</v>
      </c>
      <c r="R226" s="33">
        <v>5577967</v>
      </c>
      <c r="S226" s="33">
        <v>3895263</v>
      </c>
      <c r="T226" s="38">
        <f t="shared" si="54"/>
        <v>0.69833023393648619</v>
      </c>
      <c r="U226" s="38">
        <f t="shared" si="55"/>
        <v>-0.2436765928545499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2602976</v>
      </c>
      <c r="E227" s="33">
        <v>10000</v>
      </c>
      <c r="F227" s="33">
        <v>0</v>
      </c>
      <c r="G227" s="38">
        <f t="shared" si="48"/>
        <v>0</v>
      </c>
      <c r="H227" s="33">
        <v>1164</v>
      </c>
      <c r="I227" s="38">
        <f t="shared" si="49"/>
        <v>4.4718045806031248E-4</v>
      </c>
      <c r="J227" s="33">
        <v>4200</v>
      </c>
      <c r="K227" s="38">
        <f t="shared" si="50"/>
        <v>0.42</v>
      </c>
      <c r="L227" s="33">
        <v>0</v>
      </c>
      <c r="M227" s="38">
        <f t="shared" si="51"/>
        <v>0</v>
      </c>
      <c r="N227" s="33">
        <f t="shared" si="52"/>
        <v>5364</v>
      </c>
      <c r="O227" s="38">
        <f t="shared" si="53"/>
        <v>0.53639999999999999</v>
      </c>
      <c r="P227" s="33">
        <v>0</v>
      </c>
      <c r="Q227" s="33">
        <v>5906617</v>
      </c>
      <c r="R227" s="33">
        <v>6396617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111565625</v>
      </c>
      <c r="E228" s="33">
        <v>120069125</v>
      </c>
      <c r="F228" s="33">
        <v>31979363</v>
      </c>
      <c r="G228" s="38">
        <f t="shared" si="48"/>
        <v>0.28664172320103076</v>
      </c>
      <c r="H228" s="33">
        <v>27714609</v>
      </c>
      <c r="I228" s="38">
        <f t="shared" si="49"/>
        <v>0.24841530713425394</v>
      </c>
      <c r="J228" s="33">
        <v>23680463</v>
      </c>
      <c r="K228" s="38">
        <f t="shared" si="50"/>
        <v>0.19722358266540213</v>
      </c>
      <c r="L228" s="33">
        <v>0</v>
      </c>
      <c r="M228" s="38">
        <f t="shared" si="51"/>
        <v>0</v>
      </c>
      <c r="N228" s="33">
        <f t="shared" si="52"/>
        <v>83374435</v>
      </c>
      <c r="O228" s="38">
        <f t="shared" si="53"/>
        <v>0.69438696251013743</v>
      </c>
      <c r="P228" s="33">
        <v>24195330</v>
      </c>
      <c r="Q228" s="33">
        <v>124629439</v>
      </c>
      <c r="R228" s="33">
        <v>120884439</v>
      </c>
      <c r="S228" s="33">
        <v>79101946</v>
      </c>
      <c r="T228" s="38">
        <f t="shared" si="54"/>
        <v>0.65436003719221458</v>
      </c>
      <c r="U228" s="38">
        <f t="shared" si="55"/>
        <v>-2.1279602303419742E-2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125140098</v>
      </c>
      <c r="E230" s="34">
        <f>SUM(E225:E229)</f>
        <v>127517164</v>
      </c>
      <c r="F230" s="34">
        <f>SUM(F225:F229)</f>
        <v>35147849</v>
      </c>
      <c r="G230" s="39">
        <f t="shared" si="48"/>
        <v>0.28086799963989162</v>
      </c>
      <c r="H230" s="34">
        <f>SUM(H225:H229)</f>
        <v>30664567</v>
      </c>
      <c r="I230" s="39">
        <f t="shared" si="49"/>
        <v>0.24504189696255471</v>
      </c>
      <c r="J230" s="34">
        <f>SUM(J225:J229)</f>
        <v>23265154</v>
      </c>
      <c r="K230" s="39">
        <f t="shared" si="50"/>
        <v>0.18244723510318972</v>
      </c>
      <c r="L230" s="34">
        <f>SUM(L225:L229)</f>
        <v>0</v>
      </c>
      <c r="M230" s="39">
        <f t="shared" si="51"/>
        <v>0</v>
      </c>
      <c r="N230" s="34">
        <f t="shared" si="52"/>
        <v>89077570</v>
      </c>
      <c r="O230" s="39">
        <f t="shared" si="53"/>
        <v>0.69855356883564312</v>
      </c>
      <c r="P230" s="34">
        <f>SUM(P225:P229)</f>
        <v>27078058</v>
      </c>
      <c r="Q230" s="34">
        <f>SUM(Q225:Q229)</f>
        <v>137024394</v>
      </c>
      <c r="R230" s="34">
        <f>SUM(R225:R229)</f>
        <v>133949151</v>
      </c>
      <c r="S230" s="34">
        <f>SUM(S225:S229)</f>
        <v>87603772</v>
      </c>
      <c r="T230" s="39">
        <f t="shared" si="54"/>
        <v>0.65400766892505346</v>
      </c>
      <c r="U230" s="39">
        <f t="shared" si="55"/>
        <v>-0.14081157518755594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350939014</v>
      </c>
      <c r="E231" s="34">
        <f>SUM(E208:E215,E217:E223,E225:E229)</f>
        <v>328668936</v>
      </c>
      <c r="F231" s="34">
        <f>SUM(F208:F215,F217:F223,F225:F229)</f>
        <v>63949608</v>
      </c>
      <c r="G231" s="39">
        <f t="shared" si="48"/>
        <v>0.18222427672290661</v>
      </c>
      <c r="H231" s="34">
        <f>SUM(H208:H215,H217:H223,H225:H229)</f>
        <v>74559606</v>
      </c>
      <c r="I231" s="39">
        <f t="shared" si="49"/>
        <v>0.21245744424414437</v>
      </c>
      <c r="J231" s="34">
        <f>SUM(J208:J215,J217:J223,J225:J229)</f>
        <v>67865713</v>
      </c>
      <c r="K231" s="39">
        <f t="shared" si="50"/>
        <v>0.20648654486775106</v>
      </c>
      <c r="L231" s="34">
        <f>SUM(L208:L215,L217:L223,L225:L229)</f>
        <v>0</v>
      </c>
      <c r="M231" s="39">
        <f t="shared" si="51"/>
        <v>0</v>
      </c>
      <c r="N231" s="34">
        <f t="shared" si="52"/>
        <v>206374927</v>
      </c>
      <c r="O231" s="39">
        <f t="shared" si="53"/>
        <v>0.62791126387435658</v>
      </c>
      <c r="P231" s="34">
        <f>SUM(P208:P215,P217:P223,P225:P229)</f>
        <v>68544304</v>
      </c>
      <c r="Q231" s="34">
        <f>SUM(Q208:Q215,Q217:Q223,Q225:Q229)</f>
        <v>316198434</v>
      </c>
      <c r="R231" s="34">
        <f>SUM(R208:R215,R217:R223,R225:R229)</f>
        <v>330695214</v>
      </c>
      <c r="S231" s="34">
        <f>SUM(S208:S215,S217:S223,S225:S229)</f>
        <v>202784581</v>
      </c>
      <c r="T231" s="39">
        <f t="shared" si="54"/>
        <v>0.61320688179055416</v>
      </c>
      <c r="U231" s="39">
        <f t="shared" si="55"/>
        <v>-9.9000348737948718E-3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13892591</v>
      </c>
      <c r="E234" s="33">
        <v>13395884</v>
      </c>
      <c r="F234" s="33">
        <v>0</v>
      </c>
      <c r="G234" s="38">
        <f t="shared" ref="G234:G260" si="56">IF(($D234     =0),0,($F234     /$D234     ))</f>
        <v>0</v>
      </c>
      <c r="H234" s="33">
        <v>1086614</v>
      </c>
      <c r="I234" s="38">
        <f t="shared" ref="I234:I260" si="57">IF(($D234     =0),0,($H234     /$D234     ))</f>
        <v>7.8215359539484025E-2</v>
      </c>
      <c r="J234" s="33">
        <v>1509992</v>
      </c>
      <c r="K234" s="38">
        <f t="shared" ref="K234:K260" si="58">IF(($E234     =0),0,($J234     /$E234     ))</f>
        <v>0.11272059387794042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2596606</v>
      </c>
      <c r="O234" s="38">
        <f t="shared" ref="O234:O260" si="61">IF(($E234     =0),0,($N234     /$E234     ))</f>
        <v>0.19383610667276605</v>
      </c>
      <c r="P234" s="33">
        <v>1428317</v>
      </c>
      <c r="Q234" s="33">
        <v>14247895</v>
      </c>
      <c r="R234" s="33">
        <v>14247895</v>
      </c>
      <c r="S234" s="33">
        <v>3266861</v>
      </c>
      <c r="T234" s="38">
        <f t="shared" ref="T234:T260" si="62">IF(($R234     =0),0,($S234     /$R234     ))</f>
        <v>0.22928727366393423</v>
      </c>
      <c r="U234" s="38">
        <f t="shared" ref="U234:U260" si="63">IF(($P234     =0),0,(($J234     /$P234     )-1))</f>
        <v>5.7182684236062542E-2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44241645</v>
      </c>
      <c r="E235" s="33">
        <v>44605391</v>
      </c>
      <c r="F235" s="33">
        <v>9811543</v>
      </c>
      <c r="G235" s="38">
        <f t="shared" si="56"/>
        <v>0.22177165880699057</v>
      </c>
      <c r="H235" s="33">
        <v>12728081</v>
      </c>
      <c r="I235" s="38">
        <f t="shared" si="57"/>
        <v>0.28769456922318326</v>
      </c>
      <c r="J235" s="33">
        <v>10483106</v>
      </c>
      <c r="K235" s="38">
        <f t="shared" si="58"/>
        <v>0.23501881196378258</v>
      </c>
      <c r="L235" s="33">
        <v>0</v>
      </c>
      <c r="M235" s="38">
        <f t="shared" si="59"/>
        <v>0</v>
      </c>
      <c r="N235" s="33">
        <f t="shared" si="60"/>
        <v>33022730</v>
      </c>
      <c r="O235" s="38">
        <f t="shared" si="61"/>
        <v>0.74033046812659931</v>
      </c>
      <c r="P235" s="33">
        <v>9715088</v>
      </c>
      <c r="Q235" s="33">
        <v>39259281</v>
      </c>
      <c r="R235" s="33">
        <v>39054281</v>
      </c>
      <c r="S235" s="33">
        <v>30561903</v>
      </c>
      <c r="T235" s="38">
        <f t="shared" si="62"/>
        <v>0.78254937019580517</v>
      </c>
      <c r="U235" s="38">
        <f t="shared" si="63"/>
        <v>7.9054147528051288E-2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102936143</v>
      </c>
      <c r="E236" s="33">
        <v>97813855</v>
      </c>
      <c r="F236" s="33">
        <v>8956949</v>
      </c>
      <c r="G236" s="38">
        <f t="shared" si="56"/>
        <v>8.7014616430693345E-2</v>
      </c>
      <c r="H236" s="33">
        <v>9295836</v>
      </c>
      <c r="I236" s="38">
        <f t="shared" si="57"/>
        <v>9.030682255114221E-2</v>
      </c>
      <c r="J236" s="33">
        <v>9515041</v>
      </c>
      <c r="K236" s="38">
        <f t="shared" si="58"/>
        <v>9.7277026858822807E-2</v>
      </c>
      <c r="L236" s="33">
        <v>0</v>
      </c>
      <c r="M236" s="38">
        <f t="shared" si="59"/>
        <v>0</v>
      </c>
      <c r="N236" s="33">
        <f t="shared" si="60"/>
        <v>27767826</v>
      </c>
      <c r="O236" s="38">
        <f t="shared" si="61"/>
        <v>0.28388438427255525</v>
      </c>
      <c r="P236" s="33">
        <v>6450134</v>
      </c>
      <c r="Q236" s="33">
        <v>103224442</v>
      </c>
      <c r="R236" s="33">
        <v>102718504</v>
      </c>
      <c r="S236" s="33">
        <v>26878845</v>
      </c>
      <c r="T236" s="38">
        <f t="shared" si="62"/>
        <v>0.26167480982783786</v>
      </c>
      <c r="U236" s="38">
        <f t="shared" si="63"/>
        <v>0.47516950810634317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2539466</v>
      </c>
      <c r="E237" s="33">
        <v>2539466</v>
      </c>
      <c r="F237" s="33">
        <v>381461</v>
      </c>
      <c r="G237" s="38">
        <f t="shared" si="56"/>
        <v>0.15021307629241737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381461</v>
      </c>
      <c r="O237" s="38">
        <f t="shared" si="61"/>
        <v>0.15021307629241737</v>
      </c>
      <c r="P237" s="33">
        <v>116948</v>
      </c>
      <c r="Q237" s="33">
        <v>2410976</v>
      </c>
      <c r="R237" s="33">
        <v>2410976</v>
      </c>
      <c r="S237" s="33">
        <v>1245644</v>
      </c>
      <c r="T237" s="38">
        <f t="shared" si="62"/>
        <v>0.51665549553375889</v>
      </c>
      <c r="U237" s="38">
        <f t="shared" si="63"/>
        <v>-1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37754033</v>
      </c>
      <c r="E238" s="33">
        <v>37754033</v>
      </c>
      <c r="F238" s="33">
        <v>11493797</v>
      </c>
      <c r="G238" s="38">
        <f t="shared" si="56"/>
        <v>0.30443891914805499</v>
      </c>
      <c r="H238" s="33">
        <v>11557142</v>
      </c>
      <c r="I238" s="38">
        <f t="shared" si="57"/>
        <v>0.30611675314263775</v>
      </c>
      <c r="J238" s="33">
        <v>13449981</v>
      </c>
      <c r="K238" s="38">
        <f t="shared" si="58"/>
        <v>0.35625282734694858</v>
      </c>
      <c r="L238" s="33">
        <v>0</v>
      </c>
      <c r="M238" s="38">
        <f t="shared" si="59"/>
        <v>0</v>
      </c>
      <c r="N238" s="33">
        <f t="shared" si="60"/>
        <v>36500920</v>
      </c>
      <c r="O238" s="38">
        <f t="shared" si="61"/>
        <v>0.96680849963764137</v>
      </c>
      <c r="P238" s="33">
        <v>22989611</v>
      </c>
      <c r="Q238" s="33">
        <v>39415232</v>
      </c>
      <c r="R238" s="33">
        <v>36528277</v>
      </c>
      <c r="S238" s="33">
        <v>35537397</v>
      </c>
      <c r="T238" s="38">
        <f t="shared" si="62"/>
        <v>0.97287361788238735</v>
      </c>
      <c r="U238" s="38">
        <f t="shared" si="63"/>
        <v>-0.41495395463629203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359700</v>
      </c>
      <c r="E239" s="33">
        <v>359700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201723578</v>
      </c>
      <c r="E240" s="34">
        <f>SUM(E234:E239)</f>
        <v>196468329</v>
      </c>
      <c r="F240" s="34">
        <f>SUM(F234:F239)</f>
        <v>30643750</v>
      </c>
      <c r="G240" s="39">
        <f t="shared" si="56"/>
        <v>0.15190960969371661</v>
      </c>
      <c r="H240" s="34">
        <f>SUM(H234:H239)</f>
        <v>34667673</v>
      </c>
      <c r="I240" s="39">
        <f t="shared" si="57"/>
        <v>0.17185731754173031</v>
      </c>
      <c r="J240" s="34">
        <f>SUM(J234:J239)</f>
        <v>34958120</v>
      </c>
      <c r="K240" s="39">
        <f t="shared" si="58"/>
        <v>0.17793259696324898</v>
      </c>
      <c r="L240" s="34">
        <f>SUM(L234:L239)</f>
        <v>0</v>
      </c>
      <c r="M240" s="39">
        <f t="shared" si="59"/>
        <v>0</v>
      </c>
      <c r="N240" s="34">
        <f t="shared" si="60"/>
        <v>100269543</v>
      </c>
      <c r="O240" s="39">
        <f t="shared" si="61"/>
        <v>0.51035983005688412</v>
      </c>
      <c r="P240" s="34">
        <f>SUM(P234:P239)</f>
        <v>40700098</v>
      </c>
      <c r="Q240" s="34">
        <f>SUM(Q234:Q239)</f>
        <v>198557826</v>
      </c>
      <c r="R240" s="34">
        <f>SUM(R234:R239)</f>
        <v>194959933</v>
      </c>
      <c r="S240" s="34">
        <f>SUM(S234:S239)</f>
        <v>97490650</v>
      </c>
      <c r="T240" s="39">
        <f t="shared" si="62"/>
        <v>0.50005479843902079</v>
      </c>
      <c r="U240" s="39">
        <f t="shared" si="63"/>
        <v>-0.14108020083882844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3448091</v>
      </c>
      <c r="E242" s="33">
        <v>3368260</v>
      </c>
      <c r="F242" s="33">
        <v>225432</v>
      </c>
      <c r="G242" s="38">
        <f t="shared" si="56"/>
        <v>6.5378784956661523E-2</v>
      </c>
      <c r="H242" s="33">
        <v>254068</v>
      </c>
      <c r="I242" s="38">
        <f t="shared" si="57"/>
        <v>7.3683670181558428E-2</v>
      </c>
      <c r="J242" s="33">
        <v>2149308</v>
      </c>
      <c r="K242" s="38">
        <f t="shared" si="58"/>
        <v>0.63810632195851869</v>
      </c>
      <c r="L242" s="33">
        <v>0</v>
      </c>
      <c r="M242" s="38">
        <f t="shared" si="59"/>
        <v>0</v>
      </c>
      <c r="N242" s="33">
        <f t="shared" si="60"/>
        <v>2628808</v>
      </c>
      <c r="O242" s="38">
        <f t="shared" si="61"/>
        <v>0.78046469096803694</v>
      </c>
      <c r="P242" s="33">
        <v>1202784</v>
      </c>
      <c r="Q242" s="33">
        <v>4215679</v>
      </c>
      <c r="R242" s="33">
        <v>4215679</v>
      </c>
      <c r="S242" s="33">
        <v>2373299</v>
      </c>
      <c r="T242" s="38">
        <f t="shared" si="62"/>
        <v>0.56296957144981863</v>
      </c>
      <c r="U242" s="38">
        <f t="shared" si="63"/>
        <v>0.78694428924894244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50737668</v>
      </c>
      <c r="E243" s="33">
        <v>45049528</v>
      </c>
      <c r="F243" s="33">
        <v>8941438</v>
      </c>
      <c r="G243" s="38">
        <f t="shared" si="56"/>
        <v>0.17622879317196841</v>
      </c>
      <c r="H243" s="33">
        <v>10373934</v>
      </c>
      <c r="I243" s="38">
        <f t="shared" si="57"/>
        <v>0.20446217591238131</v>
      </c>
      <c r="J243" s="33">
        <v>7790145</v>
      </c>
      <c r="K243" s="38">
        <f t="shared" si="58"/>
        <v>0.17292400932591348</v>
      </c>
      <c r="L243" s="33">
        <v>0</v>
      </c>
      <c r="M243" s="38">
        <f t="shared" si="59"/>
        <v>0</v>
      </c>
      <c r="N243" s="33">
        <f t="shared" si="60"/>
        <v>27105517</v>
      </c>
      <c r="O243" s="38">
        <f t="shared" si="61"/>
        <v>0.60168259698525584</v>
      </c>
      <c r="P243" s="33">
        <v>5338544</v>
      </c>
      <c r="Q243" s="33">
        <v>15623004</v>
      </c>
      <c r="R243" s="33">
        <v>15720006</v>
      </c>
      <c r="S243" s="33">
        <v>15979304</v>
      </c>
      <c r="T243" s="38">
        <f t="shared" si="62"/>
        <v>1.0164947774192961</v>
      </c>
      <c r="U243" s="38">
        <f t="shared" si="63"/>
        <v>0.45922652318684642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18025827</v>
      </c>
      <c r="E244" s="33">
        <v>18025827</v>
      </c>
      <c r="F244" s="33">
        <v>31425</v>
      </c>
      <c r="G244" s="38">
        <f t="shared" si="56"/>
        <v>1.7433319425510963E-3</v>
      </c>
      <c r="H244" s="33">
        <v>450862</v>
      </c>
      <c r="I244" s="38">
        <f t="shared" si="57"/>
        <v>2.5012000836355526E-2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482287</v>
      </c>
      <c r="O244" s="38">
        <f t="shared" si="61"/>
        <v>2.6755332778906619E-2</v>
      </c>
      <c r="P244" s="33">
        <v>11904</v>
      </c>
      <c r="Q244" s="33">
        <v>11462295</v>
      </c>
      <c r="R244" s="33">
        <v>11462295</v>
      </c>
      <c r="S244" s="33">
        <v>195708</v>
      </c>
      <c r="T244" s="38">
        <f t="shared" si="62"/>
        <v>1.707406762781799E-2</v>
      </c>
      <c r="U244" s="38">
        <f t="shared" si="63"/>
        <v>-1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5561292</v>
      </c>
      <c r="E245" s="33">
        <v>6142036</v>
      </c>
      <c r="F245" s="33">
        <v>1612893</v>
      </c>
      <c r="G245" s="38">
        <f t="shared" si="56"/>
        <v>0.29002127563163382</v>
      </c>
      <c r="H245" s="33">
        <v>1580861</v>
      </c>
      <c r="I245" s="38">
        <f t="shared" si="57"/>
        <v>0.28426146298378147</v>
      </c>
      <c r="J245" s="33">
        <v>1579379</v>
      </c>
      <c r="K245" s="38">
        <f t="shared" si="58"/>
        <v>0.25714258268756485</v>
      </c>
      <c r="L245" s="33">
        <v>0</v>
      </c>
      <c r="M245" s="38">
        <f t="shared" si="59"/>
        <v>0</v>
      </c>
      <c r="N245" s="33">
        <f t="shared" si="60"/>
        <v>4773133</v>
      </c>
      <c r="O245" s="38">
        <f t="shared" si="61"/>
        <v>0.77712553296659281</v>
      </c>
      <c r="P245" s="33">
        <v>1504187</v>
      </c>
      <c r="Q245" s="33">
        <v>6980611</v>
      </c>
      <c r="R245" s="33">
        <v>5455611</v>
      </c>
      <c r="S245" s="33">
        <v>4618793</v>
      </c>
      <c r="T245" s="38">
        <f t="shared" si="62"/>
        <v>0.84661333075250411</v>
      </c>
      <c r="U245" s="38">
        <f t="shared" si="63"/>
        <v>4.9988465529884341E-2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77772878</v>
      </c>
      <c r="E247" s="34">
        <f>SUM(E241:E246)</f>
        <v>72585651</v>
      </c>
      <c r="F247" s="34">
        <f>SUM(F241:F246)</f>
        <v>10811188</v>
      </c>
      <c r="G247" s="39">
        <f t="shared" si="56"/>
        <v>0.13900974578824252</v>
      </c>
      <c r="H247" s="34">
        <f>SUM(H241:H246)</f>
        <v>12659725</v>
      </c>
      <c r="I247" s="39">
        <f t="shared" si="57"/>
        <v>0.1627781474153496</v>
      </c>
      <c r="J247" s="34">
        <f>SUM(J241:J246)</f>
        <v>11518832</v>
      </c>
      <c r="K247" s="39">
        <f t="shared" si="58"/>
        <v>0.15869296260771981</v>
      </c>
      <c r="L247" s="34">
        <f>SUM(L241:L246)</f>
        <v>0</v>
      </c>
      <c r="M247" s="39">
        <f t="shared" si="59"/>
        <v>0</v>
      </c>
      <c r="N247" s="34">
        <f t="shared" si="60"/>
        <v>34989745</v>
      </c>
      <c r="O247" s="39">
        <f t="shared" si="61"/>
        <v>0.48204768460366915</v>
      </c>
      <c r="P247" s="34">
        <f>SUM(P241:P246)</f>
        <v>8057419</v>
      </c>
      <c r="Q247" s="34">
        <f>SUM(Q241:Q246)</f>
        <v>38281589</v>
      </c>
      <c r="R247" s="34">
        <f>SUM(R241:R246)</f>
        <v>36853591</v>
      </c>
      <c r="S247" s="34">
        <f>SUM(S241:S246)</f>
        <v>23167104</v>
      </c>
      <c r="T247" s="39">
        <f t="shared" si="62"/>
        <v>0.62862541671990657</v>
      </c>
      <c r="U247" s="39">
        <f t="shared" si="63"/>
        <v>0.42959327298232841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11160484</v>
      </c>
      <c r="E248" s="33">
        <v>11231933</v>
      </c>
      <c r="F248" s="33">
        <v>936022</v>
      </c>
      <c r="G248" s="38">
        <f t="shared" si="56"/>
        <v>8.3869301725624082E-2</v>
      </c>
      <c r="H248" s="33">
        <v>138816</v>
      </c>
      <c r="I248" s="38">
        <f t="shared" si="57"/>
        <v>1.2438170244229552E-2</v>
      </c>
      <c r="J248" s="33">
        <v>16185</v>
      </c>
      <c r="K248" s="38">
        <f t="shared" si="58"/>
        <v>1.440980817816488E-3</v>
      </c>
      <c r="L248" s="33">
        <v>0</v>
      </c>
      <c r="M248" s="38">
        <f t="shared" si="59"/>
        <v>0</v>
      </c>
      <c r="N248" s="33">
        <f t="shared" si="60"/>
        <v>1091023</v>
      </c>
      <c r="O248" s="38">
        <f t="shared" si="61"/>
        <v>9.7135818028829049E-2</v>
      </c>
      <c r="P248" s="33">
        <v>646761</v>
      </c>
      <c r="Q248" s="33">
        <v>12910379</v>
      </c>
      <c r="R248" s="33">
        <v>12887379</v>
      </c>
      <c r="S248" s="33">
        <v>2488528</v>
      </c>
      <c r="T248" s="38">
        <f t="shared" si="62"/>
        <v>0.19309806904879573</v>
      </c>
      <c r="U248" s="38">
        <f t="shared" si="63"/>
        <v>-0.97497529999489763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418456</v>
      </c>
      <c r="E249" s="33">
        <v>418456</v>
      </c>
      <c r="F249" s="33">
        <v>29209</v>
      </c>
      <c r="G249" s="38">
        <f t="shared" si="56"/>
        <v>6.9801842965568656E-2</v>
      </c>
      <c r="H249" s="33">
        <v>46663</v>
      </c>
      <c r="I249" s="38">
        <f t="shared" si="57"/>
        <v>0.1115123214866079</v>
      </c>
      <c r="J249" s="33">
        <v>22423</v>
      </c>
      <c r="K249" s="38">
        <f t="shared" si="58"/>
        <v>5.3585084214349897E-2</v>
      </c>
      <c r="L249" s="33">
        <v>0</v>
      </c>
      <c r="M249" s="38">
        <f t="shared" si="59"/>
        <v>0</v>
      </c>
      <c r="N249" s="33">
        <f t="shared" si="60"/>
        <v>98295</v>
      </c>
      <c r="O249" s="38">
        <f t="shared" si="61"/>
        <v>0.23489924866652648</v>
      </c>
      <c r="P249" s="33">
        <v>0</v>
      </c>
      <c r="Q249" s="33">
        <v>66762</v>
      </c>
      <c r="R249" s="33">
        <v>325000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15471864</v>
      </c>
      <c r="E250" s="33">
        <v>15221864</v>
      </c>
      <c r="F250" s="33">
        <v>185695</v>
      </c>
      <c r="G250" s="38">
        <f t="shared" si="56"/>
        <v>1.2002109118849545E-2</v>
      </c>
      <c r="H250" s="33">
        <v>761501</v>
      </c>
      <c r="I250" s="38">
        <f t="shared" si="57"/>
        <v>4.9218439355464862E-2</v>
      </c>
      <c r="J250" s="33">
        <v>-50231</v>
      </c>
      <c r="K250" s="38">
        <f t="shared" si="58"/>
        <v>-3.2999243719428841E-3</v>
      </c>
      <c r="L250" s="33">
        <v>0</v>
      </c>
      <c r="M250" s="38">
        <f t="shared" si="59"/>
        <v>0</v>
      </c>
      <c r="N250" s="33">
        <f t="shared" si="60"/>
        <v>896965</v>
      </c>
      <c r="O250" s="38">
        <f t="shared" si="61"/>
        <v>5.8926094727951843E-2</v>
      </c>
      <c r="P250" s="33">
        <v>91194</v>
      </c>
      <c r="Q250" s="33">
        <v>15118246</v>
      </c>
      <c r="R250" s="33">
        <v>15268342</v>
      </c>
      <c r="S250" s="33">
        <v>1150568</v>
      </c>
      <c r="T250" s="38">
        <f t="shared" si="62"/>
        <v>7.5356446692116275E-2</v>
      </c>
      <c r="U250" s="38">
        <f t="shared" si="63"/>
        <v>-1.550814746584205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519500</v>
      </c>
      <c r="E251" s="33">
        <v>358270</v>
      </c>
      <c r="F251" s="33">
        <v>44385</v>
      </c>
      <c r="G251" s="38">
        <f t="shared" si="56"/>
        <v>8.5437921077959583E-2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44385</v>
      </c>
      <c r="O251" s="38">
        <f t="shared" si="61"/>
        <v>0.12388701258827141</v>
      </c>
      <c r="P251" s="33">
        <v>94414</v>
      </c>
      <c r="Q251" s="33">
        <v>9000000</v>
      </c>
      <c r="R251" s="33">
        <v>1500000</v>
      </c>
      <c r="S251" s="33">
        <v>94414</v>
      </c>
      <c r="T251" s="38">
        <f t="shared" si="62"/>
        <v>6.2942666666666661E-2</v>
      </c>
      <c r="U251" s="38">
        <f t="shared" si="63"/>
        <v>-1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95000</v>
      </c>
      <c r="E252" s="33">
        <v>95000</v>
      </c>
      <c r="F252" s="33">
        <v>26750</v>
      </c>
      <c r="G252" s="38">
        <f t="shared" si="56"/>
        <v>0.28157894736842104</v>
      </c>
      <c r="H252" s="33">
        <v>0</v>
      </c>
      <c r="I252" s="38">
        <f t="shared" si="57"/>
        <v>0</v>
      </c>
      <c r="J252" s="33">
        <v>28850</v>
      </c>
      <c r="K252" s="38">
        <f t="shared" si="58"/>
        <v>0.30368421052631578</v>
      </c>
      <c r="L252" s="33">
        <v>0</v>
      </c>
      <c r="M252" s="38">
        <f t="shared" si="59"/>
        <v>0</v>
      </c>
      <c r="N252" s="33">
        <f t="shared" si="60"/>
        <v>55600</v>
      </c>
      <c r="O252" s="38">
        <f t="shared" si="61"/>
        <v>0.58526315789473682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27665304</v>
      </c>
      <c r="E254" s="34">
        <f>SUM(E248:E253)</f>
        <v>27325523</v>
      </c>
      <c r="F254" s="34">
        <f>SUM(F248:F253)</f>
        <v>1222061</v>
      </c>
      <c r="G254" s="39">
        <f t="shared" si="56"/>
        <v>4.4173055174090987E-2</v>
      </c>
      <c r="H254" s="34">
        <f>SUM(H248:H253)</f>
        <v>946980</v>
      </c>
      <c r="I254" s="39">
        <f t="shared" si="57"/>
        <v>3.4229878695712146E-2</v>
      </c>
      <c r="J254" s="34">
        <f>SUM(J248:J253)</f>
        <v>17227</v>
      </c>
      <c r="K254" s="39">
        <f t="shared" si="58"/>
        <v>6.3043624087268156E-4</v>
      </c>
      <c r="L254" s="34">
        <f>SUM(L248:L253)</f>
        <v>0</v>
      </c>
      <c r="M254" s="39">
        <f t="shared" si="59"/>
        <v>0</v>
      </c>
      <c r="N254" s="34">
        <f t="shared" si="60"/>
        <v>2186268</v>
      </c>
      <c r="O254" s="39">
        <f t="shared" si="61"/>
        <v>8.0008276511304099E-2</v>
      </c>
      <c r="P254" s="34">
        <f>SUM(P248:P253)</f>
        <v>832369</v>
      </c>
      <c r="Q254" s="34">
        <f>SUM(Q248:Q253)</f>
        <v>37095387</v>
      </c>
      <c r="R254" s="34">
        <f>SUM(R248:R253)</f>
        <v>29980721</v>
      </c>
      <c r="S254" s="34">
        <f>SUM(S248:S253)</f>
        <v>3733510</v>
      </c>
      <c r="T254" s="39">
        <f t="shared" si="62"/>
        <v>0.1245303606941274</v>
      </c>
      <c r="U254" s="39">
        <f t="shared" si="63"/>
        <v>-0.9793036501839929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68603755</v>
      </c>
      <c r="E255" s="33">
        <v>78898788</v>
      </c>
      <c r="F255" s="33">
        <v>16383336</v>
      </c>
      <c r="G255" s="38">
        <f t="shared" si="56"/>
        <v>0.23881106799474752</v>
      </c>
      <c r="H255" s="33">
        <v>23117303</v>
      </c>
      <c r="I255" s="38">
        <f t="shared" si="57"/>
        <v>0.33696847934927177</v>
      </c>
      <c r="J255" s="33">
        <v>20990387</v>
      </c>
      <c r="K255" s="38">
        <f t="shared" si="58"/>
        <v>0.26604194477613524</v>
      </c>
      <c r="L255" s="33">
        <v>0</v>
      </c>
      <c r="M255" s="38">
        <f t="shared" si="59"/>
        <v>0</v>
      </c>
      <c r="N255" s="33">
        <f t="shared" si="60"/>
        <v>60491026</v>
      </c>
      <c r="O255" s="38">
        <f t="shared" si="61"/>
        <v>0.76669144778244247</v>
      </c>
      <c r="P255" s="33">
        <v>17295216</v>
      </c>
      <c r="Q255" s="33">
        <v>66762900</v>
      </c>
      <c r="R255" s="33">
        <v>68809407</v>
      </c>
      <c r="S255" s="33">
        <v>52334404</v>
      </c>
      <c r="T255" s="38">
        <f t="shared" si="62"/>
        <v>0.76057048420719564</v>
      </c>
      <c r="U255" s="38">
        <f t="shared" si="63"/>
        <v>0.21365278120839881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2597431</v>
      </c>
      <c r="E256" s="33">
        <v>2752431</v>
      </c>
      <c r="F256" s="33">
        <v>363561</v>
      </c>
      <c r="G256" s="38">
        <f t="shared" si="56"/>
        <v>0.13996945443401576</v>
      </c>
      <c r="H256" s="33">
        <v>487075</v>
      </c>
      <c r="I256" s="38">
        <f t="shared" si="57"/>
        <v>0.18752182444884966</v>
      </c>
      <c r="J256" s="33">
        <v>446426</v>
      </c>
      <c r="K256" s="38">
        <f t="shared" si="58"/>
        <v>0.1621933483527834</v>
      </c>
      <c r="L256" s="33">
        <v>0</v>
      </c>
      <c r="M256" s="38">
        <f t="shared" si="59"/>
        <v>0</v>
      </c>
      <c r="N256" s="33">
        <f t="shared" si="60"/>
        <v>1297062</v>
      </c>
      <c r="O256" s="38">
        <f t="shared" si="61"/>
        <v>0.47124233087041961</v>
      </c>
      <c r="P256" s="33">
        <v>379419</v>
      </c>
      <c r="Q256" s="33">
        <v>2587431</v>
      </c>
      <c r="R256" s="33">
        <v>2587431</v>
      </c>
      <c r="S256" s="33">
        <v>1161957</v>
      </c>
      <c r="T256" s="38">
        <f t="shared" si="62"/>
        <v>0.44907748264591402</v>
      </c>
      <c r="U256" s="38">
        <f t="shared" si="63"/>
        <v>0.17660422909764661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66905430</v>
      </c>
      <c r="E257" s="33">
        <v>66905430</v>
      </c>
      <c r="F257" s="33">
        <v>14951005</v>
      </c>
      <c r="G257" s="38">
        <f t="shared" si="56"/>
        <v>0.22346474718120787</v>
      </c>
      <c r="H257" s="33">
        <v>16647091</v>
      </c>
      <c r="I257" s="38">
        <f t="shared" si="57"/>
        <v>0.24881524563850796</v>
      </c>
      <c r="J257" s="33">
        <v>14961468</v>
      </c>
      <c r="K257" s="38">
        <f t="shared" si="58"/>
        <v>0.22362113209645315</v>
      </c>
      <c r="L257" s="33">
        <v>0</v>
      </c>
      <c r="M257" s="38">
        <f t="shared" si="59"/>
        <v>0</v>
      </c>
      <c r="N257" s="33">
        <f t="shared" si="60"/>
        <v>46559564</v>
      </c>
      <c r="O257" s="38">
        <f t="shared" si="61"/>
        <v>0.69590112491616896</v>
      </c>
      <c r="P257" s="33">
        <v>36606577</v>
      </c>
      <c r="Q257" s="33">
        <v>45812040</v>
      </c>
      <c r="R257" s="33">
        <v>45446485</v>
      </c>
      <c r="S257" s="33">
        <v>37982903</v>
      </c>
      <c r="T257" s="38">
        <f t="shared" si="62"/>
        <v>0.83577207346178695</v>
      </c>
      <c r="U257" s="38">
        <f t="shared" si="63"/>
        <v>-0.59129016624526243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138106616</v>
      </c>
      <c r="E259" s="34">
        <f>SUM(E255:E258)</f>
        <v>148556649</v>
      </c>
      <c r="F259" s="34">
        <f>SUM(F255:F258)</f>
        <v>31697902</v>
      </c>
      <c r="G259" s="39">
        <f t="shared" si="56"/>
        <v>0.22951762137159309</v>
      </c>
      <c r="H259" s="34">
        <f>SUM(H255:H258)</f>
        <v>40251469</v>
      </c>
      <c r="I259" s="39">
        <f t="shared" si="57"/>
        <v>0.29145214158313748</v>
      </c>
      <c r="J259" s="34">
        <f>SUM(J255:J258)</f>
        <v>36398281</v>
      </c>
      <c r="K259" s="39">
        <f t="shared" si="58"/>
        <v>0.24501280316305465</v>
      </c>
      <c r="L259" s="34">
        <f>SUM(L255:L258)</f>
        <v>0</v>
      </c>
      <c r="M259" s="39">
        <f t="shared" si="59"/>
        <v>0</v>
      </c>
      <c r="N259" s="34">
        <f t="shared" si="60"/>
        <v>108347652</v>
      </c>
      <c r="O259" s="39">
        <f t="shared" si="61"/>
        <v>0.72933559506986456</v>
      </c>
      <c r="P259" s="34">
        <f>SUM(P255:P258)</f>
        <v>54281212</v>
      </c>
      <c r="Q259" s="34">
        <f>SUM(Q255:Q258)</f>
        <v>115162371</v>
      </c>
      <c r="R259" s="34">
        <f>SUM(R255:R258)</f>
        <v>116843323</v>
      </c>
      <c r="S259" s="34">
        <f>SUM(S255:S258)</f>
        <v>91479264</v>
      </c>
      <c r="T259" s="39">
        <f t="shared" si="62"/>
        <v>0.78292247816334359</v>
      </c>
      <c r="U259" s="39">
        <f t="shared" si="63"/>
        <v>-0.32944973667868727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445268376</v>
      </c>
      <c r="E260" s="34">
        <f>SUM(E234:E239,E241:E246,E248:E253,E255:E258)</f>
        <v>444936152</v>
      </c>
      <c r="F260" s="34">
        <f>SUM(F234:F239,F241:F246,F248:F253,F255:F258)</f>
        <v>74374901</v>
      </c>
      <c r="G260" s="39">
        <f t="shared" si="56"/>
        <v>0.16703387217420534</v>
      </c>
      <c r="H260" s="34">
        <f>SUM(H234:H239,H241:H246,H248:H253,H255:H258)</f>
        <v>88525847</v>
      </c>
      <c r="I260" s="39">
        <f t="shared" si="57"/>
        <v>0.19881458412847178</v>
      </c>
      <c r="J260" s="34">
        <f>SUM(J234:J239,J241:J246,J248:J253,J255:J258)</f>
        <v>82892460</v>
      </c>
      <c r="K260" s="39">
        <f t="shared" si="58"/>
        <v>0.18630192135971904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245793208</v>
      </c>
      <c r="O260" s="39">
        <f t="shared" si="61"/>
        <v>0.55242354862636556</v>
      </c>
      <c r="P260" s="34">
        <f>SUM(P234:P239,P241:P246,P248:P253,P255:P258)</f>
        <v>103871098</v>
      </c>
      <c r="Q260" s="34">
        <f>SUM(Q234:Q239,Q241:Q246,Q248:Q253,Q255:Q258)</f>
        <v>389097173</v>
      </c>
      <c r="R260" s="34">
        <f>SUM(R234:R239,R241:R246,R248:R253,R255:R258)</f>
        <v>378637568</v>
      </c>
      <c r="S260" s="34">
        <f>SUM(S234:S239,S241:S246,S248:S253,S255:S258)</f>
        <v>215870528</v>
      </c>
      <c r="T260" s="39">
        <f t="shared" si="62"/>
        <v>0.57012443097035737</v>
      </c>
      <c r="U260" s="39">
        <f t="shared" si="63"/>
        <v>-0.20196800076186738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10736659</v>
      </c>
      <c r="E264" s="33">
        <v>10160826</v>
      </c>
      <c r="F264" s="33">
        <v>2314920</v>
      </c>
      <c r="G264" s="38">
        <f t="shared" si="64"/>
        <v>0.21560897109612961</v>
      </c>
      <c r="H264" s="33">
        <v>2624982</v>
      </c>
      <c r="I264" s="38">
        <f t="shared" si="65"/>
        <v>0.24448778712260491</v>
      </c>
      <c r="J264" s="33">
        <v>2514129</v>
      </c>
      <c r="K264" s="38">
        <f t="shared" si="66"/>
        <v>0.24743352558148324</v>
      </c>
      <c r="L264" s="33">
        <v>0</v>
      </c>
      <c r="M264" s="38">
        <f t="shared" si="67"/>
        <v>0</v>
      </c>
      <c r="N264" s="33">
        <f t="shared" si="68"/>
        <v>7454031</v>
      </c>
      <c r="O264" s="38">
        <f t="shared" si="69"/>
        <v>0.73360482700914276</v>
      </c>
      <c r="P264" s="33">
        <v>2041670</v>
      </c>
      <c r="Q264" s="33">
        <v>11299284</v>
      </c>
      <c r="R264" s="33">
        <v>10362880</v>
      </c>
      <c r="S264" s="33">
        <v>6600060</v>
      </c>
      <c r="T264" s="38">
        <f t="shared" si="70"/>
        <v>0.63689437685276684</v>
      </c>
      <c r="U264" s="38">
        <f t="shared" si="71"/>
        <v>0.23140811198675593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27096476</v>
      </c>
      <c r="E265" s="33">
        <v>29444026</v>
      </c>
      <c r="F265" s="33">
        <v>6354446</v>
      </c>
      <c r="G265" s="38">
        <f t="shared" si="64"/>
        <v>0.23451189741426154</v>
      </c>
      <c r="H265" s="33">
        <v>8790378</v>
      </c>
      <c r="I265" s="38">
        <f t="shared" si="65"/>
        <v>0.3244103772018177</v>
      </c>
      <c r="J265" s="33">
        <v>6825588</v>
      </c>
      <c r="K265" s="38">
        <f t="shared" si="66"/>
        <v>0.2318157170490204</v>
      </c>
      <c r="L265" s="33">
        <v>0</v>
      </c>
      <c r="M265" s="38">
        <f t="shared" si="67"/>
        <v>0</v>
      </c>
      <c r="N265" s="33">
        <f t="shared" si="68"/>
        <v>21970412</v>
      </c>
      <c r="O265" s="38">
        <f t="shared" si="69"/>
        <v>0.74617553998899466</v>
      </c>
      <c r="P265" s="33">
        <v>7024355</v>
      </c>
      <c r="Q265" s="33">
        <v>16392725</v>
      </c>
      <c r="R265" s="33">
        <v>25735325</v>
      </c>
      <c r="S265" s="33">
        <v>16914055</v>
      </c>
      <c r="T265" s="38">
        <f t="shared" si="70"/>
        <v>0.65723106275129617</v>
      </c>
      <c r="U265" s="38">
        <f t="shared" si="71"/>
        <v>-2.8296832947651396E-2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37833135</v>
      </c>
      <c r="E267" s="34">
        <f>SUM(E263:E266)</f>
        <v>39604852</v>
      </c>
      <c r="F267" s="34">
        <f>SUM(F263:F266)</f>
        <v>8669366</v>
      </c>
      <c r="G267" s="39">
        <f t="shared" si="64"/>
        <v>0.2291474391429629</v>
      </c>
      <c r="H267" s="34">
        <f>SUM(H263:H266)</f>
        <v>11415360</v>
      </c>
      <c r="I267" s="39">
        <f t="shared" si="65"/>
        <v>0.30172915884448909</v>
      </c>
      <c r="J267" s="34">
        <f>SUM(J263:J266)</f>
        <v>9339717</v>
      </c>
      <c r="K267" s="39">
        <f t="shared" si="66"/>
        <v>0.23582254517704043</v>
      </c>
      <c r="L267" s="34">
        <f>SUM(L263:L266)</f>
        <v>0</v>
      </c>
      <c r="M267" s="39">
        <f t="shared" si="67"/>
        <v>0</v>
      </c>
      <c r="N267" s="34">
        <f t="shared" si="68"/>
        <v>29424443</v>
      </c>
      <c r="O267" s="39">
        <f t="shared" si="69"/>
        <v>0.74295045970630058</v>
      </c>
      <c r="P267" s="34">
        <f>SUM(P263:P266)</f>
        <v>9066025</v>
      </c>
      <c r="Q267" s="34">
        <f>SUM(Q263:Q266)</f>
        <v>27692009</v>
      </c>
      <c r="R267" s="34">
        <f>SUM(R263:R266)</f>
        <v>36098205</v>
      </c>
      <c r="S267" s="34">
        <f>SUM(S263:S266)</f>
        <v>23514115</v>
      </c>
      <c r="T267" s="39">
        <f t="shared" si="70"/>
        <v>0.65139291552031464</v>
      </c>
      <c r="U267" s="39">
        <f t="shared" si="71"/>
        <v>3.0188754167344456E-2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2247956</v>
      </c>
      <c r="E268" s="33">
        <v>2779750</v>
      </c>
      <c r="F268" s="33">
        <v>334923</v>
      </c>
      <c r="G268" s="38">
        <f t="shared" si="64"/>
        <v>0.14899001581881496</v>
      </c>
      <c r="H268" s="33">
        <v>600701</v>
      </c>
      <c r="I268" s="38">
        <f t="shared" si="65"/>
        <v>0.26722097763479358</v>
      </c>
      <c r="J268" s="33">
        <v>687867</v>
      </c>
      <c r="K268" s="38">
        <f t="shared" si="66"/>
        <v>0.24745642593758432</v>
      </c>
      <c r="L268" s="33">
        <v>0</v>
      </c>
      <c r="M268" s="38">
        <f t="shared" si="67"/>
        <v>0</v>
      </c>
      <c r="N268" s="33">
        <f t="shared" si="68"/>
        <v>1623491</v>
      </c>
      <c r="O268" s="38">
        <f t="shared" si="69"/>
        <v>0.5840420901160176</v>
      </c>
      <c r="P268" s="33">
        <v>369965</v>
      </c>
      <c r="Q268" s="33">
        <v>2728770</v>
      </c>
      <c r="R268" s="33">
        <v>2141425</v>
      </c>
      <c r="S268" s="33">
        <v>1313073</v>
      </c>
      <c r="T268" s="38">
        <f t="shared" si="70"/>
        <v>0.61317720676652232</v>
      </c>
      <c r="U268" s="38">
        <f t="shared" si="71"/>
        <v>0.8592758774478666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4785852</v>
      </c>
      <c r="E269" s="33">
        <v>4785852</v>
      </c>
      <c r="F269" s="33">
        <v>511646</v>
      </c>
      <c r="G269" s="38">
        <f t="shared" si="64"/>
        <v>0.10690802807943078</v>
      </c>
      <c r="H269" s="33">
        <v>904742</v>
      </c>
      <c r="I269" s="38">
        <f t="shared" si="65"/>
        <v>0.18904512717902686</v>
      </c>
      <c r="J269" s="33">
        <v>769650</v>
      </c>
      <c r="K269" s="38">
        <f t="shared" si="66"/>
        <v>0.16081776034862758</v>
      </c>
      <c r="L269" s="33">
        <v>0</v>
      </c>
      <c r="M269" s="38">
        <f t="shared" si="67"/>
        <v>0</v>
      </c>
      <c r="N269" s="33">
        <f t="shared" si="68"/>
        <v>2186038</v>
      </c>
      <c r="O269" s="38">
        <f t="shared" si="69"/>
        <v>0.45677091560708522</v>
      </c>
      <c r="P269" s="33">
        <v>520930</v>
      </c>
      <c r="Q269" s="33">
        <v>4456504</v>
      </c>
      <c r="R269" s="33">
        <v>4489702</v>
      </c>
      <c r="S269" s="33">
        <v>1529410</v>
      </c>
      <c r="T269" s="38">
        <f t="shared" si="70"/>
        <v>0.34064844392790433</v>
      </c>
      <c r="U269" s="38">
        <f t="shared" si="71"/>
        <v>0.47745378457758236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818810</v>
      </c>
      <c r="E271" s="33">
        <v>1449569</v>
      </c>
      <c r="F271" s="33">
        <v>87440</v>
      </c>
      <c r="G271" s="38">
        <f t="shared" si="64"/>
        <v>0.10678912079725456</v>
      </c>
      <c r="H271" s="33">
        <v>110545</v>
      </c>
      <c r="I271" s="38">
        <f t="shared" si="65"/>
        <v>0.13500690025769105</v>
      </c>
      <c r="J271" s="33">
        <v>70024</v>
      </c>
      <c r="K271" s="38">
        <f t="shared" si="66"/>
        <v>4.8306772564810641E-2</v>
      </c>
      <c r="L271" s="33">
        <v>0</v>
      </c>
      <c r="M271" s="38">
        <f t="shared" si="67"/>
        <v>0</v>
      </c>
      <c r="N271" s="33">
        <f t="shared" si="68"/>
        <v>268009</v>
      </c>
      <c r="O271" s="38">
        <f t="shared" si="69"/>
        <v>0.18488874969042524</v>
      </c>
      <c r="P271" s="33">
        <v>82946</v>
      </c>
      <c r="Q271" s="33">
        <v>1357955</v>
      </c>
      <c r="R271" s="33">
        <v>800863</v>
      </c>
      <c r="S271" s="33">
        <v>263545</v>
      </c>
      <c r="T271" s="38">
        <f t="shared" si="70"/>
        <v>0.32907625898561926</v>
      </c>
      <c r="U271" s="38">
        <f t="shared" si="71"/>
        <v>-0.15578810310322377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827601</v>
      </c>
      <c r="E272" s="33">
        <v>885916</v>
      </c>
      <c r="F272" s="33">
        <v>164212</v>
      </c>
      <c r="G272" s="38">
        <f t="shared" si="64"/>
        <v>0.19841928658858557</v>
      </c>
      <c r="H272" s="33">
        <v>220214</v>
      </c>
      <c r="I272" s="38">
        <f t="shared" si="65"/>
        <v>0.26608716035867525</v>
      </c>
      <c r="J272" s="33">
        <v>153400</v>
      </c>
      <c r="K272" s="38">
        <f t="shared" si="66"/>
        <v>0.17315411393405244</v>
      </c>
      <c r="L272" s="33">
        <v>0</v>
      </c>
      <c r="M272" s="38">
        <f t="shared" si="67"/>
        <v>0</v>
      </c>
      <c r="N272" s="33">
        <f t="shared" si="68"/>
        <v>537826</v>
      </c>
      <c r="O272" s="38">
        <f t="shared" si="69"/>
        <v>0.60708464459384415</v>
      </c>
      <c r="P272" s="33">
        <v>374777</v>
      </c>
      <c r="Q272" s="33">
        <v>878904</v>
      </c>
      <c r="R272" s="33">
        <v>737505</v>
      </c>
      <c r="S272" s="33">
        <v>1136207</v>
      </c>
      <c r="T272" s="38">
        <f t="shared" si="70"/>
        <v>1.5406092162087037</v>
      </c>
      <c r="U272" s="38">
        <f t="shared" si="71"/>
        <v>-0.59068993027853889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823601</v>
      </c>
      <c r="E273" s="33">
        <v>828687</v>
      </c>
      <c r="F273" s="33">
        <v>68925</v>
      </c>
      <c r="G273" s="38">
        <f t="shared" si="64"/>
        <v>8.3687368033793064E-2</v>
      </c>
      <c r="H273" s="33">
        <v>71850</v>
      </c>
      <c r="I273" s="38">
        <f t="shared" si="65"/>
        <v>8.7238845023257627E-2</v>
      </c>
      <c r="J273" s="33">
        <v>61697</v>
      </c>
      <c r="K273" s="38">
        <f t="shared" si="66"/>
        <v>7.4451511849467897E-2</v>
      </c>
      <c r="L273" s="33">
        <v>0</v>
      </c>
      <c r="M273" s="38">
        <f t="shared" si="67"/>
        <v>0</v>
      </c>
      <c r="N273" s="33">
        <f t="shared" si="68"/>
        <v>202472</v>
      </c>
      <c r="O273" s="38">
        <f t="shared" si="69"/>
        <v>0.24432867898253502</v>
      </c>
      <c r="P273" s="33">
        <v>56530</v>
      </c>
      <c r="Q273" s="33">
        <v>785759</v>
      </c>
      <c r="R273" s="33">
        <v>785759</v>
      </c>
      <c r="S273" s="33">
        <v>187063</v>
      </c>
      <c r="T273" s="38">
        <f t="shared" si="70"/>
        <v>0.23806663366248429</v>
      </c>
      <c r="U273" s="38">
        <f t="shared" si="71"/>
        <v>9.1402794976118917E-2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9503820</v>
      </c>
      <c r="E275" s="34">
        <f>SUM(E268:E274)</f>
        <v>10729774</v>
      </c>
      <c r="F275" s="34">
        <f>SUM(F268:F274)</f>
        <v>1167146</v>
      </c>
      <c r="G275" s="39">
        <f t="shared" si="64"/>
        <v>0.12280809190409751</v>
      </c>
      <c r="H275" s="34">
        <f>SUM(H268:H274)</f>
        <v>1908052</v>
      </c>
      <c r="I275" s="39">
        <f t="shared" si="65"/>
        <v>0.20076684954050056</v>
      </c>
      <c r="J275" s="34">
        <f>SUM(J268:J274)</f>
        <v>1742638</v>
      </c>
      <c r="K275" s="39">
        <f t="shared" si="66"/>
        <v>0.16241143569286734</v>
      </c>
      <c r="L275" s="34">
        <f>SUM(L268:L274)</f>
        <v>0</v>
      </c>
      <c r="M275" s="39">
        <f t="shared" si="67"/>
        <v>0</v>
      </c>
      <c r="N275" s="34">
        <f t="shared" si="68"/>
        <v>4817836</v>
      </c>
      <c r="O275" s="39">
        <f t="shared" si="69"/>
        <v>0.44901560834366128</v>
      </c>
      <c r="P275" s="34">
        <f>SUM(P268:P274)</f>
        <v>1405148</v>
      </c>
      <c r="Q275" s="34">
        <f>SUM(Q268:Q274)</f>
        <v>10207892</v>
      </c>
      <c r="R275" s="34">
        <f>SUM(R268:R274)</f>
        <v>8955254</v>
      </c>
      <c r="S275" s="34">
        <f>SUM(S268:S274)</f>
        <v>4429298</v>
      </c>
      <c r="T275" s="39">
        <f t="shared" si="70"/>
        <v>0.49460327981763552</v>
      </c>
      <c r="U275" s="39">
        <f t="shared" si="71"/>
        <v>0.24018110547785709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2103690</v>
      </c>
      <c r="E276" s="33">
        <v>2103690</v>
      </c>
      <c r="F276" s="33">
        <v>39096</v>
      </c>
      <c r="G276" s="38">
        <f t="shared" si="64"/>
        <v>1.8584487258103619E-2</v>
      </c>
      <c r="H276" s="33">
        <v>22443</v>
      </c>
      <c r="I276" s="38">
        <f t="shared" si="65"/>
        <v>1.0668396959628082E-2</v>
      </c>
      <c r="J276" s="33">
        <v>31068</v>
      </c>
      <c r="K276" s="38">
        <f t="shared" si="66"/>
        <v>1.4768335638806097E-2</v>
      </c>
      <c r="L276" s="33">
        <v>0</v>
      </c>
      <c r="M276" s="38">
        <f t="shared" si="67"/>
        <v>0</v>
      </c>
      <c r="N276" s="33">
        <f t="shared" si="68"/>
        <v>92607</v>
      </c>
      <c r="O276" s="38">
        <f t="shared" si="69"/>
        <v>4.4021219856537799E-2</v>
      </c>
      <c r="P276" s="33">
        <v>33268</v>
      </c>
      <c r="Q276" s="33">
        <v>2026108</v>
      </c>
      <c r="R276" s="33">
        <v>2003528</v>
      </c>
      <c r="S276" s="33">
        <v>97796</v>
      </c>
      <c r="T276" s="38">
        <f t="shared" si="70"/>
        <v>4.8811895815780965E-2</v>
      </c>
      <c r="U276" s="38">
        <f t="shared" si="71"/>
        <v>-6.6129614043525353E-2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4121428</v>
      </c>
      <c r="E277" s="33">
        <v>4425100</v>
      </c>
      <c r="F277" s="33">
        <v>971200</v>
      </c>
      <c r="G277" s="38">
        <f t="shared" si="64"/>
        <v>0.23564647981233688</v>
      </c>
      <c r="H277" s="33">
        <v>1212385</v>
      </c>
      <c r="I277" s="38">
        <f t="shared" si="65"/>
        <v>0.29416624529168045</v>
      </c>
      <c r="J277" s="33">
        <v>562131</v>
      </c>
      <c r="K277" s="38">
        <f t="shared" si="66"/>
        <v>0.12703238344896162</v>
      </c>
      <c r="L277" s="33">
        <v>0</v>
      </c>
      <c r="M277" s="38">
        <f t="shared" si="67"/>
        <v>0</v>
      </c>
      <c r="N277" s="33">
        <f t="shared" si="68"/>
        <v>2745716</v>
      </c>
      <c r="O277" s="38">
        <f t="shared" si="69"/>
        <v>0.62048676866059527</v>
      </c>
      <c r="P277" s="33">
        <v>1280090</v>
      </c>
      <c r="Q277" s="33">
        <v>0</v>
      </c>
      <c r="R277" s="33">
        <v>4125799</v>
      </c>
      <c r="S277" s="33">
        <v>2898631</v>
      </c>
      <c r="T277" s="38">
        <f t="shared" si="70"/>
        <v>0.70256234004613405</v>
      </c>
      <c r="U277" s="38">
        <f t="shared" si="71"/>
        <v>-0.56086603285706471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5330445</v>
      </c>
      <c r="E278" s="33">
        <v>5330445</v>
      </c>
      <c r="F278" s="33">
        <v>2033301</v>
      </c>
      <c r="G278" s="38">
        <f t="shared" si="64"/>
        <v>0.38145051679550207</v>
      </c>
      <c r="H278" s="33">
        <v>2624693</v>
      </c>
      <c r="I278" s="38">
        <f t="shared" si="65"/>
        <v>0.49239660103424759</v>
      </c>
      <c r="J278" s="33">
        <v>1214874</v>
      </c>
      <c r="K278" s="38">
        <f t="shared" si="66"/>
        <v>0.22791230375700341</v>
      </c>
      <c r="L278" s="33">
        <v>0</v>
      </c>
      <c r="M278" s="38">
        <f t="shared" si="67"/>
        <v>0</v>
      </c>
      <c r="N278" s="33">
        <f t="shared" si="68"/>
        <v>5872868</v>
      </c>
      <c r="O278" s="38">
        <f t="shared" si="69"/>
        <v>1.101759421586753</v>
      </c>
      <c r="P278" s="33">
        <v>1319901</v>
      </c>
      <c r="Q278" s="33">
        <v>5021381</v>
      </c>
      <c r="R278" s="33">
        <v>5021381</v>
      </c>
      <c r="S278" s="33">
        <v>4097786</v>
      </c>
      <c r="T278" s="38">
        <f t="shared" si="70"/>
        <v>0.81606753201957793</v>
      </c>
      <c r="U278" s="38">
        <f t="shared" si="71"/>
        <v>-7.9571876981682665E-2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446190</v>
      </c>
      <c r="E279" s="33">
        <v>319700</v>
      </c>
      <c r="F279" s="33">
        <v>63926</v>
      </c>
      <c r="G279" s="38">
        <f t="shared" si="64"/>
        <v>0.14327080391761357</v>
      </c>
      <c r="H279" s="33">
        <v>56476</v>
      </c>
      <c r="I279" s="38">
        <f t="shared" si="65"/>
        <v>0.12657388108205025</v>
      </c>
      <c r="J279" s="33">
        <v>66614</v>
      </c>
      <c r="K279" s="38">
        <f t="shared" si="66"/>
        <v>0.20836409133562714</v>
      </c>
      <c r="L279" s="33">
        <v>0</v>
      </c>
      <c r="M279" s="38">
        <f t="shared" si="67"/>
        <v>0</v>
      </c>
      <c r="N279" s="33">
        <f t="shared" si="68"/>
        <v>187016</v>
      </c>
      <c r="O279" s="38">
        <f t="shared" si="69"/>
        <v>0.58497341257428837</v>
      </c>
      <c r="P279" s="33">
        <v>46858</v>
      </c>
      <c r="Q279" s="33">
        <v>432477</v>
      </c>
      <c r="R279" s="33">
        <v>432477</v>
      </c>
      <c r="S279" s="33">
        <v>170993</v>
      </c>
      <c r="T279" s="38">
        <f t="shared" si="70"/>
        <v>0.39538056359066492</v>
      </c>
      <c r="U279" s="38">
        <f t="shared" si="71"/>
        <v>0.42161423876392501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2755425</v>
      </c>
      <c r="E280" s="33">
        <v>2755425</v>
      </c>
      <c r="F280" s="33">
        <v>958649</v>
      </c>
      <c r="G280" s="38">
        <f t="shared" si="64"/>
        <v>0.34791329831151274</v>
      </c>
      <c r="H280" s="33">
        <v>1049655</v>
      </c>
      <c r="I280" s="38">
        <f t="shared" si="65"/>
        <v>0.38094123411089031</v>
      </c>
      <c r="J280" s="33">
        <v>1049655</v>
      </c>
      <c r="K280" s="38">
        <f t="shared" si="66"/>
        <v>0.38094123411089031</v>
      </c>
      <c r="L280" s="33">
        <v>0</v>
      </c>
      <c r="M280" s="38">
        <f t="shared" si="67"/>
        <v>0</v>
      </c>
      <c r="N280" s="33">
        <f t="shared" si="68"/>
        <v>3057959</v>
      </c>
      <c r="O280" s="38">
        <f t="shared" si="69"/>
        <v>1.1097957665332934</v>
      </c>
      <c r="P280" s="33">
        <v>988261</v>
      </c>
      <c r="Q280" s="33">
        <v>2299445</v>
      </c>
      <c r="R280" s="33">
        <v>3313961</v>
      </c>
      <c r="S280" s="33">
        <v>2850146</v>
      </c>
      <c r="T280" s="38">
        <f t="shared" si="70"/>
        <v>0.86004210671157566</v>
      </c>
      <c r="U280" s="38">
        <f t="shared" si="71"/>
        <v>6.2123265007927975E-2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5819025</v>
      </c>
      <c r="E282" s="33">
        <v>5819025</v>
      </c>
      <c r="F282" s="33">
        <v>-850277</v>
      </c>
      <c r="G282" s="38">
        <f t="shared" si="64"/>
        <v>-0.14612018336405153</v>
      </c>
      <c r="H282" s="33">
        <v>1426147</v>
      </c>
      <c r="I282" s="38">
        <f t="shared" si="65"/>
        <v>0.24508349766498683</v>
      </c>
      <c r="J282" s="33">
        <v>2428775</v>
      </c>
      <c r="K282" s="38">
        <f t="shared" si="66"/>
        <v>0.41738521487706276</v>
      </c>
      <c r="L282" s="33">
        <v>0</v>
      </c>
      <c r="M282" s="38">
        <f t="shared" si="67"/>
        <v>0</v>
      </c>
      <c r="N282" s="33">
        <f t="shared" si="68"/>
        <v>3004645</v>
      </c>
      <c r="O282" s="38">
        <f t="shared" si="69"/>
        <v>0.51634852917799801</v>
      </c>
      <c r="P282" s="33">
        <v>1481742</v>
      </c>
      <c r="Q282" s="33">
        <v>2755700</v>
      </c>
      <c r="R282" s="33">
        <v>2755700</v>
      </c>
      <c r="S282" s="33">
        <v>6217222</v>
      </c>
      <c r="T282" s="38">
        <f t="shared" si="70"/>
        <v>2.2561316543890846</v>
      </c>
      <c r="U282" s="38">
        <f t="shared" si="71"/>
        <v>0.63913488313080147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643619</v>
      </c>
      <c r="E283" s="33">
        <v>313887</v>
      </c>
      <c r="F283" s="33">
        <v>69083</v>
      </c>
      <c r="G283" s="38">
        <f t="shared" si="64"/>
        <v>0.1073352402586002</v>
      </c>
      <c r="H283" s="33">
        <v>83610</v>
      </c>
      <c r="I283" s="38">
        <f t="shared" si="65"/>
        <v>0.12990604690041779</v>
      </c>
      <c r="J283" s="33">
        <v>26230</v>
      </c>
      <c r="K283" s="38">
        <f t="shared" si="66"/>
        <v>8.3565104639567747E-2</v>
      </c>
      <c r="L283" s="33">
        <v>0</v>
      </c>
      <c r="M283" s="38">
        <f t="shared" si="67"/>
        <v>0</v>
      </c>
      <c r="N283" s="33">
        <f t="shared" si="68"/>
        <v>178923</v>
      </c>
      <c r="O283" s="38">
        <f t="shared" si="69"/>
        <v>0.5700236072217072</v>
      </c>
      <c r="P283" s="33">
        <v>72245</v>
      </c>
      <c r="Q283" s="33">
        <v>817161</v>
      </c>
      <c r="R283" s="33">
        <v>817161</v>
      </c>
      <c r="S283" s="33">
        <v>133222</v>
      </c>
      <c r="T283" s="38">
        <f t="shared" si="70"/>
        <v>0.16303029635530819</v>
      </c>
      <c r="U283" s="38">
        <f t="shared" si="71"/>
        <v>-0.63692989134196143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21219822</v>
      </c>
      <c r="E285" s="34">
        <f>SUM(E276:E284)</f>
        <v>21067272</v>
      </c>
      <c r="F285" s="34">
        <f>SUM(F276:F284)</f>
        <v>3284978</v>
      </c>
      <c r="G285" s="39">
        <f t="shared" si="64"/>
        <v>0.15480704786307822</v>
      </c>
      <c r="H285" s="34">
        <f>SUM(H276:H284)</f>
        <v>6475409</v>
      </c>
      <c r="I285" s="39">
        <f t="shared" si="65"/>
        <v>0.30515849755949886</v>
      </c>
      <c r="J285" s="34">
        <f>SUM(J276:J284)</f>
        <v>5379347</v>
      </c>
      <c r="K285" s="39">
        <f t="shared" si="66"/>
        <v>0.25534141297458923</v>
      </c>
      <c r="L285" s="34">
        <f>SUM(L276:L284)</f>
        <v>0</v>
      </c>
      <c r="M285" s="39">
        <f t="shared" si="67"/>
        <v>0</v>
      </c>
      <c r="N285" s="34">
        <f t="shared" si="68"/>
        <v>15139734</v>
      </c>
      <c r="O285" s="39">
        <f t="shared" si="69"/>
        <v>0.71863761003323068</v>
      </c>
      <c r="P285" s="34">
        <f>SUM(P276:P284)</f>
        <v>5222365</v>
      </c>
      <c r="Q285" s="34">
        <f>SUM(Q276:Q284)</f>
        <v>13352272</v>
      </c>
      <c r="R285" s="34">
        <f>SUM(R276:R284)</f>
        <v>18470007</v>
      </c>
      <c r="S285" s="34">
        <f>SUM(S276:S284)</f>
        <v>16465796</v>
      </c>
      <c r="T285" s="39">
        <f t="shared" si="70"/>
        <v>0.89148834648519626</v>
      </c>
      <c r="U285" s="39">
        <f t="shared" si="71"/>
        <v>3.0059561137530499E-2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54219</v>
      </c>
      <c r="E287" s="33">
        <v>54219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2919</v>
      </c>
      <c r="K287" s="38">
        <f t="shared" si="66"/>
        <v>5.3837215736181041E-2</v>
      </c>
      <c r="L287" s="33">
        <v>0</v>
      </c>
      <c r="M287" s="38">
        <f t="shared" si="67"/>
        <v>0</v>
      </c>
      <c r="N287" s="33">
        <f t="shared" si="68"/>
        <v>2919</v>
      </c>
      <c r="O287" s="38">
        <f t="shared" si="69"/>
        <v>5.3837215736181041E-2</v>
      </c>
      <c r="P287" s="33">
        <v>526</v>
      </c>
      <c r="Q287" s="33">
        <v>52184</v>
      </c>
      <c r="R287" s="33">
        <v>52184</v>
      </c>
      <c r="S287" s="33">
        <v>938</v>
      </c>
      <c r="T287" s="38">
        <f t="shared" si="70"/>
        <v>1.7974858194082479E-2</v>
      </c>
      <c r="U287" s="38">
        <f t="shared" si="71"/>
        <v>4.5494296577946765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7869117</v>
      </c>
      <c r="E288" s="33">
        <v>7869117</v>
      </c>
      <c r="F288" s="33">
        <v>2374459</v>
      </c>
      <c r="G288" s="38">
        <f t="shared" si="64"/>
        <v>0.30174402032654996</v>
      </c>
      <c r="H288" s="33">
        <v>554670</v>
      </c>
      <c r="I288" s="38">
        <f t="shared" si="65"/>
        <v>7.0486942817091169E-2</v>
      </c>
      <c r="J288" s="33">
        <v>2071945</v>
      </c>
      <c r="K288" s="38">
        <f t="shared" si="66"/>
        <v>0.26330082523871484</v>
      </c>
      <c r="L288" s="33">
        <v>0</v>
      </c>
      <c r="M288" s="38">
        <f t="shared" si="67"/>
        <v>0</v>
      </c>
      <c r="N288" s="33">
        <f t="shared" si="68"/>
        <v>5001074</v>
      </c>
      <c r="O288" s="38">
        <f t="shared" si="69"/>
        <v>0.63553178838235602</v>
      </c>
      <c r="P288" s="33">
        <v>2150037</v>
      </c>
      <c r="Q288" s="33">
        <v>9647111</v>
      </c>
      <c r="R288" s="33">
        <v>6038375</v>
      </c>
      <c r="S288" s="33">
        <v>6156658</v>
      </c>
      <c r="T288" s="38">
        <f t="shared" si="70"/>
        <v>1.0195885482435258</v>
      </c>
      <c r="U288" s="38">
        <f t="shared" si="71"/>
        <v>-3.6321235401995389E-2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1108718</v>
      </c>
      <c r="E289" s="33">
        <v>1263460</v>
      </c>
      <c r="F289" s="33">
        <v>299400</v>
      </c>
      <c r="G289" s="38">
        <f t="shared" si="64"/>
        <v>0.27004161563174767</v>
      </c>
      <c r="H289" s="33">
        <v>8832</v>
      </c>
      <c r="I289" s="38">
        <f t="shared" si="65"/>
        <v>7.9659570783553613E-3</v>
      </c>
      <c r="J289" s="33">
        <v>132786</v>
      </c>
      <c r="K289" s="38">
        <f t="shared" si="66"/>
        <v>0.10509711427350292</v>
      </c>
      <c r="L289" s="33">
        <v>0</v>
      </c>
      <c r="M289" s="38">
        <f t="shared" si="67"/>
        <v>0</v>
      </c>
      <c r="N289" s="33">
        <f t="shared" si="68"/>
        <v>441018</v>
      </c>
      <c r="O289" s="38">
        <f t="shared" si="69"/>
        <v>0.34905576749560729</v>
      </c>
      <c r="P289" s="33">
        <v>315981</v>
      </c>
      <c r="Q289" s="33">
        <v>1781654</v>
      </c>
      <c r="R289" s="33">
        <v>1527794</v>
      </c>
      <c r="S289" s="33">
        <v>849609</v>
      </c>
      <c r="T289" s="38">
        <f t="shared" si="70"/>
        <v>0.55610180430084155</v>
      </c>
      <c r="U289" s="38">
        <f t="shared" si="71"/>
        <v>-0.57976587199863283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43487268</v>
      </c>
      <c r="E290" s="33">
        <v>43487268</v>
      </c>
      <c r="F290" s="33">
        <v>7278284</v>
      </c>
      <c r="G290" s="38">
        <f t="shared" si="64"/>
        <v>0.16736585981901644</v>
      </c>
      <c r="H290" s="33">
        <v>7736148</v>
      </c>
      <c r="I290" s="38">
        <f t="shared" si="65"/>
        <v>0.17789455065330845</v>
      </c>
      <c r="J290" s="33">
        <v>7171847</v>
      </c>
      <c r="K290" s="38">
        <f t="shared" si="66"/>
        <v>0.16491831586201275</v>
      </c>
      <c r="L290" s="33">
        <v>0</v>
      </c>
      <c r="M290" s="38">
        <f t="shared" si="67"/>
        <v>0</v>
      </c>
      <c r="N290" s="33">
        <f t="shared" si="68"/>
        <v>22186279</v>
      </c>
      <c r="O290" s="38">
        <f t="shared" si="69"/>
        <v>0.5101787263343377</v>
      </c>
      <c r="P290" s="33">
        <v>7604097</v>
      </c>
      <c r="Q290" s="33">
        <v>39637678</v>
      </c>
      <c r="R290" s="33">
        <v>42622921</v>
      </c>
      <c r="S290" s="33">
        <v>27242551</v>
      </c>
      <c r="T290" s="38">
        <f t="shared" si="70"/>
        <v>0.63915260523791884</v>
      </c>
      <c r="U290" s="38">
        <f t="shared" si="71"/>
        <v>-5.6844356404185836E-2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52519322</v>
      </c>
      <c r="E292" s="34">
        <f>SUM(E286:E291)</f>
        <v>52674064</v>
      </c>
      <c r="F292" s="34">
        <f>SUM(F286:F291)</f>
        <v>9952143</v>
      </c>
      <c r="G292" s="39">
        <f t="shared" si="64"/>
        <v>0.18949488723407359</v>
      </c>
      <c r="H292" s="34">
        <f>SUM(H286:H291)</f>
        <v>8299650</v>
      </c>
      <c r="I292" s="39">
        <f t="shared" si="65"/>
        <v>0.15803041021740533</v>
      </c>
      <c r="J292" s="34">
        <f>SUM(J286:J291)</f>
        <v>9379497</v>
      </c>
      <c r="K292" s="39">
        <f t="shared" si="66"/>
        <v>0.17806670470689331</v>
      </c>
      <c r="L292" s="34">
        <f>SUM(L286:L291)</f>
        <v>0</v>
      </c>
      <c r="M292" s="39">
        <f t="shared" si="67"/>
        <v>0</v>
      </c>
      <c r="N292" s="34">
        <f t="shared" si="68"/>
        <v>27631290</v>
      </c>
      <c r="O292" s="39">
        <f t="shared" si="69"/>
        <v>0.52457106784090168</v>
      </c>
      <c r="P292" s="34">
        <f>SUM(P286:P291)</f>
        <v>10070641</v>
      </c>
      <c r="Q292" s="34">
        <f>SUM(Q286:Q291)</f>
        <v>51118627</v>
      </c>
      <c r="R292" s="34">
        <f>SUM(R286:R291)</f>
        <v>50241274</v>
      </c>
      <c r="S292" s="34">
        <f>SUM(S286:S291)</f>
        <v>34249756</v>
      </c>
      <c r="T292" s="39">
        <f t="shared" si="70"/>
        <v>0.68170556343774247</v>
      </c>
      <c r="U292" s="39">
        <f t="shared" si="71"/>
        <v>-6.8629593687233981E-2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55822486</v>
      </c>
      <c r="E293" s="33">
        <v>55732486</v>
      </c>
      <c r="F293" s="33">
        <v>11850483</v>
      </c>
      <c r="G293" s="38">
        <f t="shared" si="64"/>
        <v>0.21228870029185012</v>
      </c>
      <c r="H293" s="33">
        <v>12508458</v>
      </c>
      <c r="I293" s="38">
        <f t="shared" si="65"/>
        <v>0.22407561712676144</v>
      </c>
      <c r="J293" s="33">
        <v>14953860</v>
      </c>
      <c r="K293" s="38">
        <f t="shared" si="66"/>
        <v>0.26831496445358638</v>
      </c>
      <c r="L293" s="33">
        <v>0</v>
      </c>
      <c r="M293" s="38">
        <f t="shared" si="67"/>
        <v>0</v>
      </c>
      <c r="N293" s="33">
        <f t="shared" si="68"/>
        <v>39312801</v>
      </c>
      <c r="O293" s="38">
        <f t="shared" si="69"/>
        <v>0.70538394788274827</v>
      </c>
      <c r="P293" s="33">
        <v>11547121</v>
      </c>
      <c r="Q293" s="33">
        <v>56172450</v>
      </c>
      <c r="R293" s="33">
        <v>55572450</v>
      </c>
      <c r="S293" s="33">
        <v>34775474</v>
      </c>
      <c r="T293" s="38">
        <f t="shared" si="70"/>
        <v>0.62576823587946906</v>
      </c>
      <c r="U293" s="38">
        <f t="shared" si="71"/>
        <v>0.29502929777907405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3164766</v>
      </c>
      <c r="E295" s="33">
        <v>3778005</v>
      </c>
      <c r="F295" s="33">
        <v>797765</v>
      </c>
      <c r="G295" s="38">
        <f t="shared" si="64"/>
        <v>0.25207708879582252</v>
      </c>
      <c r="H295" s="33">
        <v>932339</v>
      </c>
      <c r="I295" s="38">
        <f t="shared" si="65"/>
        <v>0.2945996639245998</v>
      </c>
      <c r="J295" s="33">
        <v>713566</v>
      </c>
      <c r="K295" s="38">
        <f t="shared" si="66"/>
        <v>0.1888737574460595</v>
      </c>
      <c r="L295" s="33">
        <v>0</v>
      </c>
      <c r="M295" s="38">
        <f t="shared" si="67"/>
        <v>0</v>
      </c>
      <c r="N295" s="33">
        <f t="shared" si="68"/>
        <v>2443670</v>
      </c>
      <c r="O295" s="38">
        <f t="shared" si="69"/>
        <v>0.64681491951439984</v>
      </c>
      <c r="P295" s="33">
        <v>807805</v>
      </c>
      <c r="Q295" s="33">
        <v>3955349</v>
      </c>
      <c r="R295" s="33">
        <v>3635554</v>
      </c>
      <c r="S295" s="33">
        <v>2457936</v>
      </c>
      <c r="T295" s="38">
        <f t="shared" si="70"/>
        <v>0.67608292986433427</v>
      </c>
      <c r="U295" s="38">
        <f t="shared" si="71"/>
        <v>-0.11666058021428438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58987252</v>
      </c>
      <c r="E298" s="34">
        <f>SUM(E293:E297)</f>
        <v>59510491</v>
      </c>
      <c r="F298" s="34">
        <f>SUM(F293:F297)</f>
        <v>12648248</v>
      </c>
      <c r="G298" s="39">
        <f t="shared" si="64"/>
        <v>0.21442341474052731</v>
      </c>
      <c r="H298" s="34">
        <f>SUM(H293:H297)</f>
        <v>13440797</v>
      </c>
      <c r="I298" s="39">
        <f t="shared" si="65"/>
        <v>0.22785935171212926</v>
      </c>
      <c r="J298" s="34">
        <f>SUM(J293:J297)</f>
        <v>15667426</v>
      </c>
      <c r="K298" s="39">
        <f t="shared" si="66"/>
        <v>0.26327166415077974</v>
      </c>
      <c r="L298" s="34">
        <f>SUM(L293:L297)</f>
        <v>0</v>
      </c>
      <c r="M298" s="39">
        <f t="shared" si="67"/>
        <v>0</v>
      </c>
      <c r="N298" s="34">
        <f t="shared" si="68"/>
        <v>41756471</v>
      </c>
      <c r="O298" s="39">
        <f t="shared" si="69"/>
        <v>0.70166571134491229</v>
      </c>
      <c r="P298" s="34">
        <f>SUM(P293:P297)</f>
        <v>12354926</v>
      </c>
      <c r="Q298" s="34">
        <f>SUM(Q293:Q297)</f>
        <v>60127799</v>
      </c>
      <c r="R298" s="34">
        <f>SUM(R293:R297)</f>
        <v>59208004</v>
      </c>
      <c r="S298" s="34">
        <f>SUM(S293:S297)</f>
        <v>37233410</v>
      </c>
      <c r="T298" s="39">
        <f t="shared" si="70"/>
        <v>0.62885771322404316</v>
      </c>
      <c r="U298" s="39">
        <f t="shared" si="71"/>
        <v>0.26811168274095687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180063351</v>
      </c>
      <c r="E299" s="34">
        <f>SUM(E263:E266,E268:E274,E276:E284,E286:E291,E293:E297)</f>
        <v>183586453</v>
      </c>
      <c r="F299" s="34">
        <f>SUM(F263:F266,F268:F274,F276:F284,F286:F291,F293:F297)</f>
        <v>35721881</v>
      </c>
      <c r="G299" s="39">
        <f t="shared" si="64"/>
        <v>0.19838507281806614</v>
      </c>
      <c r="H299" s="34">
        <f>SUM(H263:H266,H268:H274,H276:H284,H286:H291,H293:H297)</f>
        <v>41539268</v>
      </c>
      <c r="I299" s="39">
        <f t="shared" si="65"/>
        <v>0.23069251887909162</v>
      </c>
      <c r="J299" s="34">
        <f>SUM(J263:J266,J268:J274,J276:J284,J286:J291,J293:J297)</f>
        <v>41508625</v>
      </c>
      <c r="K299" s="39">
        <f t="shared" si="66"/>
        <v>0.22609851828228306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118769774</v>
      </c>
      <c r="O299" s="39">
        <f t="shared" si="69"/>
        <v>0.64694192877074652</v>
      </c>
      <c r="P299" s="34">
        <f>SUM(P263:P266,P268:P274,P276:P284,P286:P291,P293:P297)</f>
        <v>38119105</v>
      </c>
      <c r="Q299" s="34">
        <f>SUM(Q263:Q266,Q268:Q274,Q276:Q284,Q286:Q291,Q293:Q297)</f>
        <v>162498599</v>
      </c>
      <c r="R299" s="34">
        <f>SUM(R263:R266,R268:R274,R276:R284,R286:R291,R293:R297)</f>
        <v>172972744</v>
      </c>
      <c r="S299" s="34">
        <f>SUM(S263:S266,S268:S274,S276:S284,S286:S291,S293:S297)</f>
        <v>115892375</v>
      </c>
      <c r="T299" s="39">
        <f t="shared" si="70"/>
        <v>0.6700036798861212</v>
      </c>
      <c r="U299" s="39">
        <f t="shared" si="71"/>
        <v>8.8919191570735912E-2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1171777887</v>
      </c>
      <c r="E302" s="33">
        <v>1239916580</v>
      </c>
      <c r="F302" s="33">
        <v>248995257</v>
      </c>
      <c r="G302" s="38">
        <f t="shared" ref="G302:G339" si="72">IF(($D302     =0),0,($F302     /$D302     ))</f>
        <v>0.21249356193047872</v>
      </c>
      <c r="H302" s="33">
        <v>340549141</v>
      </c>
      <c r="I302" s="38">
        <f t="shared" ref="I302:I339" si="73">IF(($D302     =0),0,($H302     /$D302     ))</f>
        <v>0.29062601776167502</v>
      </c>
      <c r="J302" s="33">
        <v>305746949</v>
      </c>
      <c r="K302" s="38">
        <f t="shared" ref="K302:K339" si="74">IF(($E302     =0),0,($J302     /$E302     ))</f>
        <v>0.24658670908328365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895291347</v>
      </c>
      <c r="O302" s="38">
        <f t="shared" ref="O302:O339" si="77">IF(($E302     =0),0,($N302     /$E302     ))</f>
        <v>0.72205772665770784</v>
      </c>
      <c r="P302" s="33">
        <v>286273030</v>
      </c>
      <c r="Q302" s="33">
        <v>1161071786</v>
      </c>
      <c r="R302" s="33">
        <v>1180000561</v>
      </c>
      <c r="S302" s="33">
        <v>909971174</v>
      </c>
      <c r="T302" s="38">
        <f t="shared" ref="T302:T339" si="78">IF(($R302     =0),0,($S302     /$R302     ))</f>
        <v>0.77116164523586184</v>
      </c>
      <c r="U302" s="38">
        <f t="shared" ref="U302:U339" si="79">IF(($P302     =0),0,(($J302     /$P302     )-1))</f>
        <v>6.8025685130031377E-2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1171777887</v>
      </c>
      <c r="E303" s="34">
        <f>E302</f>
        <v>1239916580</v>
      </c>
      <c r="F303" s="34">
        <f>F302</f>
        <v>248995257</v>
      </c>
      <c r="G303" s="39">
        <f t="shared" si="72"/>
        <v>0.21249356193047872</v>
      </c>
      <c r="H303" s="34">
        <f>H302</f>
        <v>340549141</v>
      </c>
      <c r="I303" s="39">
        <f t="shared" si="73"/>
        <v>0.29062601776167502</v>
      </c>
      <c r="J303" s="34">
        <f>J302</f>
        <v>305746949</v>
      </c>
      <c r="K303" s="39">
        <f t="shared" si="74"/>
        <v>0.24658670908328365</v>
      </c>
      <c r="L303" s="34">
        <f>L302</f>
        <v>0</v>
      </c>
      <c r="M303" s="39">
        <f t="shared" si="75"/>
        <v>0</v>
      </c>
      <c r="N303" s="34">
        <f t="shared" si="76"/>
        <v>895291347</v>
      </c>
      <c r="O303" s="39">
        <f t="shared" si="77"/>
        <v>0.72205772665770784</v>
      </c>
      <c r="P303" s="34">
        <f>P302</f>
        <v>286273030</v>
      </c>
      <c r="Q303" s="34">
        <f>Q302</f>
        <v>1161071786</v>
      </c>
      <c r="R303" s="34">
        <f>R302</f>
        <v>1180000561</v>
      </c>
      <c r="S303" s="34">
        <f>S302</f>
        <v>909971174</v>
      </c>
      <c r="T303" s="39">
        <f t="shared" si="78"/>
        <v>0.77116164523586184</v>
      </c>
      <c r="U303" s="39">
        <f t="shared" si="79"/>
        <v>6.8025685130031377E-2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9885294</v>
      </c>
      <c r="E304" s="33">
        <v>8842516</v>
      </c>
      <c r="F304" s="33">
        <v>1475183</v>
      </c>
      <c r="G304" s="38">
        <f t="shared" si="72"/>
        <v>0.14923005830681413</v>
      </c>
      <c r="H304" s="33">
        <v>2038891</v>
      </c>
      <c r="I304" s="38">
        <f t="shared" si="73"/>
        <v>0.20625496823867859</v>
      </c>
      <c r="J304" s="33">
        <v>3327595</v>
      </c>
      <c r="K304" s="38">
        <f t="shared" si="74"/>
        <v>0.37631766795785271</v>
      </c>
      <c r="L304" s="33">
        <v>0</v>
      </c>
      <c r="M304" s="38">
        <f t="shared" si="75"/>
        <v>0</v>
      </c>
      <c r="N304" s="33">
        <f t="shared" si="76"/>
        <v>6841669</v>
      </c>
      <c r="O304" s="38">
        <f t="shared" si="77"/>
        <v>0.77372424319051269</v>
      </c>
      <c r="P304" s="33">
        <v>1735362</v>
      </c>
      <c r="Q304" s="33">
        <v>9695546</v>
      </c>
      <c r="R304" s="33">
        <v>10428352</v>
      </c>
      <c r="S304" s="33">
        <v>5383022</v>
      </c>
      <c r="T304" s="38">
        <f t="shared" si="78"/>
        <v>0.516191053006266</v>
      </c>
      <c r="U304" s="38">
        <f t="shared" si="79"/>
        <v>0.91752210777924148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12956516</v>
      </c>
      <c r="E305" s="33">
        <v>13232017</v>
      </c>
      <c r="F305" s="33">
        <v>2962168</v>
      </c>
      <c r="G305" s="38">
        <f t="shared" si="72"/>
        <v>0.22862380596759191</v>
      </c>
      <c r="H305" s="33">
        <v>4018145</v>
      </c>
      <c r="I305" s="38">
        <f t="shared" si="73"/>
        <v>0.31012542260589188</v>
      </c>
      <c r="J305" s="33">
        <v>3221560</v>
      </c>
      <c r="K305" s="38">
        <f t="shared" si="74"/>
        <v>0.24346703907650663</v>
      </c>
      <c r="L305" s="33">
        <v>0</v>
      </c>
      <c r="M305" s="38">
        <f t="shared" si="75"/>
        <v>0</v>
      </c>
      <c r="N305" s="33">
        <f t="shared" si="76"/>
        <v>10201873</v>
      </c>
      <c r="O305" s="38">
        <f t="shared" si="77"/>
        <v>0.77099908502233638</v>
      </c>
      <c r="P305" s="33">
        <v>3915189</v>
      </c>
      <c r="Q305" s="33">
        <v>12990387</v>
      </c>
      <c r="R305" s="33">
        <v>13955955</v>
      </c>
      <c r="S305" s="33">
        <v>9926367</v>
      </c>
      <c r="T305" s="38">
        <f t="shared" si="78"/>
        <v>0.71126390132384343</v>
      </c>
      <c r="U305" s="38">
        <f t="shared" si="79"/>
        <v>-0.17716360563947231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18997500</v>
      </c>
      <c r="E306" s="33">
        <v>21457572</v>
      </c>
      <c r="F306" s="33">
        <v>3736523</v>
      </c>
      <c r="G306" s="38">
        <f t="shared" si="72"/>
        <v>0.1966849848664298</v>
      </c>
      <c r="H306" s="33">
        <v>4871973</v>
      </c>
      <c r="I306" s="38">
        <f t="shared" si="73"/>
        <v>0.25645337544413738</v>
      </c>
      <c r="J306" s="33">
        <v>5205090</v>
      </c>
      <c r="K306" s="38">
        <f t="shared" si="74"/>
        <v>0.24257590746986657</v>
      </c>
      <c r="L306" s="33">
        <v>0</v>
      </c>
      <c r="M306" s="38">
        <f t="shared" si="75"/>
        <v>0</v>
      </c>
      <c r="N306" s="33">
        <f t="shared" si="76"/>
        <v>13813586</v>
      </c>
      <c r="O306" s="38">
        <f t="shared" si="77"/>
        <v>0.6437627705501815</v>
      </c>
      <c r="P306" s="33">
        <v>3840581</v>
      </c>
      <c r="Q306" s="33">
        <v>15908535</v>
      </c>
      <c r="R306" s="33">
        <v>17448335</v>
      </c>
      <c r="S306" s="33">
        <v>11610461</v>
      </c>
      <c r="T306" s="38">
        <f t="shared" si="78"/>
        <v>0.66541942254089004</v>
      </c>
      <c r="U306" s="38">
        <f t="shared" si="79"/>
        <v>0.35528712973375653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49725273</v>
      </c>
      <c r="E307" s="33">
        <v>50179132</v>
      </c>
      <c r="F307" s="33">
        <v>10371861</v>
      </c>
      <c r="G307" s="38">
        <f t="shared" si="72"/>
        <v>0.20858328922598374</v>
      </c>
      <c r="H307" s="33">
        <v>13483632</v>
      </c>
      <c r="I307" s="38">
        <f t="shared" si="73"/>
        <v>0.27116255349668972</v>
      </c>
      <c r="J307" s="33">
        <v>11637075</v>
      </c>
      <c r="K307" s="38">
        <f t="shared" si="74"/>
        <v>0.23191064763734853</v>
      </c>
      <c r="L307" s="33">
        <v>0</v>
      </c>
      <c r="M307" s="38">
        <f t="shared" si="75"/>
        <v>0</v>
      </c>
      <c r="N307" s="33">
        <f t="shared" si="76"/>
        <v>35492568</v>
      </c>
      <c r="O307" s="38">
        <f t="shared" si="77"/>
        <v>0.70731729675993593</v>
      </c>
      <c r="P307" s="33">
        <v>8644210</v>
      </c>
      <c r="Q307" s="33">
        <v>54415871</v>
      </c>
      <c r="R307" s="33">
        <v>46533638</v>
      </c>
      <c r="S307" s="33">
        <v>25317562</v>
      </c>
      <c r="T307" s="38">
        <f t="shared" si="78"/>
        <v>0.54407011977013275</v>
      </c>
      <c r="U307" s="38">
        <f t="shared" si="79"/>
        <v>0.34622770617557874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27273321</v>
      </c>
      <c r="E308" s="33">
        <v>30162783</v>
      </c>
      <c r="F308" s="33">
        <v>5137729</v>
      </c>
      <c r="G308" s="38">
        <f t="shared" si="72"/>
        <v>0.18837929564940037</v>
      </c>
      <c r="H308" s="33">
        <v>8848259</v>
      </c>
      <c r="I308" s="38">
        <f t="shared" si="73"/>
        <v>0.32442910051181517</v>
      </c>
      <c r="J308" s="33">
        <v>7553124</v>
      </c>
      <c r="K308" s="38">
        <f t="shared" si="74"/>
        <v>0.25041203923391286</v>
      </c>
      <c r="L308" s="33">
        <v>0</v>
      </c>
      <c r="M308" s="38">
        <f t="shared" si="75"/>
        <v>0</v>
      </c>
      <c r="N308" s="33">
        <f t="shared" si="76"/>
        <v>21539112</v>
      </c>
      <c r="O308" s="38">
        <f t="shared" si="77"/>
        <v>0.71409564561731587</v>
      </c>
      <c r="P308" s="33">
        <v>5117334</v>
      </c>
      <c r="Q308" s="33">
        <v>24964106</v>
      </c>
      <c r="R308" s="33">
        <v>25824085</v>
      </c>
      <c r="S308" s="33">
        <v>16389795</v>
      </c>
      <c r="T308" s="38">
        <f t="shared" si="78"/>
        <v>0.63467088959783091</v>
      </c>
      <c r="U308" s="38">
        <f t="shared" si="79"/>
        <v>0.47598808285720651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6928547</v>
      </c>
      <c r="E309" s="33">
        <v>6928547</v>
      </c>
      <c r="F309" s="33">
        <v>1213161</v>
      </c>
      <c r="G309" s="38">
        <f t="shared" si="72"/>
        <v>0.17509601941070763</v>
      </c>
      <c r="H309" s="33">
        <v>1897104</v>
      </c>
      <c r="I309" s="38">
        <f t="shared" si="73"/>
        <v>0.27380979013348689</v>
      </c>
      <c r="J309" s="33">
        <v>1638863</v>
      </c>
      <c r="K309" s="38">
        <f t="shared" si="74"/>
        <v>0.23653776181355196</v>
      </c>
      <c r="L309" s="33">
        <v>0</v>
      </c>
      <c r="M309" s="38">
        <f t="shared" si="75"/>
        <v>0</v>
      </c>
      <c r="N309" s="33">
        <f t="shared" si="76"/>
        <v>4749128</v>
      </c>
      <c r="O309" s="38">
        <f t="shared" si="77"/>
        <v>0.68544357135774647</v>
      </c>
      <c r="P309" s="33">
        <v>1389747</v>
      </c>
      <c r="Q309" s="33">
        <v>7062788</v>
      </c>
      <c r="R309" s="33">
        <v>6806115</v>
      </c>
      <c r="S309" s="33">
        <v>3920675</v>
      </c>
      <c r="T309" s="38">
        <f t="shared" si="78"/>
        <v>0.5760518298618228</v>
      </c>
      <c r="U309" s="38">
        <f t="shared" si="79"/>
        <v>0.1792527704682938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125766451</v>
      </c>
      <c r="E310" s="34">
        <f>SUM(E304:E309)</f>
        <v>130802567</v>
      </c>
      <c r="F310" s="34">
        <f>SUM(F304:F309)</f>
        <v>24896625</v>
      </c>
      <c r="G310" s="39">
        <f t="shared" si="72"/>
        <v>0.1979591918356669</v>
      </c>
      <c r="H310" s="34">
        <f>SUM(H304:H309)</f>
        <v>35158004</v>
      </c>
      <c r="I310" s="39">
        <f t="shared" si="73"/>
        <v>0.27954994134326011</v>
      </c>
      <c r="J310" s="34">
        <f>SUM(J304:J309)</f>
        <v>32583307</v>
      </c>
      <c r="K310" s="39">
        <f t="shared" si="74"/>
        <v>0.24910296294108664</v>
      </c>
      <c r="L310" s="34">
        <f>SUM(L304:L309)</f>
        <v>0</v>
      </c>
      <c r="M310" s="39">
        <f t="shared" si="75"/>
        <v>0</v>
      </c>
      <c r="N310" s="34">
        <f t="shared" si="76"/>
        <v>92637936</v>
      </c>
      <c r="O310" s="39">
        <f t="shared" si="77"/>
        <v>0.70822720168786901</v>
      </c>
      <c r="P310" s="34">
        <f>SUM(P304:P309)</f>
        <v>24642423</v>
      </c>
      <c r="Q310" s="34">
        <f>SUM(Q304:Q309)</f>
        <v>125037233</v>
      </c>
      <c r="R310" s="34">
        <f>SUM(R304:R309)</f>
        <v>120996480</v>
      </c>
      <c r="S310" s="34">
        <f>SUM(S304:S309)</f>
        <v>72547882</v>
      </c>
      <c r="T310" s="39">
        <f t="shared" si="78"/>
        <v>0.59958671524989815</v>
      </c>
      <c r="U310" s="39">
        <f t="shared" si="79"/>
        <v>0.32224444812103092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32356310</v>
      </c>
      <c r="E311" s="33">
        <v>30258125</v>
      </c>
      <c r="F311" s="33">
        <v>5402778</v>
      </c>
      <c r="G311" s="38">
        <f t="shared" si="72"/>
        <v>0.16697756944472344</v>
      </c>
      <c r="H311" s="33">
        <v>7909502</v>
      </c>
      <c r="I311" s="38">
        <f t="shared" si="73"/>
        <v>0.24445006244531592</v>
      </c>
      <c r="J311" s="33">
        <v>9364810</v>
      </c>
      <c r="K311" s="38">
        <f t="shared" si="74"/>
        <v>0.3094973664098486</v>
      </c>
      <c r="L311" s="33">
        <v>0</v>
      </c>
      <c r="M311" s="38">
        <f t="shared" si="75"/>
        <v>0</v>
      </c>
      <c r="N311" s="33">
        <f t="shared" si="76"/>
        <v>22677090</v>
      </c>
      <c r="O311" s="38">
        <f t="shared" si="77"/>
        <v>0.74945456798793708</v>
      </c>
      <c r="P311" s="33">
        <v>6212803</v>
      </c>
      <c r="Q311" s="33">
        <v>30456942</v>
      </c>
      <c r="R311" s="33">
        <v>31984810</v>
      </c>
      <c r="S311" s="33">
        <v>17443986</v>
      </c>
      <c r="T311" s="38">
        <f t="shared" si="78"/>
        <v>0.54538344920604498</v>
      </c>
      <c r="U311" s="38">
        <f t="shared" si="79"/>
        <v>0.50734056753449286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72372584</v>
      </c>
      <c r="E312" s="33">
        <v>68056119</v>
      </c>
      <c r="F312" s="33">
        <v>10575385</v>
      </c>
      <c r="G312" s="38">
        <f t="shared" si="72"/>
        <v>0.14612418702640215</v>
      </c>
      <c r="H312" s="33">
        <v>22898419</v>
      </c>
      <c r="I312" s="38">
        <f t="shared" si="73"/>
        <v>0.31639631659414014</v>
      </c>
      <c r="J312" s="33">
        <v>14719214</v>
      </c>
      <c r="K312" s="38">
        <f t="shared" si="74"/>
        <v>0.21628053753697005</v>
      </c>
      <c r="L312" s="33">
        <v>0</v>
      </c>
      <c r="M312" s="38">
        <f t="shared" si="75"/>
        <v>0</v>
      </c>
      <c r="N312" s="33">
        <f t="shared" si="76"/>
        <v>48193018</v>
      </c>
      <c r="O312" s="38">
        <f t="shared" si="77"/>
        <v>0.70813644251444896</v>
      </c>
      <c r="P312" s="33">
        <v>15540020</v>
      </c>
      <c r="Q312" s="33">
        <v>81302290</v>
      </c>
      <c r="R312" s="33">
        <v>67878585</v>
      </c>
      <c r="S312" s="33">
        <v>46387094</v>
      </c>
      <c r="T312" s="38">
        <f t="shared" si="78"/>
        <v>0.68338333805868223</v>
      </c>
      <c r="U312" s="38">
        <f t="shared" si="79"/>
        <v>-5.2818850940989814E-2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53696445</v>
      </c>
      <c r="E313" s="33">
        <v>68090296</v>
      </c>
      <c r="F313" s="33">
        <v>7176684</v>
      </c>
      <c r="G313" s="38">
        <f t="shared" si="72"/>
        <v>0.13365287031571643</v>
      </c>
      <c r="H313" s="33">
        <v>13229303</v>
      </c>
      <c r="I313" s="38">
        <f t="shared" si="73"/>
        <v>0.24637204567266976</v>
      </c>
      <c r="J313" s="33">
        <v>15268394</v>
      </c>
      <c r="K313" s="38">
        <f t="shared" si="74"/>
        <v>0.22423744493635334</v>
      </c>
      <c r="L313" s="33">
        <v>0</v>
      </c>
      <c r="M313" s="38">
        <f t="shared" si="75"/>
        <v>0</v>
      </c>
      <c r="N313" s="33">
        <f t="shared" si="76"/>
        <v>35674381</v>
      </c>
      <c r="O313" s="38">
        <f t="shared" si="77"/>
        <v>0.52392753587089713</v>
      </c>
      <c r="P313" s="33">
        <v>10601077</v>
      </c>
      <c r="Q313" s="33">
        <v>49048798</v>
      </c>
      <c r="R313" s="33">
        <v>49680986</v>
      </c>
      <c r="S313" s="33">
        <v>30658773</v>
      </c>
      <c r="T313" s="38">
        <f t="shared" si="78"/>
        <v>0.61711281253556438</v>
      </c>
      <c r="U313" s="38">
        <f t="shared" si="79"/>
        <v>0.44026819161864394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27026000</v>
      </c>
      <c r="E314" s="33">
        <v>28398890</v>
      </c>
      <c r="F314" s="33">
        <v>4819597</v>
      </c>
      <c r="G314" s="38">
        <f t="shared" si="72"/>
        <v>0.1783318656108932</v>
      </c>
      <c r="H314" s="33">
        <v>6194772</v>
      </c>
      <c r="I314" s="38">
        <f t="shared" si="73"/>
        <v>0.22921527418041884</v>
      </c>
      <c r="J314" s="33">
        <v>9716606</v>
      </c>
      <c r="K314" s="38">
        <f t="shared" si="74"/>
        <v>0.34214738674645384</v>
      </c>
      <c r="L314" s="33">
        <v>0</v>
      </c>
      <c r="M314" s="38">
        <f t="shared" si="75"/>
        <v>0</v>
      </c>
      <c r="N314" s="33">
        <f t="shared" si="76"/>
        <v>20730975</v>
      </c>
      <c r="O314" s="38">
        <f t="shared" si="77"/>
        <v>0.72999243984536011</v>
      </c>
      <c r="P314" s="33">
        <v>10387372</v>
      </c>
      <c r="Q314" s="33">
        <v>24824062</v>
      </c>
      <c r="R314" s="33">
        <v>25908872</v>
      </c>
      <c r="S314" s="33">
        <v>14767541</v>
      </c>
      <c r="T314" s="38">
        <f t="shared" si="78"/>
        <v>0.56998008249838128</v>
      </c>
      <c r="U314" s="38">
        <f t="shared" si="79"/>
        <v>-6.4575139891013822E-2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29870893</v>
      </c>
      <c r="E315" s="33">
        <v>31836773</v>
      </c>
      <c r="F315" s="33">
        <v>5301509</v>
      </c>
      <c r="G315" s="38">
        <f t="shared" si="72"/>
        <v>0.1774807669794137</v>
      </c>
      <c r="H315" s="33">
        <v>7903167</v>
      </c>
      <c r="I315" s="38">
        <f t="shared" si="73"/>
        <v>0.26457752702605847</v>
      </c>
      <c r="J315" s="33">
        <v>5231832</v>
      </c>
      <c r="K315" s="38">
        <f t="shared" si="74"/>
        <v>0.16433298688909206</v>
      </c>
      <c r="L315" s="33">
        <v>0</v>
      </c>
      <c r="M315" s="38">
        <f t="shared" si="75"/>
        <v>0</v>
      </c>
      <c r="N315" s="33">
        <f t="shared" si="76"/>
        <v>18436508</v>
      </c>
      <c r="O315" s="38">
        <f t="shared" si="77"/>
        <v>0.57909474681997453</v>
      </c>
      <c r="P315" s="33">
        <v>7084637</v>
      </c>
      <c r="Q315" s="33">
        <v>28968700</v>
      </c>
      <c r="R315" s="33">
        <v>28855385</v>
      </c>
      <c r="S315" s="33">
        <v>18058870</v>
      </c>
      <c r="T315" s="38">
        <f t="shared" si="78"/>
        <v>0.62584054934633515</v>
      </c>
      <c r="U315" s="38">
        <f t="shared" si="79"/>
        <v>-0.26152433780305184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215322232</v>
      </c>
      <c r="E317" s="34">
        <f>SUM(E311:E316)</f>
        <v>226640203</v>
      </c>
      <c r="F317" s="34">
        <f>SUM(F311:F316)</f>
        <v>33275953</v>
      </c>
      <c r="G317" s="39">
        <f t="shared" si="72"/>
        <v>0.15454025666982682</v>
      </c>
      <c r="H317" s="34">
        <f>SUM(H311:H316)</f>
        <v>58135163</v>
      </c>
      <c r="I317" s="39">
        <f t="shared" si="73"/>
        <v>0.26999145633972438</v>
      </c>
      <c r="J317" s="34">
        <f>SUM(J311:J316)</f>
        <v>54300856</v>
      </c>
      <c r="K317" s="39">
        <f t="shared" si="74"/>
        <v>0.23959057255168448</v>
      </c>
      <c r="L317" s="34">
        <f>SUM(L311:L316)</f>
        <v>0</v>
      </c>
      <c r="M317" s="39">
        <f t="shared" si="75"/>
        <v>0</v>
      </c>
      <c r="N317" s="34">
        <f t="shared" si="76"/>
        <v>145711972</v>
      </c>
      <c r="O317" s="39">
        <f t="shared" si="77"/>
        <v>0.64292199738278566</v>
      </c>
      <c r="P317" s="34">
        <f>SUM(P311:P316)</f>
        <v>49825909</v>
      </c>
      <c r="Q317" s="34">
        <f>SUM(Q311:Q316)</f>
        <v>214600792</v>
      </c>
      <c r="R317" s="34">
        <f>SUM(R311:R316)</f>
        <v>204308638</v>
      </c>
      <c r="S317" s="34">
        <f>SUM(S311:S316)</f>
        <v>127316264</v>
      </c>
      <c r="T317" s="39">
        <f t="shared" si="78"/>
        <v>0.62315654025357459</v>
      </c>
      <c r="U317" s="39">
        <f t="shared" si="79"/>
        <v>8.9811647992212196E-2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11815840</v>
      </c>
      <c r="E318" s="33">
        <v>10065893</v>
      </c>
      <c r="F318" s="33">
        <v>1973583</v>
      </c>
      <c r="G318" s="38">
        <f t="shared" si="72"/>
        <v>0.16702858197131987</v>
      </c>
      <c r="H318" s="33">
        <v>2593908</v>
      </c>
      <c r="I318" s="38">
        <f t="shared" si="73"/>
        <v>0.21952802339909816</v>
      </c>
      <c r="J318" s="33">
        <v>2360662</v>
      </c>
      <c r="K318" s="38">
        <f t="shared" si="74"/>
        <v>0.23452087162063018</v>
      </c>
      <c r="L318" s="33">
        <v>0</v>
      </c>
      <c r="M318" s="38">
        <f t="shared" si="75"/>
        <v>0</v>
      </c>
      <c r="N318" s="33">
        <f t="shared" si="76"/>
        <v>6928153</v>
      </c>
      <c r="O318" s="38">
        <f t="shared" si="77"/>
        <v>0.68828001648735981</v>
      </c>
      <c r="P318" s="33">
        <v>2477520</v>
      </c>
      <c r="Q318" s="33">
        <v>10658574</v>
      </c>
      <c r="R318" s="33">
        <v>11213930</v>
      </c>
      <c r="S318" s="33">
        <v>6691801</v>
      </c>
      <c r="T318" s="38">
        <f t="shared" si="78"/>
        <v>0.5967400367221839</v>
      </c>
      <c r="U318" s="38">
        <f t="shared" si="79"/>
        <v>-4.7167328618941573E-2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59599855</v>
      </c>
      <c r="E319" s="33">
        <v>60572593</v>
      </c>
      <c r="F319" s="33">
        <v>8464464</v>
      </c>
      <c r="G319" s="38">
        <f t="shared" si="72"/>
        <v>0.14202155357592733</v>
      </c>
      <c r="H319" s="33">
        <v>14225265</v>
      </c>
      <c r="I319" s="38">
        <f t="shared" si="73"/>
        <v>0.23867952363306924</v>
      </c>
      <c r="J319" s="33">
        <v>14756346</v>
      </c>
      <c r="K319" s="38">
        <f t="shared" si="74"/>
        <v>0.24361423655744768</v>
      </c>
      <c r="L319" s="33">
        <v>0</v>
      </c>
      <c r="M319" s="38">
        <f t="shared" si="75"/>
        <v>0</v>
      </c>
      <c r="N319" s="33">
        <f t="shared" si="76"/>
        <v>37446075</v>
      </c>
      <c r="O319" s="38">
        <f t="shared" si="77"/>
        <v>0.61820161801559326</v>
      </c>
      <c r="P319" s="33">
        <v>13912847</v>
      </c>
      <c r="Q319" s="33">
        <v>56585715</v>
      </c>
      <c r="R319" s="33">
        <v>56135397</v>
      </c>
      <c r="S319" s="33">
        <v>37772614</v>
      </c>
      <c r="T319" s="38">
        <f t="shared" si="78"/>
        <v>0.67288406279552992</v>
      </c>
      <c r="U319" s="38">
        <f t="shared" si="79"/>
        <v>6.0627346796813031E-2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14301930</v>
      </c>
      <c r="E320" s="33">
        <v>14567950</v>
      </c>
      <c r="F320" s="33">
        <v>2462429</v>
      </c>
      <c r="G320" s="38">
        <f t="shared" si="72"/>
        <v>0.1721745946176495</v>
      </c>
      <c r="H320" s="33">
        <v>3897167</v>
      </c>
      <c r="I320" s="38">
        <f t="shared" si="73"/>
        <v>0.27249238389504071</v>
      </c>
      <c r="J320" s="33">
        <v>4154083</v>
      </c>
      <c r="K320" s="38">
        <f t="shared" si="74"/>
        <v>0.28515220054983714</v>
      </c>
      <c r="L320" s="33">
        <v>0</v>
      </c>
      <c r="M320" s="38">
        <f t="shared" si="75"/>
        <v>0</v>
      </c>
      <c r="N320" s="33">
        <f t="shared" si="76"/>
        <v>10513679</v>
      </c>
      <c r="O320" s="38">
        <f t="shared" si="77"/>
        <v>0.72169927821004332</v>
      </c>
      <c r="P320" s="33">
        <v>3332233</v>
      </c>
      <c r="Q320" s="33">
        <v>13492700</v>
      </c>
      <c r="R320" s="33">
        <v>13387500</v>
      </c>
      <c r="S320" s="33">
        <v>9122327</v>
      </c>
      <c r="T320" s="38">
        <f t="shared" si="78"/>
        <v>0.68140631185807654</v>
      </c>
      <c r="U320" s="38">
        <f t="shared" si="79"/>
        <v>0.24663641468048603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12235315</v>
      </c>
      <c r="E321" s="33">
        <v>11557916</v>
      </c>
      <c r="F321" s="33">
        <v>2286632</v>
      </c>
      <c r="G321" s="38">
        <f t="shared" si="72"/>
        <v>0.18688787334040849</v>
      </c>
      <c r="H321" s="33">
        <v>3019599</v>
      </c>
      <c r="I321" s="38">
        <f t="shared" si="73"/>
        <v>0.24679372782801259</v>
      </c>
      <c r="J321" s="33">
        <v>2881231</v>
      </c>
      <c r="K321" s="38">
        <f t="shared" si="74"/>
        <v>0.24928637654054589</v>
      </c>
      <c r="L321" s="33">
        <v>0</v>
      </c>
      <c r="M321" s="38">
        <f t="shared" si="75"/>
        <v>0</v>
      </c>
      <c r="N321" s="33">
        <f t="shared" si="76"/>
        <v>8187462</v>
      </c>
      <c r="O321" s="38">
        <f t="shared" si="77"/>
        <v>0.70838566398994418</v>
      </c>
      <c r="P321" s="33">
        <v>2396569</v>
      </c>
      <c r="Q321" s="33">
        <v>11944478</v>
      </c>
      <c r="R321" s="33">
        <v>11398399</v>
      </c>
      <c r="S321" s="33">
        <v>7718510</v>
      </c>
      <c r="T321" s="38">
        <f t="shared" si="78"/>
        <v>0.67715737973376788</v>
      </c>
      <c r="U321" s="38">
        <f t="shared" si="79"/>
        <v>0.20223160693474718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16474550</v>
      </c>
      <c r="E322" s="33">
        <v>16540094</v>
      </c>
      <c r="F322" s="33">
        <v>3171179</v>
      </c>
      <c r="G322" s="38">
        <f t="shared" si="72"/>
        <v>0.19248956724159386</v>
      </c>
      <c r="H322" s="33">
        <v>4456402</v>
      </c>
      <c r="I322" s="38">
        <f t="shared" si="73"/>
        <v>0.270502198846099</v>
      </c>
      <c r="J322" s="33">
        <v>4012155</v>
      </c>
      <c r="K322" s="38">
        <f t="shared" si="74"/>
        <v>0.24257147510769891</v>
      </c>
      <c r="L322" s="33">
        <v>0</v>
      </c>
      <c r="M322" s="38">
        <f t="shared" si="75"/>
        <v>0</v>
      </c>
      <c r="N322" s="33">
        <f t="shared" si="76"/>
        <v>11639736</v>
      </c>
      <c r="O322" s="38">
        <f t="shared" si="77"/>
        <v>0.70372852778224837</v>
      </c>
      <c r="P322" s="33">
        <v>3946178</v>
      </c>
      <c r="Q322" s="33">
        <v>16810353</v>
      </c>
      <c r="R322" s="33">
        <v>17251605</v>
      </c>
      <c r="S322" s="33">
        <v>11979938</v>
      </c>
      <c r="T322" s="38">
        <f t="shared" si="78"/>
        <v>0.69442454774497797</v>
      </c>
      <c r="U322" s="38">
        <f t="shared" si="79"/>
        <v>1.6719215402853038E-2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114427490</v>
      </c>
      <c r="E323" s="34">
        <f>SUM(E318:E322)</f>
        <v>113304446</v>
      </c>
      <c r="F323" s="34">
        <f>SUM(F318:F322)</f>
        <v>18358287</v>
      </c>
      <c r="G323" s="39">
        <f t="shared" si="72"/>
        <v>0.16043598439500859</v>
      </c>
      <c r="H323" s="34">
        <f>SUM(H318:H322)</f>
        <v>28192341</v>
      </c>
      <c r="I323" s="39">
        <f t="shared" si="73"/>
        <v>0.24637734341634165</v>
      </c>
      <c r="J323" s="34">
        <f>SUM(J318:J322)</f>
        <v>28164477</v>
      </c>
      <c r="K323" s="39">
        <f t="shared" si="74"/>
        <v>0.24857344962438632</v>
      </c>
      <c r="L323" s="34">
        <f>SUM(L318:L322)</f>
        <v>0</v>
      </c>
      <c r="M323" s="39">
        <f t="shared" si="75"/>
        <v>0</v>
      </c>
      <c r="N323" s="34">
        <f t="shared" si="76"/>
        <v>74715105</v>
      </c>
      <c r="O323" s="39">
        <f t="shared" si="77"/>
        <v>0.65941900461699443</v>
      </c>
      <c r="P323" s="34">
        <f>SUM(P318:P322)</f>
        <v>26065347</v>
      </c>
      <c r="Q323" s="34">
        <f>SUM(Q318:Q322)</f>
        <v>109491820</v>
      </c>
      <c r="R323" s="34">
        <f>SUM(R318:R322)</f>
        <v>109386831</v>
      </c>
      <c r="S323" s="34">
        <f>SUM(S318:S322)</f>
        <v>73285190</v>
      </c>
      <c r="T323" s="39">
        <f t="shared" si="78"/>
        <v>0.66996355347381809</v>
      </c>
      <c r="U323" s="39">
        <f t="shared" si="79"/>
        <v>8.0533361017599336E-2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549227</v>
      </c>
      <c r="E324" s="33">
        <v>379407</v>
      </c>
      <c r="F324" s="33">
        <v>55730</v>
      </c>
      <c r="G324" s="38">
        <f t="shared" si="72"/>
        <v>0.1014698840370193</v>
      </c>
      <c r="H324" s="33">
        <v>35113</v>
      </c>
      <c r="I324" s="38">
        <f t="shared" si="73"/>
        <v>6.393167123976061E-2</v>
      </c>
      <c r="J324" s="33">
        <v>108316</v>
      </c>
      <c r="K324" s="38">
        <f t="shared" si="74"/>
        <v>0.28548761620107166</v>
      </c>
      <c r="L324" s="33">
        <v>0</v>
      </c>
      <c r="M324" s="38">
        <f t="shared" si="75"/>
        <v>0</v>
      </c>
      <c r="N324" s="33">
        <f t="shared" si="76"/>
        <v>199159</v>
      </c>
      <c r="O324" s="38">
        <f t="shared" si="77"/>
        <v>0.52492178583948113</v>
      </c>
      <c r="P324" s="33">
        <v>204407</v>
      </c>
      <c r="Q324" s="33">
        <v>812110</v>
      </c>
      <c r="R324" s="33">
        <v>604634</v>
      </c>
      <c r="S324" s="33">
        <v>298025</v>
      </c>
      <c r="T324" s="38">
        <f t="shared" si="78"/>
        <v>0.4929014908192394</v>
      </c>
      <c r="U324" s="38">
        <f t="shared" si="79"/>
        <v>-0.47009642526919337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26775758</v>
      </c>
      <c r="E325" s="33">
        <v>26470240</v>
      </c>
      <c r="F325" s="33">
        <v>3683027</v>
      </c>
      <c r="G325" s="38">
        <f t="shared" si="72"/>
        <v>0.1375508024833508</v>
      </c>
      <c r="H325" s="33">
        <v>7855685</v>
      </c>
      <c r="I325" s="38">
        <f t="shared" si="73"/>
        <v>0.29338795936234557</v>
      </c>
      <c r="J325" s="33">
        <v>6033425</v>
      </c>
      <c r="K325" s="38">
        <f t="shared" si="74"/>
        <v>0.22793238746607511</v>
      </c>
      <c r="L325" s="33">
        <v>0</v>
      </c>
      <c r="M325" s="38">
        <f t="shared" si="75"/>
        <v>0</v>
      </c>
      <c r="N325" s="33">
        <f t="shared" si="76"/>
        <v>17572137</v>
      </c>
      <c r="O325" s="38">
        <f t="shared" si="77"/>
        <v>0.66384501991670641</v>
      </c>
      <c r="P325" s="33">
        <v>5830321</v>
      </c>
      <c r="Q325" s="33">
        <v>25960645</v>
      </c>
      <c r="R325" s="33">
        <v>25796911</v>
      </c>
      <c r="S325" s="33">
        <v>17147044</v>
      </c>
      <c r="T325" s="38">
        <f t="shared" si="78"/>
        <v>0.66469369142685342</v>
      </c>
      <c r="U325" s="38">
        <f t="shared" si="79"/>
        <v>3.4835817787734147E-2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53009056</v>
      </c>
      <c r="E326" s="33">
        <v>53921654</v>
      </c>
      <c r="F326" s="33">
        <v>9345852</v>
      </c>
      <c r="G326" s="38">
        <f t="shared" si="72"/>
        <v>0.17630670502791071</v>
      </c>
      <c r="H326" s="33">
        <v>10971680</v>
      </c>
      <c r="I326" s="38">
        <f t="shared" si="73"/>
        <v>0.20697746437891668</v>
      </c>
      <c r="J326" s="33">
        <v>14875738</v>
      </c>
      <c r="K326" s="38">
        <f t="shared" si="74"/>
        <v>0.27587688612074102</v>
      </c>
      <c r="L326" s="33">
        <v>0</v>
      </c>
      <c r="M326" s="38">
        <f t="shared" si="75"/>
        <v>0</v>
      </c>
      <c r="N326" s="33">
        <f t="shared" si="76"/>
        <v>35193270</v>
      </c>
      <c r="O326" s="38">
        <f t="shared" si="77"/>
        <v>0.65267415572971854</v>
      </c>
      <c r="P326" s="33">
        <v>12492075</v>
      </c>
      <c r="Q326" s="33">
        <v>53571807</v>
      </c>
      <c r="R326" s="33">
        <v>52352333</v>
      </c>
      <c r="S326" s="33">
        <v>33780051</v>
      </c>
      <c r="T326" s="38">
        <f t="shared" si="78"/>
        <v>0.64524442492371825</v>
      </c>
      <c r="U326" s="38">
        <f t="shared" si="79"/>
        <v>0.19081401608619863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35208220</v>
      </c>
      <c r="E327" s="33">
        <v>35092973</v>
      </c>
      <c r="F327" s="33">
        <v>5237944</v>
      </c>
      <c r="G327" s="38">
        <f t="shared" si="72"/>
        <v>0.1487704859831028</v>
      </c>
      <c r="H327" s="33">
        <v>8718391</v>
      </c>
      <c r="I327" s="38">
        <f t="shared" si="73"/>
        <v>0.24762373672966143</v>
      </c>
      <c r="J327" s="33">
        <v>7902649</v>
      </c>
      <c r="K327" s="38">
        <f t="shared" si="74"/>
        <v>0.22519177842242091</v>
      </c>
      <c r="L327" s="33">
        <v>0</v>
      </c>
      <c r="M327" s="38">
        <f t="shared" si="75"/>
        <v>0</v>
      </c>
      <c r="N327" s="33">
        <f t="shared" si="76"/>
        <v>21858984</v>
      </c>
      <c r="O327" s="38">
        <f t="shared" si="77"/>
        <v>0.62288777870145118</v>
      </c>
      <c r="P327" s="33">
        <v>7714639</v>
      </c>
      <c r="Q327" s="33">
        <v>36393142</v>
      </c>
      <c r="R327" s="33">
        <v>34579107</v>
      </c>
      <c r="S327" s="33">
        <v>23179448</v>
      </c>
      <c r="T327" s="38">
        <f t="shared" si="78"/>
        <v>0.67033101809135787</v>
      </c>
      <c r="U327" s="38">
        <f t="shared" si="79"/>
        <v>2.4370550585711248E-2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40490500</v>
      </c>
      <c r="E328" s="33">
        <v>37854100</v>
      </c>
      <c r="F328" s="33">
        <v>7014140</v>
      </c>
      <c r="G328" s="38">
        <f t="shared" si="72"/>
        <v>0.17322927600301305</v>
      </c>
      <c r="H328" s="33">
        <v>9465761</v>
      </c>
      <c r="I328" s="38">
        <f t="shared" si="73"/>
        <v>0.23377733048492857</v>
      </c>
      <c r="J328" s="33">
        <v>11637639</v>
      </c>
      <c r="K328" s="38">
        <f t="shared" si="74"/>
        <v>0.30743404281174297</v>
      </c>
      <c r="L328" s="33">
        <v>0</v>
      </c>
      <c r="M328" s="38">
        <f t="shared" si="75"/>
        <v>0</v>
      </c>
      <c r="N328" s="33">
        <f t="shared" si="76"/>
        <v>28117540</v>
      </c>
      <c r="O328" s="38">
        <f t="shared" si="77"/>
        <v>0.74278717496915792</v>
      </c>
      <c r="P328" s="33">
        <v>8988775</v>
      </c>
      <c r="Q328" s="33">
        <v>39645696</v>
      </c>
      <c r="R328" s="33">
        <v>38610785</v>
      </c>
      <c r="S328" s="33">
        <v>25238164</v>
      </c>
      <c r="T328" s="38">
        <f t="shared" si="78"/>
        <v>0.65365581145268092</v>
      </c>
      <c r="U328" s="38">
        <f t="shared" si="79"/>
        <v>0.29468576085172904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23646049</v>
      </c>
      <c r="E329" s="33">
        <v>22086142</v>
      </c>
      <c r="F329" s="33">
        <v>5409792</v>
      </c>
      <c r="G329" s="38">
        <f t="shared" si="72"/>
        <v>0.22878206841235929</v>
      </c>
      <c r="H329" s="33">
        <v>6185692</v>
      </c>
      <c r="I329" s="38">
        <f t="shared" si="73"/>
        <v>0.26159516120430942</v>
      </c>
      <c r="J329" s="33">
        <v>6979892</v>
      </c>
      <c r="K329" s="38">
        <f t="shared" si="74"/>
        <v>0.3160303868371398</v>
      </c>
      <c r="L329" s="33">
        <v>0</v>
      </c>
      <c r="M329" s="38">
        <f t="shared" si="75"/>
        <v>0</v>
      </c>
      <c r="N329" s="33">
        <f t="shared" si="76"/>
        <v>18575376</v>
      </c>
      <c r="O329" s="38">
        <f t="shared" si="77"/>
        <v>0.84104213402232042</v>
      </c>
      <c r="P329" s="33">
        <v>5649672</v>
      </c>
      <c r="Q329" s="33">
        <v>29643924</v>
      </c>
      <c r="R329" s="33">
        <v>29699112</v>
      </c>
      <c r="S329" s="33">
        <v>17453501</v>
      </c>
      <c r="T329" s="38">
        <f t="shared" si="78"/>
        <v>0.58767753729471772</v>
      </c>
      <c r="U329" s="38">
        <f t="shared" si="79"/>
        <v>0.23545083679194123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23968881</v>
      </c>
      <c r="E330" s="33">
        <v>22939731</v>
      </c>
      <c r="F330" s="33">
        <v>5277000</v>
      </c>
      <c r="G330" s="38">
        <f t="shared" si="72"/>
        <v>0.22016046556366148</v>
      </c>
      <c r="H330" s="33">
        <v>7222679</v>
      </c>
      <c r="I330" s="38">
        <f t="shared" si="73"/>
        <v>0.30133567770643943</v>
      </c>
      <c r="J330" s="33">
        <v>3760452</v>
      </c>
      <c r="K330" s="38">
        <f t="shared" si="74"/>
        <v>0.16392746715294962</v>
      </c>
      <c r="L330" s="33">
        <v>0</v>
      </c>
      <c r="M330" s="38">
        <f t="shared" si="75"/>
        <v>0</v>
      </c>
      <c r="N330" s="33">
        <f t="shared" si="76"/>
        <v>16260131</v>
      </c>
      <c r="O330" s="38">
        <f t="shared" si="77"/>
        <v>0.70881960211303263</v>
      </c>
      <c r="P330" s="33">
        <v>5210475</v>
      </c>
      <c r="Q330" s="33">
        <v>26197160</v>
      </c>
      <c r="R330" s="33">
        <v>22010454</v>
      </c>
      <c r="S330" s="33">
        <v>14130966</v>
      </c>
      <c r="T330" s="38">
        <f t="shared" si="78"/>
        <v>0.6420115641412939</v>
      </c>
      <c r="U330" s="38">
        <f t="shared" si="79"/>
        <v>-0.27828998315892506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12511609</v>
      </c>
      <c r="E331" s="33">
        <v>13420546</v>
      </c>
      <c r="F331" s="33">
        <v>2389784</v>
      </c>
      <c r="G331" s="38">
        <f t="shared" si="72"/>
        <v>0.19100532953035856</v>
      </c>
      <c r="H331" s="33">
        <v>3201969</v>
      </c>
      <c r="I331" s="38">
        <f t="shared" si="73"/>
        <v>0.25591984212422242</v>
      </c>
      <c r="J331" s="33">
        <v>2677018</v>
      </c>
      <c r="K331" s="38">
        <f t="shared" si="74"/>
        <v>0.1994716161324584</v>
      </c>
      <c r="L331" s="33">
        <v>0</v>
      </c>
      <c r="M331" s="38">
        <f t="shared" si="75"/>
        <v>0</v>
      </c>
      <c r="N331" s="33">
        <f t="shared" si="76"/>
        <v>8268771</v>
      </c>
      <c r="O331" s="38">
        <f t="shared" si="77"/>
        <v>0.61612776410140091</v>
      </c>
      <c r="P331" s="33">
        <v>3080212</v>
      </c>
      <c r="Q331" s="33">
        <v>13494390</v>
      </c>
      <c r="R331" s="33">
        <v>12667075</v>
      </c>
      <c r="S331" s="33">
        <v>7786973</v>
      </c>
      <c r="T331" s="38">
        <f t="shared" si="78"/>
        <v>0.61474120900049933</v>
      </c>
      <c r="U331" s="38">
        <f t="shared" si="79"/>
        <v>-0.13089813298565167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216159300</v>
      </c>
      <c r="E332" s="34">
        <f>SUM(E324:E331)</f>
        <v>212164793</v>
      </c>
      <c r="F332" s="34">
        <f>SUM(F324:F331)</f>
        <v>38413269</v>
      </c>
      <c r="G332" s="39">
        <f t="shared" si="72"/>
        <v>0.17770814857376019</v>
      </c>
      <c r="H332" s="34">
        <f>SUM(H324:H331)</f>
        <v>53656970</v>
      </c>
      <c r="I332" s="39">
        <f t="shared" si="73"/>
        <v>0.24822882938647561</v>
      </c>
      <c r="J332" s="34">
        <f>SUM(J324:J331)</f>
        <v>53975129</v>
      </c>
      <c r="K332" s="39">
        <f t="shared" si="74"/>
        <v>0.25440191200808704</v>
      </c>
      <c r="L332" s="34">
        <f>SUM(L324:L331)</f>
        <v>0</v>
      </c>
      <c r="M332" s="39">
        <f t="shared" si="75"/>
        <v>0</v>
      </c>
      <c r="N332" s="34">
        <f t="shared" si="76"/>
        <v>146045368</v>
      </c>
      <c r="O332" s="39">
        <f t="shared" si="77"/>
        <v>0.68835816694620011</v>
      </c>
      <c r="P332" s="34">
        <f>SUM(P324:P331)</f>
        <v>49170576</v>
      </c>
      <c r="Q332" s="34">
        <f>SUM(Q324:Q331)</f>
        <v>225718874</v>
      </c>
      <c r="R332" s="34">
        <f>SUM(R324:R331)</f>
        <v>216320411</v>
      </c>
      <c r="S332" s="34">
        <f>SUM(S324:S331)</f>
        <v>139014172</v>
      </c>
      <c r="T332" s="39">
        <f t="shared" si="78"/>
        <v>0.64263086112572154</v>
      </c>
      <c r="U332" s="39">
        <f t="shared" si="79"/>
        <v>9.7711952774358402E-2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256430</v>
      </c>
      <c r="E333" s="33">
        <v>252216</v>
      </c>
      <c r="F333" s="33">
        <v>53904</v>
      </c>
      <c r="G333" s="38">
        <f t="shared" si="72"/>
        <v>0.21020941387513162</v>
      </c>
      <c r="H333" s="33">
        <v>66043</v>
      </c>
      <c r="I333" s="38">
        <f t="shared" si="73"/>
        <v>0.2575478688141013</v>
      </c>
      <c r="J333" s="33">
        <v>45234</v>
      </c>
      <c r="K333" s="38">
        <f t="shared" si="74"/>
        <v>0.17934627462175279</v>
      </c>
      <c r="L333" s="33">
        <v>0</v>
      </c>
      <c r="M333" s="38">
        <f t="shared" si="75"/>
        <v>0</v>
      </c>
      <c r="N333" s="33">
        <f t="shared" si="76"/>
        <v>165181</v>
      </c>
      <c r="O333" s="38">
        <f t="shared" si="77"/>
        <v>0.65491879975893674</v>
      </c>
      <c r="P333" s="33">
        <v>61368</v>
      </c>
      <c r="Q333" s="33">
        <v>255828</v>
      </c>
      <c r="R333" s="33">
        <v>271736</v>
      </c>
      <c r="S333" s="33">
        <v>194023</v>
      </c>
      <c r="T333" s="38">
        <f t="shared" si="78"/>
        <v>0.71401286542820974</v>
      </c>
      <c r="U333" s="38">
        <f t="shared" si="79"/>
        <v>-0.2629057489245209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1512976</v>
      </c>
      <c r="E334" s="33">
        <v>1512976</v>
      </c>
      <c r="F334" s="33">
        <v>240458</v>
      </c>
      <c r="G334" s="38">
        <f t="shared" si="72"/>
        <v>0.15893047873859201</v>
      </c>
      <c r="H334" s="33">
        <v>329557</v>
      </c>
      <c r="I334" s="38">
        <f t="shared" si="73"/>
        <v>0.217820375207538</v>
      </c>
      <c r="J334" s="33">
        <v>363820</v>
      </c>
      <c r="K334" s="38">
        <f t="shared" si="74"/>
        <v>0.24046647137826377</v>
      </c>
      <c r="L334" s="33">
        <v>0</v>
      </c>
      <c r="M334" s="38">
        <f t="shared" si="75"/>
        <v>0</v>
      </c>
      <c r="N334" s="33">
        <f t="shared" si="76"/>
        <v>933835</v>
      </c>
      <c r="O334" s="38">
        <f t="shared" si="77"/>
        <v>0.61721732532439377</v>
      </c>
      <c r="P334" s="33">
        <v>282682</v>
      </c>
      <c r="Q334" s="33">
        <v>1269184</v>
      </c>
      <c r="R334" s="33">
        <v>1122998</v>
      </c>
      <c r="S334" s="33">
        <v>792676</v>
      </c>
      <c r="T334" s="38">
        <f t="shared" si="78"/>
        <v>0.70585700063579815</v>
      </c>
      <c r="U334" s="38">
        <f t="shared" si="79"/>
        <v>0.28702924133832353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8997937</v>
      </c>
      <c r="E335" s="33">
        <v>9890727</v>
      </c>
      <c r="F335" s="33">
        <v>1793673</v>
      </c>
      <c r="G335" s="38">
        <f t="shared" si="72"/>
        <v>0.19934269377525093</v>
      </c>
      <c r="H335" s="33">
        <v>2293060</v>
      </c>
      <c r="I335" s="38">
        <f t="shared" si="73"/>
        <v>0.25484286009115198</v>
      </c>
      <c r="J335" s="33">
        <v>2156067</v>
      </c>
      <c r="K335" s="38">
        <f t="shared" si="74"/>
        <v>0.21798872822998755</v>
      </c>
      <c r="L335" s="33">
        <v>0</v>
      </c>
      <c r="M335" s="38">
        <f t="shared" si="75"/>
        <v>0</v>
      </c>
      <c r="N335" s="33">
        <f t="shared" si="76"/>
        <v>6242800</v>
      </c>
      <c r="O335" s="38">
        <f t="shared" si="77"/>
        <v>0.63117706109975535</v>
      </c>
      <c r="P335" s="33">
        <v>2043371</v>
      </c>
      <c r="Q335" s="33">
        <v>3000097</v>
      </c>
      <c r="R335" s="33">
        <v>11538161</v>
      </c>
      <c r="S335" s="33">
        <v>5044122</v>
      </c>
      <c r="T335" s="38">
        <f t="shared" si="78"/>
        <v>0.437168626785499</v>
      </c>
      <c r="U335" s="38">
        <f t="shared" si="79"/>
        <v>5.5152001276322249E-2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10767343</v>
      </c>
      <c r="E337" s="34">
        <f>SUM(E333:E336)</f>
        <v>11655919</v>
      </c>
      <c r="F337" s="34">
        <f>SUM(F333:F336)</f>
        <v>2088035</v>
      </c>
      <c r="G337" s="39">
        <f t="shared" si="72"/>
        <v>0.19392295759501671</v>
      </c>
      <c r="H337" s="34">
        <f>SUM(H333:H336)</f>
        <v>2688660</v>
      </c>
      <c r="I337" s="39">
        <f t="shared" si="73"/>
        <v>0.24970505722721009</v>
      </c>
      <c r="J337" s="34">
        <f>SUM(J333:J336)</f>
        <v>2565121</v>
      </c>
      <c r="K337" s="39">
        <f t="shared" si="74"/>
        <v>0.22007024928707894</v>
      </c>
      <c r="L337" s="34">
        <f>SUM(L333:L336)</f>
        <v>0</v>
      </c>
      <c r="M337" s="39">
        <f t="shared" si="75"/>
        <v>0</v>
      </c>
      <c r="N337" s="34">
        <f t="shared" si="76"/>
        <v>7341816</v>
      </c>
      <c r="O337" s="39">
        <f t="shared" si="77"/>
        <v>0.62987877661126501</v>
      </c>
      <c r="P337" s="34">
        <f>SUM(P333:P336)</f>
        <v>2387421</v>
      </c>
      <c r="Q337" s="34">
        <f>SUM(Q333:Q336)</f>
        <v>4525109</v>
      </c>
      <c r="R337" s="34">
        <f>SUM(R333:R336)</f>
        <v>12932895</v>
      </c>
      <c r="S337" s="34">
        <f>SUM(S333:S336)</f>
        <v>6030821</v>
      </c>
      <c r="T337" s="39">
        <f t="shared" si="78"/>
        <v>0.46631639706345718</v>
      </c>
      <c r="U337" s="39">
        <f t="shared" si="79"/>
        <v>7.4431782245360179E-2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1854220703</v>
      </c>
      <c r="E338" s="34">
        <f>SUM(E302,E304:E309,E311:E316,E318:E322,E324:E331,E333:E336)</f>
        <v>1934484508</v>
      </c>
      <c r="F338" s="34">
        <f>SUM(F302,F304:F309,F311:F316,F318:F322,F324:F331,F333:F336)</f>
        <v>366027426</v>
      </c>
      <c r="G338" s="39">
        <f t="shared" si="72"/>
        <v>0.19740229704467926</v>
      </c>
      <c r="H338" s="34">
        <f>SUM(H302,H304:H309,H311:H316,H318:H322,H324:H331,H333:H336)</f>
        <v>518380279</v>
      </c>
      <c r="I338" s="39">
        <f t="shared" si="73"/>
        <v>0.27956773331313622</v>
      </c>
      <c r="J338" s="34">
        <f>SUM(J302,J304:J309,J311:J316,J318:J322,J324:J331,J333:J336)</f>
        <v>477335839</v>
      </c>
      <c r="K338" s="39">
        <f t="shared" si="74"/>
        <v>0.24675092357989564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1361743544</v>
      </c>
      <c r="O338" s="39">
        <f t="shared" si="77"/>
        <v>0.70393096371077268</v>
      </c>
      <c r="P338" s="34">
        <f>SUM(P302,P304:P309,P311:P316,P318:P322,P324:P331,P333:P336)</f>
        <v>438364706</v>
      </c>
      <c r="Q338" s="34">
        <f>SUM(Q302,Q304:Q309,Q311:Q316,Q318:Q322,Q324:Q331,Q333:Q336)</f>
        <v>1840445614</v>
      </c>
      <c r="R338" s="34">
        <f>SUM(R302,R304:R309,R311:R316,R318:R322,R324:R331,R333:R336)</f>
        <v>1843945816</v>
      </c>
      <c r="S338" s="34">
        <f>SUM(S302,S304:S309,S311:S316,S318:S322,S324:S331,S333:S336)</f>
        <v>1328165503</v>
      </c>
      <c r="T338" s="39">
        <f t="shared" si="78"/>
        <v>0.72028445276181585</v>
      </c>
      <c r="U338" s="39">
        <f t="shared" si="79"/>
        <v>8.890116486704569E-2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9914217573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9747595405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1801296742</v>
      </c>
      <c r="G339" s="41">
        <f t="shared" si="72"/>
        <v>0.18168824001861553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2434401028</v>
      </c>
      <c r="I339" s="41">
        <f t="shared" si="73"/>
        <v>0.24554645992738292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2217947217</v>
      </c>
      <c r="K339" s="41">
        <f t="shared" si="74"/>
        <v>0.22753788240557365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6453644987</v>
      </c>
      <c r="O339" s="41">
        <f t="shared" si="77"/>
        <v>0.66207559083644585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2043394599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8939547368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8648736339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5985566450</v>
      </c>
      <c r="T339" s="41">
        <f t="shared" si="78"/>
        <v>0.69207410370566047</v>
      </c>
      <c r="U339" s="41">
        <f t="shared" si="79"/>
        <v>8.5422863545505434E-2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461917751</v>
      </c>
      <c r="E8" s="33">
        <v>458823311</v>
      </c>
      <c r="F8" s="33">
        <v>105354139</v>
      </c>
      <c r="G8" s="38">
        <f>IF(($D8       =0),0,($F8       /$D8       ))</f>
        <v>0.22807986653883755</v>
      </c>
      <c r="H8" s="33">
        <v>114123546</v>
      </c>
      <c r="I8" s="38">
        <f>IF(($D8       =0),0,($H8       /$D8       ))</f>
        <v>0.24706464679682769</v>
      </c>
      <c r="J8" s="33">
        <v>105445496</v>
      </c>
      <c r="K8" s="38">
        <f>IF(($E8       =0),0,($J8       /$E8       ))</f>
        <v>0.22981721606555428</v>
      </c>
      <c r="L8" s="33">
        <v>0</v>
      </c>
      <c r="M8" s="38">
        <f>IF(($E8       =0),0,($L8       /$E8       ))</f>
        <v>0</v>
      </c>
      <c r="N8" s="33">
        <f>$F8       +$H8       +$J8</f>
        <v>324923181</v>
      </c>
      <c r="O8" s="38">
        <f>IF(($E8       =0),0,($N8       /$E8       ))</f>
        <v>0.7081662444129827</v>
      </c>
      <c r="P8" s="33">
        <v>106657210</v>
      </c>
      <c r="Q8" s="33">
        <v>436527525</v>
      </c>
      <c r="R8" s="33">
        <v>449564520</v>
      </c>
      <c r="S8" s="33">
        <v>314234783</v>
      </c>
      <c r="T8" s="38">
        <f>IF(($R8       =0),0,($S8       /$R8       ))</f>
        <v>0.69897594009420494</v>
      </c>
      <c r="U8" s="38">
        <f>IF(($P8       =0),0,(($J8       /$P8       )-1))</f>
        <v>-1.1360825958226406E-2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716588030</v>
      </c>
      <c r="E9" s="33">
        <v>614879650</v>
      </c>
      <c r="F9" s="33">
        <v>72688213</v>
      </c>
      <c r="G9" s="38">
        <f>IF(($D9       =0),0,($F9       /$D9       ))</f>
        <v>0.10143654367210125</v>
      </c>
      <c r="H9" s="33">
        <v>138294864</v>
      </c>
      <c r="I9" s="38">
        <f>IF(($D9       =0),0,($H9       /$D9       ))</f>
        <v>0.19299075369707194</v>
      </c>
      <c r="J9" s="33">
        <v>118888137</v>
      </c>
      <c r="K9" s="38">
        <f>IF(($E9       =0),0,($J9       /$E9       ))</f>
        <v>0.19335188113641424</v>
      </c>
      <c r="L9" s="33">
        <v>0</v>
      </c>
      <c r="M9" s="38">
        <f>IF(($E9       =0),0,($L9       /$E9       ))</f>
        <v>0</v>
      </c>
      <c r="N9" s="33">
        <f>$F9       +$H9       +$J9</f>
        <v>329871214</v>
      </c>
      <c r="O9" s="38">
        <f>IF(($E9       =0),0,($N9       /$E9       ))</f>
        <v>0.53648094224617782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1178505781</v>
      </c>
      <c r="E10" s="34">
        <f>SUM(E8:E9)</f>
        <v>1073702961</v>
      </c>
      <c r="F10" s="34">
        <f>SUM(F8:F9)</f>
        <v>178042352</v>
      </c>
      <c r="G10" s="39">
        <f t="shared" ref="G10:G54" si="0">IF(($D10      =0),0,($F10      /$D10      ))</f>
        <v>0.15107465306527842</v>
      </c>
      <c r="H10" s="34">
        <f>SUM(H8:H9)</f>
        <v>252418410</v>
      </c>
      <c r="I10" s="39">
        <f t="shared" ref="I10:I54" si="1">IF(($D10      =0),0,($H10      /$D10      ))</f>
        <v>0.21418512668288728</v>
      </c>
      <c r="J10" s="34">
        <f>SUM(J8:J9)</f>
        <v>224333633</v>
      </c>
      <c r="K10" s="39">
        <f t="shared" ref="K10:K54" si="2">IF(($E10      =0),0,($J10      /$E10      ))</f>
        <v>0.20893453883284951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654794395</v>
      </c>
      <c r="O10" s="39">
        <f t="shared" ref="O10:O54" si="5">IF(($E10      =0),0,($N10      /$E10      ))</f>
        <v>0.60984687458638753</v>
      </c>
      <c r="P10" s="34">
        <f>SUM(P8:P9)</f>
        <v>106657210</v>
      </c>
      <c r="Q10" s="34">
        <f>SUM(Q8:Q9)</f>
        <v>436527525</v>
      </c>
      <c r="R10" s="34">
        <f>SUM(R8:R9)</f>
        <v>449564520</v>
      </c>
      <c r="S10" s="34">
        <f>SUM(S8:S9)</f>
        <v>314234783</v>
      </c>
      <c r="T10" s="39">
        <f t="shared" ref="T10:T54" si="6">IF(($R10      =0),0,($S10      /$R10      ))</f>
        <v>0.69897594009420494</v>
      </c>
      <c r="U10" s="39">
        <f t="shared" ref="U10:U54" si="7">IF(($P10      =0),0,(($J10      /$P10      )-1))</f>
        <v>1.1033142813317545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7413189</v>
      </c>
      <c r="E11" s="33">
        <v>8487880</v>
      </c>
      <c r="F11" s="33">
        <v>1820293</v>
      </c>
      <c r="G11" s="38">
        <f t="shared" si="0"/>
        <v>0.24554790117991057</v>
      </c>
      <c r="H11" s="33">
        <v>2329503</v>
      </c>
      <c r="I11" s="38">
        <f t="shared" si="1"/>
        <v>0.31423763781012465</v>
      </c>
      <c r="J11" s="33">
        <v>1844293</v>
      </c>
      <c r="K11" s="38">
        <f t="shared" si="2"/>
        <v>0.21728547057686962</v>
      </c>
      <c r="L11" s="33">
        <v>0</v>
      </c>
      <c r="M11" s="38">
        <f t="shared" si="3"/>
        <v>0</v>
      </c>
      <c r="N11" s="33">
        <f t="shared" si="4"/>
        <v>5994089</v>
      </c>
      <c r="O11" s="38">
        <f t="shared" si="5"/>
        <v>0.70619389058280746</v>
      </c>
      <c r="P11" s="33">
        <v>1724773</v>
      </c>
      <c r="Q11" s="33">
        <v>7159449</v>
      </c>
      <c r="R11" s="33">
        <v>7416789</v>
      </c>
      <c r="S11" s="33">
        <v>5208195</v>
      </c>
      <c r="T11" s="38">
        <f t="shared" si="6"/>
        <v>0.70221695669109641</v>
      </c>
      <c r="U11" s="38">
        <f t="shared" si="7"/>
        <v>6.9296075483556319E-2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3261267</v>
      </c>
      <c r="E12" s="33">
        <v>3327267</v>
      </c>
      <c r="F12" s="33">
        <v>733392</v>
      </c>
      <c r="G12" s="38">
        <f t="shared" si="0"/>
        <v>0.22487947168999042</v>
      </c>
      <c r="H12" s="33">
        <v>906694</v>
      </c>
      <c r="I12" s="38">
        <f t="shared" si="1"/>
        <v>0.27801894171805008</v>
      </c>
      <c r="J12" s="33">
        <v>611730</v>
      </c>
      <c r="K12" s="38">
        <f t="shared" si="2"/>
        <v>0.18385359515782773</v>
      </c>
      <c r="L12" s="33">
        <v>0</v>
      </c>
      <c r="M12" s="38">
        <f t="shared" si="3"/>
        <v>0</v>
      </c>
      <c r="N12" s="33">
        <f t="shared" si="4"/>
        <v>2251816</v>
      </c>
      <c r="O12" s="38">
        <f t="shared" si="5"/>
        <v>0.6767764654895444</v>
      </c>
      <c r="P12" s="33">
        <v>858495</v>
      </c>
      <c r="Q12" s="33">
        <v>3154004</v>
      </c>
      <c r="R12" s="33">
        <v>3653539</v>
      </c>
      <c r="S12" s="33">
        <v>2463734</v>
      </c>
      <c r="T12" s="38">
        <f t="shared" si="6"/>
        <v>0.67434178203654049</v>
      </c>
      <c r="U12" s="38">
        <f t="shared" si="7"/>
        <v>-0.28743906487515947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25189224</v>
      </c>
      <c r="E13" s="33">
        <v>25039224</v>
      </c>
      <c r="F13" s="33">
        <v>3740696</v>
      </c>
      <c r="G13" s="38">
        <f t="shared" si="0"/>
        <v>0.14850382052261712</v>
      </c>
      <c r="H13" s="33">
        <v>27514</v>
      </c>
      <c r="I13" s="38">
        <f t="shared" si="1"/>
        <v>1.0922924818962268E-3</v>
      </c>
      <c r="J13" s="33">
        <v>2068587</v>
      </c>
      <c r="K13" s="38">
        <f t="shared" si="2"/>
        <v>8.2613862154833559E-2</v>
      </c>
      <c r="L13" s="33">
        <v>0</v>
      </c>
      <c r="M13" s="38">
        <f t="shared" si="3"/>
        <v>0</v>
      </c>
      <c r="N13" s="33">
        <f t="shared" si="4"/>
        <v>5836797</v>
      </c>
      <c r="O13" s="38">
        <f t="shared" si="5"/>
        <v>0.23310614578151465</v>
      </c>
      <c r="P13" s="33">
        <v>8284487</v>
      </c>
      <c r="Q13" s="33">
        <v>23623404</v>
      </c>
      <c r="R13" s="33">
        <v>23563404</v>
      </c>
      <c r="S13" s="33">
        <v>19185154</v>
      </c>
      <c r="T13" s="38">
        <f t="shared" si="6"/>
        <v>0.81419280508028469</v>
      </c>
      <c r="U13" s="38">
        <f t="shared" si="7"/>
        <v>-0.75030596342296152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9893992</v>
      </c>
      <c r="E14" s="33">
        <v>9164674</v>
      </c>
      <c r="F14" s="33">
        <v>1688654</v>
      </c>
      <c r="G14" s="38">
        <f t="shared" si="0"/>
        <v>0.17067468823504203</v>
      </c>
      <c r="H14" s="33">
        <v>2553192</v>
      </c>
      <c r="I14" s="38">
        <f t="shared" si="1"/>
        <v>0.25805478718802277</v>
      </c>
      <c r="J14" s="33">
        <v>1987613</v>
      </c>
      <c r="K14" s="38">
        <f t="shared" si="2"/>
        <v>0.21687765434973463</v>
      </c>
      <c r="L14" s="33">
        <v>0</v>
      </c>
      <c r="M14" s="38">
        <f t="shared" si="3"/>
        <v>0</v>
      </c>
      <c r="N14" s="33">
        <f t="shared" si="4"/>
        <v>6229459</v>
      </c>
      <c r="O14" s="38">
        <f t="shared" si="5"/>
        <v>0.6797251053338067</v>
      </c>
      <c r="P14" s="33">
        <v>1890171</v>
      </c>
      <c r="Q14" s="33">
        <v>9268475</v>
      </c>
      <c r="R14" s="33">
        <v>7199770</v>
      </c>
      <c r="S14" s="33">
        <v>5985040</v>
      </c>
      <c r="T14" s="38">
        <f t="shared" si="6"/>
        <v>0.83128211040074895</v>
      </c>
      <c r="U14" s="38">
        <f t="shared" si="7"/>
        <v>5.1551949532608443E-2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17603566</v>
      </c>
      <c r="E15" s="33">
        <v>16009823</v>
      </c>
      <c r="F15" s="33">
        <v>3268065</v>
      </c>
      <c r="G15" s="38">
        <f t="shared" si="0"/>
        <v>0.18564789656822941</v>
      </c>
      <c r="H15" s="33">
        <v>2859732</v>
      </c>
      <c r="I15" s="38">
        <f t="shared" si="1"/>
        <v>0.16245185776563681</v>
      </c>
      <c r="J15" s="33">
        <v>3122747</v>
      </c>
      <c r="K15" s="38">
        <f t="shared" si="2"/>
        <v>0.19505193780093633</v>
      </c>
      <c r="L15" s="33">
        <v>0</v>
      </c>
      <c r="M15" s="38">
        <f t="shared" si="3"/>
        <v>0</v>
      </c>
      <c r="N15" s="33">
        <f t="shared" si="4"/>
        <v>9250544</v>
      </c>
      <c r="O15" s="38">
        <f t="shared" si="5"/>
        <v>0.57780426429448972</v>
      </c>
      <c r="P15" s="33">
        <v>5734130</v>
      </c>
      <c r="Q15" s="33">
        <v>17432077</v>
      </c>
      <c r="R15" s="33">
        <v>16913405</v>
      </c>
      <c r="S15" s="33">
        <v>6874345</v>
      </c>
      <c r="T15" s="38">
        <f t="shared" si="6"/>
        <v>0.40644358720198565</v>
      </c>
      <c r="U15" s="38">
        <f t="shared" si="7"/>
        <v>-0.45541049819240231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29328257</v>
      </c>
      <c r="E16" s="33">
        <v>27358109</v>
      </c>
      <c r="F16" s="33">
        <v>5889617</v>
      </c>
      <c r="G16" s="38">
        <f t="shared" si="0"/>
        <v>0.20081715050437535</v>
      </c>
      <c r="H16" s="33">
        <v>6959922</v>
      </c>
      <c r="I16" s="38">
        <f t="shared" si="1"/>
        <v>0.2373111364920186</v>
      </c>
      <c r="J16" s="33">
        <v>5912259</v>
      </c>
      <c r="K16" s="38">
        <f t="shared" si="2"/>
        <v>0.21610627401184782</v>
      </c>
      <c r="L16" s="33">
        <v>0</v>
      </c>
      <c r="M16" s="38">
        <f t="shared" si="3"/>
        <v>0</v>
      </c>
      <c r="N16" s="33">
        <f t="shared" si="4"/>
        <v>18761798</v>
      </c>
      <c r="O16" s="38">
        <f t="shared" si="5"/>
        <v>0.68578562940881627</v>
      </c>
      <c r="P16" s="33">
        <v>6127005</v>
      </c>
      <c r="Q16" s="33">
        <v>25504830</v>
      </c>
      <c r="R16" s="33">
        <v>25389198</v>
      </c>
      <c r="S16" s="33">
        <v>18305720</v>
      </c>
      <c r="T16" s="38">
        <f t="shared" si="6"/>
        <v>0.72100426330914436</v>
      </c>
      <c r="U16" s="38">
        <f t="shared" si="7"/>
        <v>-3.5049098213564389E-2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14688716</v>
      </c>
      <c r="E17" s="33">
        <v>14549989</v>
      </c>
      <c r="F17" s="33">
        <v>2520638</v>
      </c>
      <c r="G17" s="38">
        <f t="shared" si="0"/>
        <v>0.17160369905715381</v>
      </c>
      <c r="H17" s="33">
        <v>2410728</v>
      </c>
      <c r="I17" s="38">
        <f t="shared" si="1"/>
        <v>0.16412108451140317</v>
      </c>
      <c r="J17" s="33">
        <v>2698520</v>
      </c>
      <c r="K17" s="38">
        <f t="shared" si="2"/>
        <v>0.18546543231063611</v>
      </c>
      <c r="L17" s="33">
        <v>0</v>
      </c>
      <c r="M17" s="38">
        <f t="shared" si="3"/>
        <v>0</v>
      </c>
      <c r="N17" s="33">
        <f t="shared" si="4"/>
        <v>7629886</v>
      </c>
      <c r="O17" s="38">
        <f t="shared" si="5"/>
        <v>0.52439118682495223</v>
      </c>
      <c r="P17" s="33">
        <v>2222801</v>
      </c>
      <c r="Q17" s="33">
        <v>26161637</v>
      </c>
      <c r="R17" s="33">
        <v>10481808</v>
      </c>
      <c r="S17" s="33">
        <v>6786125</v>
      </c>
      <c r="T17" s="38">
        <f t="shared" si="6"/>
        <v>0.64741931926247842</v>
      </c>
      <c r="U17" s="38">
        <f t="shared" si="7"/>
        <v>0.21401780906162982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14605973</v>
      </c>
      <c r="E18" s="33">
        <v>25720973</v>
      </c>
      <c r="F18" s="33">
        <v>996283</v>
      </c>
      <c r="G18" s="38">
        <f t="shared" si="0"/>
        <v>6.8210656010386977E-2</v>
      </c>
      <c r="H18" s="33">
        <v>1475685</v>
      </c>
      <c r="I18" s="38">
        <f t="shared" si="1"/>
        <v>0.10103298150694924</v>
      </c>
      <c r="J18" s="33">
        <v>3504739</v>
      </c>
      <c r="K18" s="38">
        <f t="shared" si="2"/>
        <v>0.13625996963645193</v>
      </c>
      <c r="L18" s="33">
        <v>0</v>
      </c>
      <c r="M18" s="38">
        <f t="shared" si="3"/>
        <v>0</v>
      </c>
      <c r="N18" s="33">
        <f t="shared" si="4"/>
        <v>5976707</v>
      </c>
      <c r="O18" s="38">
        <f t="shared" si="5"/>
        <v>0.232367064807385</v>
      </c>
      <c r="P18" s="33">
        <v>1252365</v>
      </c>
      <c r="Q18" s="33">
        <v>29761600</v>
      </c>
      <c r="R18" s="33">
        <v>30821400</v>
      </c>
      <c r="S18" s="33">
        <v>5693907</v>
      </c>
      <c r="T18" s="38">
        <f t="shared" si="6"/>
        <v>0.1847387529443828</v>
      </c>
      <c r="U18" s="38">
        <f t="shared" si="7"/>
        <v>1.7984964447265774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121984184</v>
      </c>
      <c r="E19" s="34">
        <f>SUM(E11:E18)</f>
        <v>129657939</v>
      </c>
      <c r="F19" s="34">
        <f>SUM(F11:F18)</f>
        <v>20657638</v>
      </c>
      <c r="G19" s="39">
        <f t="shared" si="0"/>
        <v>0.1693468556546642</v>
      </c>
      <c r="H19" s="34">
        <f>SUM(H11:H18)</f>
        <v>19522970</v>
      </c>
      <c r="I19" s="39">
        <f t="shared" si="1"/>
        <v>0.16004509240312662</v>
      </c>
      <c r="J19" s="34">
        <f>SUM(J11:J18)</f>
        <v>21750488</v>
      </c>
      <c r="K19" s="39">
        <f t="shared" si="2"/>
        <v>0.16775284388871861</v>
      </c>
      <c r="L19" s="34">
        <f>SUM(L11:L18)</f>
        <v>0</v>
      </c>
      <c r="M19" s="39">
        <f t="shared" si="3"/>
        <v>0</v>
      </c>
      <c r="N19" s="34">
        <f t="shared" si="4"/>
        <v>61931096</v>
      </c>
      <c r="O19" s="39">
        <f t="shared" si="5"/>
        <v>0.47764985682828109</v>
      </c>
      <c r="P19" s="34">
        <f>SUM(P11:P18)</f>
        <v>28094227</v>
      </c>
      <c r="Q19" s="34">
        <f>SUM(Q11:Q18)</f>
        <v>142065476</v>
      </c>
      <c r="R19" s="34">
        <f>SUM(R11:R18)</f>
        <v>125439313</v>
      </c>
      <c r="S19" s="34">
        <f>SUM(S11:S18)</f>
        <v>70502220</v>
      </c>
      <c r="T19" s="39">
        <f t="shared" si="6"/>
        <v>0.56204245952781962</v>
      </c>
      <c r="U19" s="39">
        <f t="shared" si="7"/>
        <v>-0.22580222620113377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1380000</v>
      </c>
      <c r="E20" s="33">
        <v>1998923</v>
      </c>
      <c r="F20" s="33">
        <v>346751</v>
      </c>
      <c r="G20" s="38">
        <f t="shared" si="0"/>
        <v>0.25126884057971016</v>
      </c>
      <c r="H20" s="33">
        <v>552931</v>
      </c>
      <c r="I20" s="38">
        <f t="shared" si="1"/>
        <v>0.40067463768115941</v>
      </c>
      <c r="J20" s="33">
        <v>441128</v>
      </c>
      <c r="K20" s="38">
        <f t="shared" si="2"/>
        <v>0.22068283770810582</v>
      </c>
      <c r="L20" s="33">
        <v>0</v>
      </c>
      <c r="M20" s="38">
        <f t="shared" si="3"/>
        <v>0</v>
      </c>
      <c r="N20" s="33">
        <f t="shared" si="4"/>
        <v>1340810</v>
      </c>
      <c r="O20" s="38">
        <f t="shared" si="5"/>
        <v>0.67076620760279415</v>
      </c>
      <c r="P20" s="33">
        <v>21176</v>
      </c>
      <c r="Q20" s="33">
        <v>1380000</v>
      </c>
      <c r="R20" s="33">
        <v>1480000</v>
      </c>
      <c r="S20" s="33">
        <v>74911</v>
      </c>
      <c r="T20" s="38">
        <f t="shared" si="6"/>
        <v>5.0615540540540543E-2</v>
      </c>
      <c r="U20" s="38">
        <f t="shared" si="7"/>
        <v>19.831507366830373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40900640</v>
      </c>
      <c r="E21" s="33">
        <v>41158756</v>
      </c>
      <c r="F21" s="33">
        <v>7175319</v>
      </c>
      <c r="G21" s="38">
        <f t="shared" si="0"/>
        <v>0.17543292721091894</v>
      </c>
      <c r="H21" s="33">
        <v>7750494</v>
      </c>
      <c r="I21" s="38">
        <f t="shared" si="1"/>
        <v>0.18949566559349681</v>
      </c>
      <c r="J21" s="33">
        <v>7402646</v>
      </c>
      <c r="K21" s="38">
        <f t="shared" si="2"/>
        <v>0.17985592178733487</v>
      </c>
      <c r="L21" s="33">
        <v>0</v>
      </c>
      <c r="M21" s="38">
        <f t="shared" si="3"/>
        <v>0</v>
      </c>
      <c r="N21" s="33">
        <f t="shared" si="4"/>
        <v>22328459</v>
      </c>
      <c r="O21" s="38">
        <f t="shared" si="5"/>
        <v>0.54249596367781383</v>
      </c>
      <c r="P21" s="33">
        <v>10817246</v>
      </c>
      <c r="Q21" s="33">
        <v>33590607</v>
      </c>
      <c r="R21" s="33">
        <v>34592648</v>
      </c>
      <c r="S21" s="33">
        <v>21719306</v>
      </c>
      <c r="T21" s="38">
        <f t="shared" si="6"/>
        <v>0.62785901790461374</v>
      </c>
      <c r="U21" s="38">
        <f t="shared" si="7"/>
        <v>-0.31566260025888293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1867212</v>
      </c>
      <c r="E22" s="33">
        <v>1897212</v>
      </c>
      <c r="F22" s="33">
        <v>147574</v>
      </c>
      <c r="G22" s="38">
        <f t="shared" si="0"/>
        <v>7.9034410661456764E-2</v>
      </c>
      <c r="H22" s="33">
        <v>104712</v>
      </c>
      <c r="I22" s="38">
        <f t="shared" si="1"/>
        <v>5.607933110969724E-2</v>
      </c>
      <c r="J22" s="33">
        <v>84667</v>
      </c>
      <c r="K22" s="38">
        <f t="shared" si="2"/>
        <v>4.4627063290765608E-2</v>
      </c>
      <c r="L22" s="33">
        <v>0</v>
      </c>
      <c r="M22" s="38">
        <f t="shared" si="3"/>
        <v>0</v>
      </c>
      <c r="N22" s="33">
        <f t="shared" si="4"/>
        <v>336953</v>
      </c>
      <c r="O22" s="38">
        <f t="shared" si="5"/>
        <v>0.17760429514466491</v>
      </c>
      <c r="P22" s="33">
        <v>520521</v>
      </c>
      <c r="Q22" s="33">
        <v>2789901</v>
      </c>
      <c r="R22" s="33">
        <v>2819901</v>
      </c>
      <c r="S22" s="33">
        <v>1124068</v>
      </c>
      <c r="T22" s="38">
        <f t="shared" si="6"/>
        <v>0.39861966785358777</v>
      </c>
      <c r="U22" s="38">
        <f t="shared" si="7"/>
        <v>-0.83734181714090306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1114633</v>
      </c>
      <c r="E23" s="33">
        <v>3149107</v>
      </c>
      <c r="F23" s="33">
        <v>768347</v>
      </c>
      <c r="G23" s="38">
        <f t="shared" si="0"/>
        <v>0.6893273391331497</v>
      </c>
      <c r="H23" s="33">
        <v>808994</v>
      </c>
      <c r="I23" s="38">
        <f t="shared" si="1"/>
        <v>0.7257940505978201</v>
      </c>
      <c r="J23" s="33">
        <v>429589</v>
      </c>
      <c r="K23" s="38">
        <f t="shared" si="2"/>
        <v>0.13641613320855722</v>
      </c>
      <c r="L23" s="33">
        <v>0</v>
      </c>
      <c r="M23" s="38">
        <f t="shared" si="3"/>
        <v>0</v>
      </c>
      <c r="N23" s="33">
        <f t="shared" si="4"/>
        <v>2006930</v>
      </c>
      <c r="O23" s="38">
        <f t="shared" si="5"/>
        <v>0.63730130478259395</v>
      </c>
      <c r="P23" s="33">
        <v>731512</v>
      </c>
      <c r="Q23" s="33">
        <v>2288000</v>
      </c>
      <c r="R23" s="33">
        <v>2438000</v>
      </c>
      <c r="S23" s="33">
        <v>1956374</v>
      </c>
      <c r="T23" s="38">
        <f t="shared" si="6"/>
        <v>0.80245036915504508</v>
      </c>
      <c r="U23" s="38">
        <f t="shared" si="7"/>
        <v>-0.41273827360316717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10676255</v>
      </c>
      <c r="E24" s="33">
        <v>8931627</v>
      </c>
      <c r="F24" s="33">
        <v>2020088</v>
      </c>
      <c r="G24" s="38">
        <f t="shared" si="0"/>
        <v>0.18921316510330635</v>
      </c>
      <c r="H24" s="33">
        <v>2358199</v>
      </c>
      <c r="I24" s="38">
        <f t="shared" si="1"/>
        <v>0.2208826034972001</v>
      </c>
      <c r="J24" s="33">
        <v>2139685</v>
      </c>
      <c r="K24" s="38">
        <f t="shared" si="2"/>
        <v>0.23956273588227542</v>
      </c>
      <c r="L24" s="33">
        <v>0</v>
      </c>
      <c r="M24" s="38">
        <f t="shared" si="3"/>
        <v>0</v>
      </c>
      <c r="N24" s="33">
        <f t="shared" si="4"/>
        <v>6517972</v>
      </c>
      <c r="O24" s="38">
        <f t="shared" si="5"/>
        <v>0.72976312154549217</v>
      </c>
      <c r="P24" s="33">
        <v>1945373</v>
      </c>
      <c r="Q24" s="33">
        <v>10306374</v>
      </c>
      <c r="R24" s="33">
        <v>10293873</v>
      </c>
      <c r="S24" s="33">
        <v>6109691</v>
      </c>
      <c r="T24" s="38">
        <f t="shared" si="6"/>
        <v>0.59352694559180985</v>
      </c>
      <c r="U24" s="38">
        <f t="shared" si="7"/>
        <v>9.9884186734369163E-2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27785664</v>
      </c>
      <c r="E25" s="33">
        <v>27785664</v>
      </c>
      <c r="F25" s="33">
        <v>7524570</v>
      </c>
      <c r="G25" s="38">
        <f t="shared" si="0"/>
        <v>0.27080763662873053</v>
      </c>
      <c r="H25" s="33">
        <v>11663095</v>
      </c>
      <c r="I25" s="38">
        <f t="shared" si="1"/>
        <v>0.41975225065702948</v>
      </c>
      <c r="J25" s="33">
        <v>11857745</v>
      </c>
      <c r="K25" s="38">
        <f t="shared" si="2"/>
        <v>0.4267576617927864</v>
      </c>
      <c r="L25" s="33">
        <v>0</v>
      </c>
      <c r="M25" s="38">
        <f t="shared" si="3"/>
        <v>0</v>
      </c>
      <c r="N25" s="33">
        <f t="shared" si="4"/>
        <v>31045410</v>
      </c>
      <c r="O25" s="38">
        <f t="shared" si="5"/>
        <v>1.1173175490785463</v>
      </c>
      <c r="P25" s="33">
        <v>2193737</v>
      </c>
      <c r="Q25" s="33">
        <v>25914682</v>
      </c>
      <c r="R25" s="33">
        <v>25914682</v>
      </c>
      <c r="S25" s="33">
        <v>8987553</v>
      </c>
      <c r="T25" s="38">
        <f t="shared" si="6"/>
        <v>0.34681316946123436</v>
      </c>
      <c r="U25" s="38">
        <f t="shared" si="7"/>
        <v>4.405271917280877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60345000</v>
      </c>
      <c r="E26" s="33">
        <v>64640184</v>
      </c>
      <c r="F26" s="33">
        <v>16827288</v>
      </c>
      <c r="G26" s="38">
        <f t="shared" si="0"/>
        <v>0.2788514044245588</v>
      </c>
      <c r="H26" s="33">
        <v>15642488</v>
      </c>
      <c r="I26" s="38">
        <f t="shared" si="1"/>
        <v>0.259217631949623</v>
      </c>
      <c r="J26" s="33">
        <v>15153414</v>
      </c>
      <c r="K26" s="38">
        <f t="shared" si="2"/>
        <v>0.23442714828905808</v>
      </c>
      <c r="L26" s="33">
        <v>0</v>
      </c>
      <c r="M26" s="38">
        <f t="shared" si="3"/>
        <v>0</v>
      </c>
      <c r="N26" s="33">
        <f t="shared" si="4"/>
        <v>47623190</v>
      </c>
      <c r="O26" s="38">
        <f t="shared" si="5"/>
        <v>0.73674279763807604</v>
      </c>
      <c r="P26" s="33">
        <v>15877730</v>
      </c>
      <c r="Q26" s="33">
        <v>65255268</v>
      </c>
      <c r="R26" s="33">
        <v>0</v>
      </c>
      <c r="S26" s="33">
        <v>46790357</v>
      </c>
      <c r="T26" s="38">
        <f t="shared" si="6"/>
        <v>0</v>
      </c>
      <c r="U26" s="38">
        <f t="shared" si="7"/>
        <v>-4.5618359803321962E-2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144069404</v>
      </c>
      <c r="E27" s="34">
        <f>SUM(E20:E26)</f>
        <v>149561473</v>
      </c>
      <c r="F27" s="34">
        <f>SUM(F20:F26)</f>
        <v>34809937</v>
      </c>
      <c r="G27" s="39">
        <f t="shared" si="0"/>
        <v>0.24161921985878418</v>
      </c>
      <c r="H27" s="34">
        <f>SUM(H20:H26)</f>
        <v>38880913</v>
      </c>
      <c r="I27" s="39">
        <f t="shared" si="1"/>
        <v>0.2698762674134475</v>
      </c>
      <c r="J27" s="34">
        <f>SUM(J20:J26)</f>
        <v>37508874</v>
      </c>
      <c r="K27" s="39">
        <f t="shared" si="2"/>
        <v>0.25079235479313577</v>
      </c>
      <c r="L27" s="34">
        <f>SUM(L20:L26)</f>
        <v>0</v>
      </c>
      <c r="M27" s="39">
        <f t="shared" si="3"/>
        <v>0</v>
      </c>
      <c r="N27" s="34">
        <f t="shared" si="4"/>
        <v>111199724</v>
      </c>
      <c r="O27" s="39">
        <f t="shared" si="5"/>
        <v>0.74350514052506023</v>
      </c>
      <c r="P27" s="34">
        <f>SUM(P20:P26)</f>
        <v>32107295</v>
      </c>
      <c r="Q27" s="34">
        <f>SUM(Q20:Q26)</f>
        <v>141524832</v>
      </c>
      <c r="R27" s="34">
        <f>SUM(R20:R26)</f>
        <v>77539104</v>
      </c>
      <c r="S27" s="34">
        <f>SUM(S20:S26)</f>
        <v>86762260</v>
      </c>
      <c r="T27" s="39">
        <f t="shared" si="6"/>
        <v>1.1189484469668363</v>
      </c>
      <c r="U27" s="39">
        <f t="shared" si="7"/>
        <v>0.16823525619333557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3416255</v>
      </c>
      <c r="E28" s="33">
        <v>3676255</v>
      </c>
      <c r="F28" s="33">
        <v>1421598</v>
      </c>
      <c r="G28" s="38">
        <f t="shared" si="0"/>
        <v>0.41612760171591406</v>
      </c>
      <c r="H28" s="33">
        <v>1792741</v>
      </c>
      <c r="I28" s="38">
        <f t="shared" si="1"/>
        <v>0.52476791106050336</v>
      </c>
      <c r="J28" s="33">
        <v>1419598</v>
      </c>
      <c r="K28" s="38">
        <f t="shared" si="2"/>
        <v>0.38615330002951376</v>
      </c>
      <c r="L28" s="33">
        <v>0</v>
      </c>
      <c r="M28" s="38">
        <f t="shared" si="3"/>
        <v>0</v>
      </c>
      <c r="N28" s="33">
        <f t="shared" si="4"/>
        <v>4633937</v>
      </c>
      <c r="O28" s="38">
        <f t="shared" si="5"/>
        <v>1.2605047800002993</v>
      </c>
      <c r="P28" s="33">
        <v>1004489</v>
      </c>
      <c r="Q28" s="33">
        <v>3519277</v>
      </c>
      <c r="R28" s="33">
        <v>3236642</v>
      </c>
      <c r="S28" s="33">
        <v>2096755</v>
      </c>
      <c r="T28" s="38">
        <f t="shared" si="6"/>
        <v>0.64781801632679792</v>
      </c>
      <c r="U28" s="38">
        <f t="shared" si="7"/>
        <v>0.41325390322840772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20027736</v>
      </c>
      <c r="E29" s="33">
        <v>19547736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1824</v>
      </c>
      <c r="Q29" s="33">
        <v>17276023</v>
      </c>
      <c r="R29" s="33">
        <v>19527736</v>
      </c>
      <c r="S29" s="33">
        <v>38023</v>
      </c>
      <c r="T29" s="38">
        <f t="shared" si="6"/>
        <v>1.9471279210247414E-3</v>
      </c>
      <c r="U29" s="38">
        <f t="shared" si="7"/>
        <v>-1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2473657</v>
      </c>
      <c r="E30" s="33">
        <v>2483657</v>
      </c>
      <c r="F30" s="33">
        <v>558720</v>
      </c>
      <c r="G30" s="38">
        <f t="shared" si="0"/>
        <v>0.22586801646307472</v>
      </c>
      <c r="H30" s="33">
        <v>828396</v>
      </c>
      <c r="I30" s="38">
        <f t="shared" si="1"/>
        <v>0.33488717312060645</v>
      </c>
      <c r="J30" s="33">
        <v>473055</v>
      </c>
      <c r="K30" s="38">
        <f t="shared" si="2"/>
        <v>0.19046712166776653</v>
      </c>
      <c r="L30" s="33">
        <v>0</v>
      </c>
      <c r="M30" s="38">
        <f t="shared" si="3"/>
        <v>0</v>
      </c>
      <c r="N30" s="33">
        <f t="shared" si="4"/>
        <v>1860171</v>
      </c>
      <c r="O30" s="38">
        <f t="shared" si="5"/>
        <v>0.74896453093160609</v>
      </c>
      <c r="P30" s="33">
        <v>593321</v>
      </c>
      <c r="Q30" s="33">
        <v>1724175</v>
      </c>
      <c r="R30" s="33">
        <v>1973778</v>
      </c>
      <c r="S30" s="33">
        <v>1671540</v>
      </c>
      <c r="T30" s="38">
        <f t="shared" si="6"/>
        <v>0.84687335657809537</v>
      </c>
      <c r="U30" s="38">
        <f t="shared" si="7"/>
        <v>-0.20269971903910367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5222844</v>
      </c>
      <c r="E31" s="33">
        <v>3927170</v>
      </c>
      <c r="F31" s="33">
        <v>1218882</v>
      </c>
      <c r="G31" s="38">
        <f t="shared" si="0"/>
        <v>0.23337514963112052</v>
      </c>
      <c r="H31" s="33">
        <v>1464571</v>
      </c>
      <c r="I31" s="38">
        <f t="shared" si="1"/>
        <v>0.28041637850948642</v>
      </c>
      <c r="J31" s="33">
        <v>1346652</v>
      </c>
      <c r="K31" s="38">
        <f t="shared" si="2"/>
        <v>0.34290646954422649</v>
      </c>
      <c r="L31" s="33">
        <v>0</v>
      </c>
      <c r="M31" s="38">
        <f t="shared" si="3"/>
        <v>0</v>
      </c>
      <c r="N31" s="33">
        <f t="shared" si="4"/>
        <v>4030105</v>
      </c>
      <c r="O31" s="38">
        <f t="shared" si="5"/>
        <v>1.0262109865373794</v>
      </c>
      <c r="P31" s="33">
        <v>1159972</v>
      </c>
      <c r="Q31" s="33">
        <v>9070815</v>
      </c>
      <c r="R31" s="33">
        <v>7999880</v>
      </c>
      <c r="S31" s="33">
        <v>3534341</v>
      </c>
      <c r="T31" s="38">
        <f t="shared" si="6"/>
        <v>0.44179925198877984</v>
      </c>
      <c r="U31" s="38">
        <f t="shared" si="7"/>
        <v>0.16093491911873725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4243587</v>
      </c>
      <c r="E32" s="33">
        <v>3817728</v>
      </c>
      <c r="F32" s="33">
        <v>1742218</v>
      </c>
      <c r="G32" s="38">
        <f t="shared" si="0"/>
        <v>0.41055314760837941</v>
      </c>
      <c r="H32" s="33">
        <v>845789</v>
      </c>
      <c r="I32" s="38">
        <f t="shared" si="1"/>
        <v>0.19930992342091725</v>
      </c>
      <c r="J32" s="33">
        <v>109499</v>
      </c>
      <c r="K32" s="38">
        <f t="shared" si="2"/>
        <v>2.8681718550928721E-2</v>
      </c>
      <c r="L32" s="33">
        <v>0</v>
      </c>
      <c r="M32" s="38">
        <f t="shared" si="3"/>
        <v>0</v>
      </c>
      <c r="N32" s="33">
        <f t="shared" si="4"/>
        <v>2697506</v>
      </c>
      <c r="O32" s="38">
        <f t="shared" si="5"/>
        <v>0.70657364799168509</v>
      </c>
      <c r="P32" s="33">
        <v>1001515</v>
      </c>
      <c r="Q32" s="33">
        <v>3742649</v>
      </c>
      <c r="R32" s="33">
        <v>5341947</v>
      </c>
      <c r="S32" s="33">
        <v>3790110</v>
      </c>
      <c r="T32" s="38">
        <f t="shared" si="6"/>
        <v>0.70949973857846216</v>
      </c>
      <c r="U32" s="38">
        <f t="shared" si="7"/>
        <v>-0.89066664004033891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35379672</v>
      </c>
      <c r="E33" s="33">
        <v>35379672</v>
      </c>
      <c r="F33" s="33">
        <v>8349210</v>
      </c>
      <c r="G33" s="38">
        <f t="shared" si="0"/>
        <v>0.23598890345846055</v>
      </c>
      <c r="H33" s="33">
        <v>8722166</v>
      </c>
      <c r="I33" s="38">
        <f t="shared" si="1"/>
        <v>0.24653043702609792</v>
      </c>
      <c r="J33" s="33">
        <v>8265002</v>
      </c>
      <c r="K33" s="38">
        <f t="shared" si="2"/>
        <v>0.233608779640467</v>
      </c>
      <c r="L33" s="33">
        <v>0</v>
      </c>
      <c r="M33" s="38">
        <f t="shared" si="3"/>
        <v>0</v>
      </c>
      <c r="N33" s="33">
        <f t="shared" si="4"/>
        <v>25336378</v>
      </c>
      <c r="O33" s="38">
        <f t="shared" si="5"/>
        <v>0.71612812012502547</v>
      </c>
      <c r="P33" s="33">
        <v>8169747</v>
      </c>
      <c r="Q33" s="33">
        <v>33504621</v>
      </c>
      <c r="R33" s="33">
        <v>34448781</v>
      </c>
      <c r="S33" s="33">
        <v>25546386</v>
      </c>
      <c r="T33" s="38">
        <f t="shared" si="6"/>
        <v>0.74157590656110595</v>
      </c>
      <c r="U33" s="38">
        <f t="shared" si="7"/>
        <v>1.1659479785604221E-2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5892663</v>
      </c>
      <c r="E34" s="33">
        <v>5905943</v>
      </c>
      <c r="F34" s="33">
        <v>1365495</v>
      </c>
      <c r="G34" s="38">
        <f t="shared" si="0"/>
        <v>0.23172799802058933</v>
      </c>
      <c r="H34" s="33">
        <v>1752882</v>
      </c>
      <c r="I34" s="38">
        <f t="shared" si="1"/>
        <v>0.29746856387341342</v>
      </c>
      <c r="J34" s="33">
        <v>1436388</v>
      </c>
      <c r="K34" s="38">
        <f t="shared" si="2"/>
        <v>0.2432106100583768</v>
      </c>
      <c r="L34" s="33">
        <v>0</v>
      </c>
      <c r="M34" s="38">
        <f t="shared" si="3"/>
        <v>0</v>
      </c>
      <c r="N34" s="33">
        <f t="shared" si="4"/>
        <v>4554765</v>
      </c>
      <c r="O34" s="38">
        <f t="shared" si="5"/>
        <v>0.77121722983103624</v>
      </c>
      <c r="P34" s="33">
        <v>1203384</v>
      </c>
      <c r="Q34" s="33">
        <v>7626962</v>
      </c>
      <c r="R34" s="33">
        <v>3799888</v>
      </c>
      <c r="S34" s="33">
        <v>4188570</v>
      </c>
      <c r="T34" s="38">
        <f t="shared" si="6"/>
        <v>1.1022877516389957</v>
      </c>
      <c r="U34" s="38">
        <f t="shared" si="7"/>
        <v>0.19362398037534145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76656414</v>
      </c>
      <c r="E35" s="34">
        <f>SUM(E28:E34)</f>
        <v>74738161</v>
      </c>
      <c r="F35" s="34">
        <f>SUM(F28:F34)</f>
        <v>14656123</v>
      </c>
      <c r="G35" s="39">
        <f t="shared" si="0"/>
        <v>0.19119238998056967</v>
      </c>
      <c r="H35" s="34">
        <f>SUM(H28:H34)</f>
        <v>15406545</v>
      </c>
      <c r="I35" s="39">
        <f t="shared" si="1"/>
        <v>0.20098181216773328</v>
      </c>
      <c r="J35" s="34">
        <f>SUM(J28:J34)</f>
        <v>13050194</v>
      </c>
      <c r="K35" s="39">
        <f t="shared" si="2"/>
        <v>0.17461219041769035</v>
      </c>
      <c r="L35" s="34">
        <f>SUM(L28:L34)</f>
        <v>0</v>
      </c>
      <c r="M35" s="39">
        <f t="shared" si="3"/>
        <v>0</v>
      </c>
      <c r="N35" s="34">
        <f t="shared" si="4"/>
        <v>43112862</v>
      </c>
      <c r="O35" s="39">
        <f t="shared" si="5"/>
        <v>0.57685205821427687</v>
      </c>
      <c r="P35" s="34">
        <f>SUM(P28:P34)</f>
        <v>13134252</v>
      </c>
      <c r="Q35" s="34">
        <f>SUM(Q28:Q34)</f>
        <v>76464522</v>
      </c>
      <c r="R35" s="34">
        <f>SUM(R28:R34)</f>
        <v>76328652</v>
      </c>
      <c r="S35" s="34">
        <f>SUM(S28:S34)</f>
        <v>40865725</v>
      </c>
      <c r="T35" s="39">
        <f t="shared" si="6"/>
        <v>0.53539167703367796</v>
      </c>
      <c r="U35" s="39">
        <f t="shared" si="7"/>
        <v>-6.399907661281401E-3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14991679</v>
      </c>
      <c r="E36" s="33">
        <v>14998879</v>
      </c>
      <c r="F36" s="33">
        <v>87849</v>
      </c>
      <c r="G36" s="38">
        <f t="shared" si="0"/>
        <v>5.8598506544863989E-3</v>
      </c>
      <c r="H36" s="33">
        <v>5723655</v>
      </c>
      <c r="I36" s="38">
        <f t="shared" si="1"/>
        <v>0.38178879096864332</v>
      </c>
      <c r="J36" s="33">
        <v>3087073</v>
      </c>
      <c r="K36" s="38">
        <f t="shared" si="2"/>
        <v>0.20582024829988962</v>
      </c>
      <c r="L36" s="33">
        <v>0</v>
      </c>
      <c r="M36" s="38">
        <f t="shared" si="3"/>
        <v>0</v>
      </c>
      <c r="N36" s="33">
        <f t="shared" si="4"/>
        <v>8898577</v>
      </c>
      <c r="O36" s="38">
        <f t="shared" si="5"/>
        <v>0.59328280466826888</v>
      </c>
      <c r="P36" s="33">
        <v>928147</v>
      </c>
      <c r="Q36" s="33">
        <v>12367274</v>
      </c>
      <c r="R36" s="33">
        <v>12398315</v>
      </c>
      <c r="S36" s="33">
        <v>6021759</v>
      </c>
      <c r="T36" s="38">
        <f t="shared" si="6"/>
        <v>0.48569172504489522</v>
      </c>
      <c r="U36" s="38">
        <f t="shared" si="7"/>
        <v>2.3260604193085794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4913572</v>
      </c>
      <c r="E37" s="33">
        <v>6880109</v>
      </c>
      <c r="F37" s="33">
        <v>480243</v>
      </c>
      <c r="G37" s="38">
        <f t="shared" si="0"/>
        <v>9.7738061027700412E-2</v>
      </c>
      <c r="H37" s="33">
        <v>1789435</v>
      </c>
      <c r="I37" s="38">
        <f t="shared" si="1"/>
        <v>0.36418210621519337</v>
      </c>
      <c r="J37" s="33">
        <v>1288348</v>
      </c>
      <c r="K37" s="38">
        <f t="shared" si="2"/>
        <v>0.1872569170052393</v>
      </c>
      <c r="L37" s="33">
        <v>0</v>
      </c>
      <c r="M37" s="38">
        <f t="shared" si="3"/>
        <v>0</v>
      </c>
      <c r="N37" s="33">
        <f t="shared" si="4"/>
        <v>3558026</v>
      </c>
      <c r="O37" s="38">
        <f t="shared" si="5"/>
        <v>0.51714674869249888</v>
      </c>
      <c r="P37" s="33">
        <v>52198</v>
      </c>
      <c r="Q37" s="33">
        <v>4577620</v>
      </c>
      <c r="R37" s="33">
        <v>4452369</v>
      </c>
      <c r="S37" s="33">
        <v>1150442</v>
      </c>
      <c r="T37" s="38">
        <f t="shared" si="6"/>
        <v>0.25838873642323895</v>
      </c>
      <c r="U37" s="38">
        <f t="shared" si="7"/>
        <v>23.681941836851987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8198519</v>
      </c>
      <c r="E38" s="33">
        <v>316235</v>
      </c>
      <c r="F38" s="33">
        <v>44454</v>
      </c>
      <c r="G38" s="38">
        <f t="shared" si="0"/>
        <v>5.4221988142004671E-3</v>
      </c>
      <c r="H38" s="33">
        <v>1500</v>
      </c>
      <c r="I38" s="38">
        <f t="shared" si="1"/>
        <v>1.8295987360644037E-4</v>
      </c>
      <c r="J38" s="33">
        <v>3671</v>
      </c>
      <c r="K38" s="38">
        <f t="shared" si="2"/>
        <v>1.1608455737031006E-2</v>
      </c>
      <c r="L38" s="33">
        <v>0</v>
      </c>
      <c r="M38" s="38">
        <f t="shared" si="3"/>
        <v>0</v>
      </c>
      <c r="N38" s="33">
        <f t="shared" si="4"/>
        <v>49625</v>
      </c>
      <c r="O38" s="38">
        <f t="shared" si="5"/>
        <v>0.156924439103831</v>
      </c>
      <c r="P38" s="33">
        <v>0</v>
      </c>
      <c r="Q38" s="33">
        <v>7335899</v>
      </c>
      <c r="R38" s="33">
        <v>7077503</v>
      </c>
      <c r="S38" s="33">
        <v>2376136</v>
      </c>
      <c r="T38" s="38">
        <f t="shared" si="6"/>
        <v>0.33573083614376426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16141347</v>
      </c>
      <c r="E39" s="33">
        <v>16091347</v>
      </c>
      <c r="F39" s="33">
        <v>3849074</v>
      </c>
      <c r="G39" s="38">
        <f t="shared" si="0"/>
        <v>0.23846052005449112</v>
      </c>
      <c r="H39" s="33">
        <v>4594174</v>
      </c>
      <c r="I39" s="38">
        <f t="shared" si="1"/>
        <v>0.28462147551874079</v>
      </c>
      <c r="J39" s="33">
        <v>3932385</v>
      </c>
      <c r="K39" s="38">
        <f t="shared" si="2"/>
        <v>0.24437885777989873</v>
      </c>
      <c r="L39" s="33">
        <v>0</v>
      </c>
      <c r="M39" s="38">
        <f t="shared" si="3"/>
        <v>0</v>
      </c>
      <c r="N39" s="33">
        <f t="shared" si="4"/>
        <v>12375633</v>
      </c>
      <c r="O39" s="38">
        <f t="shared" si="5"/>
        <v>0.76908620515112869</v>
      </c>
      <c r="P39" s="33">
        <v>3770630</v>
      </c>
      <c r="Q39" s="33">
        <v>19293013</v>
      </c>
      <c r="R39" s="33">
        <v>15640842</v>
      </c>
      <c r="S39" s="33">
        <v>5058220</v>
      </c>
      <c r="T39" s="38">
        <f t="shared" si="6"/>
        <v>0.32339819045547546</v>
      </c>
      <c r="U39" s="38">
        <f t="shared" si="7"/>
        <v>4.2898666801038488E-2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44245117</v>
      </c>
      <c r="E40" s="34">
        <f>SUM(E36:E39)</f>
        <v>38286570</v>
      </c>
      <c r="F40" s="34">
        <f>SUM(F36:F39)</f>
        <v>4461620</v>
      </c>
      <c r="G40" s="39">
        <f t="shared" si="0"/>
        <v>0.10083869820030084</v>
      </c>
      <c r="H40" s="34">
        <f>SUM(H36:H39)</f>
        <v>12108764</v>
      </c>
      <c r="I40" s="39">
        <f t="shared" si="1"/>
        <v>0.27367458424847196</v>
      </c>
      <c r="J40" s="34">
        <f>SUM(J36:J39)</f>
        <v>8311477</v>
      </c>
      <c r="K40" s="39">
        <f t="shared" si="2"/>
        <v>0.21708596513085399</v>
      </c>
      <c r="L40" s="34">
        <f>SUM(L36:L39)</f>
        <v>0</v>
      </c>
      <c r="M40" s="39">
        <f t="shared" si="3"/>
        <v>0</v>
      </c>
      <c r="N40" s="34">
        <f t="shared" si="4"/>
        <v>24881861</v>
      </c>
      <c r="O40" s="39">
        <f t="shared" si="5"/>
        <v>0.64988482906669365</v>
      </c>
      <c r="P40" s="34">
        <f>SUM(P36:P39)</f>
        <v>4750975</v>
      </c>
      <c r="Q40" s="34">
        <f>SUM(Q36:Q39)</f>
        <v>43573806</v>
      </c>
      <c r="R40" s="34">
        <f>SUM(R36:R39)</f>
        <v>39569029</v>
      </c>
      <c r="S40" s="34">
        <f>SUM(S36:S39)</f>
        <v>14606557</v>
      </c>
      <c r="T40" s="39">
        <f t="shared" si="6"/>
        <v>0.36914115329946562</v>
      </c>
      <c r="U40" s="39">
        <f t="shared" si="7"/>
        <v>0.7494255389683171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22756837</v>
      </c>
      <c r="E43" s="33">
        <v>22768847</v>
      </c>
      <c r="F43" s="33">
        <v>7289335</v>
      </c>
      <c r="G43" s="38">
        <f t="shared" si="0"/>
        <v>0.32031406649351135</v>
      </c>
      <c r="H43" s="33">
        <v>6999449</v>
      </c>
      <c r="I43" s="38">
        <f t="shared" si="1"/>
        <v>0.30757565297848732</v>
      </c>
      <c r="J43" s="33">
        <v>6874132</v>
      </c>
      <c r="K43" s="38">
        <f t="shared" si="2"/>
        <v>0.3019095345495536</v>
      </c>
      <c r="L43" s="33">
        <v>0</v>
      </c>
      <c r="M43" s="38">
        <f t="shared" si="3"/>
        <v>0</v>
      </c>
      <c r="N43" s="33">
        <f t="shared" si="4"/>
        <v>21162916</v>
      </c>
      <c r="O43" s="38">
        <f t="shared" si="5"/>
        <v>0.92946805782479891</v>
      </c>
      <c r="P43" s="33">
        <v>6383047</v>
      </c>
      <c r="Q43" s="33">
        <v>17908927</v>
      </c>
      <c r="R43" s="33">
        <v>28088917</v>
      </c>
      <c r="S43" s="33">
        <v>19200478</v>
      </c>
      <c r="T43" s="38">
        <f t="shared" si="6"/>
        <v>0.68356063710110293</v>
      </c>
      <c r="U43" s="38">
        <f t="shared" si="7"/>
        <v>7.6935827043103311E-2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25623900</v>
      </c>
      <c r="E44" s="33">
        <v>29005331</v>
      </c>
      <c r="F44" s="33">
        <v>6434193</v>
      </c>
      <c r="G44" s="38">
        <f t="shared" si="0"/>
        <v>0.25110123751653729</v>
      </c>
      <c r="H44" s="33">
        <v>6181306</v>
      </c>
      <c r="I44" s="38">
        <f t="shared" si="1"/>
        <v>0.24123205288812397</v>
      </c>
      <c r="J44" s="33">
        <v>6412934</v>
      </c>
      <c r="K44" s="38">
        <f t="shared" si="2"/>
        <v>0.22109501181007035</v>
      </c>
      <c r="L44" s="33">
        <v>0</v>
      </c>
      <c r="M44" s="38">
        <f t="shared" si="3"/>
        <v>0</v>
      </c>
      <c r="N44" s="33">
        <f t="shared" si="4"/>
        <v>19028433</v>
      </c>
      <c r="O44" s="38">
        <f t="shared" si="5"/>
        <v>0.65603226524117242</v>
      </c>
      <c r="P44" s="33">
        <v>6599884</v>
      </c>
      <c r="Q44" s="33">
        <v>26461204</v>
      </c>
      <c r="R44" s="33">
        <v>30100753</v>
      </c>
      <c r="S44" s="33">
        <v>17885415</v>
      </c>
      <c r="T44" s="38">
        <f t="shared" si="6"/>
        <v>0.59418496939262611</v>
      </c>
      <c r="U44" s="38">
        <f t="shared" si="7"/>
        <v>-2.8326255431156078E-2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112442561</v>
      </c>
      <c r="E45" s="33">
        <v>132961898</v>
      </c>
      <c r="F45" s="33">
        <v>30450345</v>
      </c>
      <c r="G45" s="38">
        <f t="shared" si="0"/>
        <v>0.27080799947272632</v>
      </c>
      <c r="H45" s="33">
        <v>36188306</v>
      </c>
      <c r="I45" s="38">
        <f t="shared" si="1"/>
        <v>0.32183815165860552</v>
      </c>
      <c r="J45" s="33">
        <v>36348872</v>
      </c>
      <c r="K45" s="38">
        <f t="shared" si="2"/>
        <v>0.27337810716270011</v>
      </c>
      <c r="L45" s="33">
        <v>0</v>
      </c>
      <c r="M45" s="38">
        <f t="shared" si="3"/>
        <v>0</v>
      </c>
      <c r="N45" s="33">
        <f t="shared" si="4"/>
        <v>102987523</v>
      </c>
      <c r="O45" s="38">
        <f t="shared" si="5"/>
        <v>0.77456417627251384</v>
      </c>
      <c r="P45" s="33">
        <v>32291439</v>
      </c>
      <c r="Q45" s="33">
        <v>102475800</v>
      </c>
      <c r="R45" s="33">
        <v>129446592</v>
      </c>
      <c r="S45" s="33">
        <v>95025420</v>
      </c>
      <c r="T45" s="38">
        <f t="shared" si="6"/>
        <v>0.73408977812254805</v>
      </c>
      <c r="U45" s="38">
        <f t="shared" si="7"/>
        <v>0.12565042394053738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30297239</v>
      </c>
      <c r="E46" s="33">
        <v>28474153</v>
      </c>
      <c r="F46" s="33">
        <v>6006432</v>
      </c>
      <c r="G46" s="38">
        <f t="shared" si="0"/>
        <v>0.19825014417980463</v>
      </c>
      <c r="H46" s="33">
        <v>5922782</v>
      </c>
      <c r="I46" s="38">
        <f t="shared" si="1"/>
        <v>0.19548916652108134</v>
      </c>
      <c r="J46" s="33">
        <v>10645349</v>
      </c>
      <c r="K46" s="38">
        <f t="shared" si="2"/>
        <v>0.37386007583790115</v>
      </c>
      <c r="L46" s="33">
        <v>0</v>
      </c>
      <c r="M46" s="38">
        <f t="shared" si="3"/>
        <v>0</v>
      </c>
      <c r="N46" s="33">
        <f t="shared" si="4"/>
        <v>22574563</v>
      </c>
      <c r="O46" s="38">
        <f t="shared" si="5"/>
        <v>0.79280893798667162</v>
      </c>
      <c r="P46" s="33">
        <v>6566872</v>
      </c>
      <c r="Q46" s="33">
        <v>32642610</v>
      </c>
      <c r="R46" s="33">
        <v>33989034</v>
      </c>
      <c r="S46" s="33">
        <v>17516095</v>
      </c>
      <c r="T46" s="38">
        <f t="shared" si="6"/>
        <v>0.51534547878000891</v>
      </c>
      <c r="U46" s="38">
        <f t="shared" si="7"/>
        <v>0.62106844780894166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191120537</v>
      </c>
      <c r="E47" s="34">
        <f>SUM(E41:E46)</f>
        <v>213210229</v>
      </c>
      <c r="F47" s="34">
        <f>SUM(F41:F46)</f>
        <v>50180305</v>
      </c>
      <c r="G47" s="39">
        <f t="shared" si="0"/>
        <v>0.26255841359424392</v>
      </c>
      <c r="H47" s="34">
        <f>SUM(H41:H46)</f>
        <v>55291843</v>
      </c>
      <c r="I47" s="39">
        <f t="shared" si="1"/>
        <v>0.28930351425289269</v>
      </c>
      <c r="J47" s="34">
        <f>SUM(J41:J46)</f>
        <v>60281287</v>
      </c>
      <c r="K47" s="39">
        <f t="shared" si="2"/>
        <v>0.28273168357227363</v>
      </c>
      <c r="L47" s="34">
        <f>SUM(L41:L46)</f>
        <v>0</v>
      </c>
      <c r="M47" s="39">
        <f t="shared" si="3"/>
        <v>0</v>
      </c>
      <c r="N47" s="34">
        <f t="shared" si="4"/>
        <v>165753435</v>
      </c>
      <c r="O47" s="39">
        <f t="shared" si="5"/>
        <v>0.77741783673990617</v>
      </c>
      <c r="P47" s="34">
        <f>SUM(P41:P46)</f>
        <v>51841242</v>
      </c>
      <c r="Q47" s="34">
        <f>SUM(Q41:Q46)</f>
        <v>179488541</v>
      </c>
      <c r="R47" s="34">
        <f>SUM(R41:R46)</f>
        <v>221625296</v>
      </c>
      <c r="S47" s="34">
        <f>SUM(S41:S46)</f>
        <v>149627408</v>
      </c>
      <c r="T47" s="39">
        <f t="shared" si="6"/>
        <v>0.67513686704788423</v>
      </c>
      <c r="U47" s="39">
        <f t="shared" si="7"/>
        <v>0.16280560947980383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22255092</v>
      </c>
      <c r="E48" s="33">
        <v>22360092</v>
      </c>
      <c r="F48" s="33">
        <v>4349719</v>
      </c>
      <c r="G48" s="38">
        <f t="shared" si="0"/>
        <v>0.19544825966120472</v>
      </c>
      <c r="H48" s="33">
        <v>5197593</v>
      </c>
      <c r="I48" s="38">
        <f t="shared" si="1"/>
        <v>0.23354623741838498</v>
      </c>
      <c r="J48" s="33">
        <v>4764356</v>
      </c>
      <c r="K48" s="38">
        <f t="shared" si="2"/>
        <v>0.21307407858608096</v>
      </c>
      <c r="L48" s="33">
        <v>0</v>
      </c>
      <c r="M48" s="38">
        <f t="shared" si="3"/>
        <v>0</v>
      </c>
      <c r="N48" s="33">
        <f t="shared" si="4"/>
        <v>14311668</v>
      </c>
      <c r="O48" s="38">
        <f t="shared" si="5"/>
        <v>0.64005407491167743</v>
      </c>
      <c r="P48" s="33">
        <v>4465109</v>
      </c>
      <c r="Q48" s="33">
        <v>20872548</v>
      </c>
      <c r="R48" s="33">
        <v>20872548</v>
      </c>
      <c r="S48" s="33">
        <v>13193668</v>
      </c>
      <c r="T48" s="38">
        <f t="shared" si="6"/>
        <v>0.6321062478811883</v>
      </c>
      <c r="U48" s="38">
        <f t="shared" si="7"/>
        <v>6.7018968629881215E-2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34192297</v>
      </c>
      <c r="E49" s="33">
        <v>34192297</v>
      </c>
      <c r="F49" s="33">
        <v>6906235</v>
      </c>
      <c r="G49" s="38">
        <f t="shared" si="0"/>
        <v>0.20198218914628638</v>
      </c>
      <c r="H49" s="33">
        <v>9316790</v>
      </c>
      <c r="I49" s="38">
        <f t="shared" si="1"/>
        <v>0.27248213245223041</v>
      </c>
      <c r="J49" s="33">
        <v>9560508</v>
      </c>
      <c r="K49" s="38">
        <f t="shared" si="2"/>
        <v>0.27960999519862617</v>
      </c>
      <c r="L49" s="33">
        <v>0</v>
      </c>
      <c r="M49" s="38">
        <f t="shared" si="3"/>
        <v>0</v>
      </c>
      <c r="N49" s="33">
        <f t="shared" si="4"/>
        <v>25783533</v>
      </c>
      <c r="O49" s="38">
        <f t="shared" si="5"/>
        <v>0.75407431679714299</v>
      </c>
      <c r="P49" s="33">
        <v>6987478</v>
      </c>
      <c r="Q49" s="33">
        <v>30918548</v>
      </c>
      <c r="R49" s="33">
        <v>32267548</v>
      </c>
      <c r="S49" s="33">
        <v>20210455</v>
      </c>
      <c r="T49" s="38">
        <f t="shared" si="6"/>
        <v>0.62633996856532137</v>
      </c>
      <c r="U49" s="38">
        <f t="shared" si="7"/>
        <v>0.36823443308157833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15768707</v>
      </c>
      <c r="E50" s="33">
        <v>15372076</v>
      </c>
      <c r="F50" s="33">
        <v>3366578</v>
      </c>
      <c r="G50" s="38">
        <f t="shared" si="0"/>
        <v>0.21349740343326817</v>
      </c>
      <c r="H50" s="33">
        <v>4372093</v>
      </c>
      <c r="I50" s="38">
        <f t="shared" si="1"/>
        <v>0.27726388726735807</v>
      </c>
      <c r="J50" s="33">
        <v>1528330</v>
      </c>
      <c r="K50" s="38">
        <f t="shared" si="2"/>
        <v>9.9422485290861173E-2</v>
      </c>
      <c r="L50" s="33">
        <v>0</v>
      </c>
      <c r="M50" s="38">
        <f t="shared" si="3"/>
        <v>0</v>
      </c>
      <c r="N50" s="33">
        <f t="shared" si="4"/>
        <v>9267001</v>
      </c>
      <c r="O50" s="38">
        <f t="shared" si="5"/>
        <v>0.6028464210039034</v>
      </c>
      <c r="P50" s="33">
        <v>2803563</v>
      </c>
      <c r="Q50" s="33">
        <v>15013500</v>
      </c>
      <c r="R50" s="33">
        <v>15222417</v>
      </c>
      <c r="S50" s="33">
        <v>8101643</v>
      </c>
      <c r="T50" s="38">
        <f t="shared" si="6"/>
        <v>0.5322179125693377</v>
      </c>
      <c r="U50" s="38">
        <f t="shared" si="7"/>
        <v>-0.45486154582579386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4499340</v>
      </c>
      <c r="E51" s="33">
        <v>11370171</v>
      </c>
      <c r="F51" s="33">
        <v>1395977</v>
      </c>
      <c r="G51" s="38">
        <f t="shared" si="0"/>
        <v>0.31026261629483437</v>
      </c>
      <c r="H51" s="33">
        <v>1822832</v>
      </c>
      <c r="I51" s="38">
        <f t="shared" si="1"/>
        <v>0.40513319731338376</v>
      </c>
      <c r="J51" s="33">
        <v>2852981</v>
      </c>
      <c r="K51" s="38">
        <f t="shared" si="2"/>
        <v>0.25091803808403584</v>
      </c>
      <c r="L51" s="33">
        <v>0</v>
      </c>
      <c r="M51" s="38">
        <f t="shared" si="3"/>
        <v>0</v>
      </c>
      <c r="N51" s="33">
        <f t="shared" si="4"/>
        <v>6071790</v>
      </c>
      <c r="O51" s="38">
        <f t="shared" si="5"/>
        <v>0.53401043836543882</v>
      </c>
      <c r="P51" s="33">
        <v>626231</v>
      </c>
      <c r="Q51" s="33">
        <v>4377400</v>
      </c>
      <c r="R51" s="33">
        <v>5255000</v>
      </c>
      <c r="S51" s="33">
        <v>1835689</v>
      </c>
      <c r="T51" s="38">
        <f t="shared" si="6"/>
        <v>0.34932235965746905</v>
      </c>
      <c r="U51" s="38">
        <f t="shared" si="7"/>
        <v>3.5557965032072829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32013611</v>
      </c>
      <c r="E52" s="33">
        <v>35058553</v>
      </c>
      <c r="F52" s="33">
        <v>5509149</v>
      </c>
      <c r="G52" s="38">
        <f t="shared" si="0"/>
        <v>0.17208770981817703</v>
      </c>
      <c r="H52" s="33">
        <v>5979847</v>
      </c>
      <c r="I52" s="38">
        <f t="shared" si="1"/>
        <v>0.18679076846407611</v>
      </c>
      <c r="J52" s="33">
        <v>5709402</v>
      </c>
      <c r="K52" s="38">
        <f t="shared" si="2"/>
        <v>0.16285332711820708</v>
      </c>
      <c r="L52" s="33">
        <v>0</v>
      </c>
      <c r="M52" s="38">
        <f t="shared" si="3"/>
        <v>0</v>
      </c>
      <c r="N52" s="33">
        <f t="shared" si="4"/>
        <v>17198398</v>
      </c>
      <c r="O52" s="38">
        <f t="shared" si="5"/>
        <v>0.49056211760936053</v>
      </c>
      <c r="P52" s="33">
        <v>5444054</v>
      </c>
      <c r="Q52" s="33">
        <v>603780</v>
      </c>
      <c r="R52" s="33">
        <v>29421204</v>
      </c>
      <c r="S52" s="33">
        <v>15771909</v>
      </c>
      <c r="T52" s="38">
        <f t="shared" si="6"/>
        <v>0.5360728609203077</v>
      </c>
      <c r="U52" s="38">
        <f t="shared" si="7"/>
        <v>4.8740883172723848E-2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108729047</v>
      </c>
      <c r="E53" s="34">
        <f>SUM(E48:E52)</f>
        <v>118353189</v>
      </c>
      <c r="F53" s="34">
        <f>SUM(F48:F52)</f>
        <v>21527658</v>
      </c>
      <c r="G53" s="39">
        <f t="shared" si="0"/>
        <v>0.19799362354385391</v>
      </c>
      <c r="H53" s="34">
        <f>SUM(H48:H52)</f>
        <v>26689155</v>
      </c>
      <c r="I53" s="39">
        <f t="shared" si="1"/>
        <v>0.24546481125692199</v>
      </c>
      <c r="J53" s="34">
        <f>SUM(J48:J52)</f>
        <v>24415577</v>
      </c>
      <c r="K53" s="39">
        <f t="shared" si="2"/>
        <v>0.20629420471297991</v>
      </c>
      <c r="L53" s="34">
        <f>SUM(L48:L52)</f>
        <v>0</v>
      </c>
      <c r="M53" s="39">
        <f t="shared" si="3"/>
        <v>0</v>
      </c>
      <c r="N53" s="34">
        <f t="shared" si="4"/>
        <v>72632390</v>
      </c>
      <c r="O53" s="39">
        <f t="shared" si="5"/>
        <v>0.61369187103188239</v>
      </c>
      <c r="P53" s="34">
        <f>SUM(P48:P52)</f>
        <v>20326435</v>
      </c>
      <c r="Q53" s="34">
        <f>SUM(Q48:Q52)</f>
        <v>71785776</v>
      </c>
      <c r="R53" s="34">
        <f>SUM(R48:R52)</f>
        <v>103038717</v>
      </c>
      <c r="S53" s="34">
        <f>SUM(S48:S52)</f>
        <v>59113364</v>
      </c>
      <c r="T53" s="39">
        <f t="shared" si="6"/>
        <v>0.57370050521882954</v>
      </c>
      <c r="U53" s="39">
        <f t="shared" si="7"/>
        <v>0.20117359487780329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1865310484</v>
      </c>
      <c r="E54" s="34">
        <f>SUM(E8:E9,E11:E18,E20:E26,E28:E34,E36:E39,E41:E46,E48:E52)</f>
        <v>1797510522</v>
      </c>
      <c r="F54" s="34">
        <f>SUM(F8:F9,F11:F18,F20:F26,F28:F34,F36:F39,F41:F46,F48:F52)</f>
        <v>324335633</v>
      </c>
      <c r="G54" s="39">
        <f t="shared" si="0"/>
        <v>0.17387755860594842</v>
      </c>
      <c r="H54" s="34">
        <f>SUM(H8:H9,H11:H18,H20:H26,H28:H34,H36:H39,H41:H46,H48:H52)</f>
        <v>420318600</v>
      </c>
      <c r="I54" s="39">
        <f t="shared" si="1"/>
        <v>0.22533438996100125</v>
      </c>
      <c r="J54" s="34">
        <f>SUM(J8:J9,J11:J18,J20:J26,J28:J34,J36:J39,J41:J46,J48:J52)</f>
        <v>389651530</v>
      </c>
      <c r="K54" s="39">
        <f t="shared" si="2"/>
        <v>0.21677287850668839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1134305763</v>
      </c>
      <c r="O54" s="39">
        <f t="shared" si="5"/>
        <v>0.63104262763252961</v>
      </c>
      <c r="P54" s="34">
        <f>SUM(P8:P9,P11:P18,P20:P26,P28:P34,P36:P39,P41:P46,P48:P52)</f>
        <v>256911636</v>
      </c>
      <c r="Q54" s="34">
        <f>SUM(Q8:Q9,Q11:Q18,Q20:Q26,Q28:Q34,Q36:Q39,Q41:Q46,Q48:Q52)</f>
        <v>1091430478</v>
      </c>
      <c r="R54" s="34">
        <f>SUM(R8:R9,R11:R18,R20:R26,R28:R34,R36:R39,R41:R46,R48:R52)</f>
        <v>1093104631</v>
      </c>
      <c r="S54" s="34">
        <f>SUM(S8:S9,S11:S18,S20:S26,S28:S34,S36:S39,S41:S46,S48:S52)</f>
        <v>735712317</v>
      </c>
      <c r="T54" s="39">
        <f t="shared" si="6"/>
        <v>0.67304839457770071</v>
      </c>
      <c r="U54" s="39">
        <f t="shared" si="7"/>
        <v>0.51667528986503353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262357835</v>
      </c>
      <c r="E57" s="33">
        <v>300902348</v>
      </c>
      <c r="F57" s="33">
        <v>83462534</v>
      </c>
      <c r="G57" s="38">
        <f t="shared" ref="G57:G85" si="8">IF(($D57      =0),0,($F57      /$D57      ))</f>
        <v>0.31812480080878852</v>
      </c>
      <c r="H57" s="33">
        <v>81361675</v>
      </c>
      <c r="I57" s="38">
        <f t="shared" ref="I57:I85" si="9">IF(($D57      =0),0,($H57      /$D57      ))</f>
        <v>0.31011719165924662</v>
      </c>
      <c r="J57" s="33">
        <v>56127870</v>
      </c>
      <c r="K57" s="38">
        <f t="shared" ref="K57:K85" si="10">IF(($E57      =0),0,($J57      /$E57      ))</f>
        <v>0.18653184454379865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220952079</v>
      </c>
      <c r="O57" s="38">
        <f t="shared" ref="O57:O85" si="13">IF(($E57      =0),0,($N57      /$E57      ))</f>
        <v>0.7342982880279818</v>
      </c>
      <c r="P57" s="33">
        <v>44615038</v>
      </c>
      <c r="Q57" s="33">
        <v>259969681</v>
      </c>
      <c r="R57" s="33">
        <v>329784671</v>
      </c>
      <c r="S57" s="33">
        <v>197974624</v>
      </c>
      <c r="T57" s="38">
        <f t="shared" ref="T57:T85" si="14">IF(($R57      =0),0,($S57      /$R57      ))</f>
        <v>0.60031481572410628</v>
      </c>
      <c r="U57" s="38">
        <f t="shared" ref="U57:U85" si="15">IF(($P57      =0),0,(($J57      /$P57      )-1))</f>
        <v>0.25804823925063114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262357835</v>
      </c>
      <c r="E58" s="34">
        <f>E57</f>
        <v>300902348</v>
      </c>
      <c r="F58" s="34">
        <f>F57</f>
        <v>83462534</v>
      </c>
      <c r="G58" s="39">
        <f t="shared" si="8"/>
        <v>0.31812480080878852</v>
      </c>
      <c r="H58" s="34">
        <f>H57</f>
        <v>81361675</v>
      </c>
      <c r="I58" s="39">
        <f t="shared" si="9"/>
        <v>0.31011719165924662</v>
      </c>
      <c r="J58" s="34">
        <f>J57</f>
        <v>56127870</v>
      </c>
      <c r="K58" s="39">
        <f t="shared" si="10"/>
        <v>0.18653184454379865</v>
      </c>
      <c r="L58" s="34">
        <f>L57</f>
        <v>0</v>
      </c>
      <c r="M58" s="39">
        <f t="shared" si="11"/>
        <v>0</v>
      </c>
      <c r="N58" s="34">
        <f t="shared" si="12"/>
        <v>220952079</v>
      </c>
      <c r="O58" s="39">
        <f t="shared" si="13"/>
        <v>0.7342982880279818</v>
      </c>
      <c r="P58" s="34">
        <f>P57</f>
        <v>44615038</v>
      </c>
      <c r="Q58" s="34">
        <f>Q57</f>
        <v>259969681</v>
      </c>
      <c r="R58" s="34">
        <f>R57</f>
        <v>329784671</v>
      </c>
      <c r="S58" s="34">
        <f>S57</f>
        <v>197974624</v>
      </c>
      <c r="T58" s="39">
        <f t="shared" si="14"/>
        <v>0.60031481572410628</v>
      </c>
      <c r="U58" s="39">
        <f t="shared" si="15"/>
        <v>0.25804823925063114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3710289</v>
      </c>
      <c r="E61" s="33">
        <v>3682484</v>
      </c>
      <c r="F61" s="33">
        <v>520618</v>
      </c>
      <c r="G61" s="38">
        <f t="shared" si="8"/>
        <v>0.14031737150394485</v>
      </c>
      <c r="H61" s="33">
        <v>862342</v>
      </c>
      <c r="I61" s="38">
        <f t="shared" si="9"/>
        <v>0.23241909188206095</v>
      </c>
      <c r="J61" s="33">
        <v>251526</v>
      </c>
      <c r="K61" s="38">
        <f t="shared" si="10"/>
        <v>6.8303351759301606E-2</v>
      </c>
      <c r="L61" s="33">
        <v>0</v>
      </c>
      <c r="M61" s="38">
        <f t="shared" si="11"/>
        <v>0</v>
      </c>
      <c r="N61" s="33">
        <f t="shared" si="12"/>
        <v>1634486</v>
      </c>
      <c r="O61" s="38">
        <f t="shared" si="13"/>
        <v>0.44385420276096244</v>
      </c>
      <c r="P61" s="33">
        <v>551106</v>
      </c>
      <c r="Q61" s="33">
        <v>3131040</v>
      </c>
      <c r="R61" s="33">
        <v>3366149</v>
      </c>
      <c r="S61" s="33">
        <v>1908593</v>
      </c>
      <c r="T61" s="38">
        <f t="shared" si="14"/>
        <v>0.56699599453262473</v>
      </c>
      <c r="U61" s="38">
        <f t="shared" si="15"/>
        <v>-0.5435977833665393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3710289</v>
      </c>
      <c r="E63" s="34">
        <f>SUM(E59:E62)</f>
        <v>3682484</v>
      </c>
      <c r="F63" s="34">
        <f>SUM(F59:F62)</f>
        <v>520618</v>
      </c>
      <c r="G63" s="39">
        <f t="shared" si="8"/>
        <v>0.14031737150394485</v>
      </c>
      <c r="H63" s="34">
        <f>SUM(H59:H62)</f>
        <v>862342</v>
      </c>
      <c r="I63" s="39">
        <f t="shared" si="9"/>
        <v>0.23241909188206095</v>
      </c>
      <c r="J63" s="34">
        <f>SUM(J59:J62)</f>
        <v>251526</v>
      </c>
      <c r="K63" s="39">
        <f t="shared" si="10"/>
        <v>6.8303351759301606E-2</v>
      </c>
      <c r="L63" s="34">
        <f>SUM(L59:L62)</f>
        <v>0</v>
      </c>
      <c r="M63" s="39">
        <f t="shared" si="11"/>
        <v>0</v>
      </c>
      <c r="N63" s="34">
        <f t="shared" si="12"/>
        <v>1634486</v>
      </c>
      <c r="O63" s="39">
        <f t="shared" si="13"/>
        <v>0.44385420276096244</v>
      </c>
      <c r="P63" s="34">
        <f>SUM(P59:P62)</f>
        <v>551106</v>
      </c>
      <c r="Q63" s="34">
        <f>SUM(Q59:Q62)</f>
        <v>3131040</v>
      </c>
      <c r="R63" s="34">
        <f>SUM(R59:R62)</f>
        <v>3366149</v>
      </c>
      <c r="S63" s="34">
        <f>SUM(S59:S62)</f>
        <v>1908593</v>
      </c>
      <c r="T63" s="39">
        <f t="shared" si="14"/>
        <v>0.56699599453262473</v>
      </c>
      <c r="U63" s="39">
        <f t="shared" si="15"/>
        <v>-0.5435977833665393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3327945</v>
      </c>
      <c r="E64" s="33">
        <v>3327945</v>
      </c>
      <c r="F64" s="33">
        <v>0</v>
      </c>
      <c r="G64" s="38">
        <f t="shared" si="8"/>
        <v>0</v>
      </c>
      <c r="H64" s="33">
        <v>183</v>
      </c>
      <c r="I64" s="38">
        <f t="shared" si="9"/>
        <v>5.4988889539941316E-5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183</v>
      </c>
      <c r="O64" s="38">
        <f t="shared" si="13"/>
        <v>5.4988889539941316E-5</v>
      </c>
      <c r="P64" s="33">
        <v>0</v>
      </c>
      <c r="Q64" s="33">
        <v>1278116</v>
      </c>
      <c r="R64" s="33">
        <v>1278116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1376677</v>
      </c>
      <c r="E65" s="33">
        <v>1426677</v>
      </c>
      <c r="F65" s="33">
        <v>491619</v>
      </c>
      <c r="G65" s="38">
        <f t="shared" si="8"/>
        <v>0.35710555199222477</v>
      </c>
      <c r="H65" s="33">
        <v>183433</v>
      </c>
      <c r="I65" s="38">
        <f t="shared" si="9"/>
        <v>0.13324330979597973</v>
      </c>
      <c r="J65" s="33">
        <v>268373</v>
      </c>
      <c r="K65" s="38">
        <f t="shared" si="10"/>
        <v>0.18811055340487021</v>
      </c>
      <c r="L65" s="33">
        <v>0</v>
      </c>
      <c r="M65" s="38">
        <f t="shared" si="11"/>
        <v>0</v>
      </c>
      <c r="N65" s="33">
        <f t="shared" si="12"/>
        <v>943425</v>
      </c>
      <c r="O65" s="38">
        <f t="shared" si="13"/>
        <v>0.66127441600306169</v>
      </c>
      <c r="P65" s="33">
        <v>1061868</v>
      </c>
      <c r="Q65" s="33">
        <v>1093616</v>
      </c>
      <c r="R65" s="33">
        <v>1359178</v>
      </c>
      <c r="S65" s="33">
        <v>1492769</v>
      </c>
      <c r="T65" s="38">
        <f t="shared" si="14"/>
        <v>1.0982880829442501</v>
      </c>
      <c r="U65" s="38">
        <f t="shared" si="15"/>
        <v>-0.74726331333084717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99893144</v>
      </c>
      <c r="E67" s="33">
        <v>103777137</v>
      </c>
      <c r="F67" s="33">
        <v>23452311</v>
      </c>
      <c r="G67" s="38">
        <f t="shared" si="8"/>
        <v>0.23477398008415873</v>
      </c>
      <c r="H67" s="33">
        <v>28300210</v>
      </c>
      <c r="I67" s="38">
        <f t="shared" si="9"/>
        <v>0.28330482820722913</v>
      </c>
      <c r="J67" s="33">
        <v>24630494</v>
      </c>
      <c r="K67" s="38">
        <f t="shared" si="10"/>
        <v>0.23734027274234787</v>
      </c>
      <c r="L67" s="33">
        <v>0</v>
      </c>
      <c r="M67" s="38">
        <f t="shared" si="11"/>
        <v>0</v>
      </c>
      <c r="N67" s="33">
        <f t="shared" si="12"/>
        <v>76383015</v>
      </c>
      <c r="O67" s="38">
        <f t="shared" si="13"/>
        <v>0.73602931443367914</v>
      </c>
      <c r="P67" s="33">
        <v>25069050</v>
      </c>
      <c r="Q67" s="33">
        <v>97967229</v>
      </c>
      <c r="R67" s="33">
        <v>97967209</v>
      </c>
      <c r="S67" s="33">
        <v>72557656</v>
      </c>
      <c r="T67" s="38">
        <f t="shared" si="14"/>
        <v>0.74063206189736408</v>
      </c>
      <c r="U67" s="38">
        <f t="shared" si="15"/>
        <v>-1.7493921788021449E-2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2418959</v>
      </c>
      <c r="E68" s="33">
        <v>2374206</v>
      </c>
      <c r="F68" s="33">
        <v>253945</v>
      </c>
      <c r="G68" s="38">
        <f t="shared" si="8"/>
        <v>0.10498110964261899</v>
      </c>
      <c r="H68" s="33">
        <v>569459</v>
      </c>
      <c r="I68" s="38">
        <f t="shared" si="9"/>
        <v>0.23541490368377471</v>
      </c>
      <c r="J68" s="33">
        <v>375366</v>
      </c>
      <c r="K68" s="38">
        <f t="shared" si="10"/>
        <v>0.15810169799924689</v>
      </c>
      <c r="L68" s="33">
        <v>0</v>
      </c>
      <c r="M68" s="38">
        <f t="shared" si="11"/>
        <v>0</v>
      </c>
      <c r="N68" s="33">
        <f t="shared" si="12"/>
        <v>1198770</v>
      </c>
      <c r="O68" s="38">
        <f t="shared" si="13"/>
        <v>0.50491406390178439</v>
      </c>
      <c r="P68" s="33">
        <v>520032</v>
      </c>
      <c r="Q68" s="33">
        <v>2032948</v>
      </c>
      <c r="R68" s="33">
        <v>2623928</v>
      </c>
      <c r="S68" s="33">
        <v>1711532</v>
      </c>
      <c r="T68" s="38">
        <f t="shared" si="14"/>
        <v>0.65227856861926092</v>
      </c>
      <c r="U68" s="38">
        <f t="shared" si="15"/>
        <v>-0.27818672697064795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107016725</v>
      </c>
      <c r="E70" s="34">
        <f>SUM(E64:E69)</f>
        <v>110905965</v>
      </c>
      <c r="F70" s="34">
        <f>SUM(F64:F69)</f>
        <v>24197875</v>
      </c>
      <c r="G70" s="39">
        <f t="shared" si="8"/>
        <v>0.2261130211188952</v>
      </c>
      <c r="H70" s="34">
        <f>SUM(H64:H69)</f>
        <v>29053285</v>
      </c>
      <c r="I70" s="39">
        <f t="shared" si="9"/>
        <v>0.27148359286831103</v>
      </c>
      <c r="J70" s="34">
        <f>SUM(J64:J69)</f>
        <v>25274233</v>
      </c>
      <c r="K70" s="39">
        <f t="shared" si="10"/>
        <v>0.22788885160505118</v>
      </c>
      <c r="L70" s="34">
        <f>SUM(L64:L69)</f>
        <v>0</v>
      </c>
      <c r="M70" s="39">
        <f t="shared" si="11"/>
        <v>0</v>
      </c>
      <c r="N70" s="34">
        <f t="shared" si="12"/>
        <v>78525393</v>
      </c>
      <c r="O70" s="39">
        <f t="shared" si="13"/>
        <v>0.70803579410719708</v>
      </c>
      <c r="P70" s="34">
        <f>SUM(P64:P69)</f>
        <v>26650950</v>
      </c>
      <c r="Q70" s="34">
        <f>SUM(Q64:Q69)</f>
        <v>102371909</v>
      </c>
      <c r="R70" s="34">
        <f>SUM(R64:R69)</f>
        <v>103228431</v>
      </c>
      <c r="S70" s="34">
        <f>SUM(S64:S69)</f>
        <v>75761957</v>
      </c>
      <c r="T70" s="39">
        <f t="shared" si="14"/>
        <v>0.73392529815744267</v>
      </c>
      <c r="U70" s="39">
        <f t="shared" si="15"/>
        <v>-5.1657333040660891E-2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11173704</v>
      </c>
      <c r="E71" s="33">
        <v>9059876</v>
      </c>
      <c r="F71" s="33">
        <v>1979430</v>
      </c>
      <c r="G71" s="38">
        <f t="shared" si="8"/>
        <v>0.17715074607310163</v>
      </c>
      <c r="H71" s="33">
        <v>2344402</v>
      </c>
      <c r="I71" s="38">
        <f t="shared" si="9"/>
        <v>0.20981422096021157</v>
      </c>
      <c r="J71" s="33">
        <v>2285592</v>
      </c>
      <c r="K71" s="38">
        <f t="shared" si="10"/>
        <v>0.25227630047033756</v>
      </c>
      <c r="L71" s="33">
        <v>0</v>
      </c>
      <c r="M71" s="38">
        <f t="shared" si="11"/>
        <v>0</v>
      </c>
      <c r="N71" s="33">
        <f t="shared" si="12"/>
        <v>6609424</v>
      </c>
      <c r="O71" s="38">
        <f t="shared" si="13"/>
        <v>0.72952698248850201</v>
      </c>
      <c r="P71" s="33">
        <v>2025436</v>
      </c>
      <c r="Q71" s="33">
        <v>11911872</v>
      </c>
      <c r="R71" s="33">
        <v>9293034</v>
      </c>
      <c r="S71" s="33">
        <v>6628553</v>
      </c>
      <c r="T71" s="38">
        <f t="shared" si="14"/>
        <v>0.71328190556496407</v>
      </c>
      <c r="U71" s="38">
        <f t="shared" si="15"/>
        <v>0.12844444356671847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16539593</v>
      </c>
      <c r="E72" s="33">
        <v>26184599</v>
      </c>
      <c r="F72" s="33">
        <v>6462194</v>
      </c>
      <c r="G72" s="38">
        <f t="shared" si="8"/>
        <v>0.39071058157235189</v>
      </c>
      <c r="H72" s="33">
        <v>7108103</v>
      </c>
      <c r="I72" s="38">
        <f t="shared" si="9"/>
        <v>0.42976287264142471</v>
      </c>
      <c r="J72" s="33">
        <v>6675287</v>
      </c>
      <c r="K72" s="38">
        <f t="shared" si="10"/>
        <v>0.25493180170526958</v>
      </c>
      <c r="L72" s="33">
        <v>0</v>
      </c>
      <c r="M72" s="38">
        <f t="shared" si="11"/>
        <v>0</v>
      </c>
      <c r="N72" s="33">
        <f t="shared" si="12"/>
        <v>20245584</v>
      </c>
      <c r="O72" s="38">
        <f t="shared" si="13"/>
        <v>0.773186711776644</v>
      </c>
      <c r="P72" s="33">
        <v>5762671</v>
      </c>
      <c r="Q72" s="33">
        <v>15492590</v>
      </c>
      <c r="R72" s="33">
        <v>15292590</v>
      </c>
      <c r="S72" s="33">
        <v>16900467</v>
      </c>
      <c r="T72" s="38">
        <f t="shared" si="14"/>
        <v>1.1051409211912435</v>
      </c>
      <c r="U72" s="38">
        <f t="shared" si="15"/>
        <v>0.15836684065427309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356844</v>
      </c>
      <c r="E73" s="33">
        <v>8176276</v>
      </c>
      <c r="F73" s="33">
        <v>1692348</v>
      </c>
      <c r="G73" s="38">
        <f t="shared" si="8"/>
        <v>4.7425429599488851</v>
      </c>
      <c r="H73" s="33">
        <v>1172730</v>
      </c>
      <c r="I73" s="38">
        <f t="shared" si="9"/>
        <v>3.2863940545448433</v>
      </c>
      <c r="J73" s="33">
        <v>1476446</v>
      </c>
      <c r="K73" s="38">
        <f t="shared" si="10"/>
        <v>0.18057682984282819</v>
      </c>
      <c r="L73" s="33">
        <v>0</v>
      </c>
      <c r="M73" s="38">
        <f t="shared" si="11"/>
        <v>0</v>
      </c>
      <c r="N73" s="33">
        <f t="shared" si="12"/>
        <v>4341524</v>
      </c>
      <c r="O73" s="38">
        <f t="shared" si="13"/>
        <v>0.53099039220300293</v>
      </c>
      <c r="P73" s="33">
        <v>522142</v>
      </c>
      <c r="Q73" s="33">
        <v>7554216</v>
      </c>
      <c r="R73" s="33">
        <v>7554216</v>
      </c>
      <c r="S73" s="33">
        <v>3500518</v>
      </c>
      <c r="T73" s="38">
        <f t="shared" si="14"/>
        <v>0.46338600855469314</v>
      </c>
      <c r="U73" s="38">
        <f t="shared" si="15"/>
        <v>1.827671399734172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59549815</v>
      </c>
      <c r="E74" s="33">
        <v>72139724</v>
      </c>
      <c r="F74" s="33">
        <v>14480354</v>
      </c>
      <c r="G74" s="38">
        <f t="shared" si="8"/>
        <v>0.24316371092000874</v>
      </c>
      <c r="H74" s="33">
        <v>15561571</v>
      </c>
      <c r="I74" s="38">
        <f t="shared" si="9"/>
        <v>0.26132022408465921</v>
      </c>
      <c r="J74" s="33">
        <v>18893664</v>
      </c>
      <c r="K74" s="38">
        <f t="shared" si="10"/>
        <v>0.26190374667915278</v>
      </c>
      <c r="L74" s="33">
        <v>0</v>
      </c>
      <c r="M74" s="38">
        <f t="shared" si="11"/>
        <v>0</v>
      </c>
      <c r="N74" s="33">
        <f t="shared" si="12"/>
        <v>48935589</v>
      </c>
      <c r="O74" s="38">
        <f t="shared" si="13"/>
        <v>0.6783445553520554</v>
      </c>
      <c r="P74" s="33">
        <v>8924159</v>
      </c>
      <c r="Q74" s="33">
        <v>65041287</v>
      </c>
      <c r="R74" s="33">
        <v>62523100</v>
      </c>
      <c r="S74" s="33">
        <v>34567150</v>
      </c>
      <c r="T74" s="38">
        <f t="shared" si="14"/>
        <v>0.55287005922610999</v>
      </c>
      <c r="U74" s="38">
        <f t="shared" si="15"/>
        <v>1.1171366399903899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9021852</v>
      </c>
      <c r="E76" s="33">
        <v>8946386</v>
      </c>
      <c r="F76" s="33">
        <v>2366450</v>
      </c>
      <c r="G76" s="38">
        <f t="shared" si="8"/>
        <v>0.26230201958533567</v>
      </c>
      <c r="H76" s="33">
        <v>1698097</v>
      </c>
      <c r="I76" s="38">
        <f t="shared" si="9"/>
        <v>0.18822044520349038</v>
      </c>
      <c r="J76" s="33">
        <v>1188745</v>
      </c>
      <c r="K76" s="38">
        <f t="shared" si="10"/>
        <v>0.13287432489499112</v>
      </c>
      <c r="L76" s="33">
        <v>0</v>
      </c>
      <c r="M76" s="38">
        <f t="shared" si="11"/>
        <v>0</v>
      </c>
      <c r="N76" s="33">
        <f t="shared" si="12"/>
        <v>5253292</v>
      </c>
      <c r="O76" s="38">
        <f t="shared" si="13"/>
        <v>0.58719710953674475</v>
      </c>
      <c r="P76" s="33">
        <v>1944926</v>
      </c>
      <c r="Q76" s="33">
        <v>6815307</v>
      </c>
      <c r="R76" s="33">
        <v>12754328</v>
      </c>
      <c r="S76" s="33">
        <v>2672061</v>
      </c>
      <c r="T76" s="38">
        <f t="shared" si="14"/>
        <v>0.20950229600493259</v>
      </c>
      <c r="U76" s="38">
        <f t="shared" si="15"/>
        <v>-0.38879679741028705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96641808</v>
      </c>
      <c r="E78" s="34">
        <f>SUM(E71:E77)</f>
        <v>124506861</v>
      </c>
      <c r="F78" s="34">
        <f>SUM(F71:F77)</f>
        <v>26980776</v>
      </c>
      <c r="G78" s="39">
        <f t="shared" si="8"/>
        <v>0.27918327024676526</v>
      </c>
      <c r="H78" s="34">
        <f>SUM(H71:H77)</f>
        <v>27884903</v>
      </c>
      <c r="I78" s="39">
        <f t="shared" si="9"/>
        <v>0.28853871401081405</v>
      </c>
      <c r="J78" s="34">
        <f>SUM(J71:J77)</f>
        <v>30519734</v>
      </c>
      <c r="K78" s="39">
        <f t="shared" si="10"/>
        <v>0.24512491725255206</v>
      </c>
      <c r="L78" s="34">
        <f>SUM(L71:L77)</f>
        <v>0</v>
      </c>
      <c r="M78" s="39">
        <f t="shared" si="11"/>
        <v>0</v>
      </c>
      <c r="N78" s="34">
        <f t="shared" si="12"/>
        <v>85385413</v>
      </c>
      <c r="O78" s="39">
        <f t="shared" si="13"/>
        <v>0.68578881769415101</v>
      </c>
      <c r="P78" s="34">
        <f>SUM(P71:P77)</f>
        <v>19179334</v>
      </c>
      <c r="Q78" s="34">
        <f>SUM(Q71:Q77)</f>
        <v>106815272</v>
      </c>
      <c r="R78" s="34">
        <f>SUM(R71:R77)</f>
        <v>107417268</v>
      </c>
      <c r="S78" s="34">
        <f>SUM(S71:S77)</f>
        <v>64268749</v>
      </c>
      <c r="T78" s="39">
        <f t="shared" si="14"/>
        <v>0.59830928673404726</v>
      </c>
      <c r="U78" s="39">
        <f t="shared" si="15"/>
        <v>0.59128226246020854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36541396</v>
      </c>
      <c r="E79" s="33">
        <v>38832957</v>
      </c>
      <c r="F79" s="33">
        <v>7716067</v>
      </c>
      <c r="G79" s="38">
        <f t="shared" si="8"/>
        <v>0.211159611964469</v>
      </c>
      <c r="H79" s="33">
        <v>9868987</v>
      </c>
      <c r="I79" s="38">
        <f t="shared" si="9"/>
        <v>0.27007690127656864</v>
      </c>
      <c r="J79" s="33">
        <v>9407228</v>
      </c>
      <c r="K79" s="38">
        <f t="shared" si="10"/>
        <v>0.24224856221997207</v>
      </c>
      <c r="L79" s="33">
        <v>0</v>
      </c>
      <c r="M79" s="38">
        <f t="shared" si="11"/>
        <v>0</v>
      </c>
      <c r="N79" s="33">
        <f t="shared" si="12"/>
        <v>26992282</v>
      </c>
      <c r="O79" s="38">
        <f t="shared" si="13"/>
        <v>0.69508695925473818</v>
      </c>
      <c r="P79" s="33">
        <v>8073517</v>
      </c>
      <c r="Q79" s="33">
        <v>35097371</v>
      </c>
      <c r="R79" s="33">
        <v>37378839</v>
      </c>
      <c r="S79" s="33">
        <v>24642395</v>
      </c>
      <c r="T79" s="38">
        <f t="shared" si="14"/>
        <v>0.65926057789007309</v>
      </c>
      <c r="U79" s="38">
        <f t="shared" si="15"/>
        <v>0.16519578765982668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7777761</v>
      </c>
      <c r="E80" s="33">
        <v>8527761</v>
      </c>
      <c r="F80" s="33">
        <v>529093</v>
      </c>
      <c r="G80" s="38">
        <f t="shared" si="8"/>
        <v>6.8026389599783285E-2</v>
      </c>
      <c r="H80" s="33">
        <v>88977</v>
      </c>
      <c r="I80" s="38">
        <f t="shared" si="9"/>
        <v>1.1439924677551805E-2</v>
      </c>
      <c r="J80" s="33">
        <v>187945</v>
      </c>
      <c r="K80" s="38">
        <f t="shared" si="10"/>
        <v>2.2039196454966315E-2</v>
      </c>
      <c r="L80" s="33">
        <v>0</v>
      </c>
      <c r="M80" s="38">
        <f t="shared" si="11"/>
        <v>0</v>
      </c>
      <c r="N80" s="33">
        <f t="shared" si="12"/>
        <v>806015</v>
      </c>
      <c r="O80" s="38">
        <f t="shared" si="13"/>
        <v>9.4516602892599832E-2</v>
      </c>
      <c r="P80" s="33">
        <v>602253</v>
      </c>
      <c r="Q80" s="33">
        <v>10657482</v>
      </c>
      <c r="R80" s="33">
        <v>9657482</v>
      </c>
      <c r="S80" s="33">
        <v>2448064</v>
      </c>
      <c r="T80" s="38">
        <f t="shared" si="14"/>
        <v>0.25348884937088156</v>
      </c>
      <c r="U80" s="38">
        <f t="shared" si="15"/>
        <v>-0.6879301555990589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56457780</v>
      </c>
      <c r="E81" s="33">
        <v>54787890</v>
      </c>
      <c r="F81" s="33">
        <v>9593939</v>
      </c>
      <c r="G81" s="38">
        <f t="shared" si="8"/>
        <v>0.1699312123147598</v>
      </c>
      <c r="H81" s="33">
        <v>11675359</v>
      </c>
      <c r="I81" s="38">
        <f t="shared" si="9"/>
        <v>0.20679805334180693</v>
      </c>
      <c r="J81" s="33">
        <v>12022356</v>
      </c>
      <c r="K81" s="38">
        <f t="shared" si="10"/>
        <v>0.21943455022633651</v>
      </c>
      <c r="L81" s="33">
        <v>0</v>
      </c>
      <c r="M81" s="38">
        <f t="shared" si="11"/>
        <v>0</v>
      </c>
      <c r="N81" s="33">
        <f t="shared" si="12"/>
        <v>33291654</v>
      </c>
      <c r="O81" s="38">
        <f t="shared" si="13"/>
        <v>0.60764621524939177</v>
      </c>
      <c r="P81" s="33">
        <v>11209758</v>
      </c>
      <c r="Q81" s="33">
        <v>49979370</v>
      </c>
      <c r="R81" s="33">
        <v>48486870</v>
      </c>
      <c r="S81" s="33">
        <v>31599574</v>
      </c>
      <c r="T81" s="38">
        <f t="shared" si="14"/>
        <v>0.65171404134768851</v>
      </c>
      <c r="U81" s="38">
        <f t="shared" si="15"/>
        <v>7.2490235739254949E-2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12661000</v>
      </c>
      <c r="E83" s="33">
        <v>12426000</v>
      </c>
      <c r="F83" s="33">
        <v>2930219</v>
      </c>
      <c r="G83" s="38">
        <f t="shared" si="8"/>
        <v>0.23143661638101257</v>
      </c>
      <c r="H83" s="33">
        <v>2838259</v>
      </c>
      <c r="I83" s="38">
        <f t="shared" si="9"/>
        <v>0.22417336703261986</v>
      </c>
      <c r="J83" s="33">
        <v>2820655</v>
      </c>
      <c r="K83" s="38">
        <f t="shared" si="10"/>
        <v>0.22699621760824079</v>
      </c>
      <c r="L83" s="33">
        <v>0</v>
      </c>
      <c r="M83" s="38">
        <f t="shared" si="11"/>
        <v>0</v>
      </c>
      <c r="N83" s="33">
        <f t="shared" si="12"/>
        <v>8589133</v>
      </c>
      <c r="O83" s="38">
        <f t="shared" si="13"/>
        <v>0.69122267825527117</v>
      </c>
      <c r="P83" s="33">
        <v>2764367</v>
      </c>
      <c r="Q83" s="33">
        <v>12585000</v>
      </c>
      <c r="R83" s="33">
        <v>11918000</v>
      </c>
      <c r="S83" s="33">
        <v>7858482</v>
      </c>
      <c r="T83" s="38">
        <f t="shared" si="14"/>
        <v>0.65937925826480959</v>
      </c>
      <c r="U83" s="38">
        <f t="shared" si="15"/>
        <v>2.03619852212098E-2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113437937</v>
      </c>
      <c r="E84" s="34">
        <f>SUM(E79:E83)</f>
        <v>114574608</v>
      </c>
      <c r="F84" s="34">
        <f>SUM(F79:F83)</f>
        <v>20769318</v>
      </c>
      <c r="G84" s="39">
        <f t="shared" si="8"/>
        <v>0.18308970128749785</v>
      </c>
      <c r="H84" s="34">
        <f>SUM(H79:H83)</f>
        <v>24471582</v>
      </c>
      <c r="I84" s="39">
        <f t="shared" si="9"/>
        <v>0.21572661357549194</v>
      </c>
      <c r="J84" s="34">
        <f>SUM(J79:J83)</f>
        <v>24438184</v>
      </c>
      <c r="K84" s="39">
        <f t="shared" si="10"/>
        <v>0.21329493878783334</v>
      </c>
      <c r="L84" s="34">
        <f>SUM(L79:L83)</f>
        <v>0</v>
      </c>
      <c r="M84" s="39">
        <f t="shared" si="11"/>
        <v>0</v>
      </c>
      <c r="N84" s="34">
        <f t="shared" si="12"/>
        <v>69679084</v>
      </c>
      <c r="O84" s="39">
        <f t="shared" si="13"/>
        <v>0.60815467943822243</v>
      </c>
      <c r="P84" s="34">
        <f>SUM(P79:P83)</f>
        <v>22649895</v>
      </c>
      <c r="Q84" s="34">
        <f>SUM(Q79:Q83)</f>
        <v>108319223</v>
      </c>
      <c r="R84" s="34">
        <f>SUM(R79:R83)</f>
        <v>107441191</v>
      </c>
      <c r="S84" s="34">
        <f>SUM(S79:S83)</f>
        <v>66548515</v>
      </c>
      <c r="T84" s="39">
        <f t="shared" si="14"/>
        <v>0.61939479989569368</v>
      </c>
      <c r="U84" s="39">
        <f t="shared" si="15"/>
        <v>7.8953522742599924E-2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583164594</v>
      </c>
      <c r="E85" s="34">
        <f>SUM(E57,E59:E62,E64:E69,E71:E77,E79:E83)</f>
        <v>654572266</v>
      </c>
      <c r="F85" s="34">
        <f>SUM(F57,F59:F62,F64:F69,F71:F77,F79:F83)</f>
        <v>155931121</v>
      </c>
      <c r="G85" s="39">
        <f t="shared" si="8"/>
        <v>0.26738783973568875</v>
      </c>
      <c r="H85" s="34">
        <f>SUM(H57,H59:H62,H64:H69,H71:H77,H79:H83)</f>
        <v>163633787</v>
      </c>
      <c r="I85" s="39">
        <f t="shared" si="9"/>
        <v>0.28059623077871565</v>
      </c>
      <c r="J85" s="34">
        <f>SUM(J57,J59:J62,J64:J69,J71:J77,J79:J83)</f>
        <v>136611547</v>
      </c>
      <c r="K85" s="39">
        <f t="shared" si="10"/>
        <v>0.20870353679176501</v>
      </c>
      <c r="L85" s="34">
        <f>SUM(L57,L59:L62,L64:L69,L71:L77,L79:L83)</f>
        <v>0</v>
      </c>
      <c r="M85" s="39">
        <f t="shared" si="11"/>
        <v>0</v>
      </c>
      <c r="N85" s="34">
        <f t="shared" si="12"/>
        <v>456176455</v>
      </c>
      <c r="O85" s="39">
        <f t="shared" si="13"/>
        <v>0.6969077039997903</v>
      </c>
      <c r="P85" s="34">
        <f>SUM(P57,P59:P62,P64:P69,P71:P77,P79:P83)</f>
        <v>113646323</v>
      </c>
      <c r="Q85" s="34">
        <f>SUM(Q57,Q59:Q62,Q64:Q69,Q71:Q77,Q79:Q83)</f>
        <v>580607125</v>
      </c>
      <c r="R85" s="34">
        <f>SUM(R57,R59:R62,R64:R69,R71:R77,R79:R83)</f>
        <v>651237710</v>
      </c>
      <c r="S85" s="34">
        <f>SUM(S57,S59:S62,S64:S69,S71:S77,S79:S83)</f>
        <v>406462438</v>
      </c>
      <c r="T85" s="39">
        <f t="shared" si="14"/>
        <v>0.62413836262645173</v>
      </c>
      <c r="U85" s="39">
        <f t="shared" si="15"/>
        <v>0.20207626075152474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2712525974</v>
      </c>
      <c r="E88" s="33">
        <v>2912081212</v>
      </c>
      <c r="F88" s="33">
        <v>673888874</v>
      </c>
      <c r="G88" s="38">
        <f t="shared" ref="G88:G99" si="16">IF(($D88      =0),0,($F88      /$D88      ))</f>
        <v>0.24843591562231432</v>
      </c>
      <c r="H88" s="33">
        <v>759526953</v>
      </c>
      <c r="I88" s="38">
        <f t="shared" ref="I88:I99" si="17">IF(($D88      =0),0,($H88      /$D88      ))</f>
        <v>0.28000725533329029</v>
      </c>
      <c r="J88" s="33">
        <v>804693001</v>
      </c>
      <c r="K88" s="38">
        <f t="shared" ref="K88:K99" si="18">IF(($E88      =0),0,($J88      /$E88      ))</f>
        <v>0.27632917574003429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2238108828</v>
      </c>
      <c r="O88" s="38">
        <f t="shared" ref="O88:O99" si="21">IF(($E88      =0),0,($N88      /$E88      ))</f>
        <v>0.76855989413251291</v>
      </c>
      <c r="P88" s="33">
        <v>741085586</v>
      </c>
      <c r="Q88" s="33">
        <v>2393560336</v>
      </c>
      <c r="R88" s="33">
        <v>2454939063</v>
      </c>
      <c r="S88" s="33">
        <v>2052304339</v>
      </c>
      <c r="T88" s="38">
        <f t="shared" ref="T88:T99" si="22">IF(($R88      =0),0,($S88      /$R88      ))</f>
        <v>0.83598993145354505</v>
      </c>
      <c r="U88" s="38">
        <f t="shared" ref="U88:U99" si="23">IF(($P88      =0),0,(($J88      /$P88      )-1))</f>
        <v>8.5830052832791104E-2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3234160000</v>
      </c>
      <c r="E89" s="33">
        <v>3170044000</v>
      </c>
      <c r="F89" s="33">
        <v>737793558</v>
      </c>
      <c r="G89" s="38">
        <f t="shared" si="16"/>
        <v>0.22812524983303237</v>
      </c>
      <c r="H89" s="33">
        <v>781618521</v>
      </c>
      <c r="I89" s="38">
        <f t="shared" si="17"/>
        <v>0.24167589760556063</v>
      </c>
      <c r="J89" s="33">
        <v>537124226</v>
      </c>
      <c r="K89" s="38">
        <f t="shared" si="18"/>
        <v>0.16943746711402113</v>
      </c>
      <c r="L89" s="33">
        <v>0</v>
      </c>
      <c r="M89" s="38">
        <f t="shared" si="19"/>
        <v>0</v>
      </c>
      <c r="N89" s="33">
        <f t="shared" si="20"/>
        <v>2056536305</v>
      </c>
      <c r="O89" s="38">
        <f t="shared" si="21"/>
        <v>0.64874061842674735</v>
      </c>
      <c r="P89" s="33">
        <v>911128422</v>
      </c>
      <c r="Q89" s="33">
        <v>3184389000</v>
      </c>
      <c r="R89" s="33">
        <v>3128607000</v>
      </c>
      <c r="S89" s="33">
        <v>2558187121</v>
      </c>
      <c r="T89" s="38">
        <f t="shared" si="22"/>
        <v>0.81767608427648475</v>
      </c>
      <c r="U89" s="38">
        <f t="shared" si="23"/>
        <v>-0.41048461113640899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3739258251</v>
      </c>
      <c r="E90" s="33">
        <v>3792297774</v>
      </c>
      <c r="F90" s="33">
        <v>858630224</v>
      </c>
      <c r="G90" s="38">
        <f t="shared" si="16"/>
        <v>0.22962581516544736</v>
      </c>
      <c r="H90" s="33">
        <v>879764841</v>
      </c>
      <c r="I90" s="38">
        <f t="shared" si="17"/>
        <v>0.23527790324851783</v>
      </c>
      <c r="J90" s="33">
        <v>915722712</v>
      </c>
      <c r="K90" s="38">
        <f t="shared" si="18"/>
        <v>0.24146909514284359</v>
      </c>
      <c r="L90" s="33">
        <v>0</v>
      </c>
      <c r="M90" s="38">
        <f t="shared" si="19"/>
        <v>0</v>
      </c>
      <c r="N90" s="33">
        <f t="shared" si="20"/>
        <v>2654117777</v>
      </c>
      <c r="O90" s="38">
        <f t="shared" si="21"/>
        <v>0.6998706154344303</v>
      </c>
      <c r="P90" s="33">
        <v>1058321863</v>
      </c>
      <c r="Q90" s="33">
        <v>3579766104</v>
      </c>
      <c r="R90" s="33">
        <v>3557972139</v>
      </c>
      <c r="S90" s="33">
        <v>3300163535</v>
      </c>
      <c r="T90" s="38">
        <f t="shared" si="22"/>
        <v>0.92754057819225666</v>
      </c>
      <c r="U90" s="38">
        <f t="shared" si="23"/>
        <v>-0.1347408156114035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9685944225</v>
      </c>
      <c r="E91" s="34">
        <f>SUM(E88:E90)</f>
        <v>9874422986</v>
      </c>
      <c r="F91" s="34">
        <f>SUM(F88:F90)</f>
        <v>2270312656</v>
      </c>
      <c r="G91" s="39">
        <f t="shared" si="16"/>
        <v>0.23439249734065035</v>
      </c>
      <c r="H91" s="34">
        <f>SUM(H88:H90)</f>
        <v>2420910315</v>
      </c>
      <c r="I91" s="39">
        <f t="shared" si="17"/>
        <v>0.24994055909918272</v>
      </c>
      <c r="J91" s="34">
        <f>SUM(J88:J90)</f>
        <v>2257539939</v>
      </c>
      <c r="K91" s="39">
        <f t="shared" si="18"/>
        <v>0.22862499836200556</v>
      </c>
      <c r="L91" s="34">
        <f>SUM(L88:L90)</f>
        <v>0</v>
      </c>
      <c r="M91" s="39">
        <f t="shared" si="19"/>
        <v>0</v>
      </c>
      <c r="N91" s="34">
        <f t="shared" si="20"/>
        <v>6948762910</v>
      </c>
      <c r="O91" s="39">
        <f t="shared" si="21"/>
        <v>0.70371331265148218</v>
      </c>
      <c r="P91" s="34">
        <f>SUM(P88:P90)</f>
        <v>2710535871</v>
      </c>
      <c r="Q91" s="34">
        <f>SUM(Q88:Q90)</f>
        <v>9157715440</v>
      </c>
      <c r="R91" s="34">
        <f>SUM(R88:R90)</f>
        <v>9141518202</v>
      </c>
      <c r="S91" s="34">
        <f>SUM(S88:S90)</f>
        <v>7910654995</v>
      </c>
      <c r="T91" s="39">
        <f t="shared" si="22"/>
        <v>0.86535461836845551</v>
      </c>
      <c r="U91" s="39">
        <f t="shared" si="23"/>
        <v>-0.16712412362684426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187021326</v>
      </c>
      <c r="E92" s="33">
        <v>181149636</v>
      </c>
      <c r="F92" s="33">
        <v>38855859</v>
      </c>
      <c r="G92" s="38">
        <f t="shared" si="16"/>
        <v>0.20776164852985804</v>
      </c>
      <c r="H92" s="33">
        <v>34153876</v>
      </c>
      <c r="I92" s="38">
        <f t="shared" si="17"/>
        <v>0.18262022161044886</v>
      </c>
      <c r="J92" s="33">
        <v>45264051</v>
      </c>
      <c r="K92" s="38">
        <f t="shared" si="18"/>
        <v>0.24987105687587471</v>
      </c>
      <c r="L92" s="33">
        <v>0</v>
      </c>
      <c r="M92" s="38">
        <f t="shared" si="19"/>
        <v>0</v>
      </c>
      <c r="N92" s="33">
        <f t="shared" si="20"/>
        <v>118273786</v>
      </c>
      <c r="O92" s="38">
        <f t="shared" si="21"/>
        <v>0.65290656173330652</v>
      </c>
      <c r="P92" s="33">
        <v>38418774</v>
      </c>
      <c r="Q92" s="33">
        <v>154423029</v>
      </c>
      <c r="R92" s="33">
        <v>180190837</v>
      </c>
      <c r="S92" s="33">
        <v>115028969</v>
      </c>
      <c r="T92" s="38">
        <f t="shared" si="22"/>
        <v>0.63837302115423322</v>
      </c>
      <c r="U92" s="38">
        <f t="shared" si="23"/>
        <v>0.17817531085192884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128363800</v>
      </c>
      <c r="E93" s="33">
        <v>138802709</v>
      </c>
      <c r="F93" s="33">
        <v>18948754</v>
      </c>
      <c r="G93" s="38">
        <f t="shared" si="16"/>
        <v>0.14761758377361842</v>
      </c>
      <c r="H93" s="33">
        <v>38426110</v>
      </c>
      <c r="I93" s="38">
        <f t="shared" si="17"/>
        <v>0.29935316654695482</v>
      </c>
      <c r="J93" s="33">
        <v>32560064</v>
      </c>
      <c r="K93" s="38">
        <f t="shared" si="18"/>
        <v>0.23457801533253936</v>
      </c>
      <c r="L93" s="33">
        <v>0</v>
      </c>
      <c r="M93" s="38">
        <f t="shared" si="19"/>
        <v>0</v>
      </c>
      <c r="N93" s="33">
        <f t="shared" si="20"/>
        <v>89934928</v>
      </c>
      <c r="O93" s="38">
        <f t="shared" si="21"/>
        <v>0.64793352123984838</v>
      </c>
      <c r="P93" s="33">
        <v>46204117</v>
      </c>
      <c r="Q93" s="33">
        <v>114782136</v>
      </c>
      <c r="R93" s="33">
        <v>109261265</v>
      </c>
      <c r="S93" s="33">
        <v>74515745</v>
      </c>
      <c r="T93" s="38">
        <f t="shared" si="22"/>
        <v>0.6819959937311727</v>
      </c>
      <c r="U93" s="38">
        <f t="shared" si="23"/>
        <v>-0.29529950761747059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62431460</v>
      </c>
      <c r="E94" s="33">
        <v>34647658</v>
      </c>
      <c r="F94" s="33">
        <v>7408586</v>
      </c>
      <c r="G94" s="38">
        <f t="shared" si="16"/>
        <v>0.11866751153985507</v>
      </c>
      <c r="H94" s="33">
        <v>7818771</v>
      </c>
      <c r="I94" s="38">
        <f t="shared" si="17"/>
        <v>0.12523767664571675</v>
      </c>
      <c r="J94" s="33">
        <v>7786268</v>
      </c>
      <c r="K94" s="38">
        <f t="shared" si="18"/>
        <v>0.22472710853934197</v>
      </c>
      <c r="L94" s="33">
        <v>0</v>
      </c>
      <c r="M94" s="38">
        <f t="shared" si="19"/>
        <v>0</v>
      </c>
      <c r="N94" s="33">
        <f t="shared" si="20"/>
        <v>23013625</v>
      </c>
      <c r="O94" s="38">
        <f t="shared" si="21"/>
        <v>0.6642187763455758</v>
      </c>
      <c r="P94" s="33">
        <v>8791228</v>
      </c>
      <c r="Q94" s="33">
        <v>63261910</v>
      </c>
      <c r="R94" s="33">
        <v>36565963</v>
      </c>
      <c r="S94" s="33">
        <v>23054530</v>
      </c>
      <c r="T94" s="38">
        <f t="shared" si="22"/>
        <v>0.63049153115425949</v>
      </c>
      <c r="U94" s="38">
        <f t="shared" si="23"/>
        <v>-0.1143139502240188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4527692</v>
      </c>
      <c r="E95" s="33">
        <v>5000615</v>
      </c>
      <c r="F95" s="33">
        <v>1047641</v>
      </c>
      <c r="G95" s="38">
        <f t="shared" si="16"/>
        <v>0.23138521789909738</v>
      </c>
      <c r="H95" s="33">
        <v>1178973</v>
      </c>
      <c r="I95" s="38">
        <f t="shared" si="17"/>
        <v>0.26039160790972532</v>
      </c>
      <c r="J95" s="33">
        <v>1870792</v>
      </c>
      <c r="K95" s="38">
        <f t="shared" si="18"/>
        <v>0.37411238417674625</v>
      </c>
      <c r="L95" s="33">
        <v>0</v>
      </c>
      <c r="M95" s="38">
        <f t="shared" si="19"/>
        <v>0</v>
      </c>
      <c r="N95" s="33">
        <f t="shared" si="20"/>
        <v>4097406</v>
      </c>
      <c r="O95" s="38">
        <f t="shared" si="21"/>
        <v>0.81938041620880631</v>
      </c>
      <c r="P95" s="33">
        <v>1332972</v>
      </c>
      <c r="Q95" s="33">
        <v>4766511</v>
      </c>
      <c r="R95" s="33">
        <v>5044750</v>
      </c>
      <c r="S95" s="33">
        <v>3529575</v>
      </c>
      <c r="T95" s="38">
        <f t="shared" si="22"/>
        <v>0.69965310471282027</v>
      </c>
      <c r="U95" s="38">
        <f t="shared" si="23"/>
        <v>0.40347434154655915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382344278</v>
      </c>
      <c r="E96" s="34">
        <f>SUM(E92:E95)</f>
        <v>359600618</v>
      </c>
      <c r="F96" s="34">
        <f>SUM(F92:F95)</f>
        <v>66260840</v>
      </c>
      <c r="G96" s="39">
        <f t="shared" si="16"/>
        <v>0.17330150812404729</v>
      </c>
      <c r="H96" s="34">
        <f>SUM(H92:H95)</f>
        <v>81577730</v>
      </c>
      <c r="I96" s="39">
        <f t="shared" si="17"/>
        <v>0.21336197425713796</v>
      </c>
      <c r="J96" s="34">
        <f>SUM(J92:J95)</f>
        <v>87481175</v>
      </c>
      <c r="K96" s="39">
        <f t="shared" si="18"/>
        <v>0.24327314976972592</v>
      </c>
      <c r="L96" s="34">
        <f>SUM(L92:L95)</f>
        <v>0</v>
      </c>
      <c r="M96" s="39">
        <f t="shared" si="19"/>
        <v>0</v>
      </c>
      <c r="N96" s="34">
        <f t="shared" si="20"/>
        <v>235319745</v>
      </c>
      <c r="O96" s="39">
        <f t="shared" si="21"/>
        <v>0.65439193711285559</v>
      </c>
      <c r="P96" s="34">
        <f>SUM(P92:P95)</f>
        <v>94747091</v>
      </c>
      <c r="Q96" s="34">
        <f>SUM(Q92:Q95)</f>
        <v>337233586</v>
      </c>
      <c r="R96" s="34">
        <f>SUM(R92:R95)</f>
        <v>331062815</v>
      </c>
      <c r="S96" s="34">
        <f>SUM(S92:S95)</f>
        <v>216128819</v>
      </c>
      <c r="T96" s="39">
        <f t="shared" si="22"/>
        <v>0.65283326670197017</v>
      </c>
      <c r="U96" s="39">
        <f t="shared" si="23"/>
        <v>-7.6687483734988793E-2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115324775</v>
      </c>
      <c r="E97" s="33">
        <v>120984844</v>
      </c>
      <c r="F97" s="33">
        <v>24850935</v>
      </c>
      <c r="G97" s="38">
        <f t="shared" si="16"/>
        <v>0.2154865249032569</v>
      </c>
      <c r="H97" s="33">
        <v>26517692</v>
      </c>
      <c r="I97" s="38">
        <f t="shared" si="17"/>
        <v>0.22993924765949034</v>
      </c>
      <c r="J97" s="33">
        <v>19938256</v>
      </c>
      <c r="K97" s="38">
        <f t="shared" si="18"/>
        <v>0.16479961738017368</v>
      </c>
      <c r="L97" s="33">
        <v>0</v>
      </c>
      <c r="M97" s="38">
        <f t="shared" si="19"/>
        <v>0</v>
      </c>
      <c r="N97" s="33">
        <f t="shared" si="20"/>
        <v>71306883</v>
      </c>
      <c r="O97" s="38">
        <f t="shared" si="21"/>
        <v>0.58938690700795549</v>
      </c>
      <c r="P97" s="33">
        <v>26463163</v>
      </c>
      <c r="Q97" s="33">
        <v>116272111</v>
      </c>
      <c r="R97" s="33">
        <v>106748862</v>
      </c>
      <c r="S97" s="33">
        <v>74795124</v>
      </c>
      <c r="T97" s="38">
        <f t="shared" si="22"/>
        <v>0.70066436867495596</v>
      </c>
      <c r="U97" s="38">
        <f t="shared" si="23"/>
        <v>-0.24656565052333312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50939925</v>
      </c>
      <c r="E99" s="33">
        <v>50904925</v>
      </c>
      <c r="F99" s="33">
        <v>97967</v>
      </c>
      <c r="G99" s="38">
        <f t="shared" si="16"/>
        <v>1.9231869697491702E-3</v>
      </c>
      <c r="H99" s="33">
        <v>26845964</v>
      </c>
      <c r="I99" s="38">
        <f t="shared" si="17"/>
        <v>0.52701224039886196</v>
      </c>
      <c r="J99" s="33">
        <v>21131847</v>
      </c>
      <c r="K99" s="38">
        <f t="shared" si="18"/>
        <v>0.41512382151628746</v>
      </c>
      <c r="L99" s="33">
        <v>0</v>
      </c>
      <c r="M99" s="38">
        <f t="shared" si="19"/>
        <v>0</v>
      </c>
      <c r="N99" s="33">
        <f t="shared" si="20"/>
        <v>48075778</v>
      </c>
      <c r="O99" s="38">
        <f t="shared" si="21"/>
        <v>0.94442292175069509</v>
      </c>
      <c r="P99" s="33">
        <v>252043</v>
      </c>
      <c r="Q99" s="33">
        <v>54339224</v>
      </c>
      <c r="R99" s="33">
        <v>49364320</v>
      </c>
      <c r="S99" s="33">
        <v>5073411</v>
      </c>
      <c r="T99" s="38">
        <f t="shared" si="22"/>
        <v>0.10277485844026617</v>
      </c>
      <c r="U99" s="38">
        <f t="shared" si="23"/>
        <v>82.842229302142883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104360199</v>
      </c>
      <c r="E100" s="33">
        <v>96065048</v>
      </c>
      <c r="F100" s="33">
        <v>24733531</v>
      </c>
      <c r="G100" s="38">
        <f>IF(($D100     =0),0,($F100     /$D100     ))</f>
        <v>0.23700156991843221</v>
      </c>
      <c r="H100" s="33">
        <v>23798472</v>
      </c>
      <c r="I100" s="38">
        <f>IF(($D100     =0),0,($H100     /$D100     ))</f>
        <v>0.2280416502463741</v>
      </c>
      <c r="J100" s="33">
        <v>23549138</v>
      </c>
      <c r="K100" s="38">
        <f>IF(($E100     =0),0,($J100     /$E100     ))</f>
        <v>0.24513741980329828</v>
      </c>
      <c r="L100" s="33">
        <v>0</v>
      </c>
      <c r="M100" s="38">
        <f>IF(($E100     =0),0,($L100     /$E100     ))</f>
        <v>0</v>
      </c>
      <c r="N100" s="33">
        <f>$F100     +$H100     +$J100</f>
        <v>72081141</v>
      </c>
      <c r="O100" s="38">
        <f>IF(($E100     =0),0,($N100     /$E100     ))</f>
        <v>0.75033680303787487</v>
      </c>
      <c r="P100" s="33">
        <v>22706278</v>
      </c>
      <c r="Q100" s="33">
        <v>94722666</v>
      </c>
      <c r="R100" s="33">
        <v>94389666</v>
      </c>
      <c r="S100" s="33">
        <v>70783479</v>
      </c>
      <c r="T100" s="38">
        <f>IF(($R100     =0),0,($S100     /$R100     ))</f>
        <v>0.74990708198925082</v>
      </c>
      <c r="U100" s="38">
        <f>IF(($P100     =0),0,(($J100     /$P100     )-1))</f>
        <v>3.7120130388608841E-2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270624899</v>
      </c>
      <c r="E101" s="34">
        <f>SUM(E97:E100)</f>
        <v>267954817</v>
      </c>
      <c r="F101" s="34">
        <f>SUM(F97:F100)</f>
        <v>49682433</v>
      </c>
      <c r="G101" s="39">
        <f>IF(($D101     =0),0,($F101     /$D101     ))</f>
        <v>0.18358411655240933</v>
      </c>
      <c r="H101" s="34">
        <f>SUM(H97:H100)</f>
        <v>77162128</v>
      </c>
      <c r="I101" s="39">
        <f>IF(($D101     =0),0,($H101     /$D101     ))</f>
        <v>0.28512575260120465</v>
      </c>
      <c r="J101" s="34">
        <f>SUM(J97:J100)</f>
        <v>64619241</v>
      </c>
      <c r="K101" s="39">
        <f>IF(($E101     =0),0,($J101     /$E101     ))</f>
        <v>0.24115722838451528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191463802</v>
      </c>
      <c r="O101" s="39">
        <f>IF(($E101     =0),0,($N101     /$E101     ))</f>
        <v>0.71453763788840563</v>
      </c>
      <c r="P101" s="34">
        <f>SUM(P97:P100)</f>
        <v>49421484</v>
      </c>
      <c r="Q101" s="34">
        <f>SUM(Q97:Q100)</f>
        <v>265334001</v>
      </c>
      <c r="R101" s="34">
        <f>SUM(R97:R100)</f>
        <v>250502848</v>
      </c>
      <c r="S101" s="34">
        <f>SUM(S97:S100)</f>
        <v>150652014</v>
      </c>
      <c r="T101" s="39">
        <f>IF(($R101     =0),0,($S101     /$R101     ))</f>
        <v>0.60139840805322897</v>
      </c>
      <c r="U101" s="39">
        <f>IF(($P101     =0),0,(($J101     /$P101     )-1))</f>
        <v>0.30751316573172915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10338913402</v>
      </c>
      <c r="E102" s="34">
        <f>SUM(E88:E90,E92:E95,E97:E100)</f>
        <v>10501978421</v>
      </c>
      <c r="F102" s="34">
        <f>SUM(F88:F90,F92:F95,F97:F100)</f>
        <v>2386255929</v>
      </c>
      <c r="G102" s="39">
        <f>IF(($D102     =0),0,($F102     /$D102     ))</f>
        <v>0.2308033577821044</v>
      </c>
      <c r="H102" s="34">
        <f>SUM(H88:H90,H92:H95,H97:H100)</f>
        <v>2579650173</v>
      </c>
      <c r="I102" s="39">
        <f>IF(($D102     =0),0,($H102     /$D102     ))</f>
        <v>0.24950882870350596</v>
      </c>
      <c r="J102" s="34">
        <f>SUM(J88:J90,J92:J95,J97:J100)</f>
        <v>2409640355</v>
      </c>
      <c r="K102" s="39">
        <f>IF(($E102     =0),0,($J102     /$E102     ))</f>
        <v>0.22944632510209953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7375546457</v>
      </c>
      <c r="O102" s="39">
        <f>IF(($E102     =0),0,($N102     /$E102     ))</f>
        <v>0.70230066767721466</v>
      </c>
      <c r="P102" s="34">
        <f>SUM(P88:P90,P92:P95,P97:P100)</f>
        <v>2854704446</v>
      </c>
      <c r="Q102" s="34">
        <f>SUM(Q88:Q90,Q92:Q95,Q97:Q100)</f>
        <v>9760283027</v>
      </c>
      <c r="R102" s="34">
        <f>SUM(R88:R90,R92:R95,R97:R100)</f>
        <v>9723083865</v>
      </c>
      <c r="S102" s="34">
        <f>SUM(S88:S90,S92:S95,S97:S100)</f>
        <v>8277435828</v>
      </c>
      <c r="T102" s="39">
        <f>IF(($R102     =0),0,($S102     /$R102     ))</f>
        <v>0.85131795044945857</v>
      </c>
      <c r="U102" s="39">
        <f>IF(($P102     =0),0,(($J102     /$P102     )-1))</f>
        <v>-0.15590548843808405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1990179300</v>
      </c>
      <c r="E105" s="33">
        <v>1945735707</v>
      </c>
      <c r="F105" s="33">
        <v>444099067</v>
      </c>
      <c r="G105" s="38">
        <f t="shared" ref="G105:G136" si="24">IF(($D105     =0),0,($F105     /$D105     ))</f>
        <v>0.2231452548019166</v>
      </c>
      <c r="H105" s="33">
        <v>551926343</v>
      </c>
      <c r="I105" s="38">
        <f t="shared" ref="I105:I136" si="25">IF(($D105     =0),0,($H105     /$D105     ))</f>
        <v>0.27732493398961588</v>
      </c>
      <c r="J105" s="33">
        <v>453789292</v>
      </c>
      <c r="K105" s="38">
        <f t="shared" ref="K105:K136" si="26">IF(($E105     =0),0,($J105     /$E105     ))</f>
        <v>0.2332224722851324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1449814702</v>
      </c>
      <c r="O105" s="38">
        <f t="shared" ref="O105:O136" si="29">IF(($E105     =0),0,($N105     /$E105     ))</f>
        <v>0.74512416911717805</v>
      </c>
      <c r="P105" s="33">
        <v>275412436</v>
      </c>
      <c r="Q105" s="33">
        <v>1708743150</v>
      </c>
      <c r="R105" s="33">
        <v>2066840546</v>
      </c>
      <c r="S105" s="33">
        <v>1220278367</v>
      </c>
      <c r="T105" s="38">
        <f t="shared" ref="T105:T136" si="30">IF(($R105     =0),0,($S105     /$R105     ))</f>
        <v>0.59040760031615913</v>
      </c>
      <c r="U105" s="38">
        <f t="shared" ref="U105:U136" si="31">IF(($P105     =0),0,(($J105     /$P105     )-1))</f>
        <v>0.64767175582441738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1990179300</v>
      </c>
      <c r="E106" s="34">
        <f>E105</f>
        <v>1945735707</v>
      </c>
      <c r="F106" s="34">
        <f>F105</f>
        <v>444099067</v>
      </c>
      <c r="G106" s="39">
        <f t="shared" si="24"/>
        <v>0.2231452548019166</v>
      </c>
      <c r="H106" s="34">
        <f>H105</f>
        <v>551926343</v>
      </c>
      <c r="I106" s="39">
        <f t="shared" si="25"/>
        <v>0.27732493398961588</v>
      </c>
      <c r="J106" s="34">
        <f>J105</f>
        <v>453789292</v>
      </c>
      <c r="K106" s="39">
        <f t="shared" si="26"/>
        <v>0.2332224722851324</v>
      </c>
      <c r="L106" s="34">
        <f>L105</f>
        <v>0</v>
      </c>
      <c r="M106" s="39">
        <f t="shared" si="27"/>
        <v>0</v>
      </c>
      <c r="N106" s="34">
        <f t="shared" si="28"/>
        <v>1449814702</v>
      </c>
      <c r="O106" s="39">
        <f t="shared" si="29"/>
        <v>0.74512416911717805</v>
      </c>
      <c r="P106" s="34">
        <f>P105</f>
        <v>275412436</v>
      </c>
      <c r="Q106" s="34">
        <f>Q105</f>
        <v>1708743150</v>
      </c>
      <c r="R106" s="34">
        <f>R105</f>
        <v>2066840546</v>
      </c>
      <c r="S106" s="34">
        <f>S105</f>
        <v>1220278367</v>
      </c>
      <c r="T106" s="39">
        <f t="shared" si="30"/>
        <v>0.59040760031615913</v>
      </c>
      <c r="U106" s="39">
        <f t="shared" si="31"/>
        <v>0.64767175582441738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5885315</v>
      </c>
      <c r="E107" s="33">
        <v>6634633</v>
      </c>
      <c r="F107" s="33">
        <v>1374957</v>
      </c>
      <c r="G107" s="38">
        <f t="shared" si="24"/>
        <v>0.2336250481070257</v>
      </c>
      <c r="H107" s="33">
        <v>1790144</v>
      </c>
      <c r="I107" s="38">
        <f t="shared" si="25"/>
        <v>0.30417131453456614</v>
      </c>
      <c r="J107" s="33">
        <v>1443645</v>
      </c>
      <c r="K107" s="38">
        <f t="shared" si="26"/>
        <v>0.217592291841915</v>
      </c>
      <c r="L107" s="33">
        <v>0</v>
      </c>
      <c r="M107" s="38">
        <f t="shared" si="27"/>
        <v>0</v>
      </c>
      <c r="N107" s="33">
        <f t="shared" si="28"/>
        <v>4608746</v>
      </c>
      <c r="O107" s="38">
        <f t="shared" si="29"/>
        <v>0.6946497266691315</v>
      </c>
      <c r="P107" s="33">
        <v>1688835</v>
      </c>
      <c r="Q107" s="33">
        <v>5710934</v>
      </c>
      <c r="R107" s="33">
        <v>7681919</v>
      </c>
      <c r="S107" s="33">
        <v>5109535</v>
      </c>
      <c r="T107" s="38">
        <f t="shared" si="30"/>
        <v>0.66513783860517139</v>
      </c>
      <c r="U107" s="38">
        <f t="shared" si="31"/>
        <v>-0.14518292195507554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10999164</v>
      </c>
      <c r="E108" s="33">
        <v>11049164</v>
      </c>
      <c r="F108" s="33">
        <v>1672170</v>
      </c>
      <c r="G108" s="38">
        <f t="shared" si="24"/>
        <v>0.152027008598108</v>
      </c>
      <c r="H108" s="33">
        <v>2336287</v>
      </c>
      <c r="I108" s="38">
        <f t="shared" si="25"/>
        <v>0.21240587011885631</v>
      </c>
      <c r="J108" s="33">
        <v>1796472</v>
      </c>
      <c r="K108" s="38">
        <f t="shared" si="26"/>
        <v>0.16258895243115226</v>
      </c>
      <c r="L108" s="33">
        <v>0</v>
      </c>
      <c r="M108" s="38">
        <f t="shared" si="27"/>
        <v>0</v>
      </c>
      <c r="N108" s="33">
        <f t="shared" si="28"/>
        <v>5804929</v>
      </c>
      <c r="O108" s="38">
        <f t="shared" si="29"/>
        <v>0.5253726888296707</v>
      </c>
      <c r="P108" s="33">
        <v>1630288</v>
      </c>
      <c r="Q108" s="33">
        <v>10165350</v>
      </c>
      <c r="R108" s="33">
        <v>10210350</v>
      </c>
      <c r="S108" s="33">
        <v>5225450</v>
      </c>
      <c r="T108" s="38">
        <f t="shared" si="30"/>
        <v>0.51177971372186071</v>
      </c>
      <c r="U108" s="38">
        <f t="shared" si="31"/>
        <v>0.10193536356766408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47417546</v>
      </c>
      <c r="E110" s="33">
        <v>46007545</v>
      </c>
      <c r="F110" s="33">
        <v>10897773</v>
      </c>
      <c r="G110" s="38">
        <f t="shared" si="24"/>
        <v>0.22982574846872084</v>
      </c>
      <c r="H110" s="33">
        <v>13474688</v>
      </c>
      <c r="I110" s="38">
        <f t="shared" si="25"/>
        <v>0.28417092693915452</v>
      </c>
      <c r="J110" s="33">
        <v>8564453</v>
      </c>
      <c r="K110" s="38">
        <f t="shared" si="26"/>
        <v>0.18615322769341419</v>
      </c>
      <c r="L110" s="33">
        <v>0</v>
      </c>
      <c r="M110" s="38">
        <f t="shared" si="27"/>
        <v>0</v>
      </c>
      <c r="N110" s="33">
        <f t="shared" si="28"/>
        <v>32936914</v>
      </c>
      <c r="O110" s="38">
        <f t="shared" si="29"/>
        <v>0.71590244600097663</v>
      </c>
      <c r="P110" s="33">
        <v>561376</v>
      </c>
      <c r="Q110" s="33">
        <v>46308000</v>
      </c>
      <c r="R110" s="33">
        <v>45864037</v>
      </c>
      <c r="S110" s="33">
        <v>23694968</v>
      </c>
      <c r="T110" s="38">
        <f t="shared" si="30"/>
        <v>0.51663502713465892</v>
      </c>
      <c r="U110" s="38">
        <f t="shared" si="31"/>
        <v>14.256179459043492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1250000</v>
      </c>
      <c r="R111" s="33">
        <v>0</v>
      </c>
      <c r="S111" s="33">
        <v>17248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64302025</v>
      </c>
      <c r="E112" s="34">
        <f>SUM(E107:E111)</f>
        <v>63691342</v>
      </c>
      <c r="F112" s="34">
        <f>SUM(F107:F111)</f>
        <v>13944900</v>
      </c>
      <c r="G112" s="39">
        <f t="shared" si="24"/>
        <v>0.21686564303379249</v>
      </c>
      <c r="H112" s="34">
        <f>SUM(H107:H111)</f>
        <v>17601119</v>
      </c>
      <c r="I112" s="39">
        <f t="shared" si="25"/>
        <v>0.2737257341428983</v>
      </c>
      <c r="J112" s="34">
        <f>SUM(J107:J111)</f>
        <v>11804570</v>
      </c>
      <c r="K112" s="39">
        <f t="shared" si="26"/>
        <v>0.18534026178942814</v>
      </c>
      <c r="L112" s="34">
        <f>SUM(L107:L111)</f>
        <v>0</v>
      </c>
      <c r="M112" s="39">
        <f t="shared" si="27"/>
        <v>0</v>
      </c>
      <c r="N112" s="34">
        <f t="shared" si="28"/>
        <v>43350589</v>
      </c>
      <c r="O112" s="39">
        <f t="shared" si="29"/>
        <v>0.6806355092973233</v>
      </c>
      <c r="P112" s="34">
        <f>SUM(P107:P111)</f>
        <v>3880499</v>
      </c>
      <c r="Q112" s="34">
        <f>SUM(Q107:Q111)</f>
        <v>63434284</v>
      </c>
      <c r="R112" s="34">
        <f>SUM(R107:R111)</f>
        <v>63756306</v>
      </c>
      <c r="S112" s="34">
        <f>SUM(S107:S111)</f>
        <v>34047201</v>
      </c>
      <c r="T112" s="39">
        <f t="shared" si="30"/>
        <v>0.53402091708387245</v>
      </c>
      <c r="U112" s="39">
        <f t="shared" si="31"/>
        <v>2.0420237191144746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980000</v>
      </c>
      <c r="E113" s="33">
        <v>1580000</v>
      </c>
      <c r="F113" s="33">
        <v>205569</v>
      </c>
      <c r="G113" s="38">
        <f t="shared" si="24"/>
        <v>0.20976428571428571</v>
      </c>
      <c r="H113" s="33">
        <v>254974</v>
      </c>
      <c r="I113" s="38">
        <f t="shared" si="25"/>
        <v>0.26017755102040818</v>
      </c>
      <c r="J113" s="33">
        <v>322558</v>
      </c>
      <c r="K113" s="38">
        <f t="shared" si="26"/>
        <v>0.2041506329113924</v>
      </c>
      <c r="L113" s="33">
        <v>0</v>
      </c>
      <c r="M113" s="38">
        <f t="shared" si="27"/>
        <v>0</v>
      </c>
      <c r="N113" s="33">
        <f t="shared" si="28"/>
        <v>783101</v>
      </c>
      <c r="O113" s="38">
        <f t="shared" si="29"/>
        <v>0.49563354430379747</v>
      </c>
      <c r="P113" s="33">
        <v>311252</v>
      </c>
      <c r="Q113" s="33">
        <v>650000</v>
      </c>
      <c r="R113" s="33">
        <v>3470000</v>
      </c>
      <c r="S113" s="33">
        <v>1550134</v>
      </c>
      <c r="T113" s="38">
        <f t="shared" si="30"/>
        <v>0.44672449567723344</v>
      </c>
      <c r="U113" s="38">
        <f t="shared" si="31"/>
        <v>3.6324264583038834E-2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12397965</v>
      </c>
      <c r="E114" s="33">
        <v>13718604</v>
      </c>
      <c r="F114" s="33">
        <v>2803646</v>
      </c>
      <c r="G114" s="38">
        <f t="shared" si="24"/>
        <v>0.2261375959683706</v>
      </c>
      <c r="H114" s="33">
        <v>2912378</v>
      </c>
      <c r="I114" s="38">
        <f t="shared" si="25"/>
        <v>0.23490774494039948</v>
      </c>
      <c r="J114" s="33">
        <v>3126405</v>
      </c>
      <c r="K114" s="38">
        <f t="shared" si="26"/>
        <v>0.22789527272600041</v>
      </c>
      <c r="L114" s="33">
        <v>0</v>
      </c>
      <c r="M114" s="38">
        <f t="shared" si="27"/>
        <v>0</v>
      </c>
      <c r="N114" s="33">
        <f t="shared" si="28"/>
        <v>8842429</v>
      </c>
      <c r="O114" s="38">
        <f t="shared" si="29"/>
        <v>0.64455749287609732</v>
      </c>
      <c r="P114" s="33">
        <v>2966769</v>
      </c>
      <c r="Q114" s="33">
        <v>12564706</v>
      </c>
      <c r="R114" s="33">
        <v>12403540</v>
      </c>
      <c r="S114" s="33">
        <v>7967182</v>
      </c>
      <c r="T114" s="38">
        <f t="shared" si="30"/>
        <v>0.64233130219276113</v>
      </c>
      <c r="U114" s="38">
        <f t="shared" si="31"/>
        <v>5.3808031565652836E-2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50000</v>
      </c>
      <c r="E116" s="33">
        <v>25000</v>
      </c>
      <c r="F116" s="33">
        <v>0</v>
      </c>
      <c r="G116" s="38">
        <f t="shared" si="24"/>
        <v>0</v>
      </c>
      <c r="H116" s="33">
        <v>5660</v>
      </c>
      <c r="I116" s="38">
        <f t="shared" si="25"/>
        <v>0.1132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5660</v>
      </c>
      <c r="O116" s="38">
        <f t="shared" si="29"/>
        <v>0.22639999999999999</v>
      </c>
      <c r="P116" s="33">
        <v>7210</v>
      </c>
      <c r="Q116" s="33">
        <v>35500</v>
      </c>
      <c r="R116" s="33">
        <v>35500</v>
      </c>
      <c r="S116" s="33">
        <v>11550</v>
      </c>
      <c r="T116" s="38">
        <f t="shared" si="30"/>
        <v>0.32535211267605635</v>
      </c>
      <c r="U116" s="38">
        <f t="shared" si="31"/>
        <v>-1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207747168</v>
      </c>
      <c r="E117" s="33">
        <v>78985091</v>
      </c>
      <c r="F117" s="33">
        <v>45427179</v>
      </c>
      <c r="G117" s="38">
        <f t="shared" si="24"/>
        <v>0.21866569560168445</v>
      </c>
      <c r="H117" s="33">
        <v>134743854</v>
      </c>
      <c r="I117" s="38">
        <f t="shared" si="25"/>
        <v>0.64859538301865083</v>
      </c>
      <c r="J117" s="33">
        <v>-619713826</v>
      </c>
      <c r="K117" s="38">
        <f t="shared" si="26"/>
        <v>-7.8459595115235103</v>
      </c>
      <c r="L117" s="33">
        <v>0</v>
      </c>
      <c r="M117" s="38">
        <f t="shared" si="27"/>
        <v>0</v>
      </c>
      <c r="N117" s="33">
        <f t="shared" si="28"/>
        <v>-439542793</v>
      </c>
      <c r="O117" s="38">
        <f t="shared" si="29"/>
        <v>-5.5648830359643444</v>
      </c>
      <c r="P117" s="33">
        <v>258793286</v>
      </c>
      <c r="Q117" s="33">
        <v>186412961</v>
      </c>
      <c r="R117" s="33">
        <v>196835536</v>
      </c>
      <c r="S117" s="33">
        <v>521777596</v>
      </c>
      <c r="T117" s="38">
        <f t="shared" si="30"/>
        <v>2.6508302647139894</v>
      </c>
      <c r="U117" s="38">
        <f t="shared" si="31"/>
        <v>-3.394628684455129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15000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30082</v>
      </c>
      <c r="G119" s="38">
        <f t="shared" si="24"/>
        <v>0</v>
      </c>
      <c r="H119" s="33">
        <v>30518</v>
      </c>
      <c r="I119" s="38">
        <f t="shared" si="25"/>
        <v>0</v>
      </c>
      <c r="J119" s="33">
        <v>11610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72210</v>
      </c>
      <c r="O119" s="38">
        <f t="shared" si="29"/>
        <v>0</v>
      </c>
      <c r="P119" s="33">
        <v>9577</v>
      </c>
      <c r="Q119" s="33">
        <v>2412</v>
      </c>
      <c r="R119" s="33">
        <v>1782</v>
      </c>
      <c r="S119" s="33">
        <v>109338</v>
      </c>
      <c r="T119" s="38">
        <f t="shared" si="30"/>
        <v>61.35690235690236</v>
      </c>
      <c r="U119" s="38">
        <f t="shared" si="31"/>
        <v>0.21227941944241402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82720324</v>
      </c>
      <c r="E120" s="33">
        <v>6250326</v>
      </c>
      <c r="F120" s="33">
        <v>1490163</v>
      </c>
      <c r="G120" s="38">
        <f t="shared" si="24"/>
        <v>1.8014472477162927E-2</v>
      </c>
      <c r="H120" s="33">
        <v>1173837</v>
      </c>
      <c r="I120" s="38">
        <f t="shared" si="25"/>
        <v>1.419043039531615E-2</v>
      </c>
      <c r="J120" s="33">
        <v>1332186</v>
      </c>
      <c r="K120" s="38">
        <f t="shared" si="26"/>
        <v>0.21313864268839738</v>
      </c>
      <c r="L120" s="33">
        <v>0</v>
      </c>
      <c r="M120" s="38">
        <f t="shared" si="27"/>
        <v>0</v>
      </c>
      <c r="N120" s="33">
        <f t="shared" si="28"/>
        <v>3996186</v>
      </c>
      <c r="O120" s="38">
        <f t="shared" si="29"/>
        <v>0.63935641116959341</v>
      </c>
      <c r="P120" s="33">
        <v>1472000</v>
      </c>
      <c r="Q120" s="33">
        <v>90826478</v>
      </c>
      <c r="R120" s="33">
        <v>80364509</v>
      </c>
      <c r="S120" s="33">
        <v>1472000</v>
      </c>
      <c r="T120" s="38">
        <f t="shared" si="30"/>
        <v>1.8316543189481813E-2</v>
      </c>
      <c r="U120" s="38">
        <f t="shared" si="31"/>
        <v>-9.4982336956521696E-2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303895457</v>
      </c>
      <c r="E121" s="34">
        <f>SUM(E113:E120)</f>
        <v>100559021</v>
      </c>
      <c r="F121" s="34">
        <f>SUM(F113:F120)</f>
        <v>49956639</v>
      </c>
      <c r="G121" s="39">
        <f t="shared" si="24"/>
        <v>0.16438758082520463</v>
      </c>
      <c r="H121" s="34">
        <f>SUM(H113:H120)</f>
        <v>139121221</v>
      </c>
      <c r="I121" s="39">
        <f t="shared" si="25"/>
        <v>0.45779302650121551</v>
      </c>
      <c r="J121" s="34">
        <f>SUM(J113:J120)</f>
        <v>-614921067</v>
      </c>
      <c r="K121" s="39">
        <f t="shared" si="26"/>
        <v>-6.1150263883336731</v>
      </c>
      <c r="L121" s="34">
        <f>SUM(L113:L120)</f>
        <v>0</v>
      </c>
      <c r="M121" s="39">
        <f t="shared" si="27"/>
        <v>0</v>
      </c>
      <c r="N121" s="34">
        <f t="shared" si="28"/>
        <v>-425843207</v>
      </c>
      <c r="O121" s="39">
        <f t="shared" si="29"/>
        <v>-4.2347588785694326</v>
      </c>
      <c r="P121" s="34">
        <f>SUM(P113:P120)</f>
        <v>263560094</v>
      </c>
      <c r="Q121" s="34">
        <f>SUM(Q113:Q120)</f>
        <v>290507057</v>
      </c>
      <c r="R121" s="34">
        <f>SUM(R113:R120)</f>
        <v>293110867</v>
      </c>
      <c r="S121" s="34">
        <f>SUM(S113:S120)</f>
        <v>532887800</v>
      </c>
      <c r="T121" s="39">
        <f t="shared" si="30"/>
        <v>1.8180417718869495</v>
      </c>
      <c r="U121" s="39">
        <f t="shared" si="31"/>
        <v>-3.3331341921588478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6382642</v>
      </c>
      <c r="E122" s="33">
        <v>9131696</v>
      </c>
      <c r="F122" s="33">
        <v>1749428</v>
      </c>
      <c r="G122" s="38">
        <f t="shared" si="24"/>
        <v>0.27409151257426001</v>
      </c>
      <c r="H122" s="33">
        <v>2208335</v>
      </c>
      <c r="I122" s="38">
        <f t="shared" si="25"/>
        <v>0.3459907354979333</v>
      </c>
      <c r="J122" s="33">
        <v>2697775</v>
      </c>
      <c r="K122" s="38">
        <f t="shared" si="26"/>
        <v>0.29542978653691493</v>
      </c>
      <c r="L122" s="33">
        <v>0</v>
      </c>
      <c r="M122" s="38">
        <f t="shared" si="27"/>
        <v>0</v>
      </c>
      <c r="N122" s="33">
        <f t="shared" si="28"/>
        <v>6655538</v>
      </c>
      <c r="O122" s="38">
        <f t="shared" si="29"/>
        <v>0.72883919920242635</v>
      </c>
      <c r="P122" s="33">
        <v>1626080</v>
      </c>
      <c r="Q122" s="33">
        <v>5874207</v>
      </c>
      <c r="R122" s="33">
        <v>6339906</v>
      </c>
      <c r="S122" s="33">
        <v>4521256</v>
      </c>
      <c r="T122" s="38">
        <f t="shared" si="30"/>
        <v>0.71314243460392002</v>
      </c>
      <c r="U122" s="38">
        <f t="shared" si="31"/>
        <v>0.65906658958968811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11449215</v>
      </c>
      <c r="E123" s="33">
        <v>11249215</v>
      </c>
      <c r="F123" s="33">
        <v>816222</v>
      </c>
      <c r="G123" s="38">
        <f t="shared" si="24"/>
        <v>7.1290651804512356E-2</v>
      </c>
      <c r="H123" s="33">
        <v>849960</v>
      </c>
      <c r="I123" s="38">
        <f t="shared" si="25"/>
        <v>7.4237404049098565E-2</v>
      </c>
      <c r="J123" s="33">
        <v>686027</v>
      </c>
      <c r="K123" s="38">
        <f t="shared" si="26"/>
        <v>6.0984433136001048E-2</v>
      </c>
      <c r="L123" s="33">
        <v>0</v>
      </c>
      <c r="M123" s="38">
        <f t="shared" si="27"/>
        <v>0</v>
      </c>
      <c r="N123" s="33">
        <f t="shared" si="28"/>
        <v>2352209</v>
      </c>
      <c r="O123" s="38">
        <f t="shared" si="29"/>
        <v>0.20909983496626208</v>
      </c>
      <c r="P123" s="33">
        <v>534005</v>
      </c>
      <c r="Q123" s="33">
        <v>10258084</v>
      </c>
      <c r="R123" s="33">
        <v>10258084</v>
      </c>
      <c r="S123" s="33">
        <v>1527008</v>
      </c>
      <c r="T123" s="38">
        <f t="shared" si="30"/>
        <v>0.14885898770179695</v>
      </c>
      <c r="U123" s="38">
        <f t="shared" si="31"/>
        <v>0.28468272768981562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50146992</v>
      </c>
      <c r="E124" s="33">
        <v>52537606</v>
      </c>
      <c r="F124" s="33">
        <v>11506880</v>
      </c>
      <c r="G124" s="38">
        <f t="shared" si="24"/>
        <v>0.2294630154486634</v>
      </c>
      <c r="H124" s="33">
        <v>12374999</v>
      </c>
      <c r="I124" s="38">
        <f t="shared" si="25"/>
        <v>0.24677450244672702</v>
      </c>
      <c r="J124" s="33">
        <v>11858508</v>
      </c>
      <c r="K124" s="38">
        <f t="shared" si="26"/>
        <v>0.22571466236965576</v>
      </c>
      <c r="L124" s="33">
        <v>0</v>
      </c>
      <c r="M124" s="38">
        <f t="shared" si="27"/>
        <v>0</v>
      </c>
      <c r="N124" s="33">
        <f t="shared" si="28"/>
        <v>35740387</v>
      </c>
      <c r="O124" s="38">
        <f t="shared" si="29"/>
        <v>0.68028198696377595</v>
      </c>
      <c r="P124" s="33">
        <v>11742261</v>
      </c>
      <c r="Q124" s="33">
        <v>51432276</v>
      </c>
      <c r="R124" s="33">
        <v>52268602</v>
      </c>
      <c r="S124" s="33">
        <v>37887773</v>
      </c>
      <c r="T124" s="38">
        <f t="shared" si="30"/>
        <v>0.72486677566007984</v>
      </c>
      <c r="U124" s="38">
        <f t="shared" si="31"/>
        <v>9.8998821436517837E-3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12471</v>
      </c>
      <c r="R125" s="33">
        <v>12471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67978849</v>
      </c>
      <c r="E126" s="34">
        <f>SUM(E122:E125)</f>
        <v>72918517</v>
      </c>
      <c r="F126" s="34">
        <f>SUM(F122:F125)</f>
        <v>14072530</v>
      </c>
      <c r="G126" s="39">
        <f t="shared" si="24"/>
        <v>0.20701336087641026</v>
      </c>
      <c r="H126" s="34">
        <f>SUM(H122:H125)</f>
        <v>15433294</v>
      </c>
      <c r="I126" s="39">
        <f t="shared" si="25"/>
        <v>0.22703082248421122</v>
      </c>
      <c r="J126" s="34">
        <f>SUM(J122:J125)</f>
        <v>15242310</v>
      </c>
      <c r="K126" s="39">
        <f t="shared" si="26"/>
        <v>0.2090320898874013</v>
      </c>
      <c r="L126" s="34">
        <f>SUM(L122:L125)</f>
        <v>0</v>
      </c>
      <c r="M126" s="39">
        <f t="shared" si="27"/>
        <v>0</v>
      </c>
      <c r="N126" s="34">
        <f t="shared" si="28"/>
        <v>44748134</v>
      </c>
      <c r="O126" s="39">
        <f t="shared" si="29"/>
        <v>0.61367312228799165</v>
      </c>
      <c r="P126" s="34">
        <f>SUM(P122:P125)</f>
        <v>13902346</v>
      </c>
      <c r="Q126" s="34">
        <f>SUM(Q122:Q125)</f>
        <v>67577038</v>
      </c>
      <c r="R126" s="34">
        <f>SUM(R122:R125)</f>
        <v>68879063</v>
      </c>
      <c r="S126" s="34">
        <f>SUM(S122:S125)</f>
        <v>43936037</v>
      </c>
      <c r="T126" s="39">
        <f t="shared" si="30"/>
        <v>0.63787216443406036</v>
      </c>
      <c r="U126" s="39">
        <f t="shared" si="31"/>
        <v>9.6384020366059087E-2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3178760</v>
      </c>
      <c r="E127" s="33">
        <v>3470362</v>
      </c>
      <c r="F127" s="33">
        <v>14359</v>
      </c>
      <c r="G127" s="38">
        <f t="shared" si="24"/>
        <v>4.5171702173174445E-3</v>
      </c>
      <c r="H127" s="33">
        <v>83271</v>
      </c>
      <c r="I127" s="38">
        <f t="shared" si="25"/>
        <v>2.6196063873963431E-2</v>
      </c>
      <c r="J127" s="33">
        <v>927796</v>
      </c>
      <c r="K127" s="38">
        <f t="shared" si="26"/>
        <v>0.26734847834318148</v>
      </c>
      <c r="L127" s="33">
        <v>0</v>
      </c>
      <c r="M127" s="38">
        <f t="shared" si="27"/>
        <v>0</v>
      </c>
      <c r="N127" s="33">
        <f t="shared" si="28"/>
        <v>1025426</v>
      </c>
      <c r="O127" s="38">
        <f t="shared" si="29"/>
        <v>0.29548099016759632</v>
      </c>
      <c r="P127" s="33">
        <v>51958</v>
      </c>
      <c r="Q127" s="33">
        <v>3027362</v>
      </c>
      <c r="R127" s="33">
        <v>3151360</v>
      </c>
      <c r="S127" s="33">
        <v>598576</v>
      </c>
      <c r="T127" s="38">
        <f t="shared" si="30"/>
        <v>0.18994212022745735</v>
      </c>
      <c r="U127" s="38">
        <f t="shared" si="31"/>
        <v>16.856653450864158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16331579</v>
      </c>
      <c r="E128" s="33">
        <v>16007667</v>
      </c>
      <c r="F128" s="33">
        <v>1279225</v>
      </c>
      <c r="G128" s="38">
        <f t="shared" si="24"/>
        <v>7.8328311059206221E-2</v>
      </c>
      <c r="H128" s="33">
        <v>611065</v>
      </c>
      <c r="I128" s="38">
        <f t="shared" si="25"/>
        <v>3.7416161658343015E-2</v>
      </c>
      <c r="J128" s="33">
        <v>353841</v>
      </c>
      <c r="K128" s="38">
        <f t="shared" si="26"/>
        <v>2.2104470314131347E-2</v>
      </c>
      <c r="L128" s="33">
        <v>0</v>
      </c>
      <c r="M128" s="38">
        <f t="shared" si="27"/>
        <v>0</v>
      </c>
      <c r="N128" s="33">
        <f t="shared" si="28"/>
        <v>2244131</v>
      </c>
      <c r="O128" s="38">
        <f t="shared" si="29"/>
        <v>0.14019100972052953</v>
      </c>
      <c r="P128" s="33">
        <v>1843299</v>
      </c>
      <c r="Q128" s="33">
        <v>18149185</v>
      </c>
      <c r="R128" s="33">
        <v>22274885</v>
      </c>
      <c r="S128" s="33">
        <v>3533986</v>
      </c>
      <c r="T128" s="38">
        <f t="shared" si="30"/>
        <v>0.15865338923186359</v>
      </c>
      <c r="U128" s="38">
        <f t="shared" si="31"/>
        <v>-0.80803928174430739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9651106</v>
      </c>
      <c r="E129" s="33">
        <v>10468260</v>
      </c>
      <c r="F129" s="33">
        <v>844272</v>
      </c>
      <c r="G129" s="38">
        <f t="shared" si="24"/>
        <v>8.7479300299882726E-2</v>
      </c>
      <c r="H129" s="33">
        <v>3422543</v>
      </c>
      <c r="I129" s="38">
        <f t="shared" si="25"/>
        <v>0.35462702409444058</v>
      </c>
      <c r="J129" s="33">
        <v>1918109</v>
      </c>
      <c r="K129" s="38">
        <f t="shared" si="26"/>
        <v>0.18323092854017764</v>
      </c>
      <c r="L129" s="33">
        <v>0</v>
      </c>
      <c r="M129" s="38">
        <f t="shared" si="27"/>
        <v>0</v>
      </c>
      <c r="N129" s="33">
        <f t="shared" si="28"/>
        <v>6184924</v>
      </c>
      <c r="O129" s="38">
        <f t="shared" si="29"/>
        <v>0.59082636464894833</v>
      </c>
      <c r="P129" s="33">
        <v>3419958</v>
      </c>
      <c r="Q129" s="33">
        <v>12244980</v>
      </c>
      <c r="R129" s="33">
        <v>14100666</v>
      </c>
      <c r="S129" s="33">
        <v>11042769</v>
      </c>
      <c r="T129" s="38">
        <f t="shared" si="30"/>
        <v>0.78313811560390123</v>
      </c>
      <c r="U129" s="38">
        <f t="shared" si="31"/>
        <v>-0.43914252748133165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42928083</v>
      </c>
      <c r="E130" s="33">
        <v>46225884</v>
      </c>
      <c r="F130" s="33">
        <v>10786092</v>
      </c>
      <c r="G130" s="38">
        <f t="shared" si="24"/>
        <v>0.25125957755905381</v>
      </c>
      <c r="H130" s="33">
        <v>13977299</v>
      </c>
      <c r="I130" s="38">
        <f t="shared" si="25"/>
        <v>0.32559802402543808</v>
      </c>
      <c r="J130" s="33">
        <v>10596537</v>
      </c>
      <c r="K130" s="38">
        <f t="shared" si="26"/>
        <v>0.22923384223436377</v>
      </c>
      <c r="L130" s="33">
        <v>0</v>
      </c>
      <c r="M130" s="38">
        <f t="shared" si="27"/>
        <v>0</v>
      </c>
      <c r="N130" s="33">
        <f t="shared" si="28"/>
        <v>35359928</v>
      </c>
      <c r="O130" s="38">
        <f t="shared" si="29"/>
        <v>0.76493784304914536</v>
      </c>
      <c r="P130" s="33">
        <v>10106722</v>
      </c>
      <c r="Q130" s="33">
        <v>36109926</v>
      </c>
      <c r="R130" s="33">
        <v>41358874</v>
      </c>
      <c r="S130" s="33">
        <v>31801829</v>
      </c>
      <c r="T130" s="38">
        <f t="shared" si="30"/>
        <v>0.76892395571504191</v>
      </c>
      <c r="U130" s="38">
        <f t="shared" si="31"/>
        <v>4.8464279516147846E-2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72089528</v>
      </c>
      <c r="E132" s="34">
        <f>SUM(E127:E131)</f>
        <v>76172173</v>
      </c>
      <c r="F132" s="34">
        <f>SUM(F127:F131)</f>
        <v>12923948</v>
      </c>
      <c r="G132" s="39">
        <f t="shared" si="24"/>
        <v>0.1792763575869161</v>
      </c>
      <c r="H132" s="34">
        <f>SUM(H127:H131)</f>
        <v>18094178</v>
      </c>
      <c r="I132" s="39">
        <f t="shared" si="25"/>
        <v>0.25099592828517342</v>
      </c>
      <c r="J132" s="34">
        <f>SUM(J127:J131)</f>
        <v>13796283</v>
      </c>
      <c r="K132" s="39">
        <f t="shared" si="26"/>
        <v>0.18111972465325363</v>
      </c>
      <c r="L132" s="34">
        <f>SUM(L127:L131)</f>
        <v>0</v>
      </c>
      <c r="M132" s="39">
        <f t="shared" si="27"/>
        <v>0</v>
      </c>
      <c r="N132" s="34">
        <f t="shared" si="28"/>
        <v>44814409</v>
      </c>
      <c r="O132" s="39">
        <f t="shared" si="29"/>
        <v>0.58833045238186921</v>
      </c>
      <c r="P132" s="34">
        <f>SUM(P127:P131)</f>
        <v>15421937</v>
      </c>
      <c r="Q132" s="34">
        <f>SUM(Q127:Q131)</f>
        <v>69531453</v>
      </c>
      <c r="R132" s="34">
        <f>SUM(R127:R131)</f>
        <v>80885785</v>
      </c>
      <c r="S132" s="34">
        <f>SUM(S127:S131)</f>
        <v>46977160</v>
      </c>
      <c r="T132" s="39">
        <f t="shared" si="30"/>
        <v>0.58078387939240494</v>
      </c>
      <c r="U132" s="39">
        <f t="shared" si="31"/>
        <v>-0.10541179100913201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60864422</v>
      </c>
      <c r="E133" s="33">
        <v>67610715</v>
      </c>
      <c r="F133" s="33">
        <v>13690446</v>
      </c>
      <c r="G133" s="38">
        <f t="shared" si="24"/>
        <v>0.22493347591471419</v>
      </c>
      <c r="H133" s="33">
        <v>15828708</v>
      </c>
      <c r="I133" s="38">
        <f t="shared" si="25"/>
        <v>0.26006503438084072</v>
      </c>
      <c r="J133" s="33">
        <v>15653639</v>
      </c>
      <c r="K133" s="38">
        <f t="shared" si="26"/>
        <v>0.23152600885821131</v>
      </c>
      <c r="L133" s="33">
        <v>0</v>
      </c>
      <c r="M133" s="38">
        <f t="shared" si="27"/>
        <v>0</v>
      </c>
      <c r="N133" s="33">
        <f t="shared" si="28"/>
        <v>45172793</v>
      </c>
      <c r="O133" s="38">
        <f t="shared" si="29"/>
        <v>0.66813068017399313</v>
      </c>
      <c r="P133" s="33">
        <v>13183971</v>
      </c>
      <c r="Q133" s="33">
        <v>70262188</v>
      </c>
      <c r="R133" s="33">
        <v>54430331</v>
      </c>
      <c r="S133" s="33">
        <v>39204302</v>
      </c>
      <c r="T133" s="38">
        <f t="shared" si="30"/>
        <v>0.72026572831239999</v>
      </c>
      <c r="U133" s="38">
        <f t="shared" si="31"/>
        <v>0.18732353097560672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9818032</v>
      </c>
      <c r="E134" s="33">
        <v>10315546</v>
      </c>
      <c r="F134" s="33">
        <v>1034676</v>
      </c>
      <c r="G134" s="38">
        <f t="shared" si="24"/>
        <v>0.10538527476789646</v>
      </c>
      <c r="H134" s="33">
        <v>2462664</v>
      </c>
      <c r="I134" s="38">
        <f t="shared" si="25"/>
        <v>0.2508307163798203</v>
      </c>
      <c r="J134" s="33">
        <v>2647924</v>
      </c>
      <c r="K134" s="38">
        <f t="shared" si="26"/>
        <v>0.25669256867256468</v>
      </c>
      <c r="L134" s="33">
        <v>0</v>
      </c>
      <c r="M134" s="38">
        <f t="shared" si="27"/>
        <v>0</v>
      </c>
      <c r="N134" s="33">
        <f t="shared" si="28"/>
        <v>6145264</v>
      </c>
      <c r="O134" s="38">
        <f t="shared" si="29"/>
        <v>0.59572842775360602</v>
      </c>
      <c r="P134" s="33">
        <v>1972039</v>
      </c>
      <c r="Q134" s="33">
        <v>9234647</v>
      </c>
      <c r="R134" s="33">
        <v>10878647</v>
      </c>
      <c r="S134" s="33">
        <v>6139389</v>
      </c>
      <c r="T134" s="38">
        <f t="shared" si="30"/>
        <v>0.56435225814386658</v>
      </c>
      <c r="U134" s="38">
        <f t="shared" si="31"/>
        <v>0.3427340940011836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7937050</v>
      </c>
      <c r="E136" s="33">
        <v>7002349</v>
      </c>
      <c r="F136" s="33">
        <v>1935788</v>
      </c>
      <c r="G136" s="38">
        <f t="shared" si="24"/>
        <v>0.2438926301333619</v>
      </c>
      <c r="H136" s="33">
        <v>2188333</v>
      </c>
      <c r="I136" s="38">
        <f t="shared" si="25"/>
        <v>0.27571112693003069</v>
      </c>
      <c r="J136" s="33">
        <v>2060896</v>
      </c>
      <c r="K136" s="38">
        <f t="shared" si="26"/>
        <v>0.2943149505972924</v>
      </c>
      <c r="L136" s="33">
        <v>0</v>
      </c>
      <c r="M136" s="38">
        <f t="shared" si="27"/>
        <v>0</v>
      </c>
      <c r="N136" s="33">
        <f t="shared" si="28"/>
        <v>6185017</v>
      </c>
      <c r="O136" s="38">
        <f t="shared" si="29"/>
        <v>0.88327745446563721</v>
      </c>
      <c r="P136" s="33">
        <v>0</v>
      </c>
      <c r="Q136" s="33">
        <v>64485</v>
      </c>
      <c r="R136" s="33">
        <v>7398188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78619504</v>
      </c>
      <c r="E137" s="34">
        <f>SUM(E133:E136)</f>
        <v>84928610</v>
      </c>
      <c r="F137" s="34">
        <f>SUM(F133:F136)</f>
        <v>16660910</v>
      </c>
      <c r="G137" s="39">
        <f t="shared" ref="G137:G170" si="32">IF(($D137     =0),0,($F137     /$D137     ))</f>
        <v>0.21191827920969838</v>
      </c>
      <c r="H137" s="34">
        <f>SUM(H133:H136)</f>
        <v>20479705</v>
      </c>
      <c r="I137" s="39">
        <f t="shared" ref="I137:I170" si="33">IF(($D137     =0),0,($H137     /$D137     ))</f>
        <v>0.26049140427037037</v>
      </c>
      <c r="J137" s="34">
        <f>SUM(J133:J136)</f>
        <v>20362459</v>
      </c>
      <c r="K137" s="39">
        <f t="shared" ref="K137:K170" si="34">IF(($E137     =0),0,($J137     /$E137     ))</f>
        <v>0.23975971112679226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57503074</v>
      </c>
      <c r="O137" s="39">
        <f t="shared" ref="O137:O170" si="37">IF(($E137     =0),0,($N137     /$E137     ))</f>
        <v>0.67707541663521864</v>
      </c>
      <c r="P137" s="34">
        <f>SUM(P133:P136)</f>
        <v>15156010</v>
      </c>
      <c r="Q137" s="34">
        <f>SUM(Q133:Q136)</f>
        <v>79561320</v>
      </c>
      <c r="R137" s="34">
        <f>SUM(R133:R136)</f>
        <v>72707166</v>
      </c>
      <c r="S137" s="34">
        <f>SUM(S133:S136)</f>
        <v>45343691</v>
      </c>
      <c r="T137" s="39">
        <f t="shared" ref="T137:T170" si="38">IF(($R137     =0),0,($S137     /$R137     ))</f>
        <v>0.62364816970035664</v>
      </c>
      <c r="U137" s="39">
        <f t="shared" ref="U137:U170" si="39">IF(($P137     =0),0,(($J137     /$P137     )-1))</f>
        <v>0.34352372425196331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767002</v>
      </c>
      <c r="E138" s="33">
        <v>767002</v>
      </c>
      <c r="F138" s="33">
        <v>0</v>
      </c>
      <c r="G138" s="38">
        <f t="shared" si="32"/>
        <v>0</v>
      </c>
      <c r="H138" s="33">
        <v>3916</v>
      </c>
      <c r="I138" s="38">
        <f t="shared" si="33"/>
        <v>5.1055929449988395E-3</v>
      </c>
      <c r="J138" s="33">
        <v>427601</v>
      </c>
      <c r="K138" s="38">
        <f t="shared" si="34"/>
        <v>0.55749659062166723</v>
      </c>
      <c r="L138" s="33">
        <v>0</v>
      </c>
      <c r="M138" s="38">
        <f t="shared" si="35"/>
        <v>0</v>
      </c>
      <c r="N138" s="33">
        <f t="shared" si="36"/>
        <v>431517</v>
      </c>
      <c r="O138" s="38">
        <f t="shared" si="37"/>
        <v>0.56260218356666603</v>
      </c>
      <c r="P138" s="33">
        <v>0</v>
      </c>
      <c r="Q138" s="33">
        <v>667650</v>
      </c>
      <c r="R138" s="33">
        <v>734994</v>
      </c>
      <c r="S138" s="33">
        <v>148550</v>
      </c>
      <c r="T138" s="38">
        <f t="shared" si="38"/>
        <v>0.2021104934189939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21576658</v>
      </c>
      <c r="E139" s="33">
        <v>30408330</v>
      </c>
      <c r="F139" s="33">
        <v>4126936</v>
      </c>
      <c r="G139" s="38">
        <f t="shared" si="32"/>
        <v>0.19126854585172551</v>
      </c>
      <c r="H139" s="33">
        <v>6816541</v>
      </c>
      <c r="I139" s="38">
        <f t="shared" si="33"/>
        <v>0.31592200237868162</v>
      </c>
      <c r="J139" s="33">
        <v>10354895</v>
      </c>
      <c r="K139" s="38">
        <f t="shared" si="34"/>
        <v>0.34052823683510408</v>
      </c>
      <c r="L139" s="33">
        <v>0</v>
      </c>
      <c r="M139" s="38">
        <f t="shared" si="35"/>
        <v>0</v>
      </c>
      <c r="N139" s="33">
        <f t="shared" si="36"/>
        <v>21298372</v>
      </c>
      <c r="O139" s="38">
        <f t="shared" si="37"/>
        <v>0.70041241988626146</v>
      </c>
      <c r="P139" s="33">
        <v>3989586</v>
      </c>
      <c r="Q139" s="33">
        <v>26344367</v>
      </c>
      <c r="R139" s="33">
        <v>21563254</v>
      </c>
      <c r="S139" s="33">
        <v>13053118</v>
      </c>
      <c r="T139" s="38">
        <f t="shared" si="38"/>
        <v>0.60534082657469046</v>
      </c>
      <c r="U139" s="38">
        <f t="shared" si="39"/>
        <v>1.5954810850048102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37177227</v>
      </c>
      <c r="E140" s="33">
        <v>30539300</v>
      </c>
      <c r="F140" s="33">
        <v>3954992</v>
      </c>
      <c r="G140" s="38">
        <f t="shared" si="32"/>
        <v>0.10638211397531075</v>
      </c>
      <c r="H140" s="33">
        <v>8713339</v>
      </c>
      <c r="I140" s="38">
        <f t="shared" si="33"/>
        <v>0.23437302088184253</v>
      </c>
      <c r="J140" s="33">
        <v>4860508</v>
      </c>
      <c r="K140" s="38">
        <f t="shared" si="34"/>
        <v>0.15915584181693751</v>
      </c>
      <c r="L140" s="33">
        <v>0</v>
      </c>
      <c r="M140" s="38">
        <f t="shared" si="35"/>
        <v>0</v>
      </c>
      <c r="N140" s="33">
        <f t="shared" si="36"/>
        <v>17528839</v>
      </c>
      <c r="O140" s="38">
        <f t="shared" si="37"/>
        <v>0.57397645001686348</v>
      </c>
      <c r="P140" s="33">
        <v>3584540</v>
      </c>
      <c r="Q140" s="33">
        <v>35390983</v>
      </c>
      <c r="R140" s="33">
        <v>36270983</v>
      </c>
      <c r="S140" s="33">
        <v>10827299</v>
      </c>
      <c r="T140" s="38">
        <f t="shared" si="38"/>
        <v>0.29851131964082694</v>
      </c>
      <c r="U140" s="38">
        <f t="shared" si="39"/>
        <v>0.35596422414033602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11499660</v>
      </c>
      <c r="E141" s="33">
        <v>12649661</v>
      </c>
      <c r="F141" s="33">
        <v>4772133</v>
      </c>
      <c r="G141" s="38">
        <f t="shared" si="32"/>
        <v>0.41498035594095828</v>
      </c>
      <c r="H141" s="33">
        <v>3728355</v>
      </c>
      <c r="I141" s="38">
        <f t="shared" si="33"/>
        <v>0.32421436807696924</v>
      </c>
      <c r="J141" s="33">
        <v>2749283</v>
      </c>
      <c r="K141" s="38">
        <f t="shared" si="34"/>
        <v>0.21734044888633774</v>
      </c>
      <c r="L141" s="33">
        <v>0</v>
      </c>
      <c r="M141" s="38">
        <f t="shared" si="35"/>
        <v>0</v>
      </c>
      <c r="N141" s="33">
        <f t="shared" si="36"/>
        <v>11249771</v>
      </c>
      <c r="O141" s="38">
        <f t="shared" si="37"/>
        <v>0.88933379321390515</v>
      </c>
      <c r="P141" s="33">
        <v>10340876</v>
      </c>
      <c r="Q141" s="33">
        <v>10258542</v>
      </c>
      <c r="R141" s="33">
        <v>16829799</v>
      </c>
      <c r="S141" s="33">
        <v>20680089</v>
      </c>
      <c r="T141" s="38">
        <f t="shared" si="38"/>
        <v>1.2287781333573859</v>
      </c>
      <c r="U141" s="38">
        <f t="shared" si="39"/>
        <v>-0.73413441955981296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48493797</v>
      </c>
      <c r="E142" s="33">
        <v>34103097</v>
      </c>
      <c r="F142" s="33">
        <v>10091707</v>
      </c>
      <c r="G142" s="38">
        <f t="shared" si="32"/>
        <v>0.2081030487260051</v>
      </c>
      <c r="H142" s="33">
        <v>13599511</v>
      </c>
      <c r="I142" s="38">
        <f t="shared" si="33"/>
        <v>0.2804381558325903</v>
      </c>
      <c r="J142" s="33">
        <v>12379275</v>
      </c>
      <c r="K142" s="38">
        <f t="shared" si="34"/>
        <v>0.36299562470821933</v>
      </c>
      <c r="L142" s="33">
        <v>0</v>
      </c>
      <c r="M142" s="38">
        <f t="shared" si="35"/>
        <v>0</v>
      </c>
      <c r="N142" s="33">
        <f t="shared" si="36"/>
        <v>36070493</v>
      </c>
      <c r="O142" s="38">
        <f t="shared" si="37"/>
        <v>1.0576896579216837</v>
      </c>
      <c r="P142" s="33">
        <v>10839051</v>
      </c>
      <c r="Q142" s="33">
        <v>48037577</v>
      </c>
      <c r="R142" s="33">
        <v>44399577</v>
      </c>
      <c r="S142" s="33">
        <v>30683042</v>
      </c>
      <c r="T142" s="38">
        <f t="shared" si="38"/>
        <v>0.69106608830980532</v>
      </c>
      <c r="U142" s="38">
        <f t="shared" si="39"/>
        <v>0.14209952513370405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119514344</v>
      </c>
      <c r="E144" s="34">
        <f>SUM(E138:E143)</f>
        <v>108467390</v>
      </c>
      <c r="F144" s="34">
        <f>SUM(F138:F143)</f>
        <v>22945768</v>
      </c>
      <c r="G144" s="39">
        <f t="shared" si="32"/>
        <v>0.19199174954263232</v>
      </c>
      <c r="H144" s="34">
        <f>SUM(H138:H143)</f>
        <v>32861662</v>
      </c>
      <c r="I144" s="39">
        <f t="shared" si="33"/>
        <v>0.27495998304605179</v>
      </c>
      <c r="J144" s="34">
        <f>SUM(J138:J143)</f>
        <v>30771562</v>
      </c>
      <c r="K144" s="39">
        <f t="shared" si="34"/>
        <v>0.28369413148043848</v>
      </c>
      <c r="L144" s="34">
        <f>SUM(L138:L143)</f>
        <v>0</v>
      </c>
      <c r="M144" s="39">
        <f t="shared" si="35"/>
        <v>0</v>
      </c>
      <c r="N144" s="34">
        <f t="shared" si="36"/>
        <v>86578992</v>
      </c>
      <c r="O144" s="39">
        <f t="shared" si="37"/>
        <v>0.79820296219905351</v>
      </c>
      <c r="P144" s="34">
        <f>SUM(P138:P143)</f>
        <v>28754053</v>
      </c>
      <c r="Q144" s="34">
        <f>SUM(Q138:Q143)</f>
        <v>120699119</v>
      </c>
      <c r="R144" s="34">
        <f>SUM(R138:R143)</f>
        <v>119798607</v>
      </c>
      <c r="S144" s="34">
        <f>SUM(S138:S143)</f>
        <v>75392098</v>
      </c>
      <c r="T144" s="39">
        <f t="shared" si="38"/>
        <v>0.62932366150133945</v>
      </c>
      <c r="U144" s="39">
        <f t="shared" si="39"/>
        <v>7.0164334746131374E-2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1998695</v>
      </c>
      <c r="E145" s="33">
        <v>1261413</v>
      </c>
      <c r="F145" s="33">
        <v>293830</v>
      </c>
      <c r="G145" s="38">
        <f t="shared" si="32"/>
        <v>0.14701092462831997</v>
      </c>
      <c r="H145" s="33">
        <v>762528</v>
      </c>
      <c r="I145" s="38">
        <f t="shared" si="33"/>
        <v>0.38151293719151746</v>
      </c>
      <c r="J145" s="33">
        <v>149288</v>
      </c>
      <c r="K145" s="38">
        <f t="shared" si="34"/>
        <v>0.11834981881429793</v>
      </c>
      <c r="L145" s="33">
        <v>0</v>
      </c>
      <c r="M145" s="38">
        <f t="shared" si="35"/>
        <v>0</v>
      </c>
      <c r="N145" s="33">
        <f t="shared" si="36"/>
        <v>1205646</v>
      </c>
      <c r="O145" s="38">
        <f t="shared" si="37"/>
        <v>0.95579005448651633</v>
      </c>
      <c r="P145" s="33">
        <v>672449</v>
      </c>
      <c r="Q145" s="33">
        <v>4488301</v>
      </c>
      <c r="R145" s="33">
        <v>4096476</v>
      </c>
      <c r="S145" s="33">
        <v>1919309</v>
      </c>
      <c r="T145" s="38">
        <f t="shared" si="38"/>
        <v>0.4685268508835399</v>
      </c>
      <c r="U145" s="38">
        <f t="shared" si="39"/>
        <v>-0.77799357274678083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4169552</v>
      </c>
      <c r="E146" s="33">
        <v>4556866</v>
      </c>
      <c r="F146" s="33">
        <v>4591333</v>
      </c>
      <c r="G146" s="38">
        <f t="shared" si="32"/>
        <v>1.1011573905302057</v>
      </c>
      <c r="H146" s="33">
        <v>5320373</v>
      </c>
      <c r="I146" s="38">
        <f t="shared" si="33"/>
        <v>1.2760059114264555</v>
      </c>
      <c r="J146" s="33">
        <v>5671911</v>
      </c>
      <c r="K146" s="38">
        <f t="shared" si="34"/>
        <v>1.2446955868353382</v>
      </c>
      <c r="L146" s="33">
        <v>0</v>
      </c>
      <c r="M146" s="38">
        <f t="shared" si="35"/>
        <v>0</v>
      </c>
      <c r="N146" s="33">
        <f t="shared" si="36"/>
        <v>15583617</v>
      </c>
      <c r="O146" s="38">
        <f t="shared" si="37"/>
        <v>3.4198102380012929</v>
      </c>
      <c r="P146" s="33">
        <v>5477369</v>
      </c>
      <c r="Q146" s="33">
        <v>18757763</v>
      </c>
      <c r="R146" s="33">
        <v>18007296</v>
      </c>
      <c r="S146" s="33">
        <v>15576547</v>
      </c>
      <c r="T146" s="38">
        <f t="shared" si="38"/>
        <v>0.86501310357757211</v>
      </c>
      <c r="U146" s="38">
        <f t="shared" si="39"/>
        <v>3.5517417212533875E-2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22448276</v>
      </c>
      <c r="E147" s="33">
        <v>20784151</v>
      </c>
      <c r="F147" s="33">
        <v>4869583</v>
      </c>
      <c r="G147" s="38">
        <f t="shared" si="32"/>
        <v>0.21692458699278289</v>
      </c>
      <c r="H147" s="33">
        <v>6170851</v>
      </c>
      <c r="I147" s="38">
        <f t="shared" si="33"/>
        <v>0.27489197834167756</v>
      </c>
      <c r="J147" s="33">
        <v>5117061</v>
      </c>
      <c r="K147" s="38">
        <f t="shared" si="34"/>
        <v>0.24620014548585603</v>
      </c>
      <c r="L147" s="33">
        <v>0</v>
      </c>
      <c r="M147" s="38">
        <f t="shared" si="35"/>
        <v>0</v>
      </c>
      <c r="N147" s="33">
        <f t="shared" si="36"/>
        <v>16157495</v>
      </c>
      <c r="O147" s="38">
        <f t="shared" si="37"/>
        <v>0.77739499679347013</v>
      </c>
      <c r="P147" s="33">
        <v>11149547</v>
      </c>
      <c r="Q147" s="33">
        <v>18952339</v>
      </c>
      <c r="R147" s="33">
        <v>21551122</v>
      </c>
      <c r="S147" s="33">
        <v>18495415</v>
      </c>
      <c r="T147" s="38">
        <f t="shared" si="38"/>
        <v>0.85821123373530162</v>
      </c>
      <c r="U147" s="38">
        <f t="shared" si="39"/>
        <v>-0.54105211628777383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14464661</v>
      </c>
      <c r="E148" s="33">
        <v>14464661</v>
      </c>
      <c r="F148" s="33">
        <v>3489047</v>
      </c>
      <c r="G148" s="38">
        <f t="shared" si="32"/>
        <v>0.24121180579344376</v>
      </c>
      <c r="H148" s="33">
        <v>3682208</v>
      </c>
      <c r="I148" s="38">
        <f t="shared" si="33"/>
        <v>0.25456580005573581</v>
      </c>
      <c r="J148" s="33">
        <v>3638989</v>
      </c>
      <c r="K148" s="38">
        <f t="shared" si="34"/>
        <v>0.25157789733198727</v>
      </c>
      <c r="L148" s="33">
        <v>0</v>
      </c>
      <c r="M148" s="38">
        <f t="shared" si="35"/>
        <v>0</v>
      </c>
      <c r="N148" s="33">
        <f t="shared" si="36"/>
        <v>10810244</v>
      </c>
      <c r="O148" s="38">
        <f t="shared" si="37"/>
        <v>0.74735550318116684</v>
      </c>
      <c r="P148" s="33">
        <v>3606286</v>
      </c>
      <c r="Q148" s="33">
        <v>294468</v>
      </c>
      <c r="R148" s="33">
        <v>16326881</v>
      </c>
      <c r="S148" s="33">
        <v>11849615</v>
      </c>
      <c r="T148" s="38">
        <f t="shared" si="38"/>
        <v>0.72577334274684802</v>
      </c>
      <c r="U148" s="38">
        <f t="shared" si="39"/>
        <v>9.0683323507896318E-3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43081184</v>
      </c>
      <c r="E150" s="34">
        <f>SUM(E145:E149)</f>
        <v>41067091</v>
      </c>
      <c r="F150" s="34">
        <f>SUM(F145:F149)</f>
        <v>13243793</v>
      </c>
      <c r="G150" s="39">
        <f t="shared" si="32"/>
        <v>0.3074147869287901</v>
      </c>
      <c r="H150" s="34">
        <f>SUM(H145:H149)</f>
        <v>15935960</v>
      </c>
      <c r="I150" s="39">
        <f t="shared" si="33"/>
        <v>0.36990533964897532</v>
      </c>
      <c r="J150" s="34">
        <f>SUM(J145:J149)</f>
        <v>14577249</v>
      </c>
      <c r="K150" s="39">
        <f t="shared" si="34"/>
        <v>0.35496181114946757</v>
      </c>
      <c r="L150" s="34">
        <f>SUM(L145:L149)</f>
        <v>0</v>
      </c>
      <c r="M150" s="39">
        <f t="shared" si="35"/>
        <v>0</v>
      </c>
      <c r="N150" s="34">
        <f t="shared" si="36"/>
        <v>43757002</v>
      </c>
      <c r="O150" s="39">
        <f t="shared" si="37"/>
        <v>1.0655004027434034</v>
      </c>
      <c r="P150" s="34">
        <f>SUM(P145:P149)</f>
        <v>20905651</v>
      </c>
      <c r="Q150" s="34">
        <f>SUM(Q145:Q149)</f>
        <v>42492871</v>
      </c>
      <c r="R150" s="34">
        <f>SUM(R145:R149)</f>
        <v>59981775</v>
      </c>
      <c r="S150" s="34">
        <f>SUM(S145:S149)</f>
        <v>47840886</v>
      </c>
      <c r="T150" s="39">
        <f t="shared" si="38"/>
        <v>0.79759036807430261</v>
      </c>
      <c r="U150" s="39">
        <f t="shared" si="39"/>
        <v>-0.30271250581959874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20639690</v>
      </c>
      <c r="E151" s="33">
        <v>19973702</v>
      </c>
      <c r="F151" s="33">
        <v>4119826</v>
      </c>
      <c r="G151" s="38">
        <f t="shared" si="32"/>
        <v>0.19960697084113183</v>
      </c>
      <c r="H151" s="33">
        <v>5684962</v>
      </c>
      <c r="I151" s="38">
        <f t="shared" si="33"/>
        <v>0.27543834233944403</v>
      </c>
      <c r="J151" s="33">
        <v>5501859</v>
      </c>
      <c r="K151" s="38">
        <f t="shared" si="34"/>
        <v>0.27545514597143783</v>
      </c>
      <c r="L151" s="33">
        <v>0</v>
      </c>
      <c r="M151" s="38">
        <f t="shared" si="35"/>
        <v>0</v>
      </c>
      <c r="N151" s="33">
        <f t="shared" si="36"/>
        <v>15306647</v>
      </c>
      <c r="O151" s="38">
        <f t="shared" si="37"/>
        <v>0.76634001047977984</v>
      </c>
      <c r="P151" s="33">
        <v>4227289</v>
      </c>
      <c r="Q151" s="33">
        <v>17816764</v>
      </c>
      <c r="R151" s="33">
        <v>19374860</v>
      </c>
      <c r="S151" s="33">
        <v>14378208</v>
      </c>
      <c r="T151" s="38">
        <f t="shared" si="38"/>
        <v>0.74210642038187635</v>
      </c>
      <c r="U151" s="38">
        <f t="shared" si="39"/>
        <v>0.30151002214421574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156103200</v>
      </c>
      <c r="E152" s="33">
        <v>159686795</v>
      </c>
      <c r="F152" s="33">
        <v>25889656</v>
      </c>
      <c r="G152" s="38">
        <f t="shared" si="32"/>
        <v>0.16584961743257026</v>
      </c>
      <c r="H152" s="33">
        <v>28044414</v>
      </c>
      <c r="I152" s="38">
        <f t="shared" si="33"/>
        <v>0.17965303722153037</v>
      </c>
      <c r="J152" s="33">
        <v>28448395</v>
      </c>
      <c r="K152" s="38">
        <f t="shared" si="34"/>
        <v>0.17815120530160306</v>
      </c>
      <c r="L152" s="33">
        <v>0</v>
      </c>
      <c r="M152" s="38">
        <f t="shared" si="35"/>
        <v>0</v>
      </c>
      <c r="N152" s="33">
        <f t="shared" si="36"/>
        <v>82382465</v>
      </c>
      <c r="O152" s="38">
        <f t="shared" si="37"/>
        <v>0.51590029720366049</v>
      </c>
      <c r="P152" s="33">
        <v>26330414</v>
      </c>
      <c r="Q152" s="33">
        <v>107238700</v>
      </c>
      <c r="R152" s="33">
        <v>104899700</v>
      </c>
      <c r="S152" s="33">
        <v>73486075</v>
      </c>
      <c r="T152" s="38">
        <f t="shared" si="38"/>
        <v>0.70053656016175447</v>
      </c>
      <c r="U152" s="38">
        <f t="shared" si="39"/>
        <v>8.0438575709443905E-2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77259680</v>
      </c>
      <c r="E153" s="33">
        <v>43333880</v>
      </c>
      <c r="F153" s="33">
        <v>17537512</v>
      </c>
      <c r="G153" s="38">
        <f t="shared" si="32"/>
        <v>0.22699436497795486</v>
      </c>
      <c r="H153" s="33">
        <v>17789892</v>
      </c>
      <c r="I153" s="38">
        <f t="shared" si="33"/>
        <v>0.23026101065911742</v>
      </c>
      <c r="J153" s="33">
        <v>-3913977</v>
      </c>
      <c r="K153" s="38">
        <f t="shared" si="34"/>
        <v>-9.0321406714561445E-2</v>
      </c>
      <c r="L153" s="33">
        <v>0</v>
      </c>
      <c r="M153" s="38">
        <f t="shared" si="35"/>
        <v>0</v>
      </c>
      <c r="N153" s="33">
        <f t="shared" si="36"/>
        <v>31413427</v>
      </c>
      <c r="O153" s="38">
        <f t="shared" si="37"/>
        <v>0.72491609336620677</v>
      </c>
      <c r="P153" s="33">
        <v>-3339616</v>
      </c>
      <c r="Q153" s="33">
        <v>68511550</v>
      </c>
      <c r="R153" s="33">
        <v>47377190</v>
      </c>
      <c r="S153" s="33">
        <v>30360106</v>
      </c>
      <c r="T153" s="38">
        <f t="shared" si="38"/>
        <v>0.64081694165483427</v>
      </c>
      <c r="U153" s="38">
        <f t="shared" si="39"/>
        <v>0.17198414428485198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15280966</v>
      </c>
      <c r="E154" s="33">
        <v>14026210</v>
      </c>
      <c r="F154" s="33">
        <v>2647033</v>
      </c>
      <c r="G154" s="38">
        <f t="shared" si="32"/>
        <v>0.17322419276372972</v>
      </c>
      <c r="H154" s="33">
        <v>5205197</v>
      </c>
      <c r="I154" s="38">
        <f t="shared" si="33"/>
        <v>0.34063271916186449</v>
      </c>
      <c r="J154" s="33">
        <v>4058371</v>
      </c>
      <c r="K154" s="38">
        <f t="shared" si="34"/>
        <v>0.28934195338583979</v>
      </c>
      <c r="L154" s="33">
        <v>0</v>
      </c>
      <c r="M154" s="38">
        <f t="shared" si="35"/>
        <v>0</v>
      </c>
      <c r="N154" s="33">
        <f t="shared" si="36"/>
        <v>11910601</v>
      </c>
      <c r="O154" s="38">
        <f t="shared" si="37"/>
        <v>0.84916745150685757</v>
      </c>
      <c r="P154" s="33">
        <v>3267013</v>
      </c>
      <c r="Q154" s="33">
        <v>15083182</v>
      </c>
      <c r="R154" s="33">
        <v>15543790</v>
      </c>
      <c r="S154" s="33">
        <v>11942801</v>
      </c>
      <c r="T154" s="38">
        <f t="shared" si="38"/>
        <v>0.76833262672745839</v>
      </c>
      <c r="U154" s="38">
        <f t="shared" si="39"/>
        <v>0.24222676799878062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200000</v>
      </c>
      <c r="E155" s="33">
        <v>200000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322940</v>
      </c>
      <c r="R155" s="33">
        <v>572940</v>
      </c>
      <c r="S155" s="33">
        <v>356975</v>
      </c>
      <c r="T155" s="38">
        <f t="shared" si="38"/>
        <v>0.62305826089991967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269483536</v>
      </c>
      <c r="E157" s="34">
        <f>SUM(E151:E156)</f>
        <v>237220587</v>
      </c>
      <c r="F157" s="34">
        <f>SUM(F151:F156)</f>
        <v>50194027</v>
      </c>
      <c r="G157" s="39">
        <f t="shared" si="32"/>
        <v>0.18626008751792539</v>
      </c>
      <c r="H157" s="34">
        <f>SUM(H151:H156)</f>
        <v>56724465</v>
      </c>
      <c r="I157" s="39">
        <f t="shared" si="33"/>
        <v>0.21049324883431839</v>
      </c>
      <c r="J157" s="34">
        <f>SUM(J151:J156)</f>
        <v>34094648</v>
      </c>
      <c r="K157" s="39">
        <f t="shared" si="34"/>
        <v>0.14372550220525337</v>
      </c>
      <c r="L157" s="34">
        <f>SUM(L151:L156)</f>
        <v>0</v>
      </c>
      <c r="M157" s="39">
        <f t="shared" si="35"/>
        <v>0</v>
      </c>
      <c r="N157" s="34">
        <f t="shared" si="36"/>
        <v>141013140</v>
      </c>
      <c r="O157" s="39">
        <f t="shared" si="37"/>
        <v>0.59443887979250298</v>
      </c>
      <c r="P157" s="34">
        <f>SUM(P151:P156)</f>
        <v>30485100</v>
      </c>
      <c r="Q157" s="34">
        <f>SUM(Q151:Q156)</f>
        <v>208973136</v>
      </c>
      <c r="R157" s="34">
        <f>SUM(R151:R156)</f>
        <v>187768480</v>
      </c>
      <c r="S157" s="34">
        <f>SUM(S151:S156)</f>
        <v>130524165</v>
      </c>
      <c r="T157" s="39">
        <f t="shared" si="38"/>
        <v>0.69513352294272179</v>
      </c>
      <c r="U157" s="39">
        <f t="shared" si="39"/>
        <v>0.1184036791744163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880000</v>
      </c>
      <c r="E158" s="33">
        <v>740000</v>
      </c>
      <c r="F158" s="33">
        <v>0</v>
      </c>
      <c r="G158" s="38">
        <f t="shared" si="32"/>
        <v>0</v>
      </c>
      <c r="H158" s="33">
        <v>172631</v>
      </c>
      <c r="I158" s="38">
        <f t="shared" si="33"/>
        <v>0.19617159090909092</v>
      </c>
      <c r="J158" s="33">
        <v>226424</v>
      </c>
      <c r="K158" s="38">
        <f t="shared" si="34"/>
        <v>0.30597837837837838</v>
      </c>
      <c r="L158" s="33">
        <v>0</v>
      </c>
      <c r="M158" s="38">
        <f t="shared" si="35"/>
        <v>0</v>
      </c>
      <c r="N158" s="33">
        <f t="shared" si="36"/>
        <v>399055</v>
      </c>
      <c r="O158" s="38">
        <f t="shared" si="37"/>
        <v>0.53926351351351354</v>
      </c>
      <c r="P158" s="33">
        <v>212862</v>
      </c>
      <c r="Q158" s="33">
        <v>422200</v>
      </c>
      <c r="R158" s="33">
        <v>1042200</v>
      </c>
      <c r="S158" s="33">
        <v>212862</v>
      </c>
      <c r="T158" s="38">
        <f t="shared" si="38"/>
        <v>0.20424294761082326</v>
      </c>
      <c r="U158" s="38">
        <f t="shared" si="39"/>
        <v>6.3712640114252483E-2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138482437</v>
      </c>
      <c r="E159" s="33">
        <v>126155272</v>
      </c>
      <c r="F159" s="33">
        <v>26725276</v>
      </c>
      <c r="G159" s="38">
        <f t="shared" si="32"/>
        <v>0.19298675398093984</v>
      </c>
      <c r="H159" s="33">
        <v>31009556</v>
      </c>
      <c r="I159" s="38">
        <f t="shared" si="33"/>
        <v>0.22392410670820301</v>
      </c>
      <c r="J159" s="33">
        <v>28592252</v>
      </c>
      <c r="K159" s="38">
        <f t="shared" si="34"/>
        <v>0.22664333837748771</v>
      </c>
      <c r="L159" s="33">
        <v>0</v>
      </c>
      <c r="M159" s="38">
        <f t="shared" si="35"/>
        <v>0</v>
      </c>
      <c r="N159" s="33">
        <f t="shared" si="36"/>
        <v>86327084</v>
      </c>
      <c r="O159" s="38">
        <f t="shared" si="37"/>
        <v>0.68429232192531753</v>
      </c>
      <c r="P159" s="33">
        <v>26877591</v>
      </c>
      <c r="Q159" s="33">
        <v>130099860</v>
      </c>
      <c r="R159" s="33">
        <v>120657710</v>
      </c>
      <c r="S159" s="33">
        <v>79277842</v>
      </c>
      <c r="T159" s="38">
        <f t="shared" si="38"/>
        <v>0.65704746095380062</v>
      </c>
      <c r="U159" s="38">
        <f t="shared" si="39"/>
        <v>6.3795189085212201E-2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205495</v>
      </c>
      <c r="Q160" s="33">
        <v>0</v>
      </c>
      <c r="R160" s="33">
        <v>1000000</v>
      </c>
      <c r="S160" s="33">
        <v>266987</v>
      </c>
      <c r="T160" s="38">
        <f t="shared" si="38"/>
        <v>0.26698699999999997</v>
      </c>
      <c r="U160" s="38">
        <f t="shared" si="39"/>
        <v>-1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139362437</v>
      </c>
      <c r="E163" s="34">
        <f>SUM(E158:E162)</f>
        <v>126895272</v>
      </c>
      <c r="F163" s="34">
        <f>SUM(F158:F162)</f>
        <v>26725276</v>
      </c>
      <c r="G163" s="39">
        <f t="shared" si="32"/>
        <v>0.19176814481222082</v>
      </c>
      <c r="H163" s="34">
        <f>SUM(H158:H162)</f>
        <v>31182187</v>
      </c>
      <c r="I163" s="39">
        <f t="shared" si="33"/>
        <v>0.22374886426534002</v>
      </c>
      <c r="J163" s="34">
        <f>SUM(J158:J162)</f>
        <v>28818676</v>
      </c>
      <c r="K163" s="39">
        <f t="shared" si="34"/>
        <v>0.22710598705363899</v>
      </c>
      <c r="L163" s="34">
        <f>SUM(L158:L162)</f>
        <v>0</v>
      </c>
      <c r="M163" s="39">
        <f t="shared" si="35"/>
        <v>0</v>
      </c>
      <c r="N163" s="34">
        <f t="shared" si="36"/>
        <v>86726139</v>
      </c>
      <c r="O163" s="39">
        <f t="shared" si="37"/>
        <v>0.68344657474708748</v>
      </c>
      <c r="P163" s="34">
        <f>SUM(P158:P162)</f>
        <v>27295948</v>
      </c>
      <c r="Q163" s="34">
        <f>SUM(Q158:Q162)</f>
        <v>130522060</v>
      </c>
      <c r="R163" s="34">
        <f>SUM(R158:R162)</f>
        <v>122699910</v>
      </c>
      <c r="S163" s="34">
        <f>SUM(S158:S162)</f>
        <v>79757691</v>
      </c>
      <c r="T163" s="39">
        <f t="shared" si="38"/>
        <v>0.65002240832939484</v>
      </c>
      <c r="U163" s="39">
        <f t="shared" si="39"/>
        <v>5.5785862429104771E-2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38309759</v>
      </c>
      <c r="E164" s="33">
        <v>38552852</v>
      </c>
      <c r="F164" s="33">
        <v>9275950</v>
      </c>
      <c r="G164" s="38">
        <f t="shared" si="32"/>
        <v>0.24213021021614883</v>
      </c>
      <c r="H164" s="33">
        <v>10032606</v>
      </c>
      <c r="I164" s="38">
        <f t="shared" si="33"/>
        <v>0.26188120891076344</v>
      </c>
      <c r="J164" s="33">
        <v>7676113</v>
      </c>
      <c r="K164" s="38">
        <f t="shared" si="34"/>
        <v>0.19910622954690874</v>
      </c>
      <c r="L164" s="33">
        <v>0</v>
      </c>
      <c r="M164" s="38">
        <f t="shared" si="35"/>
        <v>0</v>
      </c>
      <c r="N164" s="33">
        <f t="shared" si="36"/>
        <v>26984669</v>
      </c>
      <c r="O164" s="38">
        <f t="shared" si="37"/>
        <v>0.69993963092535927</v>
      </c>
      <c r="P164" s="33">
        <v>8791736</v>
      </c>
      <c r="Q164" s="33">
        <v>41239675</v>
      </c>
      <c r="R164" s="33">
        <v>38660452</v>
      </c>
      <c r="S164" s="33">
        <v>26340739</v>
      </c>
      <c r="T164" s="38">
        <f t="shared" si="38"/>
        <v>0.68133551568408979</v>
      </c>
      <c r="U164" s="38">
        <f t="shared" si="39"/>
        <v>-0.12689450638645206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18471896</v>
      </c>
      <c r="E165" s="33">
        <v>18517396</v>
      </c>
      <c r="F165" s="33">
        <v>3764351</v>
      </c>
      <c r="G165" s="38">
        <f t="shared" si="32"/>
        <v>0.20378801396456542</v>
      </c>
      <c r="H165" s="33">
        <v>5208705</v>
      </c>
      <c r="I165" s="38">
        <f t="shared" si="33"/>
        <v>0.28197998732777618</v>
      </c>
      <c r="J165" s="33">
        <v>4104901</v>
      </c>
      <c r="K165" s="38">
        <f t="shared" si="34"/>
        <v>0.22167809123917856</v>
      </c>
      <c r="L165" s="33">
        <v>0</v>
      </c>
      <c r="M165" s="38">
        <f t="shared" si="35"/>
        <v>0</v>
      </c>
      <c r="N165" s="33">
        <f t="shared" si="36"/>
        <v>13077957</v>
      </c>
      <c r="O165" s="38">
        <f t="shared" si="37"/>
        <v>0.70625248820082476</v>
      </c>
      <c r="P165" s="33">
        <v>3803025</v>
      </c>
      <c r="Q165" s="33">
        <v>18030668</v>
      </c>
      <c r="R165" s="33">
        <v>17937044</v>
      </c>
      <c r="S165" s="33">
        <v>13546391</v>
      </c>
      <c r="T165" s="38">
        <f t="shared" si="38"/>
        <v>0.75521869712757572</v>
      </c>
      <c r="U165" s="38">
        <f t="shared" si="39"/>
        <v>7.9377863674311877E-2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15640548</v>
      </c>
      <c r="E167" s="33">
        <v>15651548</v>
      </c>
      <c r="F167" s="33">
        <v>2866926</v>
      </c>
      <c r="G167" s="38">
        <f t="shared" si="32"/>
        <v>0.18330086644022958</v>
      </c>
      <c r="H167" s="33">
        <v>3605736</v>
      </c>
      <c r="I167" s="38">
        <f t="shared" si="33"/>
        <v>0.23053770238740995</v>
      </c>
      <c r="J167" s="33">
        <v>3082331</v>
      </c>
      <c r="K167" s="38">
        <f t="shared" si="34"/>
        <v>0.1969345779727347</v>
      </c>
      <c r="L167" s="33">
        <v>0</v>
      </c>
      <c r="M167" s="38">
        <f t="shared" si="35"/>
        <v>0</v>
      </c>
      <c r="N167" s="33">
        <f t="shared" si="36"/>
        <v>9554993</v>
      </c>
      <c r="O167" s="38">
        <f t="shared" si="37"/>
        <v>0.61048229861991921</v>
      </c>
      <c r="P167" s="33">
        <v>2780351</v>
      </c>
      <c r="Q167" s="33">
        <v>10169369</v>
      </c>
      <c r="R167" s="33">
        <v>9961014</v>
      </c>
      <c r="S167" s="33">
        <v>7355419</v>
      </c>
      <c r="T167" s="38">
        <f t="shared" si="38"/>
        <v>0.73842070696818618</v>
      </c>
      <c r="U167" s="38">
        <f t="shared" si="39"/>
        <v>0.10861218601536282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72422203</v>
      </c>
      <c r="E169" s="34">
        <f>SUM(E164:E168)</f>
        <v>72721796</v>
      </c>
      <c r="F169" s="34">
        <f>SUM(F164:F168)</f>
        <v>15907227</v>
      </c>
      <c r="G169" s="39">
        <f t="shared" si="32"/>
        <v>0.2196457210781064</v>
      </c>
      <c r="H169" s="34">
        <f>SUM(H164:H168)</f>
        <v>18847047</v>
      </c>
      <c r="I169" s="39">
        <f t="shared" si="33"/>
        <v>0.2602385210513411</v>
      </c>
      <c r="J169" s="34">
        <f>SUM(J164:J168)</f>
        <v>14863345</v>
      </c>
      <c r="K169" s="39">
        <f t="shared" si="34"/>
        <v>0.20438638506672746</v>
      </c>
      <c r="L169" s="34">
        <f>SUM(L164:L168)</f>
        <v>0</v>
      </c>
      <c r="M169" s="39">
        <f t="shared" si="35"/>
        <v>0</v>
      </c>
      <c r="N169" s="34">
        <f t="shared" si="36"/>
        <v>49617619</v>
      </c>
      <c r="O169" s="39">
        <f t="shared" si="37"/>
        <v>0.68229364137266357</v>
      </c>
      <c r="P169" s="34">
        <f>SUM(P164:P168)</f>
        <v>15375112</v>
      </c>
      <c r="Q169" s="34">
        <f>SUM(Q164:Q168)</f>
        <v>69439712</v>
      </c>
      <c r="R169" s="34">
        <f>SUM(R164:R168)</f>
        <v>66558510</v>
      </c>
      <c r="S169" s="34">
        <f>SUM(S164:S168)</f>
        <v>47242549</v>
      </c>
      <c r="T169" s="39">
        <f t="shared" si="38"/>
        <v>0.70978976242106384</v>
      </c>
      <c r="U169" s="39">
        <f t="shared" si="39"/>
        <v>-3.3285416067213025E-2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3220928367</v>
      </c>
      <c r="E170" s="34">
        <f>SUM(E105,E107:E111,E113:E120,E122:E125,E127:E131,E133:E136,E138:E143,E145:E149,E151:E156,E158:E162,E164:E168)</f>
        <v>2930377506</v>
      </c>
      <c r="F170" s="34">
        <f>SUM(F105,F107:F111,F113:F120,F122:F125,F127:F131,F133:F136,F138:F143,F145:F149,F151:F156,F158:F162,F164:F168)</f>
        <v>680674085</v>
      </c>
      <c r="G170" s="39">
        <f t="shared" si="32"/>
        <v>0.21132853868277288</v>
      </c>
      <c r="H170" s="34">
        <f>SUM(H105,H107:H111,H113:H120,H122:H125,H127:H131,H133:H136,H138:H143,H145:H149,H151:H156,H158:H162,H164:H168)</f>
        <v>918207181</v>
      </c>
      <c r="I170" s="39">
        <f t="shared" si="33"/>
        <v>0.28507531878308301</v>
      </c>
      <c r="J170" s="34">
        <f>SUM(J105,J107:J111,J113:J120,J122:J125,J127:J131,J133:J136,J138:J143,J145:J149,J151:J156,J158:J162,J164:J168)</f>
        <v>23199327</v>
      </c>
      <c r="K170" s="39">
        <f t="shared" si="34"/>
        <v>7.9168390258589436E-3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1622080593</v>
      </c>
      <c r="O170" s="39">
        <f t="shared" si="37"/>
        <v>0.55353980491549681</v>
      </c>
      <c r="P170" s="34">
        <f>SUM(P105,P107:P111,P113:P120,P122:P125,P127:P131,P133:P136,P138:P143,P145:P149,P151:P156,P158:P162,P164:P168)</f>
        <v>710149186</v>
      </c>
      <c r="Q170" s="34">
        <f>SUM(Q105,Q107:Q111,Q113:Q120,Q122:Q125,Q127:Q131,Q133:Q136,Q138:Q143,Q145:Q149,Q151:Q156,Q158:Q162,Q164:Q168)</f>
        <v>2851481200</v>
      </c>
      <c r="R170" s="34">
        <f>SUM(R105,R107:R111,R113:R120,R122:R125,R127:R131,R133:R136,R138:R143,R145:R149,R151:R156,R158:R162,R164:R168)</f>
        <v>3202987015</v>
      </c>
      <c r="S170" s="34">
        <f>SUM(S105,S107:S111,S113:S120,S122:S125,S127:S131,S133:S136,S138:S143,S145:S149,S151:S156,S158:S162,S164:S168)</f>
        <v>2304227645</v>
      </c>
      <c r="T170" s="39">
        <f t="shared" si="38"/>
        <v>0.7193996211064877</v>
      </c>
      <c r="U170" s="39">
        <f t="shared" si="39"/>
        <v>-0.96733175583756847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200000</v>
      </c>
      <c r="E173" s="33">
        <v>200000</v>
      </c>
      <c r="F173" s="33">
        <v>102220</v>
      </c>
      <c r="G173" s="38">
        <f t="shared" ref="G173:G205" si="40">IF(($D173     =0),0,($F173     /$D173     ))</f>
        <v>0.5111</v>
      </c>
      <c r="H173" s="33">
        <v>0</v>
      </c>
      <c r="I173" s="38">
        <f t="shared" ref="I173:I205" si="41">IF(($D173     =0),0,($H173     /$D173     ))</f>
        <v>0</v>
      </c>
      <c r="J173" s="33">
        <v>28350</v>
      </c>
      <c r="K173" s="38">
        <f t="shared" ref="K173:K205" si="42">IF(($E173     =0),0,($J173     /$E173     ))</f>
        <v>0.14174999999999999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130570</v>
      </c>
      <c r="O173" s="38">
        <f t="shared" ref="O173:O205" si="45">IF(($E173     =0),0,($N173     /$E173     ))</f>
        <v>0.65285000000000004</v>
      </c>
      <c r="P173" s="33">
        <v>27900</v>
      </c>
      <c r="Q173" s="33">
        <v>140000</v>
      </c>
      <c r="R173" s="33">
        <v>200000</v>
      </c>
      <c r="S173" s="33">
        <v>174825</v>
      </c>
      <c r="T173" s="38">
        <f t="shared" ref="T173:T205" si="46">IF(($R173     =0),0,($S173     /$R173     ))</f>
        <v>0.87412500000000004</v>
      </c>
      <c r="U173" s="38">
        <f t="shared" ref="U173:U205" si="47">IF(($P173     =0),0,(($J173     /$P173     )-1))</f>
        <v>1.6129032258064502E-2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18297616</v>
      </c>
      <c r="E175" s="33">
        <v>19253090</v>
      </c>
      <c r="F175" s="33">
        <v>5710160</v>
      </c>
      <c r="G175" s="38">
        <f t="shared" si="40"/>
        <v>0.31207125562149735</v>
      </c>
      <c r="H175" s="33">
        <v>4218431</v>
      </c>
      <c r="I175" s="38">
        <f t="shared" si="41"/>
        <v>0.23054538908238101</v>
      </c>
      <c r="J175" s="33">
        <v>4114954</v>
      </c>
      <c r="K175" s="38">
        <f t="shared" si="42"/>
        <v>0.21372953640168929</v>
      </c>
      <c r="L175" s="33">
        <v>0</v>
      </c>
      <c r="M175" s="38">
        <f t="shared" si="43"/>
        <v>0</v>
      </c>
      <c r="N175" s="33">
        <f t="shared" si="44"/>
        <v>14043545</v>
      </c>
      <c r="O175" s="38">
        <f t="shared" si="45"/>
        <v>0.72941771944139877</v>
      </c>
      <c r="P175" s="33">
        <v>2227790</v>
      </c>
      <c r="Q175" s="33">
        <v>51032724</v>
      </c>
      <c r="R175" s="33">
        <v>50235198</v>
      </c>
      <c r="S175" s="33">
        <v>11011429</v>
      </c>
      <c r="T175" s="38">
        <f t="shared" si="46"/>
        <v>0.21919748380408494</v>
      </c>
      <c r="U175" s="38">
        <f t="shared" si="47"/>
        <v>0.84710138747368458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36981268</v>
      </c>
      <c r="E176" s="33">
        <v>33390894</v>
      </c>
      <c r="F176" s="33">
        <v>6618989</v>
      </c>
      <c r="G176" s="38">
        <f t="shared" si="40"/>
        <v>0.1789822079653948</v>
      </c>
      <c r="H176" s="33">
        <v>4835109</v>
      </c>
      <c r="I176" s="38">
        <f t="shared" si="41"/>
        <v>0.13074481383385772</v>
      </c>
      <c r="J176" s="33">
        <v>8519994</v>
      </c>
      <c r="K176" s="38">
        <f t="shared" si="42"/>
        <v>0.25515920597992975</v>
      </c>
      <c r="L176" s="33">
        <v>0</v>
      </c>
      <c r="M176" s="38">
        <f t="shared" si="43"/>
        <v>0</v>
      </c>
      <c r="N176" s="33">
        <f t="shared" si="44"/>
        <v>19974092</v>
      </c>
      <c r="O176" s="38">
        <f t="shared" si="45"/>
        <v>0.59818979390009741</v>
      </c>
      <c r="P176" s="33">
        <v>4162156</v>
      </c>
      <c r="Q176" s="33">
        <v>29619692</v>
      </c>
      <c r="R176" s="33">
        <v>29482811</v>
      </c>
      <c r="S176" s="33">
        <v>12788284</v>
      </c>
      <c r="T176" s="38">
        <f t="shared" si="46"/>
        <v>0.43375389137758946</v>
      </c>
      <c r="U176" s="38">
        <f t="shared" si="47"/>
        <v>1.0470145760995022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83836512</v>
      </c>
      <c r="E178" s="33">
        <v>89016882</v>
      </c>
      <c r="F178" s="33">
        <v>18370579</v>
      </c>
      <c r="G178" s="38">
        <f t="shared" si="40"/>
        <v>0.21912384666003279</v>
      </c>
      <c r="H178" s="33">
        <v>20905194</v>
      </c>
      <c r="I178" s="38">
        <f t="shared" si="41"/>
        <v>0.24935667648005203</v>
      </c>
      <c r="J178" s="33">
        <v>18540643</v>
      </c>
      <c r="K178" s="38">
        <f t="shared" si="42"/>
        <v>0.20828232334626146</v>
      </c>
      <c r="L178" s="33">
        <v>0</v>
      </c>
      <c r="M178" s="38">
        <f t="shared" si="43"/>
        <v>0</v>
      </c>
      <c r="N178" s="33">
        <f t="shared" si="44"/>
        <v>57816416</v>
      </c>
      <c r="O178" s="38">
        <f t="shared" si="45"/>
        <v>0.64949945112658514</v>
      </c>
      <c r="P178" s="33">
        <v>17793536</v>
      </c>
      <c r="Q178" s="33">
        <v>67644744</v>
      </c>
      <c r="R178" s="33">
        <v>72054010</v>
      </c>
      <c r="S178" s="33">
        <v>62269549</v>
      </c>
      <c r="T178" s="38">
        <f t="shared" si="46"/>
        <v>0.86420657226433339</v>
      </c>
      <c r="U178" s="38">
        <f t="shared" si="47"/>
        <v>4.1987550984807109E-2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139315396</v>
      </c>
      <c r="E179" s="34">
        <f>SUM(E173:E178)</f>
        <v>141860866</v>
      </c>
      <c r="F179" s="34">
        <f>SUM(F173:F178)</f>
        <v>30801948</v>
      </c>
      <c r="G179" s="39">
        <f t="shared" si="40"/>
        <v>0.22109507552201912</v>
      </c>
      <c r="H179" s="34">
        <f>SUM(H173:H178)</f>
        <v>29958734</v>
      </c>
      <c r="I179" s="39">
        <f t="shared" si="41"/>
        <v>0.21504252121567383</v>
      </c>
      <c r="J179" s="34">
        <f>SUM(J173:J178)</f>
        <v>31203941</v>
      </c>
      <c r="K179" s="39">
        <f t="shared" si="42"/>
        <v>0.21996158545937539</v>
      </c>
      <c r="L179" s="34">
        <f>SUM(L173:L178)</f>
        <v>0</v>
      </c>
      <c r="M179" s="39">
        <f t="shared" si="43"/>
        <v>0</v>
      </c>
      <c r="N179" s="34">
        <f t="shared" si="44"/>
        <v>91964623</v>
      </c>
      <c r="O179" s="39">
        <f t="shared" si="45"/>
        <v>0.64827337935467</v>
      </c>
      <c r="P179" s="34">
        <f>SUM(P173:P178)</f>
        <v>24211382</v>
      </c>
      <c r="Q179" s="34">
        <f>SUM(Q173:Q178)</f>
        <v>148437160</v>
      </c>
      <c r="R179" s="34">
        <f>SUM(R173:R178)</f>
        <v>151972019</v>
      </c>
      <c r="S179" s="34">
        <f>SUM(S173:S178)</f>
        <v>86244087</v>
      </c>
      <c r="T179" s="39">
        <f t="shared" si="46"/>
        <v>0.56749977770578941</v>
      </c>
      <c r="U179" s="39">
        <f t="shared" si="47"/>
        <v>0.28881288147863682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46704480</v>
      </c>
      <c r="E180" s="33">
        <v>23352240</v>
      </c>
      <c r="F180" s="33">
        <v>5368554</v>
      </c>
      <c r="G180" s="38">
        <f t="shared" si="40"/>
        <v>0.11494730269986948</v>
      </c>
      <c r="H180" s="33">
        <v>5979386</v>
      </c>
      <c r="I180" s="38">
        <f t="shared" si="41"/>
        <v>0.1280259623916164</v>
      </c>
      <c r="J180" s="33">
        <v>5749695</v>
      </c>
      <c r="K180" s="38">
        <f t="shared" si="42"/>
        <v>0.24621599469686847</v>
      </c>
      <c r="L180" s="33">
        <v>0</v>
      </c>
      <c r="M180" s="38">
        <f t="shared" si="43"/>
        <v>0</v>
      </c>
      <c r="N180" s="33">
        <f t="shared" si="44"/>
        <v>17097635</v>
      </c>
      <c r="O180" s="38">
        <f t="shared" si="45"/>
        <v>0.73216252487984024</v>
      </c>
      <c r="P180" s="33">
        <v>5899546</v>
      </c>
      <c r="Q180" s="33">
        <v>13943016</v>
      </c>
      <c r="R180" s="33">
        <v>13543713</v>
      </c>
      <c r="S180" s="33">
        <v>16632493</v>
      </c>
      <c r="T180" s="38">
        <f t="shared" si="46"/>
        <v>1.2280600600440958</v>
      </c>
      <c r="U180" s="38">
        <f t="shared" si="47"/>
        <v>-2.5400429117765966E-2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1029628</v>
      </c>
      <c r="E181" s="33">
        <v>1253628</v>
      </c>
      <c r="F181" s="33">
        <v>95846</v>
      </c>
      <c r="G181" s="38">
        <f t="shared" si="40"/>
        <v>9.3087989060126566E-2</v>
      </c>
      <c r="H181" s="33">
        <v>95844</v>
      </c>
      <c r="I181" s="38">
        <f t="shared" si="41"/>
        <v>9.3086046611009027E-2</v>
      </c>
      <c r="J181" s="33">
        <v>95846</v>
      </c>
      <c r="K181" s="38">
        <f t="shared" si="42"/>
        <v>7.6454897306058894E-2</v>
      </c>
      <c r="L181" s="33">
        <v>0</v>
      </c>
      <c r="M181" s="38">
        <f t="shared" si="43"/>
        <v>0</v>
      </c>
      <c r="N181" s="33">
        <f t="shared" si="44"/>
        <v>287536</v>
      </c>
      <c r="O181" s="38">
        <f t="shared" si="45"/>
        <v>0.22936309654857742</v>
      </c>
      <c r="P181" s="33">
        <v>1557977</v>
      </c>
      <c r="Q181" s="33">
        <v>6309528</v>
      </c>
      <c r="R181" s="33">
        <v>7157528</v>
      </c>
      <c r="S181" s="33">
        <v>4003701</v>
      </c>
      <c r="T181" s="38">
        <f t="shared" si="46"/>
        <v>0.55936924032990165</v>
      </c>
      <c r="U181" s="38">
        <f t="shared" si="47"/>
        <v>-0.93848047820988367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5329284</v>
      </c>
      <c r="E182" s="33">
        <v>5222796</v>
      </c>
      <c r="F182" s="33">
        <v>929768</v>
      </c>
      <c r="G182" s="38">
        <f t="shared" si="40"/>
        <v>0.17446396176296852</v>
      </c>
      <c r="H182" s="33">
        <v>1142561</v>
      </c>
      <c r="I182" s="38">
        <f t="shared" si="41"/>
        <v>0.21439296535894878</v>
      </c>
      <c r="J182" s="33">
        <v>786324</v>
      </c>
      <c r="K182" s="38">
        <f t="shared" si="42"/>
        <v>0.15055613889571792</v>
      </c>
      <c r="L182" s="33">
        <v>0</v>
      </c>
      <c r="M182" s="38">
        <f t="shared" si="43"/>
        <v>0</v>
      </c>
      <c r="N182" s="33">
        <f t="shared" si="44"/>
        <v>2858653</v>
      </c>
      <c r="O182" s="38">
        <f t="shared" si="45"/>
        <v>0.54734150060618869</v>
      </c>
      <c r="P182" s="33">
        <v>925498</v>
      </c>
      <c r="Q182" s="33">
        <v>5014068</v>
      </c>
      <c r="R182" s="33">
        <v>7203376</v>
      </c>
      <c r="S182" s="33">
        <v>3099307</v>
      </c>
      <c r="T182" s="38">
        <f t="shared" si="46"/>
        <v>0.43025756256510839</v>
      </c>
      <c r="U182" s="38">
        <f t="shared" si="47"/>
        <v>-0.15037741842770058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13108140</v>
      </c>
      <c r="E183" s="33">
        <v>11644980</v>
      </c>
      <c r="F183" s="33">
        <v>4014</v>
      </c>
      <c r="G183" s="38">
        <f t="shared" si="40"/>
        <v>3.0622193537755928E-4</v>
      </c>
      <c r="H183" s="33">
        <v>3925168</v>
      </c>
      <c r="I183" s="38">
        <f t="shared" si="41"/>
        <v>0.2994450776387802</v>
      </c>
      <c r="J183" s="33">
        <v>1818768</v>
      </c>
      <c r="K183" s="38">
        <f t="shared" si="42"/>
        <v>0.15618472509184214</v>
      </c>
      <c r="L183" s="33">
        <v>0</v>
      </c>
      <c r="M183" s="38">
        <f t="shared" si="43"/>
        <v>0</v>
      </c>
      <c r="N183" s="33">
        <f t="shared" si="44"/>
        <v>5747950</v>
      </c>
      <c r="O183" s="38">
        <f t="shared" si="45"/>
        <v>0.49359895852118252</v>
      </c>
      <c r="P183" s="33">
        <v>77280</v>
      </c>
      <c r="Q183" s="33">
        <v>8062080</v>
      </c>
      <c r="R183" s="33">
        <v>10042204</v>
      </c>
      <c r="S183" s="33">
        <v>4255262</v>
      </c>
      <c r="T183" s="38">
        <f t="shared" si="46"/>
        <v>0.42373785674937492</v>
      </c>
      <c r="U183" s="38">
        <f t="shared" si="47"/>
        <v>22.534782608695654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66171532</v>
      </c>
      <c r="E185" s="34">
        <f>SUM(E180:E184)</f>
        <v>41473644</v>
      </c>
      <c r="F185" s="34">
        <f>SUM(F180:F184)</f>
        <v>6398182</v>
      </c>
      <c r="G185" s="39">
        <f t="shared" si="40"/>
        <v>9.6690854913257865E-2</v>
      </c>
      <c r="H185" s="34">
        <f>SUM(H180:H184)</f>
        <v>11142959</v>
      </c>
      <c r="I185" s="39">
        <f t="shared" si="41"/>
        <v>0.16839505846713659</v>
      </c>
      <c r="J185" s="34">
        <f>SUM(J180:J184)</f>
        <v>8450633</v>
      </c>
      <c r="K185" s="39">
        <f t="shared" si="42"/>
        <v>0.20375911506594405</v>
      </c>
      <c r="L185" s="34">
        <f>SUM(L180:L184)</f>
        <v>0</v>
      </c>
      <c r="M185" s="39">
        <f t="shared" si="43"/>
        <v>0</v>
      </c>
      <c r="N185" s="34">
        <f t="shared" si="44"/>
        <v>25991774</v>
      </c>
      <c r="O185" s="39">
        <f t="shared" si="45"/>
        <v>0.62670581827822991</v>
      </c>
      <c r="P185" s="34">
        <f>SUM(P180:P184)</f>
        <v>8460301</v>
      </c>
      <c r="Q185" s="34">
        <f>SUM(Q180:Q184)</f>
        <v>33328692</v>
      </c>
      <c r="R185" s="34">
        <f>SUM(R180:R184)</f>
        <v>37946821</v>
      </c>
      <c r="S185" s="34">
        <f>SUM(S180:S184)</f>
        <v>27990763</v>
      </c>
      <c r="T185" s="39">
        <f t="shared" si="46"/>
        <v>0.73763130250093945</v>
      </c>
      <c r="U185" s="39">
        <f t="shared" si="47"/>
        <v>-1.1427489400199775E-3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15812697</v>
      </c>
      <c r="E186" s="33">
        <v>15832697</v>
      </c>
      <c r="F186" s="33">
        <v>3974607</v>
      </c>
      <c r="G186" s="38">
        <f t="shared" si="40"/>
        <v>0.2513554139436176</v>
      </c>
      <c r="H186" s="33">
        <v>4504856</v>
      </c>
      <c r="I186" s="38">
        <f t="shared" si="41"/>
        <v>0.28488852976819828</v>
      </c>
      <c r="J186" s="33">
        <v>4450971</v>
      </c>
      <c r="K186" s="38">
        <f t="shared" si="42"/>
        <v>0.28112525617082168</v>
      </c>
      <c r="L186" s="33">
        <v>0</v>
      </c>
      <c r="M186" s="38">
        <f t="shared" si="43"/>
        <v>0</v>
      </c>
      <c r="N186" s="33">
        <f t="shared" si="44"/>
        <v>12930434</v>
      </c>
      <c r="O186" s="38">
        <f t="shared" si="45"/>
        <v>0.81669181188776618</v>
      </c>
      <c r="P186" s="33">
        <v>4707889</v>
      </c>
      <c r="Q186" s="33">
        <v>14685334</v>
      </c>
      <c r="R186" s="33">
        <v>14685334</v>
      </c>
      <c r="S186" s="33">
        <v>13992673</v>
      </c>
      <c r="T186" s="38">
        <f t="shared" si="46"/>
        <v>0.95283314632135707</v>
      </c>
      <c r="U186" s="38">
        <f t="shared" si="47"/>
        <v>-5.4571804900242937E-2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15600488</v>
      </c>
      <c r="E187" s="33">
        <v>15600488</v>
      </c>
      <c r="F187" s="33">
        <v>3468535</v>
      </c>
      <c r="G187" s="38">
        <f t="shared" si="40"/>
        <v>0.22233503208361174</v>
      </c>
      <c r="H187" s="33">
        <v>4228942</v>
      </c>
      <c r="I187" s="38">
        <f t="shared" si="41"/>
        <v>0.27107754577933718</v>
      </c>
      <c r="J187" s="33">
        <v>3894565</v>
      </c>
      <c r="K187" s="38">
        <f t="shared" si="42"/>
        <v>0.24964379319416161</v>
      </c>
      <c r="L187" s="33">
        <v>0</v>
      </c>
      <c r="M187" s="38">
        <f t="shared" si="43"/>
        <v>0</v>
      </c>
      <c r="N187" s="33">
        <f t="shared" si="44"/>
        <v>11592042</v>
      </c>
      <c r="O187" s="38">
        <f t="shared" si="45"/>
        <v>0.74305637105711053</v>
      </c>
      <c r="P187" s="33">
        <v>3832679</v>
      </c>
      <c r="Q187" s="33">
        <v>14349573</v>
      </c>
      <c r="R187" s="33">
        <v>14601049</v>
      </c>
      <c r="S187" s="33">
        <v>11574107</v>
      </c>
      <c r="T187" s="38">
        <f t="shared" si="46"/>
        <v>0.79269010055373423</v>
      </c>
      <c r="U187" s="38">
        <f t="shared" si="47"/>
        <v>1.614693012381152E-2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50902616</v>
      </c>
      <c r="E188" s="33">
        <v>70876723</v>
      </c>
      <c r="F188" s="33">
        <v>14664962</v>
      </c>
      <c r="G188" s="38">
        <f t="shared" si="40"/>
        <v>0.2880983955716539</v>
      </c>
      <c r="H188" s="33">
        <v>15575845</v>
      </c>
      <c r="I188" s="38">
        <f t="shared" si="41"/>
        <v>0.30599301615461177</v>
      </c>
      <c r="J188" s="33">
        <v>17066997</v>
      </c>
      <c r="K188" s="38">
        <f t="shared" si="42"/>
        <v>0.24079833657095009</v>
      </c>
      <c r="L188" s="33">
        <v>0</v>
      </c>
      <c r="M188" s="38">
        <f t="shared" si="43"/>
        <v>0</v>
      </c>
      <c r="N188" s="33">
        <f t="shared" si="44"/>
        <v>47307804</v>
      </c>
      <c r="O188" s="38">
        <f t="shared" si="45"/>
        <v>0.66746601701661634</v>
      </c>
      <c r="P188" s="33">
        <v>14801120</v>
      </c>
      <c r="Q188" s="33">
        <v>54804168</v>
      </c>
      <c r="R188" s="33">
        <v>54322168</v>
      </c>
      <c r="S188" s="33">
        <v>42757693</v>
      </c>
      <c r="T188" s="38">
        <f t="shared" si="46"/>
        <v>0.78711315424671568</v>
      </c>
      <c r="U188" s="38">
        <f t="shared" si="47"/>
        <v>0.15308821224339786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16771818</v>
      </c>
      <c r="E189" s="33">
        <v>15794469</v>
      </c>
      <c r="F189" s="33">
        <v>2192603</v>
      </c>
      <c r="G189" s="38">
        <f t="shared" si="40"/>
        <v>0.13073138523206013</v>
      </c>
      <c r="H189" s="33">
        <v>2365626</v>
      </c>
      <c r="I189" s="38">
        <f t="shared" si="41"/>
        <v>0.14104767890994285</v>
      </c>
      <c r="J189" s="33">
        <v>2547555</v>
      </c>
      <c r="K189" s="38">
        <f t="shared" si="42"/>
        <v>0.16129412137881938</v>
      </c>
      <c r="L189" s="33">
        <v>0</v>
      </c>
      <c r="M189" s="38">
        <f t="shared" si="43"/>
        <v>0</v>
      </c>
      <c r="N189" s="33">
        <f t="shared" si="44"/>
        <v>7105784</v>
      </c>
      <c r="O189" s="38">
        <f t="shared" si="45"/>
        <v>0.44989065476022017</v>
      </c>
      <c r="P189" s="33">
        <v>1514374</v>
      </c>
      <c r="Q189" s="33">
        <v>11571432</v>
      </c>
      <c r="R189" s="33">
        <v>14087514</v>
      </c>
      <c r="S189" s="33">
        <v>1606900</v>
      </c>
      <c r="T189" s="38">
        <f t="shared" si="46"/>
        <v>0.11406554768996148</v>
      </c>
      <c r="U189" s="38">
        <f t="shared" si="47"/>
        <v>0.68224956318584451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44874000</v>
      </c>
      <c r="E190" s="33">
        <v>47989000</v>
      </c>
      <c r="F190" s="33">
        <v>9797339</v>
      </c>
      <c r="G190" s="38">
        <f t="shared" si="40"/>
        <v>0.21832996835584079</v>
      </c>
      <c r="H190" s="33">
        <v>11499040</v>
      </c>
      <c r="I190" s="38">
        <f t="shared" si="41"/>
        <v>0.2562517270579846</v>
      </c>
      <c r="J190" s="33">
        <v>12254456</v>
      </c>
      <c r="K190" s="38">
        <f t="shared" si="42"/>
        <v>0.25535968659484465</v>
      </c>
      <c r="L190" s="33">
        <v>0</v>
      </c>
      <c r="M190" s="38">
        <f t="shared" si="43"/>
        <v>0</v>
      </c>
      <c r="N190" s="33">
        <f t="shared" si="44"/>
        <v>33550835</v>
      </c>
      <c r="O190" s="38">
        <f t="shared" si="45"/>
        <v>0.69913594782137578</v>
      </c>
      <c r="P190" s="33">
        <v>10103032</v>
      </c>
      <c r="Q190" s="33">
        <v>42708000</v>
      </c>
      <c r="R190" s="33">
        <v>42950000</v>
      </c>
      <c r="S190" s="33">
        <v>29371124</v>
      </c>
      <c r="T190" s="38">
        <f t="shared" si="46"/>
        <v>0.6838445634458673</v>
      </c>
      <c r="U190" s="38">
        <f t="shared" si="47"/>
        <v>0.21294835055456618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143961619</v>
      </c>
      <c r="E191" s="34">
        <f>SUM(E186:E190)</f>
        <v>166093377</v>
      </c>
      <c r="F191" s="34">
        <f>SUM(F186:F190)</f>
        <v>34098046</v>
      </c>
      <c r="G191" s="39">
        <f t="shared" si="40"/>
        <v>0.23685511622372071</v>
      </c>
      <c r="H191" s="34">
        <f>SUM(H186:H190)</f>
        <v>38174309</v>
      </c>
      <c r="I191" s="39">
        <f t="shared" si="41"/>
        <v>0.26517004507986258</v>
      </c>
      <c r="J191" s="34">
        <f>SUM(J186:J190)</f>
        <v>40214544</v>
      </c>
      <c r="K191" s="39">
        <f t="shared" si="42"/>
        <v>0.24212009368681811</v>
      </c>
      <c r="L191" s="34">
        <f>SUM(L186:L190)</f>
        <v>0</v>
      </c>
      <c r="M191" s="39">
        <f t="shared" si="43"/>
        <v>0</v>
      </c>
      <c r="N191" s="34">
        <f t="shared" si="44"/>
        <v>112486899</v>
      </c>
      <c r="O191" s="39">
        <f t="shared" si="45"/>
        <v>0.67725095986217443</v>
      </c>
      <c r="P191" s="34">
        <f>SUM(P186:P190)</f>
        <v>34959094</v>
      </c>
      <c r="Q191" s="34">
        <f>SUM(Q186:Q190)</f>
        <v>138118507</v>
      </c>
      <c r="R191" s="34">
        <f>SUM(R186:R190)</f>
        <v>140646065</v>
      </c>
      <c r="S191" s="34">
        <f>SUM(S186:S190)</f>
        <v>99302497</v>
      </c>
      <c r="T191" s="39">
        <f t="shared" si="46"/>
        <v>0.70604532732572367</v>
      </c>
      <c r="U191" s="39">
        <f t="shared" si="47"/>
        <v>0.15033141305092168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1672488</v>
      </c>
      <c r="E192" s="33">
        <v>1672488</v>
      </c>
      <c r="F192" s="33">
        <v>306655</v>
      </c>
      <c r="G192" s="38">
        <f t="shared" si="40"/>
        <v>0.18335258608731422</v>
      </c>
      <c r="H192" s="33">
        <v>323655</v>
      </c>
      <c r="I192" s="38">
        <f t="shared" si="41"/>
        <v>0.19351708353064417</v>
      </c>
      <c r="J192" s="33">
        <v>1168774</v>
      </c>
      <c r="K192" s="38">
        <f t="shared" si="42"/>
        <v>0.69882354910767674</v>
      </c>
      <c r="L192" s="33">
        <v>0</v>
      </c>
      <c r="M192" s="38">
        <f t="shared" si="43"/>
        <v>0</v>
      </c>
      <c r="N192" s="33">
        <f t="shared" si="44"/>
        <v>1799084</v>
      </c>
      <c r="O192" s="38">
        <f t="shared" si="45"/>
        <v>1.0756932187256352</v>
      </c>
      <c r="P192" s="33">
        <v>273266</v>
      </c>
      <c r="Q192" s="33">
        <v>1248420</v>
      </c>
      <c r="R192" s="33">
        <v>16093544</v>
      </c>
      <c r="S192" s="33">
        <v>879272</v>
      </c>
      <c r="T192" s="38">
        <f t="shared" si="46"/>
        <v>5.4635076028002286E-2</v>
      </c>
      <c r="U192" s="38">
        <f t="shared" si="47"/>
        <v>3.2770560552721522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26866119</v>
      </c>
      <c r="E193" s="33">
        <v>22767633</v>
      </c>
      <c r="F193" s="33">
        <v>5138608</v>
      </c>
      <c r="G193" s="38">
        <f t="shared" si="40"/>
        <v>0.19126722397083107</v>
      </c>
      <c r="H193" s="33">
        <v>5431042</v>
      </c>
      <c r="I193" s="38">
        <f t="shared" si="41"/>
        <v>0.20215208605306931</v>
      </c>
      <c r="J193" s="33">
        <v>4644650</v>
      </c>
      <c r="K193" s="38">
        <f t="shared" si="42"/>
        <v>0.20400232206835028</v>
      </c>
      <c r="L193" s="33">
        <v>0</v>
      </c>
      <c r="M193" s="38">
        <f t="shared" si="43"/>
        <v>0</v>
      </c>
      <c r="N193" s="33">
        <f t="shared" si="44"/>
        <v>15214300</v>
      </c>
      <c r="O193" s="38">
        <f t="shared" si="45"/>
        <v>0.66824250021950016</v>
      </c>
      <c r="P193" s="33">
        <v>5022555</v>
      </c>
      <c r="Q193" s="33">
        <v>21401522</v>
      </c>
      <c r="R193" s="33">
        <v>21501522</v>
      </c>
      <c r="S193" s="33">
        <v>14013097</v>
      </c>
      <c r="T193" s="38">
        <f t="shared" si="46"/>
        <v>0.65172581736306856</v>
      </c>
      <c r="U193" s="38">
        <f t="shared" si="47"/>
        <v>-7.5241585209121609E-2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18645059</v>
      </c>
      <c r="E194" s="33">
        <v>17433194</v>
      </c>
      <c r="F194" s="33">
        <v>6287344</v>
      </c>
      <c r="G194" s="38">
        <f t="shared" si="40"/>
        <v>0.33721234135005956</v>
      </c>
      <c r="H194" s="33">
        <v>841762</v>
      </c>
      <c r="I194" s="38">
        <f t="shared" si="41"/>
        <v>4.5146652526012389E-2</v>
      </c>
      <c r="J194" s="33">
        <v>4401752</v>
      </c>
      <c r="K194" s="38">
        <f t="shared" si="42"/>
        <v>0.25249257250277835</v>
      </c>
      <c r="L194" s="33">
        <v>0</v>
      </c>
      <c r="M194" s="38">
        <f t="shared" si="43"/>
        <v>0</v>
      </c>
      <c r="N194" s="33">
        <f t="shared" si="44"/>
        <v>11530858</v>
      </c>
      <c r="O194" s="38">
        <f t="shared" si="45"/>
        <v>0.66143117549199537</v>
      </c>
      <c r="P194" s="33">
        <v>6979313</v>
      </c>
      <c r="Q194" s="33">
        <v>17020872</v>
      </c>
      <c r="R194" s="33">
        <v>16920872</v>
      </c>
      <c r="S194" s="33">
        <v>27556812</v>
      </c>
      <c r="T194" s="38">
        <f t="shared" si="46"/>
        <v>1.6285692604967403</v>
      </c>
      <c r="U194" s="38">
        <f t="shared" si="47"/>
        <v>-0.36931442965804806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41437410</v>
      </c>
      <c r="E195" s="33">
        <v>58504238</v>
      </c>
      <c r="F195" s="33">
        <v>16700211</v>
      </c>
      <c r="G195" s="38">
        <f t="shared" si="40"/>
        <v>0.40302255860103225</v>
      </c>
      <c r="H195" s="33">
        <v>16520361</v>
      </c>
      <c r="I195" s="38">
        <f t="shared" si="41"/>
        <v>0.39868227768096509</v>
      </c>
      <c r="J195" s="33">
        <v>13770000</v>
      </c>
      <c r="K195" s="38">
        <f t="shared" si="42"/>
        <v>0.23536756431217853</v>
      </c>
      <c r="L195" s="33">
        <v>0</v>
      </c>
      <c r="M195" s="38">
        <f t="shared" si="43"/>
        <v>0</v>
      </c>
      <c r="N195" s="33">
        <f t="shared" si="44"/>
        <v>46990572</v>
      </c>
      <c r="O195" s="38">
        <f t="shared" si="45"/>
        <v>0.80319945368744061</v>
      </c>
      <c r="P195" s="33">
        <v>8501058</v>
      </c>
      <c r="Q195" s="33">
        <v>38695081</v>
      </c>
      <c r="R195" s="33">
        <v>47416917</v>
      </c>
      <c r="S195" s="33">
        <v>32876694</v>
      </c>
      <c r="T195" s="38">
        <f t="shared" si="46"/>
        <v>0.69335368218899596</v>
      </c>
      <c r="U195" s="38">
        <f t="shared" si="47"/>
        <v>0.61979838274247756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16920728</v>
      </c>
      <c r="E196" s="33">
        <v>18054716</v>
      </c>
      <c r="F196" s="33">
        <v>2894637</v>
      </c>
      <c r="G196" s="38">
        <f t="shared" si="40"/>
        <v>0.17107047640030618</v>
      </c>
      <c r="H196" s="33">
        <v>3649552</v>
      </c>
      <c r="I196" s="38">
        <f t="shared" si="41"/>
        <v>0.21568528257176642</v>
      </c>
      <c r="J196" s="33">
        <v>2874844</v>
      </c>
      <c r="K196" s="38">
        <f t="shared" si="42"/>
        <v>0.15922953315909261</v>
      </c>
      <c r="L196" s="33">
        <v>0</v>
      </c>
      <c r="M196" s="38">
        <f t="shared" si="43"/>
        <v>0</v>
      </c>
      <c r="N196" s="33">
        <f t="shared" si="44"/>
        <v>9419033</v>
      </c>
      <c r="O196" s="38">
        <f t="shared" si="45"/>
        <v>0.52169377795806926</v>
      </c>
      <c r="P196" s="33">
        <v>-92538</v>
      </c>
      <c r="Q196" s="33">
        <v>17746608</v>
      </c>
      <c r="R196" s="33">
        <v>17531720</v>
      </c>
      <c r="S196" s="33">
        <v>2416618</v>
      </c>
      <c r="T196" s="38">
        <f t="shared" si="46"/>
        <v>0.13784260757073463</v>
      </c>
      <c r="U196" s="38">
        <f t="shared" si="47"/>
        <v>-32.066632086278069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47548312</v>
      </c>
      <c r="E197" s="33">
        <v>47775481</v>
      </c>
      <c r="F197" s="33">
        <v>10303637</v>
      </c>
      <c r="G197" s="38">
        <f t="shared" si="40"/>
        <v>0.21669827101328012</v>
      </c>
      <c r="H197" s="33">
        <v>11427621</v>
      </c>
      <c r="I197" s="38">
        <f t="shared" si="41"/>
        <v>0.24033704918904378</v>
      </c>
      <c r="J197" s="33">
        <v>16129178</v>
      </c>
      <c r="K197" s="38">
        <f t="shared" si="42"/>
        <v>0.33760367582693723</v>
      </c>
      <c r="L197" s="33">
        <v>0</v>
      </c>
      <c r="M197" s="38">
        <f t="shared" si="43"/>
        <v>0</v>
      </c>
      <c r="N197" s="33">
        <f t="shared" si="44"/>
        <v>37860436</v>
      </c>
      <c r="O197" s="38">
        <f t="shared" si="45"/>
        <v>0.79246582572345003</v>
      </c>
      <c r="P197" s="33">
        <v>1757077</v>
      </c>
      <c r="Q197" s="33">
        <v>20094912</v>
      </c>
      <c r="R197" s="33">
        <v>39321107</v>
      </c>
      <c r="S197" s="33">
        <v>24326992</v>
      </c>
      <c r="T197" s="38">
        <f t="shared" si="46"/>
        <v>0.61867515581389909</v>
      </c>
      <c r="U197" s="38">
        <f t="shared" si="47"/>
        <v>8.1795510384576211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153090116</v>
      </c>
      <c r="E198" s="34">
        <f>SUM(E192:E197)</f>
        <v>166207750</v>
      </c>
      <c r="F198" s="34">
        <f>SUM(F192:F197)</f>
        <v>41631092</v>
      </c>
      <c r="G198" s="39">
        <f t="shared" si="40"/>
        <v>0.27193847054110271</v>
      </c>
      <c r="H198" s="34">
        <f>SUM(H192:H197)</f>
        <v>38193993</v>
      </c>
      <c r="I198" s="39">
        <f t="shared" si="41"/>
        <v>0.24948699496706894</v>
      </c>
      <c r="J198" s="34">
        <f>SUM(J192:J197)</f>
        <v>42989198</v>
      </c>
      <c r="K198" s="39">
        <f t="shared" si="42"/>
        <v>0.25864737354305078</v>
      </c>
      <c r="L198" s="34">
        <f>SUM(L192:L197)</f>
        <v>0</v>
      </c>
      <c r="M198" s="39">
        <f t="shared" si="43"/>
        <v>0</v>
      </c>
      <c r="N198" s="34">
        <f t="shared" si="44"/>
        <v>122814283</v>
      </c>
      <c r="O198" s="39">
        <f t="shared" si="45"/>
        <v>0.7389203150875937</v>
      </c>
      <c r="P198" s="34">
        <f>SUM(P192:P197)</f>
        <v>22440731</v>
      </c>
      <c r="Q198" s="34">
        <f>SUM(Q192:Q197)</f>
        <v>116207415</v>
      </c>
      <c r="R198" s="34">
        <f>SUM(R192:R197)</f>
        <v>158785682</v>
      </c>
      <c r="S198" s="34">
        <f>SUM(S192:S197)</f>
        <v>102069485</v>
      </c>
      <c r="T198" s="39">
        <f t="shared" si="46"/>
        <v>0.6428129017325378</v>
      </c>
      <c r="U198" s="39">
        <f t="shared" si="47"/>
        <v>0.91567725668116595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56310502</v>
      </c>
      <c r="E200" s="33">
        <v>54511133</v>
      </c>
      <c r="F200" s="33">
        <v>3973979</v>
      </c>
      <c r="G200" s="38">
        <f t="shared" si="40"/>
        <v>7.0572608285395855E-2</v>
      </c>
      <c r="H200" s="33">
        <v>4595169</v>
      </c>
      <c r="I200" s="38">
        <f t="shared" si="41"/>
        <v>8.1604120666514388E-2</v>
      </c>
      <c r="J200" s="33">
        <v>3917274</v>
      </c>
      <c r="K200" s="38">
        <f t="shared" si="42"/>
        <v>7.1861907548316784E-2</v>
      </c>
      <c r="L200" s="33">
        <v>0</v>
      </c>
      <c r="M200" s="38">
        <f t="shared" si="43"/>
        <v>0</v>
      </c>
      <c r="N200" s="33">
        <f t="shared" si="44"/>
        <v>12486422</v>
      </c>
      <c r="O200" s="38">
        <f t="shared" si="45"/>
        <v>0.22906186888465518</v>
      </c>
      <c r="P200" s="33">
        <v>4036991</v>
      </c>
      <c r="Q200" s="33">
        <v>42740462</v>
      </c>
      <c r="R200" s="33">
        <v>26427710</v>
      </c>
      <c r="S200" s="33">
        <v>12200919</v>
      </c>
      <c r="T200" s="38">
        <f t="shared" si="46"/>
        <v>0.46167144258810167</v>
      </c>
      <c r="U200" s="38">
        <f t="shared" si="47"/>
        <v>-2.9655007900686425E-2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17746719</v>
      </c>
      <c r="E201" s="33">
        <v>180000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61694</v>
      </c>
      <c r="Q201" s="33">
        <v>15477213</v>
      </c>
      <c r="R201" s="33">
        <v>15520997</v>
      </c>
      <c r="S201" s="33">
        <v>98274</v>
      </c>
      <c r="T201" s="38">
        <f t="shared" si="46"/>
        <v>6.3316808836442655E-3</v>
      </c>
      <c r="U201" s="38">
        <f t="shared" si="47"/>
        <v>-1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42888812</v>
      </c>
      <c r="F202" s="33">
        <v>3164883</v>
      </c>
      <c r="G202" s="38">
        <f t="shared" si="40"/>
        <v>0</v>
      </c>
      <c r="H202" s="33">
        <v>11017058</v>
      </c>
      <c r="I202" s="38">
        <f t="shared" si="41"/>
        <v>0</v>
      </c>
      <c r="J202" s="33">
        <v>10518978</v>
      </c>
      <c r="K202" s="38">
        <f t="shared" si="42"/>
        <v>0.24526158476947321</v>
      </c>
      <c r="L202" s="33">
        <v>0</v>
      </c>
      <c r="M202" s="38">
        <f t="shared" si="43"/>
        <v>0</v>
      </c>
      <c r="N202" s="33">
        <f t="shared" si="44"/>
        <v>24700919</v>
      </c>
      <c r="O202" s="38">
        <f t="shared" si="45"/>
        <v>0.57592919570726275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74057221</v>
      </c>
      <c r="E204" s="34">
        <f>SUM(E199:E203)</f>
        <v>97579945</v>
      </c>
      <c r="F204" s="34">
        <f>SUM(F199:F203)</f>
        <v>7138862</v>
      </c>
      <c r="G204" s="39">
        <f t="shared" si="40"/>
        <v>9.6396568809947653E-2</v>
      </c>
      <c r="H204" s="34">
        <f>SUM(H199:H203)</f>
        <v>15612227</v>
      </c>
      <c r="I204" s="39">
        <f t="shared" si="41"/>
        <v>0.21081302794227183</v>
      </c>
      <c r="J204" s="34">
        <f>SUM(J199:J203)</f>
        <v>14436252</v>
      </c>
      <c r="K204" s="39">
        <f t="shared" si="42"/>
        <v>0.14794281755334049</v>
      </c>
      <c r="L204" s="34">
        <f>SUM(L199:L203)</f>
        <v>0</v>
      </c>
      <c r="M204" s="39">
        <f t="shared" si="43"/>
        <v>0</v>
      </c>
      <c r="N204" s="34">
        <f t="shared" si="44"/>
        <v>37187341</v>
      </c>
      <c r="O204" s="39">
        <f t="shared" si="45"/>
        <v>0.38109614634441535</v>
      </c>
      <c r="P204" s="34">
        <f>SUM(P199:P203)</f>
        <v>4098685</v>
      </c>
      <c r="Q204" s="34">
        <f>SUM(Q199:Q203)</f>
        <v>58217675</v>
      </c>
      <c r="R204" s="34">
        <f>SUM(R199:R203)</f>
        <v>41948707</v>
      </c>
      <c r="S204" s="34">
        <f>SUM(S199:S203)</f>
        <v>12299193</v>
      </c>
      <c r="T204" s="39">
        <f t="shared" si="46"/>
        <v>0.2931959976740165</v>
      </c>
      <c r="U204" s="39">
        <f t="shared" si="47"/>
        <v>2.5221667437239015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576595884</v>
      </c>
      <c r="E205" s="34">
        <f>SUM(E173:E178,E180:E184,E186:E190,E192:E197,E199:E203)</f>
        <v>613215582</v>
      </c>
      <c r="F205" s="34">
        <f>SUM(F173:F178,F180:F184,F186:F190,F192:F197,F199:F203)</f>
        <v>120068130</v>
      </c>
      <c r="G205" s="39">
        <f t="shared" si="40"/>
        <v>0.20823618990662099</v>
      </c>
      <c r="H205" s="34">
        <f>SUM(H173:H178,H180:H184,H186:H190,H192:H197,H199:H203)</f>
        <v>133082222</v>
      </c>
      <c r="I205" s="39">
        <f t="shared" si="41"/>
        <v>0.23080674991429526</v>
      </c>
      <c r="J205" s="34">
        <f>SUM(J173:J178,J180:J184,J186:J190,J192:J197,J199:J203)</f>
        <v>137294568</v>
      </c>
      <c r="K205" s="39">
        <f t="shared" si="42"/>
        <v>0.22389282338882249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390444920</v>
      </c>
      <c r="O205" s="39">
        <f t="shared" si="45"/>
        <v>0.63671721896982059</v>
      </c>
      <c r="P205" s="34">
        <f>SUM(P173:P178,P180:P184,P186:P190,P192:P197,P199:P203)</f>
        <v>94170193</v>
      </c>
      <c r="Q205" s="34">
        <f>SUM(Q173:Q178,Q180:Q184,Q186:Q190,Q192:Q197,Q199:Q203)</f>
        <v>494309449</v>
      </c>
      <c r="R205" s="34">
        <f>SUM(R173:R178,R180:R184,R186:R190,R192:R197,R199:R203)</f>
        <v>531299294</v>
      </c>
      <c r="S205" s="34">
        <f>SUM(S173:S178,S180:S184,S186:S190,S192:S197,S199:S203)</f>
        <v>327906025</v>
      </c>
      <c r="T205" s="39">
        <f t="shared" si="46"/>
        <v>0.61717760347710904</v>
      </c>
      <c r="U205" s="39">
        <f t="shared" si="47"/>
        <v>0.45794081573136425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37441408</v>
      </c>
      <c r="E208" s="33">
        <v>45641408</v>
      </c>
      <c r="F208" s="33">
        <v>8931074</v>
      </c>
      <c r="G208" s="38">
        <f t="shared" ref="G208:G231" si="48">IF(($D208     =0),0,($F208     /$D208     ))</f>
        <v>0.23853467262769606</v>
      </c>
      <c r="H208" s="33">
        <v>9243208</v>
      </c>
      <c r="I208" s="38">
        <f t="shared" ref="I208:I231" si="49">IF(($D208     =0),0,($H208     /$D208     ))</f>
        <v>0.24687127150773816</v>
      </c>
      <c r="J208" s="33">
        <v>11873001</v>
      </c>
      <c r="K208" s="38">
        <f t="shared" ref="K208:K231" si="50">IF(($E208     =0),0,($J208     /$E208     ))</f>
        <v>0.26013660665332672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30047283</v>
      </c>
      <c r="O208" s="38">
        <f t="shared" ref="O208:O231" si="53">IF(($E208     =0),0,($N208     /$E208     ))</f>
        <v>0.65833383141904822</v>
      </c>
      <c r="P208" s="33">
        <v>4449023</v>
      </c>
      <c r="Q208" s="33">
        <v>38830827</v>
      </c>
      <c r="R208" s="33">
        <v>36458041</v>
      </c>
      <c r="S208" s="33">
        <v>20800222</v>
      </c>
      <c r="T208" s="38">
        <f t="shared" ref="T208:T231" si="54">IF(($R208     =0),0,($S208     /$R208     ))</f>
        <v>0.57052494948919497</v>
      </c>
      <c r="U208" s="38">
        <f t="shared" ref="U208:U231" si="55">IF(($P208     =0),0,(($J208     /$P208     )-1))</f>
        <v>1.6686760216793664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29719559</v>
      </c>
      <c r="E209" s="33">
        <v>30776692</v>
      </c>
      <c r="F209" s="33">
        <v>4503255</v>
      </c>
      <c r="G209" s="38">
        <f t="shared" si="48"/>
        <v>0.15152496038046864</v>
      </c>
      <c r="H209" s="33">
        <v>10377202</v>
      </c>
      <c r="I209" s="38">
        <f t="shared" si="49"/>
        <v>0.34917079355046959</v>
      </c>
      <c r="J209" s="33">
        <v>5104882</v>
      </c>
      <c r="K209" s="38">
        <f t="shared" si="50"/>
        <v>0.16586844356112088</v>
      </c>
      <c r="L209" s="33">
        <v>0</v>
      </c>
      <c r="M209" s="38">
        <f t="shared" si="51"/>
        <v>0</v>
      </c>
      <c r="N209" s="33">
        <f t="shared" si="52"/>
        <v>19985339</v>
      </c>
      <c r="O209" s="38">
        <f t="shared" si="53"/>
        <v>0.64936605272587455</v>
      </c>
      <c r="P209" s="33">
        <v>4809526</v>
      </c>
      <c r="Q209" s="33">
        <v>21649012</v>
      </c>
      <c r="R209" s="33">
        <v>26870444</v>
      </c>
      <c r="S209" s="33">
        <v>14240369</v>
      </c>
      <c r="T209" s="38">
        <f t="shared" si="54"/>
        <v>0.52996403781046564</v>
      </c>
      <c r="U209" s="38">
        <f t="shared" si="55"/>
        <v>6.1410625496150839E-2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25582431</v>
      </c>
      <c r="E210" s="33">
        <v>25609616</v>
      </c>
      <c r="F210" s="33">
        <v>7048258</v>
      </c>
      <c r="G210" s="38">
        <f t="shared" si="48"/>
        <v>0.27551165876300027</v>
      </c>
      <c r="H210" s="33">
        <v>6699844</v>
      </c>
      <c r="I210" s="38">
        <f t="shared" si="49"/>
        <v>0.26189239013290017</v>
      </c>
      <c r="J210" s="33">
        <v>4682126</v>
      </c>
      <c r="K210" s="38">
        <f t="shared" si="50"/>
        <v>0.18282687253100555</v>
      </c>
      <c r="L210" s="33">
        <v>0</v>
      </c>
      <c r="M210" s="38">
        <f t="shared" si="51"/>
        <v>0</v>
      </c>
      <c r="N210" s="33">
        <f t="shared" si="52"/>
        <v>18430228</v>
      </c>
      <c r="O210" s="38">
        <f t="shared" si="53"/>
        <v>0.71966045879016693</v>
      </c>
      <c r="P210" s="33">
        <v>6058931</v>
      </c>
      <c r="Q210" s="33">
        <v>9382644</v>
      </c>
      <c r="R210" s="33">
        <v>24622167</v>
      </c>
      <c r="S210" s="33">
        <v>17280870</v>
      </c>
      <c r="T210" s="38">
        <f t="shared" si="54"/>
        <v>0.7018419621636065</v>
      </c>
      <c r="U210" s="38">
        <f t="shared" si="55"/>
        <v>-0.22723562951946474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12041484</v>
      </c>
      <c r="E211" s="33">
        <v>12041484</v>
      </c>
      <c r="F211" s="33">
        <v>3097387</v>
      </c>
      <c r="G211" s="38">
        <f t="shared" si="48"/>
        <v>0.25722635183503961</v>
      </c>
      <c r="H211" s="33">
        <v>4554138</v>
      </c>
      <c r="I211" s="38">
        <f t="shared" si="49"/>
        <v>0.37820404860397605</v>
      </c>
      <c r="J211" s="33">
        <v>3688167</v>
      </c>
      <c r="K211" s="38">
        <f t="shared" si="50"/>
        <v>0.3062884109632999</v>
      </c>
      <c r="L211" s="33">
        <v>0</v>
      </c>
      <c r="M211" s="38">
        <f t="shared" si="51"/>
        <v>0</v>
      </c>
      <c r="N211" s="33">
        <f t="shared" si="52"/>
        <v>11339692</v>
      </c>
      <c r="O211" s="38">
        <f t="shared" si="53"/>
        <v>0.9417188114023155</v>
      </c>
      <c r="P211" s="33">
        <v>1524140</v>
      </c>
      <c r="Q211" s="33">
        <v>7403294</v>
      </c>
      <c r="R211" s="33">
        <v>7403294</v>
      </c>
      <c r="S211" s="33">
        <v>3367998</v>
      </c>
      <c r="T211" s="38">
        <f t="shared" si="54"/>
        <v>0.45493235848799196</v>
      </c>
      <c r="U211" s="38">
        <f t="shared" si="55"/>
        <v>1.4198347920794676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36230514</v>
      </c>
      <c r="E212" s="33">
        <v>40307230</v>
      </c>
      <c r="F212" s="33">
        <v>25840117</v>
      </c>
      <c r="G212" s="38">
        <f t="shared" si="48"/>
        <v>0.71321419839641254</v>
      </c>
      <c r="H212" s="33">
        <v>3988905</v>
      </c>
      <c r="I212" s="38">
        <f t="shared" si="49"/>
        <v>0.11009794119950934</v>
      </c>
      <c r="J212" s="33">
        <v>21537083</v>
      </c>
      <c r="K212" s="38">
        <f t="shared" si="50"/>
        <v>0.53432307305662041</v>
      </c>
      <c r="L212" s="33">
        <v>0</v>
      </c>
      <c r="M212" s="38">
        <f t="shared" si="51"/>
        <v>0</v>
      </c>
      <c r="N212" s="33">
        <f t="shared" si="52"/>
        <v>51366105</v>
      </c>
      <c r="O212" s="38">
        <f t="shared" si="53"/>
        <v>1.2743645494865312</v>
      </c>
      <c r="P212" s="33">
        <v>153789</v>
      </c>
      <c r="Q212" s="33">
        <v>25465639</v>
      </c>
      <c r="R212" s="33">
        <v>35031348</v>
      </c>
      <c r="S212" s="33">
        <v>17913238</v>
      </c>
      <c r="T212" s="38">
        <f t="shared" si="54"/>
        <v>0.5113488067887082</v>
      </c>
      <c r="U212" s="38">
        <f t="shared" si="55"/>
        <v>139.04306549883282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5872488</v>
      </c>
      <c r="E213" s="33">
        <v>5572484</v>
      </c>
      <c r="F213" s="33">
        <v>24332</v>
      </c>
      <c r="G213" s="38">
        <f t="shared" si="48"/>
        <v>4.1433886284654815E-3</v>
      </c>
      <c r="H213" s="33">
        <v>63753</v>
      </c>
      <c r="I213" s="38">
        <f t="shared" si="49"/>
        <v>1.0856216308998844E-2</v>
      </c>
      <c r="J213" s="33">
        <v>54479</v>
      </c>
      <c r="K213" s="38">
        <f t="shared" si="50"/>
        <v>9.7764300444828558E-3</v>
      </c>
      <c r="L213" s="33">
        <v>0</v>
      </c>
      <c r="M213" s="38">
        <f t="shared" si="51"/>
        <v>0</v>
      </c>
      <c r="N213" s="33">
        <f t="shared" si="52"/>
        <v>142564</v>
      </c>
      <c r="O213" s="38">
        <f t="shared" si="53"/>
        <v>2.5583563811040103E-2</v>
      </c>
      <c r="P213" s="33">
        <v>150021</v>
      </c>
      <c r="Q213" s="33">
        <v>5217696</v>
      </c>
      <c r="R213" s="33">
        <v>5536579</v>
      </c>
      <c r="S213" s="33">
        <v>207138</v>
      </c>
      <c r="T213" s="38">
        <f t="shared" si="54"/>
        <v>3.7412633324657697E-2</v>
      </c>
      <c r="U213" s="38">
        <f t="shared" si="55"/>
        <v>-0.63685750661574048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101966860</v>
      </c>
      <c r="E214" s="33">
        <v>93414484</v>
      </c>
      <c r="F214" s="33">
        <v>6629160</v>
      </c>
      <c r="G214" s="38">
        <f t="shared" si="48"/>
        <v>6.5012887520514012E-2</v>
      </c>
      <c r="H214" s="33">
        <v>27780112</v>
      </c>
      <c r="I214" s="38">
        <f t="shared" si="49"/>
        <v>0.2724425563364411</v>
      </c>
      <c r="J214" s="33">
        <v>26208967</v>
      </c>
      <c r="K214" s="38">
        <f t="shared" si="50"/>
        <v>0.2805664162315557</v>
      </c>
      <c r="L214" s="33">
        <v>0</v>
      </c>
      <c r="M214" s="38">
        <f t="shared" si="51"/>
        <v>0</v>
      </c>
      <c r="N214" s="33">
        <f t="shared" si="52"/>
        <v>60618239</v>
      </c>
      <c r="O214" s="38">
        <f t="shared" si="53"/>
        <v>0.64891691742364066</v>
      </c>
      <c r="P214" s="33">
        <v>19785840</v>
      </c>
      <c r="Q214" s="33">
        <v>102569148</v>
      </c>
      <c r="R214" s="33">
        <v>99059036</v>
      </c>
      <c r="S214" s="33">
        <v>60615779</v>
      </c>
      <c r="T214" s="38">
        <f t="shared" si="54"/>
        <v>0.61191569641360133</v>
      </c>
      <c r="U214" s="38">
        <f t="shared" si="55"/>
        <v>0.32463251497030199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248854744</v>
      </c>
      <c r="E216" s="34">
        <f>SUM(E208:E215)</f>
        <v>253363398</v>
      </c>
      <c r="F216" s="34">
        <f>SUM(F208:F215)</f>
        <v>56073583</v>
      </c>
      <c r="G216" s="39">
        <f t="shared" si="48"/>
        <v>0.22532655837173834</v>
      </c>
      <c r="H216" s="34">
        <f>SUM(H208:H215)</f>
        <v>62707162</v>
      </c>
      <c r="I216" s="39">
        <f t="shared" si="49"/>
        <v>0.25198298811615183</v>
      </c>
      <c r="J216" s="34">
        <f>SUM(J208:J215)</f>
        <v>73148705</v>
      </c>
      <c r="K216" s="39">
        <f t="shared" si="50"/>
        <v>0.28871062504458517</v>
      </c>
      <c r="L216" s="34">
        <f>SUM(L208:L215)</f>
        <v>0</v>
      </c>
      <c r="M216" s="39">
        <f t="shared" si="51"/>
        <v>0</v>
      </c>
      <c r="N216" s="34">
        <f t="shared" si="52"/>
        <v>191929450</v>
      </c>
      <c r="O216" s="39">
        <f t="shared" si="53"/>
        <v>0.75752634956372034</v>
      </c>
      <c r="P216" s="34">
        <f>SUM(P208:P215)</f>
        <v>36931270</v>
      </c>
      <c r="Q216" s="34">
        <f>SUM(Q208:Q215)</f>
        <v>210518260</v>
      </c>
      <c r="R216" s="34">
        <f>SUM(R208:R215)</f>
        <v>234980909</v>
      </c>
      <c r="S216" s="34">
        <f>SUM(S208:S215)</f>
        <v>134425614</v>
      </c>
      <c r="T216" s="39">
        <f t="shared" si="54"/>
        <v>0.57207036338428663</v>
      </c>
      <c r="U216" s="39">
        <f t="shared" si="55"/>
        <v>0.98067125771737618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8767812</v>
      </c>
      <c r="E217" s="33">
        <v>26844215</v>
      </c>
      <c r="F217" s="33">
        <v>5201949</v>
      </c>
      <c r="G217" s="38">
        <f t="shared" si="48"/>
        <v>0.59330070033435933</v>
      </c>
      <c r="H217" s="33">
        <v>4923973</v>
      </c>
      <c r="I217" s="38">
        <f t="shared" si="49"/>
        <v>0.56159655339325254</v>
      </c>
      <c r="J217" s="33">
        <v>2603006</v>
      </c>
      <c r="K217" s="38">
        <f t="shared" si="50"/>
        <v>9.696711190846892E-2</v>
      </c>
      <c r="L217" s="33">
        <v>0</v>
      </c>
      <c r="M217" s="38">
        <f t="shared" si="51"/>
        <v>0</v>
      </c>
      <c r="N217" s="33">
        <f t="shared" si="52"/>
        <v>12728928</v>
      </c>
      <c r="O217" s="38">
        <f t="shared" si="53"/>
        <v>0.47417769526879439</v>
      </c>
      <c r="P217" s="33">
        <v>6629629</v>
      </c>
      <c r="Q217" s="33">
        <v>30577524</v>
      </c>
      <c r="R217" s="33">
        <v>27309589</v>
      </c>
      <c r="S217" s="33">
        <v>16680177</v>
      </c>
      <c r="T217" s="38">
        <f t="shared" si="54"/>
        <v>0.61078096048973862</v>
      </c>
      <c r="U217" s="38">
        <f t="shared" si="55"/>
        <v>-0.60736777276677167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172075309</v>
      </c>
      <c r="E218" s="33">
        <v>186758568</v>
      </c>
      <c r="F218" s="33">
        <v>20011427</v>
      </c>
      <c r="G218" s="38">
        <f t="shared" si="48"/>
        <v>0.11629458704037544</v>
      </c>
      <c r="H218" s="33">
        <v>51817386</v>
      </c>
      <c r="I218" s="38">
        <f t="shared" si="49"/>
        <v>0.30113202353743851</v>
      </c>
      <c r="J218" s="33">
        <v>51562230</v>
      </c>
      <c r="K218" s="38">
        <f t="shared" si="50"/>
        <v>0.27609030499741249</v>
      </c>
      <c r="L218" s="33">
        <v>0</v>
      </c>
      <c r="M218" s="38">
        <f t="shared" si="51"/>
        <v>0</v>
      </c>
      <c r="N218" s="33">
        <f t="shared" si="52"/>
        <v>123391043</v>
      </c>
      <c r="O218" s="38">
        <f t="shared" si="53"/>
        <v>0.66069816405960025</v>
      </c>
      <c r="P218" s="33">
        <v>40077120</v>
      </c>
      <c r="Q218" s="33">
        <v>155378127</v>
      </c>
      <c r="R218" s="33">
        <v>155378127</v>
      </c>
      <c r="S218" s="33">
        <v>119245030</v>
      </c>
      <c r="T218" s="38">
        <f t="shared" si="54"/>
        <v>0.76745055628067904</v>
      </c>
      <c r="U218" s="38">
        <f t="shared" si="55"/>
        <v>0.28657523295087062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122916678</v>
      </c>
      <c r="E219" s="33">
        <v>119217602</v>
      </c>
      <c r="F219" s="33">
        <v>24840094</v>
      </c>
      <c r="G219" s="38">
        <f t="shared" si="48"/>
        <v>0.20208888170570311</v>
      </c>
      <c r="H219" s="33">
        <v>26319409</v>
      </c>
      <c r="I219" s="38">
        <f t="shared" si="49"/>
        <v>0.21412398568077148</v>
      </c>
      <c r="J219" s="33">
        <v>16452462</v>
      </c>
      <c r="K219" s="38">
        <f t="shared" si="50"/>
        <v>0.13800363137651436</v>
      </c>
      <c r="L219" s="33">
        <v>0</v>
      </c>
      <c r="M219" s="38">
        <f t="shared" si="51"/>
        <v>0</v>
      </c>
      <c r="N219" s="33">
        <f t="shared" si="52"/>
        <v>67611965</v>
      </c>
      <c r="O219" s="38">
        <f t="shared" si="53"/>
        <v>0.56713072453847879</v>
      </c>
      <c r="P219" s="33">
        <v>25599025</v>
      </c>
      <c r="Q219" s="33">
        <v>118967786</v>
      </c>
      <c r="R219" s="33">
        <v>117827984</v>
      </c>
      <c r="S219" s="33">
        <v>77513399</v>
      </c>
      <c r="T219" s="38">
        <f t="shared" si="54"/>
        <v>0.65785220427772062</v>
      </c>
      <c r="U219" s="38">
        <f t="shared" si="55"/>
        <v>-0.35730122533963693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24194028</v>
      </c>
      <c r="E220" s="33">
        <v>24227528</v>
      </c>
      <c r="F220" s="33">
        <v>5624960</v>
      </c>
      <c r="G220" s="38">
        <f t="shared" si="48"/>
        <v>0.23249373771081028</v>
      </c>
      <c r="H220" s="33">
        <v>5449067</v>
      </c>
      <c r="I220" s="38">
        <f t="shared" si="49"/>
        <v>0.22522363783327026</v>
      </c>
      <c r="J220" s="33">
        <v>4772117</v>
      </c>
      <c r="K220" s="38">
        <f t="shared" si="50"/>
        <v>0.19697085893368899</v>
      </c>
      <c r="L220" s="33">
        <v>0</v>
      </c>
      <c r="M220" s="38">
        <f t="shared" si="51"/>
        <v>0</v>
      </c>
      <c r="N220" s="33">
        <f t="shared" si="52"/>
        <v>15846144</v>
      </c>
      <c r="O220" s="38">
        <f t="shared" si="53"/>
        <v>0.65405533738316179</v>
      </c>
      <c r="P220" s="33">
        <v>5643101</v>
      </c>
      <c r="Q220" s="33">
        <v>22191300</v>
      </c>
      <c r="R220" s="33">
        <v>25216300</v>
      </c>
      <c r="S220" s="33">
        <v>15543982</v>
      </c>
      <c r="T220" s="38">
        <f t="shared" si="54"/>
        <v>0.61642596257182858</v>
      </c>
      <c r="U220" s="38">
        <f t="shared" si="55"/>
        <v>-0.15434492489147367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39972257</v>
      </c>
      <c r="E222" s="33">
        <v>39691457</v>
      </c>
      <c r="F222" s="33">
        <v>6417587</v>
      </c>
      <c r="G222" s="38">
        <f t="shared" si="48"/>
        <v>0.16055102918006356</v>
      </c>
      <c r="H222" s="33">
        <v>14549840</v>
      </c>
      <c r="I222" s="38">
        <f t="shared" si="49"/>
        <v>0.36399846023205545</v>
      </c>
      <c r="J222" s="33">
        <v>11236269</v>
      </c>
      <c r="K222" s="38">
        <f t="shared" si="50"/>
        <v>0.28309036375258284</v>
      </c>
      <c r="L222" s="33">
        <v>0</v>
      </c>
      <c r="M222" s="38">
        <f t="shared" si="51"/>
        <v>0</v>
      </c>
      <c r="N222" s="33">
        <f t="shared" si="52"/>
        <v>32203696</v>
      </c>
      <c r="O222" s="38">
        <f t="shared" si="53"/>
        <v>0.81135081536563392</v>
      </c>
      <c r="P222" s="33">
        <v>11625531</v>
      </c>
      <c r="Q222" s="33">
        <v>38959132</v>
      </c>
      <c r="R222" s="33">
        <v>40297257</v>
      </c>
      <c r="S222" s="33">
        <v>27531931</v>
      </c>
      <c r="T222" s="38">
        <f t="shared" si="54"/>
        <v>0.68322096960594614</v>
      </c>
      <c r="U222" s="38">
        <f t="shared" si="55"/>
        <v>-3.3483373791700299E-2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55874010</v>
      </c>
      <c r="E223" s="33">
        <v>60700925</v>
      </c>
      <c r="F223" s="33">
        <v>11595125</v>
      </c>
      <c r="G223" s="38">
        <f t="shared" si="48"/>
        <v>0.2075226925720921</v>
      </c>
      <c r="H223" s="33">
        <v>12478621</v>
      </c>
      <c r="I223" s="38">
        <f t="shared" si="49"/>
        <v>0.22333498168468668</v>
      </c>
      <c r="J223" s="33">
        <v>15567518</v>
      </c>
      <c r="K223" s="38">
        <f t="shared" si="50"/>
        <v>0.25646261568501633</v>
      </c>
      <c r="L223" s="33">
        <v>0</v>
      </c>
      <c r="M223" s="38">
        <f t="shared" si="51"/>
        <v>0</v>
      </c>
      <c r="N223" s="33">
        <f t="shared" si="52"/>
        <v>39641264</v>
      </c>
      <c r="O223" s="38">
        <f t="shared" si="53"/>
        <v>0.65305864778831624</v>
      </c>
      <c r="P223" s="33">
        <v>14042545</v>
      </c>
      <c r="Q223" s="33">
        <v>47065346</v>
      </c>
      <c r="R223" s="33">
        <v>49907026</v>
      </c>
      <c r="S223" s="33">
        <v>32710814</v>
      </c>
      <c r="T223" s="38">
        <f t="shared" si="54"/>
        <v>0.65543504836373134</v>
      </c>
      <c r="U223" s="38">
        <f t="shared" si="55"/>
        <v>0.10859662546924365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423800094</v>
      </c>
      <c r="E224" s="34">
        <f>SUM(E217:E223)</f>
        <v>457440295</v>
      </c>
      <c r="F224" s="34">
        <f>SUM(F217:F223)</f>
        <v>73691142</v>
      </c>
      <c r="G224" s="39">
        <f t="shared" si="48"/>
        <v>0.17388184439619309</v>
      </c>
      <c r="H224" s="34">
        <f>SUM(H217:H223)</f>
        <v>115538296</v>
      </c>
      <c r="I224" s="39">
        <f t="shared" si="49"/>
        <v>0.2726245171620939</v>
      </c>
      <c r="J224" s="34">
        <f>SUM(J217:J223)</f>
        <v>102193602</v>
      </c>
      <c r="K224" s="39">
        <f t="shared" si="50"/>
        <v>0.22340314816384946</v>
      </c>
      <c r="L224" s="34">
        <f>SUM(L217:L223)</f>
        <v>0</v>
      </c>
      <c r="M224" s="39">
        <f t="shared" si="51"/>
        <v>0</v>
      </c>
      <c r="N224" s="34">
        <f t="shared" si="52"/>
        <v>291423040</v>
      </c>
      <c r="O224" s="39">
        <f t="shared" si="53"/>
        <v>0.6370733911843075</v>
      </c>
      <c r="P224" s="34">
        <f>SUM(P217:P223)</f>
        <v>103616951</v>
      </c>
      <c r="Q224" s="34">
        <f>SUM(Q217:Q223)</f>
        <v>413139215</v>
      </c>
      <c r="R224" s="34">
        <f>SUM(R217:R223)</f>
        <v>415936283</v>
      </c>
      <c r="S224" s="34">
        <f>SUM(S217:S223)</f>
        <v>289225333</v>
      </c>
      <c r="T224" s="39">
        <f t="shared" si="54"/>
        <v>0.6953597096986126</v>
      </c>
      <c r="U224" s="39">
        <f t="shared" si="55"/>
        <v>-1.3736642376207309E-2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29710112</v>
      </c>
      <c r="E225" s="33">
        <v>32468506</v>
      </c>
      <c r="F225" s="33">
        <v>7473131</v>
      </c>
      <c r="G225" s="38">
        <f t="shared" si="48"/>
        <v>0.25153493194505627</v>
      </c>
      <c r="H225" s="33">
        <v>8477355</v>
      </c>
      <c r="I225" s="38">
        <f t="shared" si="49"/>
        <v>0.28533567965008005</v>
      </c>
      <c r="J225" s="33">
        <v>6973098</v>
      </c>
      <c r="K225" s="38">
        <f t="shared" si="50"/>
        <v>0.21476497871506622</v>
      </c>
      <c r="L225" s="33">
        <v>0</v>
      </c>
      <c r="M225" s="38">
        <f t="shared" si="51"/>
        <v>0</v>
      </c>
      <c r="N225" s="33">
        <f t="shared" si="52"/>
        <v>22923584</v>
      </c>
      <c r="O225" s="38">
        <f t="shared" si="53"/>
        <v>0.70602521717506805</v>
      </c>
      <c r="P225" s="33">
        <v>7306445</v>
      </c>
      <c r="Q225" s="33">
        <v>27733032</v>
      </c>
      <c r="R225" s="33">
        <v>27833032</v>
      </c>
      <c r="S225" s="33">
        <v>23233224</v>
      </c>
      <c r="T225" s="38">
        <f t="shared" si="54"/>
        <v>0.8347356479164757</v>
      </c>
      <c r="U225" s="38">
        <f t="shared" si="55"/>
        <v>-4.5623692507094749E-2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35464732</v>
      </c>
      <c r="E226" s="33">
        <v>33759028</v>
      </c>
      <c r="F226" s="33">
        <v>8899931</v>
      </c>
      <c r="G226" s="38">
        <f t="shared" si="48"/>
        <v>0.25095159326172267</v>
      </c>
      <c r="H226" s="33">
        <v>10830259</v>
      </c>
      <c r="I226" s="38">
        <f t="shared" si="49"/>
        <v>0.30538110368351296</v>
      </c>
      <c r="J226" s="33">
        <v>6201028</v>
      </c>
      <c r="K226" s="38">
        <f t="shared" si="50"/>
        <v>0.18368502789831509</v>
      </c>
      <c r="L226" s="33">
        <v>0</v>
      </c>
      <c r="M226" s="38">
        <f t="shared" si="51"/>
        <v>0</v>
      </c>
      <c r="N226" s="33">
        <f t="shared" si="52"/>
        <v>25931218</v>
      </c>
      <c r="O226" s="38">
        <f t="shared" si="53"/>
        <v>0.76812691408058309</v>
      </c>
      <c r="P226" s="33">
        <v>8179090</v>
      </c>
      <c r="Q226" s="33">
        <v>28351381</v>
      </c>
      <c r="R226" s="33">
        <v>34520070</v>
      </c>
      <c r="S226" s="33">
        <v>24877181</v>
      </c>
      <c r="T226" s="38">
        <f t="shared" si="54"/>
        <v>0.7206584749103927</v>
      </c>
      <c r="U226" s="38">
        <f t="shared" si="55"/>
        <v>-0.24184377479646268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777000</v>
      </c>
      <c r="E227" s="33">
        <v>12146056</v>
      </c>
      <c r="F227" s="33">
        <v>1349873</v>
      </c>
      <c r="G227" s="38">
        <f t="shared" si="48"/>
        <v>1.7372882882882883</v>
      </c>
      <c r="H227" s="33">
        <v>3476121</v>
      </c>
      <c r="I227" s="38">
        <f t="shared" si="49"/>
        <v>4.4737722007722009</v>
      </c>
      <c r="J227" s="33">
        <v>1478905</v>
      </c>
      <c r="K227" s="38">
        <f t="shared" si="50"/>
        <v>0.12176010056268471</v>
      </c>
      <c r="L227" s="33">
        <v>0</v>
      </c>
      <c r="M227" s="38">
        <f t="shared" si="51"/>
        <v>0</v>
      </c>
      <c r="N227" s="33">
        <f t="shared" si="52"/>
        <v>6304899</v>
      </c>
      <c r="O227" s="38">
        <f t="shared" si="53"/>
        <v>0.51909022978323172</v>
      </c>
      <c r="P227" s="33">
        <v>505333</v>
      </c>
      <c r="Q227" s="33">
        <v>1303000</v>
      </c>
      <c r="R227" s="33">
        <v>1303000</v>
      </c>
      <c r="S227" s="33">
        <v>637891</v>
      </c>
      <c r="T227" s="38">
        <f t="shared" si="54"/>
        <v>0.4895556408288565</v>
      </c>
      <c r="U227" s="38">
        <f t="shared" si="55"/>
        <v>1.9265949383871623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139368591</v>
      </c>
      <c r="E228" s="33">
        <v>139704861</v>
      </c>
      <c r="F228" s="33">
        <v>36322894</v>
      </c>
      <c r="G228" s="38">
        <f t="shared" si="48"/>
        <v>0.26062467690442531</v>
      </c>
      <c r="H228" s="33">
        <v>36958675</v>
      </c>
      <c r="I228" s="38">
        <f t="shared" si="49"/>
        <v>0.26518654407577386</v>
      </c>
      <c r="J228" s="33">
        <v>38853236</v>
      </c>
      <c r="K228" s="38">
        <f t="shared" si="50"/>
        <v>0.27810940665836958</v>
      </c>
      <c r="L228" s="33">
        <v>0</v>
      </c>
      <c r="M228" s="38">
        <f t="shared" si="51"/>
        <v>0</v>
      </c>
      <c r="N228" s="33">
        <f t="shared" si="52"/>
        <v>112134805</v>
      </c>
      <c r="O228" s="38">
        <f t="shared" si="53"/>
        <v>0.80265499852578504</v>
      </c>
      <c r="P228" s="33">
        <v>32119086</v>
      </c>
      <c r="Q228" s="33">
        <v>122752123</v>
      </c>
      <c r="R228" s="33">
        <v>126050908</v>
      </c>
      <c r="S228" s="33">
        <v>95755789</v>
      </c>
      <c r="T228" s="38">
        <f t="shared" si="54"/>
        <v>0.75965965274918923</v>
      </c>
      <c r="U228" s="38">
        <f t="shared" si="55"/>
        <v>0.20966194368046454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205320435</v>
      </c>
      <c r="E230" s="34">
        <f>SUM(E225:E229)</f>
        <v>218078451</v>
      </c>
      <c r="F230" s="34">
        <f>SUM(F225:F229)</f>
        <v>54045829</v>
      </c>
      <c r="G230" s="39">
        <f t="shared" si="48"/>
        <v>0.26322674116680106</v>
      </c>
      <c r="H230" s="34">
        <f>SUM(H225:H229)</f>
        <v>59742410</v>
      </c>
      <c r="I230" s="39">
        <f t="shared" si="49"/>
        <v>0.29097157328738371</v>
      </c>
      <c r="J230" s="34">
        <f>SUM(J225:J229)</f>
        <v>53506267</v>
      </c>
      <c r="K230" s="39">
        <f t="shared" si="50"/>
        <v>0.24535329719487048</v>
      </c>
      <c r="L230" s="34">
        <f>SUM(L225:L229)</f>
        <v>0</v>
      </c>
      <c r="M230" s="39">
        <f t="shared" si="51"/>
        <v>0</v>
      </c>
      <c r="N230" s="34">
        <f t="shared" si="52"/>
        <v>167294506</v>
      </c>
      <c r="O230" s="39">
        <f t="shared" si="53"/>
        <v>0.76712992610168529</v>
      </c>
      <c r="P230" s="34">
        <f>SUM(P225:P229)</f>
        <v>48109954</v>
      </c>
      <c r="Q230" s="34">
        <f>SUM(Q225:Q229)</f>
        <v>180139536</v>
      </c>
      <c r="R230" s="34">
        <f>SUM(R225:R229)</f>
        <v>189707010</v>
      </c>
      <c r="S230" s="34">
        <f>SUM(S225:S229)</f>
        <v>144504085</v>
      </c>
      <c r="T230" s="39">
        <f t="shared" si="54"/>
        <v>0.7617224318700716</v>
      </c>
      <c r="U230" s="39">
        <f t="shared" si="55"/>
        <v>0.11216624734249381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877975273</v>
      </c>
      <c r="E231" s="34">
        <f>SUM(E208:E215,E217:E223,E225:E229)</f>
        <v>928882144</v>
      </c>
      <c r="F231" s="34">
        <f>SUM(F208:F215,F217:F223,F225:F229)</f>
        <v>183810554</v>
      </c>
      <c r="G231" s="39">
        <f t="shared" si="48"/>
        <v>0.20935732434915624</v>
      </c>
      <c r="H231" s="34">
        <f>SUM(H208:H215,H217:H223,H225:H229)</f>
        <v>237987868</v>
      </c>
      <c r="I231" s="39">
        <f t="shared" si="49"/>
        <v>0.27106443121889606</v>
      </c>
      <c r="J231" s="34">
        <f>SUM(J208:J215,J217:J223,J225:J229)</f>
        <v>228848574</v>
      </c>
      <c r="K231" s="39">
        <f t="shared" si="50"/>
        <v>0.24636987100916863</v>
      </c>
      <c r="L231" s="34">
        <f>SUM(L208:L215,L217:L223,L225:L229)</f>
        <v>0</v>
      </c>
      <c r="M231" s="39">
        <f t="shared" si="51"/>
        <v>0</v>
      </c>
      <c r="N231" s="34">
        <f t="shared" si="52"/>
        <v>650646996</v>
      </c>
      <c r="O231" s="39">
        <f t="shared" si="53"/>
        <v>0.70046237857275462</v>
      </c>
      <c r="P231" s="34">
        <f>SUM(P208:P215,P217:P223,P225:P229)</f>
        <v>188658175</v>
      </c>
      <c r="Q231" s="34">
        <f>SUM(Q208:Q215,Q217:Q223,Q225:Q229)</f>
        <v>803797011</v>
      </c>
      <c r="R231" s="34">
        <f>SUM(R208:R215,R217:R223,R225:R229)</f>
        <v>840624202</v>
      </c>
      <c r="S231" s="34">
        <f>SUM(S208:S215,S217:S223,S225:S229)</f>
        <v>568155032</v>
      </c>
      <c r="T231" s="39">
        <f t="shared" si="54"/>
        <v>0.6758727986277987</v>
      </c>
      <c r="U231" s="39">
        <f t="shared" si="55"/>
        <v>0.21303290461704094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88021229</v>
      </c>
      <c r="E235" s="33">
        <v>91321205</v>
      </c>
      <c r="F235" s="33">
        <v>20972273</v>
      </c>
      <c r="G235" s="38">
        <f t="shared" si="56"/>
        <v>0.23826380565533797</v>
      </c>
      <c r="H235" s="33">
        <v>24190286</v>
      </c>
      <c r="I235" s="38">
        <f t="shared" si="57"/>
        <v>0.27482331563445905</v>
      </c>
      <c r="J235" s="33">
        <v>22120921</v>
      </c>
      <c r="K235" s="38">
        <f t="shared" si="58"/>
        <v>0.24223203143234914</v>
      </c>
      <c r="L235" s="33">
        <v>0</v>
      </c>
      <c r="M235" s="38">
        <f t="shared" si="59"/>
        <v>0</v>
      </c>
      <c r="N235" s="33">
        <f t="shared" si="60"/>
        <v>67283480</v>
      </c>
      <c r="O235" s="38">
        <f t="shared" si="61"/>
        <v>0.73677827619554515</v>
      </c>
      <c r="P235" s="33">
        <v>20789089</v>
      </c>
      <c r="Q235" s="33">
        <v>70941284</v>
      </c>
      <c r="R235" s="33">
        <v>72516284</v>
      </c>
      <c r="S235" s="33">
        <v>62147671</v>
      </c>
      <c r="T235" s="38">
        <f t="shared" si="62"/>
        <v>0.85701676329691689</v>
      </c>
      <c r="U235" s="38">
        <f t="shared" si="63"/>
        <v>6.4063990490396128E-2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318363014</v>
      </c>
      <c r="E236" s="33">
        <v>310593014</v>
      </c>
      <c r="F236" s="33">
        <v>83727967</v>
      </c>
      <c r="G236" s="38">
        <f t="shared" si="56"/>
        <v>0.26299527054986355</v>
      </c>
      <c r="H236" s="33">
        <v>84399572</v>
      </c>
      <c r="I236" s="38">
        <f t="shared" si="57"/>
        <v>0.26510482778630812</v>
      </c>
      <c r="J236" s="33">
        <v>81072635</v>
      </c>
      <c r="K236" s="38">
        <f t="shared" si="58"/>
        <v>0.26102530110352062</v>
      </c>
      <c r="L236" s="33">
        <v>0</v>
      </c>
      <c r="M236" s="38">
        <f t="shared" si="59"/>
        <v>0</v>
      </c>
      <c r="N236" s="33">
        <f t="shared" si="60"/>
        <v>249200174</v>
      </c>
      <c r="O236" s="38">
        <f t="shared" si="61"/>
        <v>0.8023367003354428</v>
      </c>
      <c r="P236" s="33">
        <v>59583991</v>
      </c>
      <c r="Q236" s="33">
        <v>280221982</v>
      </c>
      <c r="R236" s="33">
        <v>301859903</v>
      </c>
      <c r="S236" s="33">
        <v>216859041</v>
      </c>
      <c r="T236" s="38">
        <f t="shared" si="62"/>
        <v>0.71840956299518854</v>
      </c>
      <c r="U236" s="38">
        <f t="shared" si="63"/>
        <v>0.36064458992013471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30218363</v>
      </c>
      <c r="E238" s="33">
        <v>30218363</v>
      </c>
      <c r="F238" s="33">
        <v>7056095</v>
      </c>
      <c r="G238" s="38">
        <f t="shared" si="56"/>
        <v>0.23350354881897475</v>
      </c>
      <c r="H238" s="33">
        <v>7781015</v>
      </c>
      <c r="I238" s="38">
        <f t="shared" si="57"/>
        <v>0.25749293566961257</v>
      </c>
      <c r="J238" s="33">
        <v>10981891</v>
      </c>
      <c r="K238" s="38">
        <f t="shared" si="58"/>
        <v>0.36341779996487567</v>
      </c>
      <c r="L238" s="33">
        <v>0</v>
      </c>
      <c r="M238" s="38">
        <f t="shared" si="59"/>
        <v>0</v>
      </c>
      <c r="N238" s="33">
        <f t="shared" si="60"/>
        <v>25819001</v>
      </c>
      <c r="O238" s="38">
        <f t="shared" si="61"/>
        <v>0.8544142844534629</v>
      </c>
      <c r="P238" s="33">
        <v>6907663</v>
      </c>
      <c r="Q238" s="33">
        <v>29766636</v>
      </c>
      <c r="R238" s="33">
        <v>29485471</v>
      </c>
      <c r="S238" s="33">
        <v>20555668</v>
      </c>
      <c r="T238" s="38">
        <f t="shared" si="62"/>
        <v>0.69714565522795957</v>
      </c>
      <c r="U238" s="38">
        <f t="shared" si="63"/>
        <v>0.58981279196741365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112712398</v>
      </c>
      <c r="E239" s="33">
        <v>107698538</v>
      </c>
      <c r="F239" s="33">
        <v>1944244</v>
      </c>
      <c r="G239" s="38">
        <f t="shared" si="56"/>
        <v>1.7249601947072406E-2</v>
      </c>
      <c r="H239" s="33">
        <v>7350746</v>
      </c>
      <c r="I239" s="38">
        <f t="shared" si="57"/>
        <v>6.5216836217077023E-2</v>
      </c>
      <c r="J239" s="33">
        <v>8094546</v>
      </c>
      <c r="K239" s="38">
        <f t="shared" si="58"/>
        <v>7.5159293248716147E-2</v>
      </c>
      <c r="L239" s="33">
        <v>0</v>
      </c>
      <c r="M239" s="38">
        <f t="shared" si="59"/>
        <v>0</v>
      </c>
      <c r="N239" s="33">
        <f t="shared" si="60"/>
        <v>17389536</v>
      </c>
      <c r="O239" s="38">
        <f t="shared" si="61"/>
        <v>0.16146492165009704</v>
      </c>
      <c r="P239" s="33">
        <v>2248403</v>
      </c>
      <c r="Q239" s="33">
        <v>1020000</v>
      </c>
      <c r="R239" s="33">
        <v>2020000</v>
      </c>
      <c r="S239" s="33">
        <v>7422777</v>
      </c>
      <c r="T239" s="38">
        <f t="shared" si="62"/>
        <v>3.6746420792079206</v>
      </c>
      <c r="U239" s="38">
        <f t="shared" si="63"/>
        <v>2.6001312931889879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549315004</v>
      </c>
      <c r="E240" s="34">
        <f>SUM(E234:E239)</f>
        <v>539831120</v>
      </c>
      <c r="F240" s="34">
        <f>SUM(F234:F239)</f>
        <v>113700579</v>
      </c>
      <c r="G240" s="39">
        <f t="shared" si="56"/>
        <v>0.20698611574789608</v>
      </c>
      <c r="H240" s="34">
        <f>SUM(H234:H239)</f>
        <v>123721619</v>
      </c>
      <c r="I240" s="39">
        <f t="shared" si="57"/>
        <v>0.22522890891216218</v>
      </c>
      <c r="J240" s="34">
        <f>SUM(J234:J239)</f>
        <v>122269993</v>
      </c>
      <c r="K240" s="39">
        <f t="shared" si="58"/>
        <v>0.22649674772362141</v>
      </c>
      <c r="L240" s="34">
        <f>SUM(L234:L239)</f>
        <v>0</v>
      </c>
      <c r="M240" s="39">
        <f t="shared" si="59"/>
        <v>0</v>
      </c>
      <c r="N240" s="34">
        <f t="shared" si="60"/>
        <v>359692191</v>
      </c>
      <c r="O240" s="39">
        <f t="shared" si="61"/>
        <v>0.66630503072886937</v>
      </c>
      <c r="P240" s="34">
        <f>SUM(P234:P239)</f>
        <v>89529146</v>
      </c>
      <c r="Q240" s="34">
        <f>SUM(Q234:Q239)</f>
        <v>381949902</v>
      </c>
      <c r="R240" s="34">
        <f>SUM(R234:R239)</f>
        <v>405881658</v>
      </c>
      <c r="S240" s="34">
        <f>SUM(S234:S239)</f>
        <v>306985157</v>
      </c>
      <c r="T240" s="39">
        <f t="shared" si="62"/>
        <v>0.75634153687230676</v>
      </c>
      <c r="U240" s="39">
        <f t="shared" si="63"/>
        <v>0.36570042788077073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17717957</v>
      </c>
      <c r="E241" s="33">
        <v>19756957</v>
      </c>
      <c r="F241" s="33">
        <v>3096153</v>
      </c>
      <c r="G241" s="38">
        <f t="shared" si="56"/>
        <v>0.17474661440932496</v>
      </c>
      <c r="H241" s="33">
        <v>3955921</v>
      </c>
      <c r="I241" s="38">
        <f t="shared" si="57"/>
        <v>0.22327184787726936</v>
      </c>
      <c r="J241" s="33">
        <v>3313957</v>
      </c>
      <c r="K241" s="38">
        <f t="shared" si="58"/>
        <v>0.16773620553003177</v>
      </c>
      <c r="L241" s="33">
        <v>0</v>
      </c>
      <c r="M241" s="38">
        <f t="shared" si="59"/>
        <v>0</v>
      </c>
      <c r="N241" s="33">
        <f t="shared" si="60"/>
        <v>10366031</v>
      </c>
      <c r="O241" s="38">
        <f t="shared" si="61"/>
        <v>0.52467750980072492</v>
      </c>
      <c r="P241" s="33">
        <v>3012254</v>
      </c>
      <c r="Q241" s="33">
        <v>16519446</v>
      </c>
      <c r="R241" s="33">
        <v>17917947</v>
      </c>
      <c r="S241" s="33">
        <v>11208741</v>
      </c>
      <c r="T241" s="38">
        <f t="shared" si="62"/>
        <v>0.62555944606823544</v>
      </c>
      <c r="U241" s="38">
        <f t="shared" si="63"/>
        <v>0.1001585523664339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55708524</v>
      </c>
      <c r="E243" s="33">
        <v>51861454</v>
      </c>
      <c r="F243" s="33">
        <v>10978484</v>
      </c>
      <c r="G243" s="38">
        <f t="shared" si="56"/>
        <v>0.19707009289996627</v>
      </c>
      <c r="H243" s="33">
        <v>12450142</v>
      </c>
      <c r="I243" s="38">
        <f t="shared" si="57"/>
        <v>0.22348719919414844</v>
      </c>
      <c r="J243" s="33">
        <v>11626060</v>
      </c>
      <c r="K243" s="38">
        <f t="shared" si="58"/>
        <v>0.22417535767508562</v>
      </c>
      <c r="L243" s="33">
        <v>0</v>
      </c>
      <c r="M243" s="38">
        <f t="shared" si="59"/>
        <v>0</v>
      </c>
      <c r="N243" s="33">
        <f t="shared" si="60"/>
        <v>35054686</v>
      </c>
      <c r="O243" s="38">
        <f t="shared" si="61"/>
        <v>0.67592948705217559</v>
      </c>
      <c r="P243" s="33">
        <v>13172540</v>
      </c>
      <c r="Q243" s="33">
        <v>39021696</v>
      </c>
      <c r="R243" s="33">
        <v>38976696</v>
      </c>
      <c r="S243" s="33">
        <v>39459776</v>
      </c>
      <c r="T243" s="38">
        <f t="shared" si="62"/>
        <v>1.0123940726017413</v>
      </c>
      <c r="U243" s="38">
        <f t="shared" si="63"/>
        <v>-0.11740180709263359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21060442</v>
      </c>
      <c r="E244" s="33">
        <v>21060442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19617040</v>
      </c>
      <c r="R244" s="33">
        <v>19617040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139967843</v>
      </c>
      <c r="E246" s="33">
        <v>139967843</v>
      </c>
      <c r="F246" s="33">
        <v>10054132</v>
      </c>
      <c r="G246" s="38">
        <f t="shared" si="56"/>
        <v>7.1831727806221893E-2</v>
      </c>
      <c r="H246" s="33">
        <v>40170840</v>
      </c>
      <c r="I246" s="38">
        <f t="shared" si="57"/>
        <v>0.28700049339190004</v>
      </c>
      <c r="J246" s="33">
        <v>10079203</v>
      </c>
      <c r="K246" s="38">
        <f t="shared" si="58"/>
        <v>7.2010847520169327E-2</v>
      </c>
      <c r="L246" s="33">
        <v>0</v>
      </c>
      <c r="M246" s="38">
        <f t="shared" si="59"/>
        <v>0</v>
      </c>
      <c r="N246" s="33">
        <f t="shared" si="60"/>
        <v>60304175</v>
      </c>
      <c r="O246" s="38">
        <f t="shared" si="61"/>
        <v>0.43084306871829126</v>
      </c>
      <c r="P246" s="33">
        <v>32091706</v>
      </c>
      <c r="Q246" s="33">
        <v>133162721</v>
      </c>
      <c r="R246" s="33">
        <v>133162721</v>
      </c>
      <c r="S246" s="33">
        <v>122888751</v>
      </c>
      <c r="T246" s="38">
        <f t="shared" si="62"/>
        <v>0.92284649996000012</v>
      </c>
      <c r="U246" s="38">
        <f t="shared" si="63"/>
        <v>-0.68592498635005561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234454766</v>
      </c>
      <c r="E247" s="34">
        <f>SUM(E241:E246)</f>
        <v>232646696</v>
      </c>
      <c r="F247" s="34">
        <f>SUM(F241:F246)</f>
        <v>24128769</v>
      </c>
      <c r="G247" s="39">
        <f t="shared" si="56"/>
        <v>0.10291438903826762</v>
      </c>
      <c r="H247" s="34">
        <f>SUM(H241:H246)</f>
        <v>56576903</v>
      </c>
      <c r="I247" s="39">
        <f t="shared" si="57"/>
        <v>0.24131265900561816</v>
      </c>
      <c r="J247" s="34">
        <f>SUM(J241:J246)</f>
        <v>25019220</v>
      </c>
      <c r="K247" s="39">
        <f t="shared" si="58"/>
        <v>0.10754169489688346</v>
      </c>
      <c r="L247" s="34">
        <f>SUM(L241:L246)</f>
        <v>0</v>
      </c>
      <c r="M247" s="39">
        <f t="shared" si="59"/>
        <v>0</v>
      </c>
      <c r="N247" s="34">
        <f t="shared" si="60"/>
        <v>105724892</v>
      </c>
      <c r="O247" s="39">
        <f t="shared" si="61"/>
        <v>0.45444398660189872</v>
      </c>
      <c r="P247" s="34">
        <f>SUM(P241:P246)</f>
        <v>48276500</v>
      </c>
      <c r="Q247" s="34">
        <f>SUM(Q241:Q246)</f>
        <v>208320903</v>
      </c>
      <c r="R247" s="34">
        <f>SUM(R241:R246)</f>
        <v>209674404</v>
      </c>
      <c r="S247" s="34">
        <f>SUM(S241:S246)</f>
        <v>173557268</v>
      </c>
      <c r="T247" s="39">
        <f t="shared" si="62"/>
        <v>0.82774656652893119</v>
      </c>
      <c r="U247" s="39">
        <f t="shared" si="63"/>
        <v>-0.48175157685416303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12597500</v>
      </c>
      <c r="E248" s="33">
        <v>12952010</v>
      </c>
      <c r="F248" s="33">
        <v>1092757</v>
      </c>
      <c r="G248" s="38">
        <f t="shared" si="56"/>
        <v>8.6743957134352054E-2</v>
      </c>
      <c r="H248" s="33">
        <v>28225</v>
      </c>
      <c r="I248" s="38">
        <f t="shared" si="57"/>
        <v>2.2405239134748959E-3</v>
      </c>
      <c r="J248" s="33">
        <v>17296</v>
      </c>
      <c r="K248" s="38">
        <f t="shared" si="58"/>
        <v>1.3353911863872867E-3</v>
      </c>
      <c r="L248" s="33">
        <v>0</v>
      </c>
      <c r="M248" s="38">
        <f t="shared" si="59"/>
        <v>0</v>
      </c>
      <c r="N248" s="33">
        <f t="shared" si="60"/>
        <v>1138278</v>
      </c>
      <c r="O248" s="38">
        <f t="shared" si="61"/>
        <v>8.7884274332709747E-2</v>
      </c>
      <c r="P248" s="33">
        <v>911480</v>
      </c>
      <c r="Q248" s="33">
        <v>12891416</v>
      </c>
      <c r="R248" s="33">
        <v>12887791</v>
      </c>
      <c r="S248" s="33">
        <v>3741500</v>
      </c>
      <c r="T248" s="38">
        <f t="shared" si="62"/>
        <v>0.29031352230960294</v>
      </c>
      <c r="U248" s="38">
        <f t="shared" si="63"/>
        <v>-0.98102426822310962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9605703</v>
      </c>
      <c r="E249" s="33">
        <v>9605703</v>
      </c>
      <c r="F249" s="33">
        <v>1332113</v>
      </c>
      <c r="G249" s="38">
        <f t="shared" si="56"/>
        <v>0.13867938661022519</v>
      </c>
      <c r="H249" s="33">
        <v>1585256</v>
      </c>
      <c r="I249" s="38">
        <f t="shared" si="57"/>
        <v>0.16503279353942132</v>
      </c>
      <c r="J249" s="33">
        <v>1669627</v>
      </c>
      <c r="K249" s="38">
        <f t="shared" si="58"/>
        <v>0.17381622146760106</v>
      </c>
      <c r="L249" s="33">
        <v>0</v>
      </c>
      <c r="M249" s="38">
        <f t="shared" si="59"/>
        <v>0</v>
      </c>
      <c r="N249" s="33">
        <f t="shared" si="60"/>
        <v>4586996</v>
      </c>
      <c r="O249" s="38">
        <f t="shared" si="61"/>
        <v>0.47752840161724758</v>
      </c>
      <c r="P249" s="33">
        <v>0</v>
      </c>
      <c r="Q249" s="33">
        <v>4279694</v>
      </c>
      <c r="R249" s="33">
        <v>9118226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76370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76370</v>
      </c>
      <c r="O251" s="38">
        <f t="shared" si="61"/>
        <v>0</v>
      </c>
      <c r="P251" s="33">
        <v>0</v>
      </c>
      <c r="Q251" s="33">
        <v>100000</v>
      </c>
      <c r="R251" s="33">
        <v>100000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36730247</v>
      </c>
      <c r="E253" s="33">
        <v>41558226</v>
      </c>
      <c r="F253" s="33">
        <v>269069</v>
      </c>
      <c r="G253" s="38">
        <f t="shared" si="56"/>
        <v>7.325542896566963E-3</v>
      </c>
      <c r="H253" s="33">
        <v>6038710</v>
      </c>
      <c r="I253" s="38">
        <f t="shared" si="57"/>
        <v>0.16440700766319377</v>
      </c>
      <c r="J253" s="33">
        <v>5650138</v>
      </c>
      <c r="K253" s="38">
        <f t="shared" si="58"/>
        <v>0.13595715081774665</v>
      </c>
      <c r="L253" s="33">
        <v>0</v>
      </c>
      <c r="M253" s="38">
        <f t="shared" si="59"/>
        <v>0</v>
      </c>
      <c r="N253" s="33">
        <f t="shared" si="60"/>
        <v>11957917</v>
      </c>
      <c r="O253" s="38">
        <f t="shared" si="61"/>
        <v>0.28773887027805278</v>
      </c>
      <c r="P253" s="33">
        <v>511593</v>
      </c>
      <c r="Q253" s="33">
        <v>42523409</v>
      </c>
      <c r="R253" s="33">
        <v>42878664</v>
      </c>
      <c r="S253" s="33">
        <v>13444313</v>
      </c>
      <c r="T253" s="38">
        <f t="shared" si="62"/>
        <v>0.31354318781947121</v>
      </c>
      <c r="U253" s="38">
        <f t="shared" si="63"/>
        <v>10.044205061445329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58933450</v>
      </c>
      <c r="E254" s="34">
        <f>SUM(E248:E253)</f>
        <v>64115939</v>
      </c>
      <c r="F254" s="34">
        <f>SUM(F248:F253)</f>
        <v>2693939</v>
      </c>
      <c r="G254" s="39">
        <f t="shared" si="56"/>
        <v>4.5711544123074418E-2</v>
      </c>
      <c r="H254" s="34">
        <f>SUM(H248:H253)</f>
        <v>7652191</v>
      </c>
      <c r="I254" s="39">
        <f t="shared" si="57"/>
        <v>0.12984461286417137</v>
      </c>
      <c r="J254" s="34">
        <f>SUM(J248:J253)</f>
        <v>7413431</v>
      </c>
      <c r="K254" s="39">
        <f t="shared" si="58"/>
        <v>0.1156253985455941</v>
      </c>
      <c r="L254" s="34">
        <f>SUM(L248:L253)</f>
        <v>0</v>
      </c>
      <c r="M254" s="39">
        <f t="shared" si="59"/>
        <v>0</v>
      </c>
      <c r="N254" s="34">
        <f t="shared" si="60"/>
        <v>17759561</v>
      </c>
      <c r="O254" s="39">
        <f t="shared" si="61"/>
        <v>0.27699135779638195</v>
      </c>
      <c r="P254" s="34">
        <f>SUM(P248:P253)</f>
        <v>1423073</v>
      </c>
      <c r="Q254" s="34">
        <f>SUM(Q248:Q253)</f>
        <v>59794519</v>
      </c>
      <c r="R254" s="34">
        <f>SUM(R248:R253)</f>
        <v>64984681</v>
      </c>
      <c r="S254" s="34">
        <f>SUM(S248:S253)</f>
        <v>17185813</v>
      </c>
      <c r="T254" s="39">
        <f t="shared" si="62"/>
        <v>0.26445945006639332</v>
      </c>
      <c r="U254" s="39">
        <f t="shared" si="63"/>
        <v>4.2094523611929962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126915579</v>
      </c>
      <c r="E255" s="33">
        <v>143010435</v>
      </c>
      <c r="F255" s="33">
        <v>28475340</v>
      </c>
      <c r="G255" s="38">
        <f t="shared" si="56"/>
        <v>0.22436441786236502</v>
      </c>
      <c r="H255" s="33">
        <v>39090354</v>
      </c>
      <c r="I255" s="38">
        <f t="shared" si="57"/>
        <v>0.30800280239827765</v>
      </c>
      <c r="J255" s="33">
        <v>31493836</v>
      </c>
      <c r="K255" s="38">
        <f t="shared" si="58"/>
        <v>0.22022054544481318</v>
      </c>
      <c r="L255" s="33">
        <v>0</v>
      </c>
      <c r="M255" s="38">
        <f t="shared" si="59"/>
        <v>0</v>
      </c>
      <c r="N255" s="33">
        <f t="shared" si="60"/>
        <v>99059530</v>
      </c>
      <c r="O255" s="38">
        <f t="shared" si="61"/>
        <v>0.69267344022833022</v>
      </c>
      <c r="P255" s="33">
        <v>27886270</v>
      </c>
      <c r="Q255" s="33">
        <v>112367000</v>
      </c>
      <c r="R255" s="33">
        <v>114865308</v>
      </c>
      <c r="S255" s="33">
        <v>84960811</v>
      </c>
      <c r="T255" s="38">
        <f t="shared" si="62"/>
        <v>0.73965597167075026</v>
      </c>
      <c r="U255" s="38">
        <f t="shared" si="63"/>
        <v>0.12936710431334131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137587665</v>
      </c>
      <c r="E257" s="33">
        <v>137587665</v>
      </c>
      <c r="F257" s="33">
        <v>30588778</v>
      </c>
      <c r="G257" s="38">
        <f t="shared" si="56"/>
        <v>0.22232209551633861</v>
      </c>
      <c r="H257" s="33">
        <v>32238314</v>
      </c>
      <c r="I257" s="38">
        <f t="shared" si="57"/>
        <v>0.23431107723210506</v>
      </c>
      <c r="J257" s="33">
        <v>32769998</v>
      </c>
      <c r="K257" s="38">
        <f t="shared" si="58"/>
        <v>0.23817540620374653</v>
      </c>
      <c r="L257" s="33">
        <v>0</v>
      </c>
      <c r="M257" s="38">
        <f t="shared" si="59"/>
        <v>0</v>
      </c>
      <c r="N257" s="33">
        <f t="shared" si="60"/>
        <v>95597090</v>
      </c>
      <c r="O257" s="38">
        <f t="shared" si="61"/>
        <v>0.69480857895219028</v>
      </c>
      <c r="P257" s="33">
        <v>55735782</v>
      </c>
      <c r="Q257" s="33">
        <v>137935233</v>
      </c>
      <c r="R257" s="33">
        <v>153903608</v>
      </c>
      <c r="S257" s="33">
        <v>84525168</v>
      </c>
      <c r="T257" s="38">
        <f t="shared" si="62"/>
        <v>0.5492084889913692</v>
      </c>
      <c r="U257" s="38">
        <f t="shared" si="63"/>
        <v>-0.41204739892229381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-3047954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-1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264503244</v>
      </c>
      <c r="E259" s="34">
        <f>SUM(E255:E258)</f>
        <v>280598100</v>
      </c>
      <c r="F259" s="34">
        <f>SUM(F255:F258)</f>
        <v>59064118</v>
      </c>
      <c r="G259" s="39">
        <f t="shared" si="56"/>
        <v>0.22330205522923569</v>
      </c>
      <c r="H259" s="34">
        <f>SUM(H255:H258)</f>
        <v>71328668</v>
      </c>
      <c r="I259" s="39">
        <f t="shared" si="57"/>
        <v>0.26967029561270711</v>
      </c>
      <c r="J259" s="34">
        <f>SUM(J255:J258)</f>
        <v>64263834</v>
      </c>
      <c r="K259" s="39">
        <f t="shared" si="58"/>
        <v>0.229024480208526</v>
      </c>
      <c r="L259" s="34">
        <f>SUM(L255:L258)</f>
        <v>0</v>
      </c>
      <c r="M259" s="39">
        <f t="shared" si="59"/>
        <v>0</v>
      </c>
      <c r="N259" s="34">
        <f t="shared" si="60"/>
        <v>194656620</v>
      </c>
      <c r="O259" s="39">
        <f t="shared" si="61"/>
        <v>0.69372037800683606</v>
      </c>
      <c r="P259" s="34">
        <f>SUM(P255:P258)</f>
        <v>80574098</v>
      </c>
      <c r="Q259" s="34">
        <f>SUM(Q255:Q258)</f>
        <v>250302233</v>
      </c>
      <c r="R259" s="34">
        <f>SUM(R255:R258)</f>
        <v>268768916</v>
      </c>
      <c r="S259" s="34">
        <f>SUM(S255:S258)</f>
        <v>169485979</v>
      </c>
      <c r="T259" s="39">
        <f t="shared" si="62"/>
        <v>0.6306011183227751</v>
      </c>
      <c r="U259" s="39">
        <f t="shared" si="63"/>
        <v>-0.20242564800415142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1107206464</v>
      </c>
      <c r="E260" s="34">
        <f>SUM(E234:E239,E241:E246,E248:E253,E255:E258)</f>
        <v>1117191855</v>
      </c>
      <c r="F260" s="34">
        <f>SUM(F234:F239,F241:F246,F248:F253,F255:F258)</f>
        <v>199587405</v>
      </c>
      <c r="G260" s="39">
        <f t="shared" si="56"/>
        <v>0.18026213853462475</v>
      </c>
      <c r="H260" s="34">
        <f>SUM(H234:H239,H241:H246,H248:H253,H255:H258)</f>
        <v>259279381</v>
      </c>
      <c r="I260" s="39">
        <f t="shared" si="57"/>
        <v>0.23417437436492422</v>
      </c>
      <c r="J260" s="34">
        <f>SUM(J234:J239,J241:J246,J248:J253,J255:J258)</f>
        <v>218966478</v>
      </c>
      <c r="K260" s="39">
        <f t="shared" si="58"/>
        <v>0.19599720228894796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677833264</v>
      </c>
      <c r="O260" s="39">
        <f t="shared" si="61"/>
        <v>0.60672950752939392</v>
      </c>
      <c r="P260" s="34">
        <f>SUM(P234:P239,P241:P246,P248:P253,P255:P258)</f>
        <v>219802817</v>
      </c>
      <c r="Q260" s="34">
        <f>SUM(Q234:Q239,Q241:Q246,Q248:Q253,Q255:Q258)</f>
        <v>900367557</v>
      </c>
      <c r="R260" s="34">
        <f>SUM(R234:R239,R241:R246,R248:R253,R255:R258)</f>
        <v>949309659</v>
      </c>
      <c r="S260" s="34">
        <f>SUM(S234:S239,S241:S246,S248:S253,S255:S258)</f>
        <v>667214217</v>
      </c>
      <c r="T260" s="39">
        <f t="shared" si="62"/>
        <v>0.70284149189300515</v>
      </c>
      <c r="U260" s="39">
        <f t="shared" si="63"/>
        <v>-3.8049512349971337E-3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1489218</v>
      </c>
      <c r="E263" s="33">
        <v>1382603</v>
      </c>
      <c r="F263" s="33">
        <v>187513</v>
      </c>
      <c r="G263" s="38">
        <f t="shared" ref="G263:G299" si="64">IF(($D263     =0),0,($F263     /$D263     ))</f>
        <v>0.1259137345909061</v>
      </c>
      <c r="H263" s="33">
        <v>252427</v>
      </c>
      <c r="I263" s="38">
        <f t="shared" ref="I263:I299" si="65">IF(($D263     =0),0,($H263     /$D263     ))</f>
        <v>0.16950305462329893</v>
      </c>
      <c r="J263" s="33">
        <v>201390</v>
      </c>
      <c r="K263" s="38">
        <f t="shared" ref="K263:K299" si="66">IF(($E263     =0),0,($J263     /$E263     ))</f>
        <v>0.1456600340083162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641330</v>
      </c>
      <c r="O263" s="38">
        <f t="shared" ref="O263:O299" si="69">IF(($E263     =0),0,($N263     /$E263     ))</f>
        <v>0.46385694230375601</v>
      </c>
      <c r="P263" s="33">
        <v>1230</v>
      </c>
      <c r="Q263" s="33">
        <v>11311</v>
      </c>
      <c r="R263" s="33">
        <v>11311</v>
      </c>
      <c r="S263" s="33">
        <v>4836</v>
      </c>
      <c r="T263" s="38">
        <f t="shared" ref="T263:T299" si="70">IF(($R263     =0),0,($S263     /$R263     ))</f>
        <v>0.42754840420829282</v>
      </c>
      <c r="U263" s="38">
        <f t="shared" ref="U263:U299" si="71">IF(($P263     =0),0,(($J263     /$P263     )-1))</f>
        <v>162.73170731707316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20069890</v>
      </c>
      <c r="E264" s="33">
        <v>20852647</v>
      </c>
      <c r="F264" s="33">
        <v>5248131</v>
      </c>
      <c r="G264" s="38">
        <f t="shared" si="64"/>
        <v>0.26149276353781709</v>
      </c>
      <c r="H264" s="33">
        <v>5740394</v>
      </c>
      <c r="I264" s="38">
        <f t="shared" si="65"/>
        <v>0.28602020240270376</v>
      </c>
      <c r="J264" s="33">
        <v>5628263</v>
      </c>
      <c r="K264" s="38">
        <f t="shared" si="66"/>
        <v>0.2699064056472063</v>
      </c>
      <c r="L264" s="33">
        <v>0</v>
      </c>
      <c r="M264" s="38">
        <f t="shared" si="67"/>
        <v>0</v>
      </c>
      <c r="N264" s="33">
        <f t="shared" si="68"/>
        <v>16616788</v>
      </c>
      <c r="O264" s="38">
        <f t="shared" si="69"/>
        <v>0.7968670835889563</v>
      </c>
      <c r="P264" s="33">
        <v>5003945</v>
      </c>
      <c r="Q264" s="33">
        <v>19952556</v>
      </c>
      <c r="R264" s="33">
        <v>19806739</v>
      </c>
      <c r="S264" s="33">
        <v>14878237</v>
      </c>
      <c r="T264" s="38">
        <f t="shared" si="70"/>
        <v>0.75117044759361951</v>
      </c>
      <c r="U264" s="38">
        <f t="shared" si="71"/>
        <v>0.12476516028853224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18793920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21559108</v>
      </c>
      <c r="E267" s="34">
        <f>SUM(E263:E266)</f>
        <v>22235250</v>
      </c>
      <c r="F267" s="34">
        <f>SUM(F263:F266)</f>
        <v>5435644</v>
      </c>
      <c r="G267" s="39">
        <f t="shared" si="64"/>
        <v>0.25212749989470806</v>
      </c>
      <c r="H267" s="34">
        <f>SUM(H263:H266)</f>
        <v>5992821</v>
      </c>
      <c r="I267" s="39">
        <f t="shared" si="65"/>
        <v>0.27797165819661929</v>
      </c>
      <c r="J267" s="34">
        <f>SUM(J263:J266)</f>
        <v>5829653</v>
      </c>
      <c r="K267" s="39">
        <f t="shared" si="66"/>
        <v>0.2621806815754264</v>
      </c>
      <c r="L267" s="34">
        <f>SUM(L263:L266)</f>
        <v>0</v>
      </c>
      <c r="M267" s="39">
        <f t="shared" si="67"/>
        <v>0</v>
      </c>
      <c r="N267" s="34">
        <f t="shared" si="68"/>
        <v>17258118</v>
      </c>
      <c r="O267" s="39">
        <f t="shared" si="69"/>
        <v>0.77616028603231357</v>
      </c>
      <c r="P267" s="34">
        <f>SUM(P263:P266)</f>
        <v>5005175</v>
      </c>
      <c r="Q267" s="34">
        <f>SUM(Q263:Q266)</f>
        <v>38757787</v>
      </c>
      <c r="R267" s="34">
        <f>SUM(R263:R266)</f>
        <v>19818050</v>
      </c>
      <c r="S267" s="34">
        <f>SUM(S263:S266)</f>
        <v>14883073</v>
      </c>
      <c r="T267" s="39">
        <f t="shared" si="70"/>
        <v>0.75098574279507824</v>
      </c>
      <c r="U267" s="39">
        <f t="shared" si="71"/>
        <v>0.16472510951165553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142970</v>
      </c>
      <c r="E268" s="33">
        <v>142970</v>
      </c>
      <c r="F268" s="33">
        <v>10410</v>
      </c>
      <c r="G268" s="38">
        <f t="shared" si="64"/>
        <v>7.2812478142267614E-2</v>
      </c>
      <c r="H268" s="33">
        <v>44083</v>
      </c>
      <c r="I268" s="38">
        <f t="shared" si="65"/>
        <v>0.30833741344337973</v>
      </c>
      <c r="J268" s="33">
        <v>60287</v>
      </c>
      <c r="K268" s="38">
        <f t="shared" si="66"/>
        <v>0.42167587605791423</v>
      </c>
      <c r="L268" s="33">
        <v>0</v>
      </c>
      <c r="M268" s="38">
        <f t="shared" si="67"/>
        <v>0</v>
      </c>
      <c r="N268" s="33">
        <f t="shared" si="68"/>
        <v>114780</v>
      </c>
      <c r="O268" s="38">
        <f t="shared" si="69"/>
        <v>0.80282576764356162</v>
      </c>
      <c r="P268" s="33">
        <v>20681</v>
      </c>
      <c r="Q268" s="33">
        <v>143898</v>
      </c>
      <c r="R268" s="33">
        <v>115249</v>
      </c>
      <c r="S268" s="33">
        <v>70960</v>
      </c>
      <c r="T268" s="38">
        <f t="shared" si="70"/>
        <v>0.61571033154300692</v>
      </c>
      <c r="U268" s="38">
        <f t="shared" si="71"/>
        <v>1.9150911464629372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3366207</v>
      </c>
      <c r="E269" s="33">
        <v>3291207</v>
      </c>
      <c r="F269" s="33">
        <v>704018</v>
      </c>
      <c r="G269" s="38">
        <f t="shared" si="64"/>
        <v>0.20914281266719487</v>
      </c>
      <c r="H269" s="33">
        <v>858313</v>
      </c>
      <c r="I269" s="38">
        <f t="shared" si="65"/>
        <v>0.25497926895167172</v>
      </c>
      <c r="J269" s="33">
        <v>741657</v>
      </c>
      <c r="K269" s="38">
        <f t="shared" si="66"/>
        <v>0.2253449874164706</v>
      </c>
      <c r="L269" s="33">
        <v>0</v>
      </c>
      <c r="M269" s="38">
        <f t="shared" si="67"/>
        <v>0</v>
      </c>
      <c r="N269" s="33">
        <f t="shared" si="68"/>
        <v>2303988</v>
      </c>
      <c r="O269" s="38">
        <f t="shared" si="69"/>
        <v>0.70004347948943957</v>
      </c>
      <c r="P269" s="33">
        <v>776795</v>
      </c>
      <c r="Q269" s="33">
        <v>5050370</v>
      </c>
      <c r="R269" s="33">
        <v>3911336</v>
      </c>
      <c r="S269" s="33">
        <v>2005781</v>
      </c>
      <c r="T269" s="38">
        <f t="shared" si="70"/>
        <v>0.51281224625038602</v>
      </c>
      <c r="U269" s="38">
        <f t="shared" si="71"/>
        <v>-4.5234585701504293E-2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40000</v>
      </c>
      <c r="E272" s="33">
        <v>40000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14700</v>
      </c>
      <c r="K272" s="38">
        <f t="shared" si="66"/>
        <v>0.36749999999999999</v>
      </c>
      <c r="L272" s="33">
        <v>0</v>
      </c>
      <c r="M272" s="38">
        <f t="shared" si="67"/>
        <v>0</v>
      </c>
      <c r="N272" s="33">
        <f t="shared" si="68"/>
        <v>14700</v>
      </c>
      <c r="O272" s="38">
        <f t="shared" si="69"/>
        <v>0.36749999999999999</v>
      </c>
      <c r="P272" s="33">
        <v>0</v>
      </c>
      <c r="Q272" s="33">
        <v>0</v>
      </c>
      <c r="R272" s="33">
        <v>25000</v>
      </c>
      <c r="S272" s="33">
        <v>21180</v>
      </c>
      <c r="T272" s="38">
        <f t="shared" si="70"/>
        <v>0.84719999999999995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5579856</v>
      </c>
      <c r="E274" s="33">
        <v>5900104</v>
      </c>
      <c r="F274" s="33">
        <v>1403598</v>
      </c>
      <c r="G274" s="38">
        <f t="shared" si="64"/>
        <v>0.25154735175961529</v>
      </c>
      <c r="H274" s="33">
        <v>1698452</v>
      </c>
      <c r="I274" s="38">
        <f t="shared" si="65"/>
        <v>0.30438993407715181</v>
      </c>
      <c r="J274" s="33">
        <v>1488985</v>
      </c>
      <c r="K274" s="38">
        <f t="shared" si="66"/>
        <v>0.25236589049955732</v>
      </c>
      <c r="L274" s="33">
        <v>0</v>
      </c>
      <c r="M274" s="38">
        <f t="shared" si="67"/>
        <v>0</v>
      </c>
      <c r="N274" s="33">
        <f t="shared" si="68"/>
        <v>4591035</v>
      </c>
      <c r="O274" s="38">
        <f t="shared" si="69"/>
        <v>0.77812780927251457</v>
      </c>
      <c r="P274" s="33">
        <v>1243918</v>
      </c>
      <c r="Q274" s="33">
        <v>5013640</v>
      </c>
      <c r="R274" s="33">
        <v>5096610</v>
      </c>
      <c r="S274" s="33">
        <v>3953494</v>
      </c>
      <c r="T274" s="38">
        <f t="shared" si="70"/>
        <v>0.77571052130730034</v>
      </c>
      <c r="U274" s="38">
        <f t="shared" si="71"/>
        <v>0.19701218247505059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9129033</v>
      </c>
      <c r="E275" s="34">
        <f>SUM(E268:E274)</f>
        <v>9374281</v>
      </c>
      <c r="F275" s="34">
        <f>SUM(F268:F274)</f>
        <v>2118026</v>
      </c>
      <c r="G275" s="39">
        <f t="shared" si="64"/>
        <v>0.23200989633841831</v>
      </c>
      <c r="H275" s="34">
        <f>SUM(H268:H274)</f>
        <v>2600848</v>
      </c>
      <c r="I275" s="39">
        <f t="shared" si="65"/>
        <v>0.28489852101531454</v>
      </c>
      <c r="J275" s="34">
        <f>SUM(J268:J274)</f>
        <v>2305629</v>
      </c>
      <c r="K275" s="39">
        <f t="shared" si="66"/>
        <v>0.24595262292649431</v>
      </c>
      <c r="L275" s="34">
        <f>SUM(L268:L274)</f>
        <v>0</v>
      </c>
      <c r="M275" s="39">
        <f t="shared" si="67"/>
        <v>0</v>
      </c>
      <c r="N275" s="34">
        <f t="shared" si="68"/>
        <v>7024503</v>
      </c>
      <c r="O275" s="39">
        <f t="shared" si="69"/>
        <v>0.74933778921284733</v>
      </c>
      <c r="P275" s="34">
        <f>SUM(P268:P274)</f>
        <v>2041394</v>
      </c>
      <c r="Q275" s="34">
        <f>SUM(Q268:Q274)</f>
        <v>10207908</v>
      </c>
      <c r="R275" s="34">
        <f>SUM(R268:R274)</f>
        <v>9148195</v>
      </c>
      <c r="S275" s="34">
        <f>SUM(S268:S274)</f>
        <v>6051415</v>
      </c>
      <c r="T275" s="39">
        <f t="shared" si="70"/>
        <v>0.66148732072283112</v>
      </c>
      <c r="U275" s="39">
        <f t="shared" si="71"/>
        <v>0.12943851113503801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13030</v>
      </c>
      <c r="E276" s="33">
        <v>13030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12293</v>
      </c>
      <c r="R276" s="33">
        <v>12293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10723019</v>
      </c>
      <c r="E278" s="33">
        <v>10723019</v>
      </c>
      <c r="F278" s="33">
        <v>3122071</v>
      </c>
      <c r="G278" s="38">
        <f t="shared" si="64"/>
        <v>0.2911559701610153</v>
      </c>
      <c r="H278" s="33">
        <v>3972332</v>
      </c>
      <c r="I278" s="38">
        <f t="shared" si="65"/>
        <v>0.3704490311916821</v>
      </c>
      <c r="J278" s="33">
        <v>1696075</v>
      </c>
      <c r="K278" s="38">
        <f t="shared" si="66"/>
        <v>0.15817140676520297</v>
      </c>
      <c r="L278" s="33">
        <v>0</v>
      </c>
      <c r="M278" s="38">
        <f t="shared" si="67"/>
        <v>0</v>
      </c>
      <c r="N278" s="33">
        <f t="shared" si="68"/>
        <v>8790478</v>
      </c>
      <c r="O278" s="38">
        <f t="shared" si="69"/>
        <v>0.81977640811790042</v>
      </c>
      <c r="P278" s="33">
        <v>1648442</v>
      </c>
      <c r="Q278" s="33">
        <v>9804160</v>
      </c>
      <c r="R278" s="33">
        <v>8757494</v>
      </c>
      <c r="S278" s="33">
        <v>5293226</v>
      </c>
      <c r="T278" s="38">
        <f t="shared" si="70"/>
        <v>0.60442245235908809</v>
      </c>
      <c r="U278" s="38">
        <f t="shared" si="71"/>
        <v>2.889576945988992E-2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72249</v>
      </c>
      <c r="E279" s="33">
        <v>54549</v>
      </c>
      <c r="F279" s="33">
        <v>2112</v>
      </c>
      <c r="G279" s="38">
        <f t="shared" si="64"/>
        <v>2.9232238508491468E-2</v>
      </c>
      <c r="H279" s="33">
        <v>0</v>
      </c>
      <c r="I279" s="38">
        <f t="shared" si="65"/>
        <v>0</v>
      </c>
      <c r="J279" s="33">
        <v>2025</v>
      </c>
      <c r="K279" s="38">
        <f t="shared" si="66"/>
        <v>3.712258703184293E-2</v>
      </c>
      <c r="L279" s="33">
        <v>0</v>
      </c>
      <c r="M279" s="38">
        <f t="shared" si="67"/>
        <v>0</v>
      </c>
      <c r="N279" s="33">
        <f t="shared" si="68"/>
        <v>4137</v>
      </c>
      <c r="O279" s="38">
        <f t="shared" si="69"/>
        <v>7.58400703954243E-2</v>
      </c>
      <c r="P279" s="33">
        <v>9074</v>
      </c>
      <c r="Q279" s="33">
        <v>67279</v>
      </c>
      <c r="R279" s="33">
        <v>67279</v>
      </c>
      <c r="S279" s="33">
        <v>36408</v>
      </c>
      <c r="T279" s="38">
        <f t="shared" si="70"/>
        <v>0.54114954146167449</v>
      </c>
      <c r="U279" s="38">
        <f t="shared" si="71"/>
        <v>-0.77683491293806484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318000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42100</v>
      </c>
      <c r="E282" s="33">
        <v>42100</v>
      </c>
      <c r="F282" s="33">
        <v>-1967677</v>
      </c>
      <c r="G282" s="38">
        <f t="shared" si="64"/>
        <v>-46.738171021377674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-1967677</v>
      </c>
      <c r="O282" s="38">
        <f t="shared" si="69"/>
        <v>-46.738171021377674</v>
      </c>
      <c r="P282" s="33">
        <v>14892</v>
      </c>
      <c r="Q282" s="33">
        <v>40000</v>
      </c>
      <c r="R282" s="33">
        <v>40000</v>
      </c>
      <c r="S282" s="33">
        <v>49312</v>
      </c>
      <c r="T282" s="38">
        <f t="shared" si="70"/>
        <v>1.2327999999999999</v>
      </c>
      <c r="U282" s="38">
        <f t="shared" si="71"/>
        <v>-1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2855125</v>
      </c>
      <c r="E283" s="33">
        <v>3011480</v>
      </c>
      <c r="F283" s="33">
        <v>655048</v>
      </c>
      <c r="G283" s="38">
        <f t="shared" si="64"/>
        <v>0.22942883411409307</v>
      </c>
      <c r="H283" s="33">
        <v>780737</v>
      </c>
      <c r="I283" s="38">
        <f t="shared" si="65"/>
        <v>0.27345107482159275</v>
      </c>
      <c r="J283" s="33">
        <v>255818</v>
      </c>
      <c r="K283" s="38">
        <f t="shared" si="66"/>
        <v>8.4947600515361224E-2</v>
      </c>
      <c r="L283" s="33">
        <v>0</v>
      </c>
      <c r="M283" s="38">
        <f t="shared" si="67"/>
        <v>0</v>
      </c>
      <c r="N283" s="33">
        <f t="shared" si="68"/>
        <v>1691603</v>
      </c>
      <c r="O283" s="38">
        <f t="shared" si="69"/>
        <v>0.56171815851342199</v>
      </c>
      <c r="P283" s="33">
        <v>342229</v>
      </c>
      <c r="Q283" s="33">
        <v>4704986</v>
      </c>
      <c r="R283" s="33">
        <v>2958085</v>
      </c>
      <c r="S283" s="33">
        <v>1387524</v>
      </c>
      <c r="T283" s="38">
        <f t="shared" si="70"/>
        <v>0.46906157192913661</v>
      </c>
      <c r="U283" s="38">
        <f t="shared" si="71"/>
        <v>-0.2524946746184572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3893864</v>
      </c>
      <c r="E284" s="33">
        <v>3524500</v>
      </c>
      <c r="F284" s="33">
        <v>795175</v>
      </c>
      <c r="G284" s="38">
        <f t="shared" si="64"/>
        <v>0.2042123196906723</v>
      </c>
      <c r="H284" s="33">
        <v>910457</v>
      </c>
      <c r="I284" s="38">
        <f t="shared" si="65"/>
        <v>0.23381838708285652</v>
      </c>
      <c r="J284" s="33">
        <v>848207</v>
      </c>
      <c r="K284" s="38">
        <f t="shared" si="66"/>
        <v>0.24066023549439636</v>
      </c>
      <c r="L284" s="33">
        <v>0</v>
      </c>
      <c r="M284" s="38">
        <f t="shared" si="67"/>
        <v>0</v>
      </c>
      <c r="N284" s="33">
        <f t="shared" si="68"/>
        <v>2553839</v>
      </c>
      <c r="O284" s="38">
        <f t="shared" si="69"/>
        <v>0.72459611292381898</v>
      </c>
      <c r="P284" s="33">
        <v>915427</v>
      </c>
      <c r="Q284" s="33">
        <v>3572468</v>
      </c>
      <c r="R284" s="33">
        <v>3740980</v>
      </c>
      <c r="S284" s="33">
        <v>2449407</v>
      </c>
      <c r="T284" s="38">
        <f t="shared" si="70"/>
        <v>0.65475009222182423</v>
      </c>
      <c r="U284" s="38">
        <f t="shared" si="71"/>
        <v>-7.3430213441377679E-2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17599387</v>
      </c>
      <c r="E285" s="34">
        <f>SUM(E276:E284)</f>
        <v>17368678</v>
      </c>
      <c r="F285" s="34">
        <f>SUM(F276:F284)</f>
        <v>2606729</v>
      </c>
      <c r="G285" s="39">
        <f t="shared" si="64"/>
        <v>0.14811476104252949</v>
      </c>
      <c r="H285" s="34">
        <f>SUM(H276:H284)</f>
        <v>5663526</v>
      </c>
      <c r="I285" s="39">
        <f t="shared" si="65"/>
        <v>0.32180245823334641</v>
      </c>
      <c r="J285" s="34">
        <f>SUM(J276:J284)</f>
        <v>2802125</v>
      </c>
      <c r="K285" s="39">
        <f t="shared" si="66"/>
        <v>0.16133208295991208</v>
      </c>
      <c r="L285" s="34">
        <f>SUM(L276:L284)</f>
        <v>0</v>
      </c>
      <c r="M285" s="39">
        <f t="shared" si="67"/>
        <v>0</v>
      </c>
      <c r="N285" s="34">
        <f t="shared" si="68"/>
        <v>11072380</v>
      </c>
      <c r="O285" s="39">
        <f t="shared" si="69"/>
        <v>0.63749123565996213</v>
      </c>
      <c r="P285" s="34">
        <f>SUM(P276:P284)</f>
        <v>2930064</v>
      </c>
      <c r="Q285" s="34">
        <f>SUM(Q276:Q284)</f>
        <v>18201186</v>
      </c>
      <c r="R285" s="34">
        <f>SUM(R276:R284)</f>
        <v>15894131</v>
      </c>
      <c r="S285" s="34">
        <f>SUM(S276:S284)</f>
        <v>9215877</v>
      </c>
      <c r="T285" s="39">
        <f t="shared" si="70"/>
        <v>0.57982893182395434</v>
      </c>
      <c r="U285" s="39">
        <f t="shared" si="71"/>
        <v>-4.3664233955299281E-2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1375692</v>
      </c>
      <c r="E288" s="33">
        <v>1375692</v>
      </c>
      <c r="F288" s="33">
        <v>980585</v>
      </c>
      <c r="G288" s="38">
        <f t="shared" si="64"/>
        <v>0.71279399749362504</v>
      </c>
      <c r="H288" s="33">
        <v>547596</v>
      </c>
      <c r="I288" s="38">
        <f t="shared" si="65"/>
        <v>0.39805130799626659</v>
      </c>
      <c r="J288" s="33">
        <v>784781</v>
      </c>
      <c r="K288" s="38">
        <f t="shared" si="66"/>
        <v>0.57046271985299035</v>
      </c>
      <c r="L288" s="33">
        <v>0</v>
      </c>
      <c r="M288" s="38">
        <f t="shared" si="67"/>
        <v>0</v>
      </c>
      <c r="N288" s="33">
        <f t="shared" si="68"/>
        <v>2312962</v>
      </c>
      <c r="O288" s="38">
        <f t="shared" si="69"/>
        <v>1.681308025342882</v>
      </c>
      <c r="P288" s="33">
        <v>1179720</v>
      </c>
      <c r="Q288" s="33">
        <v>5285716</v>
      </c>
      <c r="R288" s="33">
        <v>5285716</v>
      </c>
      <c r="S288" s="33">
        <v>3022767</v>
      </c>
      <c r="T288" s="38">
        <f t="shared" si="70"/>
        <v>0.57187465236497759</v>
      </c>
      <c r="U288" s="38">
        <f t="shared" si="71"/>
        <v>-0.33477350557759467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44439138</v>
      </c>
      <c r="E290" s="33">
        <v>44439138</v>
      </c>
      <c r="F290" s="33">
        <v>8608459</v>
      </c>
      <c r="G290" s="38">
        <f t="shared" si="64"/>
        <v>0.19371345591806935</v>
      </c>
      <c r="H290" s="33">
        <v>8776338</v>
      </c>
      <c r="I290" s="38">
        <f t="shared" si="65"/>
        <v>0.19749118445996861</v>
      </c>
      <c r="J290" s="33">
        <v>8346168</v>
      </c>
      <c r="K290" s="38">
        <f t="shared" si="66"/>
        <v>0.187811203718668</v>
      </c>
      <c r="L290" s="33">
        <v>0</v>
      </c>
      <c r="M290" s="38">
        <f t="shared" si="67"/>
        <v>0</v>
      </c>
      <c r="N290" s="33">
        <f t="shared" si="68"/>
        <v>25730965</v>
      </c>
      <c r="O290" s="38">
        <f t="shared" si="69"/>
        <v>0.57901584409670592</v>
      </c>
      <c r="P290" s="33">
        <v>8762141</v>
      </c>
      <c r="Q290" s="33">
        <v>17870084</v>
      </c>
      <c r="R290" s="33">
        <v>41191367</v>
      </c>
      <c r="S290" s="33">
        <v>25758115</v>
      </c>
      <c r="T290" s="38">
        <f t="shared" si="70"/>
        <v>0.62532799651927062</v>
      </c>
      <c r="U290" s="38">
        <f t="shared" si="71"/>
        <v>-4.7473899358615679E-2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2792929</v>
      </c>
      <c r="E291" s="33">
        <v>2964980</v>
      </c>
      <c r="F291" s="33">
        <v>651871</v>
      </c>
      <c r="G291" s="38">
        <f t="shared" si="64"/>
        <v>0.23340049102572963</v>
      </c>
      <c r="H291" s="33">
        <v>985754</v>
      </c>
      <c r="I291" s="38">
        <f t="shared" si="65"/>
        <v>0.35294631549889022</v>
      </c>
      <c r="J291" s="33">
        <v>719893</v>
      </c>
      <c r="K291" s="38">
        <f t="shared" si="66"/>
        <v>0.24279860235144926</v>
      </c>
      <c r="L291" s="33">
        <v>0</v>
      </c>
      <c r="M291" s="38">
        <f t="shared" si="67"/>
        <v>0</v>
      </c>
      <c r="N291" s="33">
        <f t="shared" si="68"/>
        <v>2357518</v>
      </c>
      <c r="O291" s="38">
        <f t="shared" si="69"/>
        <v>0.79512104634769876</v>
      </c>
      <c r="P291" s="33">
        <v>657168</v>
      </c>
      <c r="Q291" s="33">
        <v>2701551</v>
      </c>
      <c r="R291" s="33">
        <v>2804306</v>
      </c>
      <c r="S291" s="33">
        <v>2155985</v>
      </c>
      <c r="T291" s="38">
        <f t="shared" si="70"/>
        <v>0.76881231934032879</v>
      </c>
      <c r="U291" s="38">
        <f t="shared" si="71"/>
        <v>9.5447435054658802E-2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48607759</v>
      </c>
      <c r="E292" s="34">
        <f>SUM(E286:E291)</f>
        <v>48779810</v>
      </c>
      <c r="F292" s="34">
        <f>SUM(F286:F291)</f>
        <v>10240915</v>
      </c>
      <c r="G292" s="39">
        <f t="shared" si="64"/>
        <v>0.21068477976941913</v>
      </c>
      <c r="H292" s="34">
        <f>SUM(H286:H291)</f>
        <v>10309688</v>
      </c>
      <c r="I292" s="39">
        <f t="shared" si="65"/>
        <v>0.2120996361918269</v>
      </c>
      <c r="J292" s="34">
        <f>SUM(J286:J291)</f>
        <v>9850842</v>
      </c>
      <c r="K292" s="39">
        <f t="shared" si="66"/>
        <v>0.20194506702670634</v>
      </c>
      <c r="L292" s="34">
        <f>SUM(L286:L291)</f>
        <v>0</v>
      </c>
      <c r="M292" s="39">
        <f t="shared" si="67"/>
        <v>0</v>
      </c>
      <c r="N292" s="34">
        <f t="shared" si="68"/>
        <v>30401445</v>
      </c>
      <c r="O292" s="39">
        <f t="shared" si="69"/>
        <v>0.62323828239593393</v>
      </c>
      <c r="P292" s="34">
        <f>SUM(P286:P291)</f>
        <v>10599029</v>
      </c>
      <c r="Q292" s="34">
        <f>SUM(Q286:Q291)</f>
        <v>25857351</v>
      </c>
      <c r="R292" s="34">
        <f>SUM(R286:R291)</f>
        <v>49281389</v>
      </c>
      <c r="S292" s="34">
        <f>SUM(S286:S291)</f>
        <v>30936867</v>
      </c>
      <c r="T292" s="39">
        <f t="shared" si="70"/>
        <v>0.62775963964814385</v>
      </c>
      <c r="U292" s="39">
        <f t="shared" si="71"/>
        <v>-7.0590145568995011E-2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43502083</v>
      </c>
      <c r="E293" s="33">
        <v>43502083</v>
      </c>
      <c r="F293" s="33">
        <v>11374098</v>
      </c>
      <c r="G293" s="38">
        <f t="shared" si="64"/>
        <v>0.26146099716650351</v>
      </c>
      <c r="H293" s="33">
        <v>10572657</v>
      </c>
      <c r="I293" s="38">
        <f t="shared" si="65"/>
        <v>0.24303794832077352</v>
      </c>
      <c r="J293" s="33">
        <v>10167815</v>
      </c>
      <c r="K293" s="38">
        <f t="shared" si="66"/>
        <v>0.23373168130822608</v>
      </c>
      <c r="L293" s="33">
        <v>0</v>
      </c>
      <c r="M293" s="38">
        <f t="shared" si="67"/>
        <v>0</v>
      </c>
      <c r="N293" s="33">
        <f t="shared" si="68"/>
        <v>32114570</v>
      </c>
      <c r="O293" s="38">
        <f t="shared" si="69"/>
        <v>0.73823062679550311</v>
      </c>
      <c r="P293" s="33">
        <v>10268824</v>
      </c>
      <c r="Q293" s="33">
        <v>41909723</v>
      </c>
      <c r="R293" s="33">
        <v>41909723</v>
      </c>
      <c r="S293" s="33">
        <v>28642227</v>
      </c>
      <c r="T293" s="38">
        <f t="shared" si="70"/>
        <v>0.68342677903168203</v>
      </c>
      <c r="U293" s="38">
        <f t="shared" si="71"/>
        <v>-9.8364720244499271E-3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3933907</v>
      </c>
      <c r="E295" s="33">
        <v>3777606</v>
      </c>
      <c r="F295" s="33">
        <v>850402</v>
      </c>
      <c r="G295" s="38">
        <f t="shared" si="64"/>
        <v>0.21617237011449431</v>
      </c>
      <c r="H295" s="33">
        <v>948534</v>
      </c>
      <c r="I295" s="38">
        <f t="shared" si="65"/>
        <v>0.24111754548340875</v>
      </c>
      <c r="J295" s="33">
        <v>849074</v>
      </c>
      <c r="K295" s="38">
        <f t="shared" si="66"/>
        <v>0.2247651025543691</v>
      </c>
      <c r="L295" s="33">
        <v>0</v>
      </c>
      <c r="M295" s="38">
        <f t="shared" si="67"/>
        <v>0</v>
      </c>
      <c r="N295" s="33">
        <f t="shared" si="68"/>
        <v>2648010</v>
      </c>
      <c r="O295" s="38">
        <f t="shared" si="69"/>
        <v>0.70097569730670695</v>
      </c>
      <c r="P295" s="33">
        <v>760493</v>
      </c>
      <c r="Q295" s="33">
        <v>4962247</v>
      </c>
      <c r="R295" s="33">
        <v>4921747</v>
      </c>
      <c r="S295" s="33">
        <v>2192823</v>
      </c>
      <c r="T295" s="38">
        <f t="shared" si="70"/>
        <v>0.44553752966172377</v>
      </c>
      <c r="U295" s="38">
        <f t="shared" si="71"/>
        <v>0.11647838967617052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6760842</v>
      </c>
      <c r="E296" s="33">
        <v>8000034</v>
      </c>
      <c r="F296" s="33">
        <v>1504018</v>
      </c>
      <c r="G296" s="38">
        <f t="shared" si="64"/>
        <v>0.22246016102728033</v>
      </c>
      <c r="H296" s="33">
        <v>1094714</v>
      </c>
      <c r="I296" s="38">
        <f t="shared" si="65"/>
        <v>0.16191977271470032</v>
      </c>
      <c r="J296" s="33">
        <v>1511549</v>
      </c>
      <c r="K296" s="38">
        <f t="shared" si="66"/>
        <v>0.18894282199300652</v>
      </c>
      <c r="L296" s="33">
        <v>0</v>
      </c>
      <c r="M296" s="38">
        <f t="shared" si="67"/>
        <v>0</v>
      </c>
      <c r="N296" s="33">
        <f t="shared" si="68"/>
        <v>4110281</v>
      </c>
      <c r="O296" s="38">
        <f t="shared" si="69"/>
        <v>0.51378294142249892</v>
      </c>
      <c r="P296" s="33">
        <v>1488909</v>
      </c>
      <c r="Q296" s="33">
        <v>6309618</v>
      </c>
      <c r="R296" s="33">
        <v>6218367</v>
      </c>
      <c r="S296" s="33">
        <v>4360858</v>
      </c>
      <c r="T296" s="38">
        <f t="shared" si="70"/>
        <v>0.70128668828970697</v>
      </c>
      <c r="U296" s="38">
        <f t="shared" si="71"/>
        <v>1.5205764757953544E-2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54196832</v>
      </c>
      <c r="E298" s="34">
        <f>SUM(E293:E297)</f>
        <v>55279723</v>
      </c>
      <c r="F298" s="34">
        <f>SUM(F293:F297)</f>
        <v>13728518</v>
      </c>
      <c r="G298" s="39">
        <f t="shared" si="64"/>
        <v>0.25330849596522542</v>
      </c>
      <c r="H298" s="34">
        <f>SUM(H293:H297)</f>
        <v>12615905</v>
      </c>
      <c r="I298" s="39">
        <f t="shared" si="65"/>
        <v>0.23277938090551123</v>
      </c>
      <c r="J298" s="34">
        <f>SUM(J293:J297)</f>
        <v>12528438</v>
      </c>
      <c r="K298" s="39">
        <f t="shared" si="66"/>
        <v>0.22663713419837506</v>
      </c>
      <c r="L298" s="34">
        <f>SUM(L293:L297)</f>
        <v>0</v>
      </c>
      <c r="M298" s="39">
        <f t="shared" si="67"/>
        <v>0</v>
      </c>
      <c r="N298" s="34">
        <f t="shared" si="68"/>
        <v>38872861</v>
      </c>
      <c r="O298" s="39">
        <f t="shared" si="69"/>
        <v>0.7032028905065244</v>
      </c>
      <c r="P298" s="34">
        <f>SUM(P293:P297)</f>
        <v>12518226</v>
      </c>
      <c r="Q298" s="34">
        <f>SUM(Q293:Q297)</f>
        <v>53181588</v>
      </c>
      <c r="R298" s="34">
        <f>SUM(R293:R297)</f>
        <v>53049837</v>
      </c>
      <c r="S298" s="34">
        <f>SUM(S293:S297)</f>
        <v>35195908</v>
      </c>
      <c r="T298" s="39">
        <f t="shared" si="70"/>
        <v>0.66344988015703044</v>
      </c>
      <c r="U298" s="39">
        <f t="shared" si="71"/>
        <v>8.157705412892291E-4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151092119</v>
      </c>
      <c r="E299" s="34">
        <f>SUM(E263:E266,E268:E274,E276:E284,E286:E291,E293:E297)</f>
        <v>153037742</v>
      </c>
      <c r="F299" s="34">
        <f>SUM(F263:F266,F268:F274,F276:F284,F286:F291,F293:F297)</f>
        <v>34129832</v>
      </c>
      <c r="G299" s="39">
        <f t="shared" si="64"/>
        <v>0.22588757260065961</v>
      </c>
      <c r="H299" s="34">
        <f>SUM(H263:H266,H268:H274,H276:H284,H286:H291,H293:H297)</f>
        <v>37182788</v>
      </c>
      <c r="I299" s="39">
        <f t="shared" si="65"/>
        <v>0.24609349743781142</v>
      </c>
      <c r="J299" s="34">
        <f>SUM(J263:J266,J268:J274,J276:J284,J286:J291,J293:J297)</f>
        <v>33316687</v>
      </c>
      <c r="K299" s="39">
        <f t="shared" si="66"/>
        <v>0.21770242140660961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104629307</v>
      </c>
      <c r="O299" s="39">
        <f t="shared" si="69"/>
        <v>0.68368302898771205</v>
      </c>
      <c r="P299" s="34">
        <f>SUM(P263:P266,P268:P274,P276:P284,P286:P291,P293:P297)</f>
        <v>33093888</v>
      </c>
      <c r="Q299" s="34">
        <f>SUM(Q263:Q266,Q268:Q274,Q276:Q284,Q286:Q291,Q293:Q297)</f>
        <v>146205820</v>
      </c>
      <c r="R299" s="34">
        <f>SUM(R263:R266,R268:R274,R276:R284,R286:R291,R293:R297)</f>
        <v>147191602</v>
      </c>
      <c r="S299" s="34">
        <f>SUM(S263:S266,S268:S274,S276:S284,S286:S291,S293:S297)</f>
        <v>96283140</v>
      </c>
      <c r="T299" s="39">
        <f t="shared" si="70"/>
        <v>0.65413473793158394</v>
      </c>
      <c r="U299" s="39">
        <f t="shared" si="71"/>
        <v>6.732330755455429E-3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3972217206</v>
      </c>
      <c r="E302" s="33">
        <v>3903765629</v>
      </c>
      <c r="F302" s="33">
        <v>741664813</v>
      </c>
      <c r="G302" s="38">
        <f t="shared" ref="G302:G339" si="72">IF(($D302     =0),0,($F302     /$D302     ))</f>
        <v>0.18671305584189143</v>
      </c>
      <c r="H302" s="33">
        <v>1010424627</v>
      </c>
      <c r="I302" s="38">
        <f t="shared" ref="I302:I339" si="73">IF(($D302     =0),0,($H302     /$D302     ))</f>
        <v>0.25437295459920023</v>
      </c>
      <c r="J302" s="33">
        <v>923851392</v>
      </c>
      <c r="K302" s="38">
        <f t="shared" ref="K302:K339" si="74">IF(($E302     =0),0,($J302     /$E302     ))</f>
        <v>0.23665646962434486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2675940832</v>
      </c>
      <c r="O302" s="38">
        <f t="shared" ref="O302:O339" si="77">IF(($E302     =0),0,($N302     /$E302     ))</f>
        <v>0.68547681554475826</v>
      </c>
      <c r="P302" s="33">
        <v>766255150</v>
      </c>
      <c r="Q302" s="33">
        <v>3162129348</v>
      </c>
      <c r="R302" s="33">
        <v>3144412732</v>
      </c>
      <c r="S302" s="33">
        <v>2326419753</v>
      </c>
      <c r="T302" s="38">
        <f t="shared" ref="T302:T339" si="78">IF(($R302     =0),0,($S302     /$R302     ))</f>
        <v>0.73985826648153896</v>
      </c>
      <c r="U302" s="38">
        <f t="shared" ref="U302:U339" si="79">IF(($P302     =0),0,(($J302     /$P302     )-1))</f>
        <v>0.20567071164219897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3972217206</v>
      </c>
      <c r="E303" s="34">
        <f>E302</f>
        <v>3903765629</v>
      </c>
      <c r="F303" s="34">
        <f>F302</f>
        <v>741664813</v>
      </c>
      <c r="G303" s="39">
        <f t="shared" si="72"/>
        <v>0.18671305584189143</v>
      </c>
      <c r="H303" s="34">
        <f>H302</f>
        <v>1010424627</v>
      </c>
      <c r="I303" s="39">
        <f t="shared" si="73"/>
        <v>0.25437295459920023</v>
      </c>
      <c r="J303" s="34">
        <f>J302</f>
        <v>923851392</v>
      </c>
      <c r="K303" s="39">
        <f t="shared" si="74"/>
        <v>0.23665646962434486</v>
      </c>
      <c r="L303" s="34">
        <f>L302</f>
        <v>0</v>
      </c>
      <c r="M303" s="39">
        <f t="shared" si="75"/>
        <v>0</v>
      </c>
      <c r="N303" s="34">
        <f t="shared" si="76"/>
        <v>2675940832</v>
      </c>
      <c r="O303" s="39">
        <f t="shared" si="77"/>
        <v>0.68547681554475826</v>
      </c>
      <c r="P303" s="34">
        <f>P302</f>
        <v>766255150</v>
      </c>
      <c r="Q303" s="34">
        <f>Q302</f>
        <v>3162129348</v>
      </c>
      <c r="R303" s="34">
        <f>R302</f>
        <v>3144412732</v>
      </c>
      <c r="S303" s="34">
        <f>S302</f>
        <v>2326419753</v>
      </c>
      <c r="T303" s="39">
        <f t="shared" si="78"/>
        <v>0.73985826648153896</v>
      </c>
      <c r="U303" s="39">
        <f t="shared" si="79"/>
        <v>0.20567071164219897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23633618</v>
      </c>
      <c r="E304" s="33">
        <v>27100374</v>
      </c>
      <c r="F304" s="33">
        <v>3538866</v>
      </c>
      <c r="G304" s="38">
        <f t="shared" si="72"/>
        <v>0.1497386477178399</v>
      </c>
      <c r="H304" s="33">
        <v>4631257</v>
      </c>
      <c r="I304" s="38">
        <f t="shared" si="73"/>
        <v>0.19596055923388456</v>
      </c>
      <c r="J304" s="33">
        <v>7151529</v>
      </c>
      <c r="K304" s="38">
        <f t="shared" si="74"/>
        <v>0.26389041715808054</v>
      </c>
      <c r="L304" s="33">
        <v>0</v>
      </c>
      <c r="M304" s="38">
        <f t="shared" si="75"/>
        <v>0</v>
      </c>
      <c r="N304" s="33">
        <f t="shared" si="76"/>
        <v>15321652</v>
      </c>
      <c r="O304" s="38">
        <f t="shared" si="77"/>
        <v>0.5653668100669017</v>
      </c>
      <c r="P304" s="33">
        <v>3931206</v>
      </c>
      <c r="Q304" s="33">
        <v>28664760</v>
      </c>
      <c r="R304" s="33">
        <v>22128550</v>
      </c>
      <c r="S304" s="33">
        <v>11894077</v>
      </c>
      <c r="T304" s="38">
        <f t="shared" si="78"/>
        <v>0.53749915832713846</v>
      </c>
      <c r="U304" s="38">
        <f t="shared" si="79"/>
        <v>0.81916923203719172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21192300</v>
      </c>
      <c r="E305" s="33">
        <v>17587687</v>
      </c>
      <c r="F305" s="33">
        <v>4964882</v>
      </c>
      <c r="G305" s="38">
        <f t="shared" si="72"/>
        <v>0.23427763857627534</v>
      </c>
      <c r="H305" s="33">
        <v>6104912</v>
      </c>
      <c r="I305" s="38">
        <f t="shared" si="73"/>
        <v>0.28807217715868499</v>
      </c>
      <c r="J305" s="33">
        <v>3762709</v>
      </c>
      <c r="K305" s="38">
        <f t="shared" si="74"/>
        <v>0.21393995697103321</v>
      </c>
      <c r="L305" s="33">
        <v>0</v>
      </c>
      <c r="M305" s="38">
        <f t="shared" si="75"/>
        <v>0</v>
      </c>
      <c r="N305" s="33">
        <f t="shared" si="76"/>
        <v>14832503</v>
      </c>
      <c r="O305" s="38">
        <f t="shared" si="77"/>
        <v>0.84334585895234548</v>
      </c>
      <c r="P305" s="33">
        <v>7174304</v>
      </c>
      <c r="Q305" s="33">
        <v>29901822</v>
      </c>
      <c r="R305" s="33">
        <v>27014684</v>
      </c>
      <c r="S305" s="33">
        <v>22025786</v>
      </c>
      <c r="T305" s="38">
        <f t="shared" si="78"/>
        <v>0.81532643506028057</v>
      </c>
      <c r="U305" s="38">
        <f t="shared" si="79"/>
        <v>-0.47552975173619627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36875740</v>
      </c>
      <c r="E306" s="33">
        <v>36780803</v>
      </c>
      <c r="F306" s="33">
        <v>8745625</v>
      </c>
      <c r="G306" s="38">
        <f t="shared" si="72"/>
        <v>0.2371647321518158</v>
      </c>
      <c r="H306" s="33">
        <v>10110502</v>
      </c>
      <c r="I306" s="38">
        <f t="shared" si="73"/>
        <v>0.27417760294437482</v>
      </c>
      <c r="J306" s="33">
        <v>8210373</v>
      </c>
      <c r="K306" s="38">
        <f t="shared" si="74"/>
        <v>0.22322440866774987</v>
      </c>
      <c r="L306" s="33">
        <v>0</v>
      </c>
      <c r="M306" s="38">
        <f t="shared" si="75"/>
        <v>0</v>
      </c>
      <c r="N306" s="33">
        <f t="shared" si="76"/>
        <v>27066500</v>
      </c>
      <c r="O306" s="38">
        <f t="shared" si="77"/>
        <v>0.73588659823441049</v>
      </c>
      <c r="P306" s="33">
        <v>11024202</v>
      </c>
      <c r="Q306" s="33">
        <v>14373700</v>
      </c>
      <c r="R306" s="33">
        <v>35316075</v>
      </c>
      <c r="S306" s="33">
        <v>18741055</v>
      </c>
      <c r="T306" s="38">
        <f t="shared" si="78"/>
        <v>0.53066641748835341</v>
      </c>
      <c r="U306" s="38">
        <f t="shared" si="79"/>
        <v>-0.25524105962499599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61925937</v>
      </c>
      <c r="E307" s="33">
        <v>58533366</v>
      </c>
      <c r="F307" s="33">
        <v>11895617</v>
      </c>
      <c r="G307" s="38">
        <f t="shared" si="72"/>
        <v>0.19209425930850269</v>
      </c>
      <c r="H307" s="33">
        <v>15923880</v>
      </c>
      <c r="I307" s="38">
        <f t="shared" si="73"/>
        <v>0.25714394923083683</v>
      </c>
      <c r="J307" s="33">
        <v>15865681</v>
      </c>
      <c r="K307" s="38">
        <f t="shared" si="74"/>
        <v>0.27105362435503882</v>
      </c>
      <c r="L307" s="33">
        <v>0</v>
      </c>
      <c r="M307" s="38">
        <f t="shared" si="75"/>
        <v>0</v>
      </c>
      <c r="N307" s="33">
        <f t="shared" si="76"/>
        <v>43685178</v>
      </c>
      <c r="O307" s="38">
        <f t="shared" si="77"/>
        <v>0.74632950375688289</v>
      </c>
      <c r="P307" s="33">
        <v>9695129</v>
      </c>
      <c r="Q307" s="33">
        <v>62765034</v>
      </c>
      <c r="R307" s="33">
        <v>65744520</v>
      </c>
      <c r="S307" s="33">
        <v>31775406</v>
      </c>
      <c r="T307" s="38">
        <f t="shared" si="78"/>
        <v>0.48331641937609399</v>
      </c>
      <c r="U307" s="38">
        <f t="shared" si="79"/>
        <v>0.63645898883862184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62940038</v>
      </c>
      <c r="E308" s="33">
        <v>76536328</v>
      </c>
      <c r="F308" s="33">
        <v>8632542</v>
      </c>
      <c r="G308" s="38">
        <f t="shared" si="72"/>
        <v>0.13715501728804166</v>
      </c>
      <c r="H308" s="33">
        <v>13259535</v>
      </c>
      <c r="I308" s="38">
        <f t="shared" si="73"/>
        <v>0.21066931990095081</v>
      </c>
      <c r="J308" s="33">
        <v>11398368</v>
      </c>
      <c r="K308" s="38">
        <f t="shared" si="74"/>
        <v>0.14892755241667721</v>
      </c>
      <c r="L308" s="33">
        <v>0</v>
      </c>
      <c r="M308" s="38">
        <f t="shared" si="75"/>
        <v>0</v>
      </c>
      <c r="N308" s="33">
        <f t="shared" si="76"/>
        <v>33290445</v>
      </c>
      <c r="O308" s="38">
        <f t="shared" si="77"/>
        <v>0.43496266243658827</v>
      </c>
      <c r="P308" s="33">
        <v>9305639</v>
      </c>
      <c r="Q308" s="33">
        <v>51607271</v>
      </c>
      <c r="R308" s="33">
        <v>60353511</v>
      </c>
      <c r="S308" s="33">
        <v>28333120</v>
      </c>
      <c r="T308" s="38">
        <f t="shared" si="78"/>
        <v>0.46945272164862123</v>
      </c>
      <c r="U308" s="38">
        <f t="shared" si="79"/>
        <v>0.22488826398702977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48927636</v>
      </c>
      <c r="E309" s="33">
        <v>48927636</v>
      </c>
      <c r="F309" s="33">
        <v>8080721</v>
      </c>
      <c r="G309" s="38">
        <f t="shared" si="72"/>
        <v>0.16515657940228298</v>
      </c>
      <c r="H309" s="33">
        <v>11282979</v>
      </c>
      <c r="I309" s="38">
        <f t="shared" si="73"/>
        <v>0.23060543942895587</v>
      </c>
      <c r="J309" s="33">
        <v>13099739</v>
      </c>
      <c r="K309" s="38">
        <f t="shared" si="74"/>
        <v>0.26773701063341787</v>
      </c>
      <c r="L309" s="33">
        <v>0</v>
      </c>
      <c r="M309" s="38">
        <f t="shared" si="75"/>
        <v>0</v>
      </c>
      <c r="N309" s="33">
        <f t="shared" si="76"/>
        <v>32463439</v>
      </c>
      <c r="O309" s="38">
        <f t="shared" si="77"/>
        <v>0.66349902946465678</v>
      </c>
      <c r="P309" s="33">
        <v>11363384</v>
      </c>
      <c r="Q309" s="33">
        <v>46985752</v>
      </c>
      <c r="R309" s="33">
        <v>50636948</v>
      </c>
      <c r="S309" s="33">
        <v>30806493</v>
      </c>
      <c r="T309" s="38">
        <f t="shared" si="78"/>
        <v>0.60837973489239516</v>
      </c>
      <c r="U309" s="38">
        <f t="shared" si="79"/>
        <v>0.15280263344088341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255495269</v>
      </c>
      <c r="E310" s="34">
        <f>SUM(E304:E309)</f>
        <v>265466194</v>
      </c>
      <c r="F310" s="34">
        <f>SUM(F304:F309)</f>
        <v>45858253</v>
      </c>
      <c r="G310" s="39">
        <f t="shared" si="72"/>
        <v>0.17948767967206469</v>
      </c>
      <c r="H310" s="34">
        <f>SUM(H304:H309)</f>
        <v>61313065</v>
      </c>
      <c r="I310" s="39">
        <f t="shared" si="73"/>
        <v>0.23997730071471499</v>
      </c>
      <c r="J310" s="34">
        <f>SUM(J304:J309)</f>
        <v>59488399</v>
      </c>
      <c r="K310" s="39">
        <f t="shared" si="74"/>
        <v>0.22409029979915257</v>
      </c>
      <c r="L310" s="34">
        <f>SUM(L304:L309)</f>
        <v>0</v>
      </c>
      <c r="M310" s="39">
        <f t="shared" si="75"/>
        <v>0</v>
      </c>
      <c r="N310" s="34">
        <f t="shared" si="76"/>
        <v>166659717</v>
      </c>
      <c r="O310" s="39">
        <f t="shared" si="77"/>
        <v>0.62780015221071805</v>
      </c>
      <c r="P310" s="34">
        <f>SUM(P304:P309)</f>
        <v>52493864</v>
      </c>
      <c r="Q310" s="34">
        <f>SUM(Q304:Q309)</f>
        <v>234298339</v>
      </c>
      <c r="R310" s="34">
        <f>SUM(R304:R309)</f>
        <v>261194288</v>
      </c>
      <c r="S310" s="34">
        <f>SUM(S304:S309)</f>
        <v>143575937</v>
      </c>
      <c r="T310" s="39">
        <f t="shared" si="78"/>
        <v>0.54969018694620153</v>
      </c>
      <c r="U310" s="39">
        <f t="shared" si="79"/>
        <v>0.1332448112411766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43011938</v>
      </c>
      <c r="E311" s="33">
        <v>50957815</v>
      </c>
      <c r="F311" s="33">
        <v>6856519</v>
      </c>
      <c r="G311" s="38">
        <f t="shared" si="72"/>
        <v>0.15940967365850847</v>
      </c>
      <c r="H311" s="33">
        <v>8128191</v>
      </c>
      <c r="I311" s="38">
        <f t="shared" si="73"/>
        <v>0.18897523287604479</v>
      </c>
      <c r="J311" s="33">
        <v>7705959</v>
      </c>
      <c r="K311" s="38">
        <f t="shared" si="74"/>
        <v>0.1512223198738015</v>
      </c>
      <c r="L311" s="33">
        <v>0</v>
      </c>
      <c r="M311" s="38">
        <f t="shared" si="75"/>
        <v>0</v>
      </c>
      <c r="N311" s="33">
        <f t="shared" si="76"/>
        <v>22690669</v>
      </c>
      <c r="O311" s="38">
        <f t="shared" si="77"/>
        <v>0.4452833976496049</v>
      </c>
      <c r="P311" s="33">
        <v>7508109</v>
      </c>
      <c r="Q311" s="33">
        <v>42200398</v>
      </c>
      <c r="R311" s="33">
        <v>40342678</v>
      </c>
      <c r="S311" s="33">
        <v>20958008</v>
      </c>
      <c r="T311" s="38">
        <f t="shared" si="78"/>
        <v>0.51949967228253913</v>
      </c>
      <c r="U311" s="38">
        <f t="shared" si="79"/>
        <v>2.6351508748740926E-2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185250764</v>
      </c>
      <c r="E312" s="33">
        <v>186460606</v>
      </c>
      <c r="F312" s="33">
        <v>22867751</v>
      </c>
      <c r="G312" s="38">
        <f t="shared" si="72"/>
        <v>0.12344214137761937</v>
      </c>
      <c r="H312" s="33">
        <v>60250860</v>
      </c>
      <c r="I312" s="38">
        <f t="shared" si="73"/>
        <v>0.3252394683781169</v>
      </c>
      <c r="J312" s="33">
        <v>30535684</v>
      </c>
      <c r="K312" s="38">
        <f t="shared" si="74"/>
        <v>0.16376480080730832</v>
      </c>
      <c r="L312" s="33">
        <v>0</v>
      </c>
      <c r="M312" s="38">
        <f t="shared" si="75"/>
        <v>0</v>
      </c>
      <c r="N312" s="33">
        <f t="shared" si="76"/>
        <v>113654295</v>
      </c>
      <c r="O312" s="38">
        <f t="shared" si="77"/>
        <v>0.60953515832722327</v>
      </c>
      <c r="P312" s="33">
        <v>30218530</v>
      </c>
      <c r="Q312" s="33">
        <v>165963200</v>
      </c>
      <c r="R312" s="33">
        <v>228587338</v>
      </c>
      <c r="S312" s="33">
        <v>128648320</v>
      </c>
      <c r="T312" s="38">
        <f t="shared" si="78"/>
        <v>0.56279722720249714</v>
      </c>
      <c r="U312" s="38">
        <f t="shared" si="79"/>
        <v>1.0495348383922076E-2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236448330</v>
      </c>
      <c r="E313" s="33">
        <v>248251092</v>
      </c>
      <c r="F313" s="33">
        <v>28987651</v>
      </c>
      <c r="G313" s="38">
        <f t="shared" si="72"/>
        <v>0.12259613337087219</v>
      </c>
      <c r="H313" s="33">
        <v>44806936</v>
      </c>
      <c r="I313" s="38">
        <f t="shared" si="73"/>
        <v>0.18949990469376543</v>
      </c>
      <c r="J313" s="33">
        <v>39039328</v>
      </c>
      <c r="K313" s="38">
        <f t="shared" si="74"/>
        <v>0.15725742708918275</v>
      </c>
      <c r="L313" s="33">
        <v>0</v>
      </c>
      <c r="M313" s="38">
        <f t="shared" si="75"/>
        <v>0</v>
      </c>
      <c r="N313" s="33">
        <f t="shared" si="76"/>
        <v>112833915</v>
      </c>
      <c r="O313" s="38">
        <f t="shared" si="77"/>
        <v>0.45451528164879129</v>
      </c>
      <c r="P313" s="33">
        <v>41025826</v>
      </c>
      <c r="Q313" s="33">
        <v>281077933</v>
      </c>
      <c r="R313" s="33">
        <v>274537730</v>
      </c>
      <c r="S313" s="33">
        <v>117306697</v>
      </c>
      <c r="T313" s="38">
        <f t="shared" si="78"/>
        <v>0.42728807075078534</v>
      </c>
      <c r="U313" s="38">
        <f t="shared" si="79"/>
        <v>-4.8420670433302226E-2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225937120</v>
      </c>
      <c r="E314" s="33">
        <v>225789920</v>
      </c>
      <c r="F314" s="33">
        <v>11314570</v>
      </c>
      <c r="G314" s="38">
        <f t="shared" si="72"/>
        <v>5.0078402344864804E-2</v>
      </c>
      <c r="H314" s="33">
        <v>13007258</v>
      </c>
      <c r="I314" s="38">
        <f t="shared" si="73"/>
        <v>5.7570256715673812E-2</v>
      </c>
      <c r="J314" s="33">
        <v>13323696</v>
      </c>
      <c r="K314" s="38">
        <f t="shared" si="74"/>
        <v>5.9009259580764278E-2</v>
      </c>
      <c r="L314" s="33">
        <v>0</v>
      </c>
      <c r="M314" s="38">
        <f t="shared" si="75"/>
        <v>0</v>
      </c>
      <c r="N314" s="33">
        <f t="shared" si="76"/>
        <v>37645524</v>
      </c>
      <c r="O314" s="38">
        <f t="shared" si="77"/>
        <v>0.16672809840226702</v>
      </c>
      <c r="P314" s="33">
        <v>45783741</v>
      </c>
      <c r="Q314" s="33">
        <v>111459048</v>
      </c>
      <c r="R314" s="33">
        <v>112838449</v>
      </c>
      <c r="S314" s="33">
        <v>53471424</v>
      </c>
      <c r="T314" s="38">
        <f t="shared" si="78"/>
        <v>0.47387592149551788</v>
      </c>
      <c r="U314" s="38">
        <f t="shared" si="79"/>
        <v>-0.70898629712237793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39353092</v>
      </c>
      <c r="E315" s="33">
        <v>37571989</v>
      </c>
      <c r="F315" s="33">
        <v>5897756</v>
      </c>
      <c r="G315" s="38">
        <f t="shared" si="72"/>
        <v>0.14986766478222346</v>
      </c>
      <c r="H315" s="33">
        <v>9018868</v>
      </c>
      <c r="I315" s="38">
        <f t="shared" si="73"/>
        <v>0.22917812912896399</v>
      </c>
      <c r="J315" s="33">
        <v>5834586</v>
      </c>
      <c r="K315" s="38">
        <f t="shared" si="74"/>
        <v>0.15529084712550087</v>
      </c>
      <c r="L315" s="33">
        <v>0</v>
      </c>
      <c r="M315" s="38">
        <f t="shared" si="75"/>
        <v>0</v>
      </c>
      <c r="N315" s="33">
        <f t="shared" si="76"/>
        <v>20751210</v>
      </c>
      <c r="O315" s="38">
        <f t="shared" si="77"/>
        <v>0.5523053357648966</v>
      </c>
      <c r="P315" s="33">
        <v>8549735</v>
      </c>
      <c r="Q315" s="33">
        <v>34024651</v>
      </c>
      <c r="R315" s="33">
        <v>34170316</v>
      </c>
      <c r="S315" s="33">
        <v>20948171</v>
      </c>
      <c r="T315" s="38">
        <f t="shared" si="78"/>
        <v>0.6130517200953014</v>
      </c>
      <c r="U315" s="38">
        <f t="shared" si="79"/>
        <v>-0.31757112939757781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62811080</v>
      </c>
      <c r="E316" s="33">
        <v>68846762</v>
      </c>
      <c r="F316" s="33">
        <v>9094593</v>
      </c>
      <c r="G316" s="38">
        <f t="shared" si="72"/>
        <v>0.14479281362460253</v>
      </c>
      <c r="H316" s="33">
        <v>14356147</v>
      </c>
      <c r="I316" s="38">
        <f t="shared" si="73"/>
        <v>0.22856074119406958</v>
      </c>
      <c r="J316" s="33">
        <v>22655217</v>
      </c>
      <c r="K316" s="38">
        <f t="shared" si="74"/>
        <v>0.32906728423916293</v>
      </c>
      <c r="L316" s="33">
        <v>0</v>
      </c>
      <c r="M316" s="38">
        <f t="shared" si="75"/>
        <v>0</v>
      </c>
      <c r="N316" s="33">
        <f t="shared" si="76"/>
        <v>46105957</v>
      </c>
      <c r="O316" s="38">
        <f t="shared" si="77"/>
        <v>0.6696895490887429</v>
      </c>
      <c r="P316" s="33">
        <v>18745929</v>
      </c>
      <c r="Q316" s="33">
        <v>60456931</v>
      </c>
      <c r="R316" s="33">
        <v>66811820</v>
      </c>
      <c r="S316" s="33">
        <v>43445235</v>
      </c>
      <c r="T316" s="38">
        <f t="shared" si="78"/>
        <v>0.65026270800585884</v>
      </c>
      <c r="U316" s="38">
        <f t="shared" si="79"/>
        <v>0.2085406383433972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792812324</v>
      </c>
      <c r="E317" s="34">
        <f>SUM(E311:E316)</f>
        <v>817878184</v>
      </c>
      <c r="F317" s="34">
        <f>SUM(F311:F316)</f>
        <v>85018840</v>
      </c>
      <c r="G317" s="39">
        <f t="shared" si="72"/>
        <v>0.10723703129518961</v>
      </c>
      <c r="H317" s="34">
        <f>SUM(H311:H316)</f>
        <v>149568260</v>
      </c>
      <c r="I317" s="39">
        <f t="shared" si="73"/>
        <v>0.18865531661437696</v>
      </c>
      <c r="J317" s="34">
        <f>SUM(J311:J316)</f>
        <v>119094470</v>
      </c>
      <c r="K317" s="39">
        <f t="shared" si="74"/>
        <v>0.14561394634289451</v>
      </c>
      <c r="L317" s="34">
        <f>SUM(L311:L316)</f>
        <v>0</v>
      </c>
      <c r="M317" s="39">
        <f t="shared" si="75"/>
        <v>0</v>
      </c>
      <c r="N317" s="34">
        <f t="shared" si="76"/>
        <v>353681570</v>
      </c>
      <c r="O317" s="39">
        <f t="shared" si="77"/>
        <v>0.43243795582154809</v>
      </c>
      <c r="P317" s="34">
        <f>SUM(P311:P316)</f>
        <v>151831870</v>
      </c>
      <c r="Q317" s="34">
        <f>SUM(Q311:Q316)</f>
        <v>695182161</v>
      </c>
      <c r="R317" s="34">
        <f>SUM(R311:R316)</f>
        <v>757288331</v>
      </c>
      <c r="S317" s="34">
        <f>SUM(S311:S316)</f>
        <v>384777855</v>
      </c>
      <c r="T317" s="39">
        <f t="shared" si="78"/>
        <v>0.50809954313161076</v>
      </c>
      <c r="U317" s="39">
        <f t="shared" si="79"/>
        <v>-0.2156161285506133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37199048</v>
      </c>
      <c r="E318" s="33">
        <v>44888390</v>
      </c>
      <c r="F318" s="33">
        <v>7436465</v>
      </c>
      <c r="G318" s="38">
        <f t="shared" si="72"/>
        <v>0.19991008909690378</v>
      </c>
      <c r="H318" s="33">
        <v>8517628</v>
      </c>
      <c r="I318" s="38">
        <f t="shared" si="73"/>
        <v>0.22897435439745661</v>
      </c>
      <c r="J318" s="33">
        <v>15626231</v>
      </c>
      <c r="K318" s="38">
        <f t="shared" si="74"/>
        <v>0.34811297531499791</v>
      </c>
      <c r="L318" s="33">
        <v>0</v>
      </c>
      <c r="M318" s="38">
        <f t="shared" si="75"/>
        <v>0</v>
      </c>
      <c r="N318" s="33">
        <f t="shared" si="76"/>
        <v>31580324</v>
      </c>
      <c r="O318" s="38">
        <f t="shared" si="77"/>
        <v>0.7035298882405896</v>
      </c>
      <c r="P318" s="33">
        <v>-7442370</v>
      </c>
      <c r="Q318" s="33">
        <v>56344225</v>
      </c>
      <c r="R318" s="33">
        <v>27767623</v>
      </c>
      <c r="S318" s="33">
        <v>16935660</v>
      </c>
      <c r="T318" s="38">
        <f t="shared" si="78"/>
        <v>0.60990672482120634</v>
      </c>
      <c r="U318" s="38">
        <f t="shared" si="79"/>
        <v>-3.0996310315128111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115406535</v>
      </c>
      <c r="E319" s="33">
        <v>115131821</v>
      </c>
      <c r="F319" s="33">
        <v>21342508</v>
      </c>
      <c r="G319" s="38">
        <f t="shared" si="72"/>
        <v>0.18493327089319508</v>
      </c>
      <c r="H319" s="33">
        <v>31874854</v>
      </c>
      <c r="I319" s="38">
        <f t="shared" si="73"/>
        <v>0.27619626566207883</v>
      </c>
      <c r="J319" s="33">
        <v>23105293</v>
      </c>
      <c r="K319" s="38">
        <f t="shared" si="74"/>
        <v>0.20068555156441067</v>
      </c>
      <c r="L319" s="33">
        <v>0</v>
      </c>
      <c r="M319" s="38">
        <f t="shared" si="75"/>
        <v>0</v>
      </c>
      <c r="N319" s="33">
        <f t="shared" si="76"/>
        <v>76322655</v>
      </c>
      <c r="O319" s="38">
        <f t="shared" si="77"/>
        <v>0.66291538114384552</v>
      </c>
      <c r="P319" s="33">
        <v>25911796</v>
      </c>
      <c r="Q319" s="33">
        <v>119176385</v>
      </c>
      <c r="R319" s="33">
        <v>115830274</v>
      </c>
      <c r="S319" s="33">
        <v>75984998</v>
      </c>
      <c r="T319" s="38">
        <f t="shared" si="78"/>
        <v>0.65600292027281226</v>
      </c>
      <c r="U319" s="38">
        <f t="shared" si="79"/>
        <v>-0.10830986011158783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4562610</v>
      </c>
      <c r="E320" s="33">
        <v>4304910</v>
      </c>
      <c r="F320" s="33">
        <v>423219</v>
      </c>
      <c r="G320" s="38">
        <f t="shared" si="72"/>
        <v>9.2758092407635107E-2</v>
      </c>
      <c r="H320" s="33">
        <v>596050</v>
      </c>
      <c r="I320" s="38">
        <f t="shared" si="73"/>
        <v>0.13063794626321337</v>
      </c>
      <c r="J320" s="33">
        <v>1272967</v>
      </c>
      <c r="K320" s="38">
        <f t="shared" si="74"/>
        <v>0.2957011877135643</v>
      </c>
      <c r="L320" s="33">
        <v>0</v>
      </c>
      <c r="M320" s="38">
        <f t="shared" si="75"/>
        <v>0</v>
      </c>
      <c r="N320" s="33">
        <f t="shared" si="76"/>
        <v>2292236</v>
      </c>
      <c r="O320" s="38">
        <f t="shared" si="77"/>
        <v>0.53247013294122292</v>
      </c>
      <c r="P320" s="33">
        <v>776474</v>
      </c>
      <c r="Q320" s="33">
        <v>5072600</v>
      </c>
      <c r="R320" s="33">
        <v>4571130</v>
      </c>
      <c r="S320" s="33">
        <v>1871013</v>
      </c>
      <c r="T320" s="38">
        <f t="shared" si="78"/>
        <v>0.4093108268633795</v>
      </c>
      <c r="U320" s="38">
        <f t="shared" si="79"/>
        <v>0.63941999345760459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39298535</v>
      </c>
      <c r="E321" s="33">
        <v>44700498</v>
      </c>
      <c r="F321" s="33">
        <v>11397135</v>
      </c>
      <c r="G321" s="38">
        <f t="shared" si="72"/>
        <v>0.29001424607812987</v>
      </c>
      <c r="H321" s="33">
        <v>11974211</v>
      </c>
      <c r="I321" s="38">
        <f t="shared" si="73"/>
        <v>0.30469866115874294</v>
      </c>
      <c r="J321" s="33">
        <v>9873148</v>
      </c>
      <c r="K321" s="38">
        <f t="shared" si="74"/>
        <v>0.2208733334469786</v>
      </c>
      <c r="L321" s="33">
        <v>0</v>
      </c>
      <c r="M321" s="38">
        <f t="shared" si="75"/>
        <v>0</v>
      </c>
      <c r="N321" s="33">
        <f t="shared" si="76"/>
        <v>33244494</v>
      </c>
      <c r="O321" s="38">
        <f t="shared" si="77"/>
        <v>0.7437164122869504</v>
      </c>
      <c r="P321" s="33">
        <v>1669591</v>
      </c>
      <c r="Q321" s="33">
        <v>38676868</v>
      </c>
      <c r="R321" s="33">
        <v>29379789</v>
      </c>
      <c r="S321" s="33">
        <v>14814698</v>
      </c>
      <c r="T321" s="38">
        <f t="shared" si="78"/>
        <v>0.50424793724692851</v>
      </c>
      <c r="U321" s="38">
        <f t="shared" si="79"/>
        <v>4.9135129501776182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32326836</v>
      </c>
      <c r="E322" s="33">
        <v>33598436</v>
      </c>
      <c r="F322" s="33">
        <v>7012267</v>
      </c>
      <c r="G322" s="38">
        <f t="shared" si="72"/>
        <v>0.21691782641518026</v>
      </c>
      <c r="H322" s="33">
        <v>9001610</v>
      </c>
      <c r="I322" s="38">
        <f t="shared" si="73"/>
        <v>0.27845626463412626</v>
      </c>
      <c r="J322" s="33">
        <v>9805495</v>
      </c>
      <c r="K322" s="38">
        <f t="shared" si="74"/>
        <v>0.29184379296702978</v>
      </c>
      <c r="L322" s="33">
        <v>0</v>
      </c>
      <c r="M322" s="38">
        <f t="shared" si="75"/>
        <v>0</v>
      </c>
      <c r="N322" s="33">
        <f t="shared" si="76"/>
        <v>25819372</v>
      </c>
      <c r="O322" s="38">
        <f t="shared" si="77"/>
        <v>0.7684694608999062</v>
      </c>
      <c r="P322" s="33">
        <v>9297658</v>
      </c>
      <c r="Q322" s="33">
        <v>30940005</v>
      </c>
      <c r="R322" s="33">
        <v>33132248</v>
      </c>
      <c r="S322" s="33">
        <v>23976258</v>
      </c>
      <c r="T322" s="38">
        <f t="shared" si="78"/>
        <v>0.7236532214777579</v>
      </c>
      <c r="U322" s="38">
        <f t="shared" si="79"/>
        <v>5.4619883846017903E-2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228793564</v>
      </c>
      <c r="E323" s="34">
        <f>SUM(E318:E322)</f>
        <v>242624055</v>
      </c>
      <c r="F323" s="34">
        <f>SUM(F318:F322)</f>
        <v>47611594</v>
      </c>
      <c r="G323" s="39">
        <f t="shared" si="72"/>
        <v>0.20809848479828741</v>
      </c>
      <c r="H323" s="34">
        <f>SUM(H318:H322)</f>
        <v>61964353</v>
      </c>
      <c r="I323" s="39">
        <f t="shared" si="73"/>
        <v>0.27083083945490705</v>
      </c>
      <c r="J323" s="34">
        <f>SUM(J318:J322)</f>
        <v>59683134</v>
      </c>
      <c r="K323" s="39">
        <f t="shared" si="74"/>
        <v>0.24599017603592521</v>
      </c>
      <c r="L323" s="34">
        <f>SUM(L318:L322)</f>
        <v>0</v>
      </c>
      <c r="M323" s="39">
        <f t="shared" si="75"/>
        <v>0</v>
      </c>
      <c r="N323" s="34">
        <f t="shared" si="76"/>
        <v>169259081</v>
      </c>
      <c r="O323" s="39">
        <f t="shared" si="77"/>
        <v>0.6976187130332151</v>
      </c>
      <c r="P323" s="34">
        <f>SUM(P318:P322)</f>
        <v>30213149</v>
      </c>
      <c r="Q323" s="34">
        <f>SUM(Q318:Q322)</f>
        <v>250210083</v>
      </c>
      <c r="R323" s="34">
        <f>SUM(R318:R322)</f>
        <v>210681064</v>
      </c>
      <c r="S323" s="34">
        <f>SUM(S318:S322)</f>
        <v>133582627</v>
      </c>
      <c r="T323" s="39">
        <f t="shared" si="78"/>
        <v>0.63405141622030159</v>
      </c>
      <c r="U323" s="39">
        <f t="shared" si="79"/>
        <v>0.97540263015947137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374715</v>
      </c>
      <c r="E324" s="33">
        <v>220425</v>
      </c>
      <c r="F324" s="33">
        <v>239128</v>
      </c>
      <c r="G324" s="38">
        <f t="shared" si="72"/>
        <v>0.63815966801435753</v>
      </c>
      <c r="H324" s="33">
        <v>534594</v>
      </c>
      <c r="I324" s="38">
        <f t="shared" si="73"/>
        <v>1.4266682678835916</v>
      </c>
      <c r="J324" s="33">
        <v>254216</v>
      </c>
      <c r="K324" s="38">
        <f t="shared" si="74"/>
        <v>1.1532993081547012</v>
      </c>
      <c r="L324" s="33">
        <v>0</v>
      </c>
      <c r="M324" s="38">
        <f t="shared" si="75"/>
        <v>0</v>
      </c>
      <c r="N324" s="33">
        <f t="shared" si="76"/>
        <v>1027938</v>
      </c>
      <c r="O324" s="38">
        <f t="shared" si="77"/>
        <v>4.6634365430418514</v>
      </c>
      <c r="P324" s="33">
        <v>255538</v>
      </c>
      <c r="Q324" s="33">
        <v>207300</v>
      </c>
      <c r="R324" s="33">
        <v>261750</v>
      </c>
      <c r="S324" s="33">
        <v>1159014</v>
      </c>
      <c r="T324" s="38">
        <f t="shared" si="78"/>
        <v>4.4279426934097419</v>
      </c>
      <c r="U324" s="38">
        <f t="shared" si="79"/>
        <v>-5.1733988682700627E-3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76530574</v>
      </c>
      <c r="E325" s="33">
        <v>78231380</v>
      </c>
      <c r="F325" s="33">
        <v>5090684</v>
      </c>
      <c r="G325" s="38">
        <f t="shared" si="72"/>
        <v>6.6518304174747203E-2</v>
      </c>
      <c r="H325" s="33">
        <v>7873357</v>
      </c>
      <c r="I325" s="38">
        <f t="shared" si="73"/>
        <v>0.10287858287852382</v>
      </c>
      <c r="J325" s="33">
        <v>7892273</v>
      </c>
      <c r="K325" s="38">
        <f t="shared" si="74"/>
        <v>0.1008837246639392</v>
      </c>
      <c r="L325" s="33">
        <v>0</v>
      </c>
      <c r="M325" s="38">
        <f t="shared" si="75"/>
        <v>0</v>
      </c>
      <c r="N325" s="33">
        <f t="shared" si="76"/>
        <v>20856314</v>
      </c>
      <c r="O325" s="38">
        <f t="shared" si="77"/>
        <v>0.26659780256976162</v>
      </c>
      <c r="P325" s="33">
        <v>15243069</v>
      </c>
      <c r="Q325" s="33">
        <v>80824818</v>
      </c>
      <c r="R325" s="33">
        <v>80831818</v>
      </c>
      <c r="S325" s="33">
        <v>45515033</v>
      </c>
      <c r="T325" s="38">
        <f t="shared" si="78"/>
        <v>0.56308312897280133</v>
      </c>
      <c r="U325" s="38">
        <f t="shared" si="79"/>
        <v>-0.48223858331940894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78595527</v>
      </c>
      <c r="E326" s="33">
        <v>84182653</v>
      </c>
      <c r="F326" s="33">
        <v>9918174</v>
      </c>
      <c r="G326" s="38">
        <f t="shared" si="72"/>
        <v>0.12619260126597281</v>
      </c>
      <c r="H326" s="33">
        <v>18729607</v>
      </c>
      <c r="I326" s="38">
        <f t="shared" si="73"/>
        <v>0.23830372687748502</v>
      </c>
      <c r="J326" s="33">
        <v>19118197</v>
      </c>
      <c r="K326" s="38">
        <f t="shared" si="74"/>
        <v>0.22710375972589031</v>
      </c>
      <c r="L326" s="33">
        <v>0</v>
      </c>
      <c r="M326" s="38">
        <f t="shared" si="75"/>
        <v>0</v>
      </c>
      <c r="N326" s="33">
        <f t="shared" si="76"/>
        <v>47765978</v>
      </c>
      <c r="O326" s="38">
        <f t="shared" si="77"/>
        <v>0.56740879857991644</v>
      </c>
      <c r="P326" s="33">
        <v>14537846</v>
      </c>
      <c r="Q326" s="33">
        <v>69425233</v>
      </c>
      <c r="R326" s="33">
        <v>69557742</v>
      </c>
      <c r="S326" s="33">
        <v>40457913</v>
      </c>
      <c r="T326" s="38">
        <f t="shared" si="78"/>
        <v>0.58164500221988225</v>
      </c>
      <c r="U326" s="38">
        <f t="shared" si="79"/>
        <v>0.3150639372572801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130314856</v>
      </c>
      <c r="E327" s="33">
        <v>137815836</v>
      </c>
      <c r="F327" s="33">
        <v>13581559</v>
      </c>
      <c r="G327" s="38">
        <f t="shared" si="72"/>
        <v>0.10422111044653266</v>
      </c>
      <c r="H327" s="33">
        <v>20427881</v>
      </c>
      <c r="I327" s="38">
        <f t="shared" si="73"/>
        <v>0.15675788338361055</v>
      </c>
      <c r="J327" s="33">
        <v>18799550</v>
      </c>
      <c r="K327" s="38">
        <f t="shared" si="74"/>
        <v>0.13641066618788278</v>
      </c>
      <c r="L327" s="33">
        <v>0</v>
      </c>
      <c r="M327" s="38">
        <f t="shared" si="75"/>
        <v>0</v>
      </c>
      <c r="N327" s="33">
        <f t="shared" si="76"/>
        <v>52808990</v>
      </c>
      <c r="O327" s="38">
        <f t="shared" si="77"/>
        <v>0.38318520957199725</v>
      </c>
      <c r="P327" s="33">
        <v>15692380</v>
      </c>
      <c r="Q327" s="33">
        <v>114317486</v>
      </c>
      <c r="R327" s="33">
        <v>111542925</v>
      </c>
      <c r="S327" s="33">
        <v>47933608</v>
      </c>
      <c r="T327" s="38">
        <f t="shared" si="78"/>
        <v>0.42973239226064763</v>
      </c>
      <c r="U327" s="38">
        <f t="shared" si="79"/>
        <v>0.19800501899648104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35963400</v>
      </c>
      <c r="E328" s="33">
        <v>36622600</v>
      </c>
      <c r="F328" s="33">
        <v>6906077</v>
      </c>
      <c r="G328" s="38">
        <f t="shared" si="72"/>
        <v>0.19203070343738357</v>
      </c>
      <c r="H328" s="33">
        <v>9959964</v>
      </c>
      <c r="I328" s="38">
        <f t="shared" si="73"/>
        <v>0.2769472296835116</v>
      </c>
      <c r="J328" s="33">
        <v>8475499</v>
      </c>
      <c r="K328" s="38">
        <f t="shared" si="74"/>
        <v>0.23142810723433072</v>
      </c>
      <c r="L328" s="33">
        <v>0</v>
      </c>
      <c r="M328" s="38">
        <f t="shared" si="75"/>
        <v>0</v>
      </c>
      <c r="N328" s="33">
        <f t="shared" si="76"/>
        <v>25341540</v>
      </c>
      <c r="O328" s="38">
        <f t="shared" si="77"/>
        <v>0.69196452463779201</v>
      </c>
      <c r="P328" s="33">
        <v>7732782</v>
      </c>
      <c r="Q328" s="33">
        <v>37063729</v>
      </c>
      <c r="R328" s="33">
        <v>33323222</v>
      </c>
      <c r="S328" s="33">
        <v>22540803</v>
      </c>
      <c r="T328" s="38">
        <f t="shared" si="78"/>
        <v>0.67642927805720587</v>
      </c>
      <c r="U328" s="38">
        <f t="shared" si="79"/>
        <v>9.6047838927826978E-2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51497884</v>
      </c>
      <c r="E329" s="33">
        <v>50158895</v>
      </c>
      <c r="F329" s="33">
        <v>17074085</v>
      </c>
      <c r="G329" s="38">
        <f t="shared" si="72"/>
        <v>0.33154925355768017</v>
      </c>
      <c r="H329" s="33">
        <v>14901764</v>
      </c>
      <c r="I329" s="38">
        <f t="shared" si="73"/>
        <v>0.28936653008888674</v>
      </c>
      <c r="J329" s="33">
        <v>12672536</v>
      </c>
      <c r="K329" s="38">
        <f t="shared" si="74"/>
        <v>0.2526478304595825</v>
      </c>
      <c r="L329" s="33">
        <v>0</v>
      </c>
      <c r="M329" s="38">
        <f t="shared" si="75"/>
        <v>0</v>
      </c>
      <c r="N329" s="33">
        <f t="shared" si="76"/>
        <v>44648385</v>
      </c>
      <c r="O329" s="38">
        <f t="shared" si="77"/>
        <v>0.89013892750229051</v>
      </c>
      <c r="P329" s="33">
        <v>14722518</v>
      </c>
      <c r="Q329" s="33">
        <v>45697306</v>
      </c>
      <c r="R329" s="33">
        <v>49814183</v>
      </c>
      <c r="S329" s="33">
        <v>39171011</v>
      </c>
      <c r="T329" s="38">
        <f t="shared" si="78"/>
        <v>0.78634253622105976</v>
      </c>
      <c r="U329" s="38">
        <f t="shared" si="79"/>
        <v>-0.13924126294157013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139422622</v>
      </c>
      <c r="E330" s="33">
        <v>163922617</v>
      </c>
      <c r="F330" s="33">
        <v>10957311</v>
      </c>
      <c r="G330" s="38">
        <f t="shared" si="72"/>
        <v>7.8590624984803403E-2</v>
      </c>
      <c r="H330" s="33">
        <v>20942745</v>
      </c>
      <c r="I330" s="38">
        <f t="shared" si="73"/>
        <v>0.15021052322484654</v>
      </c>
      <c r="J330" s="33">
        <v>19231431</v>
      </c>
      <c r="K330" s="38">
        <f t="shared" si="74"/>
        <v>0.11732018041171219</v>
      </c>
      <c r="L330" s="33">
        <v>0</v>
      </c>
      <c r="M330" s="38">
        <f t="shared" si="75"/>
        <v>0</v>
      </c>
      <c r="N330" s="33">
        <f t="shared" si="76"/>
        <v>51131487</v>
      </c>
      <c r="O330" s="38">
        <f t="shared" si="77"/>
        <v>0.31192454058978331</v>
      </c>
      <c r="P330" s="33">
        <v>23774828</v>
      </c>
      <c r="Q330" s="33">
        <v>158241888</v>
      </c>
      <c r="R330" s="33">
        <v>147176046</v>
      </c>
      <c r="S330" s="33">
        <v>103270761</v>
      </c>
      <c r="T330" s="38">
        <f t="shared" si="78"/>
        <v>0.70168185521168303</v>
      </c>
      <c r="U330" s="38">
        <f t="shared" si="79"/>
        <v>-0.19110115118393289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25100399</v>
      </c>
      <c r="E331" s="33">
        <v>27924960</v>
      </c>
      <c r="F331" s="33">
        <v>5680261</v>
      </c>
      <c r="G331" s="38">
        <f t="shared" si="72"/>
        <v>0.22630162173916041</v>
      </c>
      <c r="H331" s="33">
        <v>6813674</v>
      </c>
      <c r="I331" s="38">
        <f t="shared" si="73"/>
        <v>0.27145680034807412</v>
      </c>
      <c r="J331" s="33">
        <v>6379047</v>
      </c>
      <c r="K331" s="38">
        <f t="shared" si="74"/>
        <v>0.22843531378379772</v>
      </c>
      <c r="L331" s="33">
        <v>0</v>
      </c>
      <c r="M331" s="38">
        <f t="shared" si="75"/>
        <v>0</v>
      </c>
      <c r="N331" s="33">
        <f t="shared" si="76"/>
        <v>18872982</v>
      </c>
      <c r="O331" s="38">
        <f t="shared" si="77"/>
        <v>0.67584633961874963</v>
      </c>
      <c r="P331" s="33">
        <v>6350784</v>
      </c>
      <c r="Q331" s="33">
        <v>26062835</v>
      </c>
      <c r="R331" s="33">
        <v>26732902</v>
      </c>
      <c r="S331" s="33">
        <v>17419977</v>
      </c>
      <c r="T331" s="38">
        <f t="shared" si="78"/>
        <v>0.65163060112216775</v>
      </c>
      <c r="U331" s="38">
        <f t="shared" si="79"/>
        <v>4.4503166853100407E-3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537799977</v>
      </c>
      <c r="E332" s="34">
        <f>SUM(E324:E331)</f>
        <v>579079366</v>
      </c>
      <c r="F332" s="34">
        <f>SUM(F324:F331)</f>
        <v>69447279</v>
      </c>
      <c r="G332" s="39">
        <f t="shared" si="72"/>
        <v>0.12913217175537364</v>
      </c>
      <c r="H332" s="34">
        <f>SUM(H324:H331)</f>
        <v>100183586</v>
      </c>
      <c r="I332" s="39">
        <f t="shared" si="73"/>
        <v>0.1862841024256868</v>
      </c>
      <c r="J332" s="34">
        <f>SUM(J324:J331)</f>
        <v>92822749</v>
      </c>
      <c r="K332" s="39">
        <f t="shared" si="74"/>
        <v>0.16029365653481081</v>
      </c>
      <c r="L332" s="34">
        <f>SUM(L324:L331)</f>
        <v>0</v>
      </c>
      <c r="M332" s="39">
        <f t="shared" si="75"/>
        <v>0</v>
      </c>
      <c r="N332" s="34">
        <f t="shared" si="76"/>
        <v>262453614</v>
      </c>
      <c r="O332" s="39">
        <f t="shared" si="77"/>
        <v>0.45322563608664307</v>
      </c>
      <c r="P332" s="34">
        <f>SUM(P324:P331)</f>
        <v>98309745</v>
      </c>
      <c r="Q332" s="34">
        <f>SUM(Q324:Q331)</f>
        <v>531840595</v>
      </c>
      <c r="R332" s="34">
        <f>SUM(R324:R331)</f>
        <v>519240588</v>
      </c>
      <c r="S332" s="34">
        <f>SUM(S324:S331)</f>
        <v>317468120</v>
      </c>
      <c r="T332" s="39">
        <f t="shared" si="78"/>
        <v>0.61140852109196053</v>
      </c>
      <c r="U332" s="39">
        <f t="shared" si="79"/>
        <v>-5.5813347903608146E-2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31638856</v>
      </c>
      <c r="E333" s="33">
        <v>31538652</v>
      </c>
      <c r="F333" s="33">
        <v>7428319</v>
      </c>
      <c r="G333" s="38">
        <f t="shared" si="72"/>
        <v>0.23478469006591135</v>
      </c>
      <c r="H333" s="33">
        <v>7835911</v>
      </c>
      <c r="I333" s="38">
        <f t="shared" si="73"/>
        <v>0.24766733032319499</v>
      </c>
      <c r="J333" s="33">
        <v>7642688</v>
      </c>
      <c r="K333" s="38">
        <f t="shared" si="74"/>
        <v>0.24232766828461788</v>
      </c>
      <c r="L333" s="33">
        <v>0</v>
      </c>
      <c r="M333" s="38">
        <f t="shared" si="75"/>
        <v>0</v>
      </c>
      <c r="N333" s="33">
        <f t="shared" si="76"/>
        <v>22906918</v>
      </c>
      <c r="O333" s="38">
        <f t="shared" si="77"/>
        <v>0.72631252597606266</v>
      </c>
      <c r="P333" s="33">
        <v>5678035</v>
      </c>
      <c r="Q333" s="33">
        <v>32046084</v>
      </c>
      <c r="R333" s="33">
        <v>27374793</v>
      </c>
      <c r="S333" s="33">
        <v>20435186</v>
      </c>
      <c r="T333" s="38">
        <f t="shared" si="78"/>
        <v>0.74649645752572447</v>
      </c>
      <c r="U333" s="38">
        <f t="shared" si="79"/>
        <v>0.34600931484219455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2505434</v>
      </c>
      <c r="E334" s="33">
        <v>2505434</v>
      </c>
      <c r="F334" s="33">
        <v>466523</v>
      </c>
      <c r="G334" s="38">
        <f t="shared" si="72"/>
        <v>0.18620446597276161</v>
      </c>
      <c r="H334" s="33">
        <v>508380</v>
      </c>
      <c r="I334" s="38">
        <f t="shared" si="73"/>
        <v>0.20291095275309587</v>
      </c>
      <c r="J334" s="33">
        <v>577017</v>
      </c>
      <c r="K334" s="38">
        <f t="shared" si="74"/>
        <v>0.2303062064297044</v>
      </c>
      <c r="L334" s="33">
        <v>0</v>
      </c>
      <c r="M334" s="38">
        <f t="shared" si="75"/>
        <v>0</v>
      </c>
      <c r="N334" s="33">
        <f t="shared" si="76"/>
        <v>1551920</v>
      </c>
      <c r="O334" s="38">
        <f t="shared" si="77"/>
        <v>0.61942162515556187</v>
      </c>
      <c r="P334" s="33">
        <v>959685</v>
      </c>
      <c r="Q334" s="33">
        <v>3560258</v>
      </c>
      <c r="R334" s="33">
        <v>1568412</v>
      </c>
      <c r="S334" s="33">
        <v>2762240</v>
      </c>
      <c r="T334" s="38">
        <f t="shared" si="78"/>
        <v>1.7611698966853098</v>
      </c>
      <c r="U334" s="38">
        <f t="shared" si="79"/>
        <v>-0.39874333765766889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33844020</v>
      </c>
      <c r="E335" s="33">
        <v>34465395</v>
      </c>
      <c r="F335" s="33">
        <v>4532735</v>
      </c>
      <c r="G335" s="38">
        <f t="shared" si="72"/>
        <v>0.13393015959688004</v>
      </c>
      <c r="H335" s="33">
        <v>5306941</v>
      </c>
      <c r="I335" s="38">
        <f t="shared" si="73"/>
        <v>0.15680586998825791</v>
      </c>
      <c r="J335" s="33">
        <v>3980436</v>
      </c>
      <c r="K335" s="38">
        <f t="shared" si="74"/>
        <v>0.11549079881428895</v>
      </c>
      <c r="L335" s="33">
        <v>0</v>
      </c>
      <c r="M335" s="38">
        <f t="shared" si="75"/>
        <v>0</v>
      </c>
      <c r="N335" s="33">
        <f t="shared" si="76"/>
        <v>13820112</v>
      </c>
      <c r="O335" s="38">
        <f t="shared" si="77"/>
        <v>0.40098516207343626</v>
      </c>
      <c r="P335" s="33">
        <v>6084574</v>
      </c>
      <c r="Q335" s="33">
        <v>62908623</v>
      </c>
      <c r="R335" s="33">
        <v>64280717</v>
      </c>
      <c r="S335" s="33">
        <v>15076856</v>
      </c>
      <c r="T335" s="38">
        <f t="shared" si="78"/>
        <v>0.23454710376052587</v>
      </c>
      <c r="U335" s="38">
        <f t="shared" si="79"/>
        <v>-0.34581517128397155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1273805</v>
      </c>
      <c r="F336" s="33">
        <v>136287</v>
      </c>
      <c r="G336" s="38">
        <f t="shared" si="72"/>
        <v>0</v>
      </c>
      <c r="H336" s="33">
        <v>674363</v>
      </c>
      <c r="I336" s="38">
        <f t="shared" si="73"/>
        <v>0</v>
      </c>
      <c r="J336" s="33">
        <v>321366</v>
      </c>
      <c r="K336" s="38">
        <f t="shared" si="74"/>
        <v>0.25228822307967075</v>
      </c>
      <c r="L336" s="33">
        <v>0</v>
      </c>
      <c r="M336" s="38">
        <f t="shared" si="75"/>
        <v>0</v>
      </c>
      <c r="N336" s="33">
        <f t="shared" si="76"/>
        <v>1132016</v>
      </c>
      <c r="O336" s="38">
        <f t="shared" si="77"/>
        <v>0.88868861403433019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67988310</v>
      </c>
      <c r="E337" s="34">
        <f>SUM(E333:E336)</f>
        <v>69783286</v>
      </c>
      <c r="F337" s="34">
        <f>SUM(F333:F336)</f>
        <v>12563864</v>
      </c>
      <c r="G337" s="39">
        <f t="shared" si="72"/>
        <v>0.18479447422652512</v>
      </c>
      <c r="H337" s="34">
        <f>SUM(H333:H336)</f>
        <v>14325595</v>
      </c>
      <c r="I337" s="39">
        <f t="shared" si="73"/>
        <v>0.21070673767299114</v>
      </c>
      <c r="J337" s="34">
        <f>SUM(J333:J336)</f>
        <v>12521507</v>
      </c>
      <c r="K337" s="39">
        <f t="shared" si="74"/>
        <v>0.17943418428303878</v>
      </c>
      <c r="L337" s="34">
        <f>SUM(L333:L336)</f>
        <v>0</v>
      </c>
      <c r="M337" s="39">
        <f t="shared" si="75"/>
        <v>0</v>
      </c>
      <c r="N337" s="34">
        <f t="shared" si="76"/>
        <v>39410966</v>
      </c>
      <c r="O337" s="39">
        <f t="shared" si="77"/>
        <v>0.56476225553494286</v>
      </c>
      <c r="P337" s="34">
        <f>SUM(P333:P336)</f>
        <v>12722294</v>
      </c>
      <c r="Q337" s="34">
        <f>SUM(Q333:Q336)</f>
        <v>98514965</v>
      </c>
      <c r="R337" s="34">
        <f>SUM(R333:R336)</f>
        <v>93223922</v>
      </c>
      <c r="S337" s="34">
        <f>SUM(S333:S336)</f>
        <v>38274282</v>
      </c>
      <c r="T337" s="39">
        <f t="shared" si="78"/>
        <v>0.41056288105964905</v>
      </c>
      <c r="U337" s="39">
        <f t="shared" si="79"/>
        <v>-1.5782295237006805E-2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5855106650</v>
      </c>
      <c r="E338" s="34">
        <f>SUM(E302,E304:E309,E311:E316,E318:E322,E324:E331,E333:E336)</f>
        <v>5878596714</v>
      </c>
      <c r="F338" s="34">
        <f>SUM(F302,F304:F309,F311:F316,F318:F322,F324:F331,F333:F336)</f>
        <v>1002164643</v>
      </c>
      <c r="G338" s="39">
        <f t="shared" si="72"/>
        <v>0.17116078372372603</v>
      </c>
      <c r="H338" s="34">
        <f>SUM(H302,H304:H309,H311:H316,H318:H322,H324:H331,H333:H336)</f>
        <v>1397779486</v>
      </c>
      <c r="I338" s="39">
        <f t="shared" si="73"/>
        <v>0.23872827081638215</v>
      </c>
      <c r="J338" s="34">
        <f>SUM(J302,J304:J309,J311:J316,J318:J322,J324:J331,J333:J336)</f>
        <v>1267461651</v>
      </c>
      <c r="K338" s="39">
        <f t="shared" si="74"/>
        <v>0.21560615784061421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3667405780</v>
      </c>
      <c r="O338" s="39">
        <f t="shared" si="77"/>
        <v>0.62385735208982729</v>
      </c>
      <c r="P338" s="34">
        <f>SUM(P302,P304:P309,P311:P316,P318:P322,P324:P331,P333:P336)</f>
        <v>1111826072</v>
      </c>
      <c r="Q338" s="34">
        <f>SUM(Q302,Q304:Q309,Q311:Q316,Q318:Q322,Q324:Q331,Q333:Q336)</f>
        <v>4972175491</v>
      </c>
      <c r="R338" s="34">
        <f>SUM(R302,R304:R309,R311:R316,R318:R322,R324:R331,R333:R336)</f>
        <v>4986040925</v>
      </c>
      <c r="S338" s="34">
        <f>SUM(S302,S304:S309,S311:S316,S318:S322,S324:S331,S333:S336)</f>
        <v>3344098574</v>
      </c>
      <c r="T338" s="39">
        <f t="shared" si="78"/>
        <v>0.67069216324172065</v>
      </c>
      <c r="U338" s="39">
        <f t="shared" si="79"/>
        <v>0.13998194764405558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24576293237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24575362752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5086957332</v>
      </c>
      <c r="G339" s="41">
        <f t="shared" si="72"/>
        <v>0.20698635400156704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6147121486</v>
      </c>
      <c r="I339" s="41">
        <f t="shared" si="73"/>
        <v>0.25012402914957943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4844990717</v>
      </c>
      <c r="K339" s="41">
        <f t="shared" si="74"/>
        <v>0.19714828895478678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16079069535</v>
      </c>
      <c r="O339" s="41">
        <f t="shared" si="77"/>
        <v>0.65427597945391258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5582962736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21600657158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22124878903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16727495216</v>
      </c>
      <c r="T339" s="41">
        <f t="shared" si="78"/>
        <v>0.75604911960588639</v>
      </c>
      <c r="U339" s="41">
        <f t="shared" si="79"/>
        <v>-0.13218286667783341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147615824</v>
      </c>
      <c r="E8" s="33">
        <v>231215892</v>
      </c>
      <c r="F8" s="33">
        <v>19545161</v>
      </c>
      <c r="G8" s="38">
        <f>IF(($D8       =0),0,($F8       /$D8       ))</f>
        <v>0.13240559494488882</v>
      </c>
      <c r="H8" s="33">
        <v>26974818</v>
      </c>
      <c r="I8" s="38">
        <f>IF(($D8       =0),0,($H8       /$D8       ))</f>
        <v>0.1827366285609055</v>
      </c>
      <c r="J8" s="33">
        <v>18379444</v>
      </c>
      <c r="K8" s="38">
        <f>IF(($E8       =0),0,($J8       /$E8       ))</f>
        <v>7.9490401118276072E-2</v>
      </c>
      <c r="L8" s="33">
        <v>0</v>
      </c>
      <c r="M8" s="38">
        <f>IF(($E8       =0),0,($L8       /$E8       ))</f>
        <v>0</v>
      </c>
      <c r="N8" s="33">
        <f>$F8       +$H8       +$J8</f>
        <v>64899423</v>
      </c>
      <c r="O8" s="38">
        <f>IF(($E8       =0),0,($N8       /$E8       ))</f>
        <v>0.28068755325866612</v>
      </c>
      <c r="P8" s="33">
        <v>24239541</v>
      </c>
      <c r="Q8" s="33">
        <v>133967300</v>
      </c>
      <c r="R8" s="33">
        <v>208897977</v>
      </c>
      <c r="S8" s="33">
        <v>85879051</v>
      </c>
      <c r="T8" s="38">
        <f>IF(($R8       =0),0,($S8       /$R8       ))</f>
        <v>0.41110523056908299</v>
      </c>
      <c r="U8" s="38">
        <f>IF(($P8       =0),0,(($J8       /$P8       )-1))</f>
        <v>-0.24175775440632308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176543940</v>
      </c>
      <c r="E9" s="33">
        <v>244801240</v>
      </c>
      <c r="F9" s="33">
        <v>19158717</v>
      </c>
      <c r="G9" s="38">
        <f>IF(($D9       =0),0,($F9       /$D9       ))</f>
        <v>0.10852095517976998</v>
      </c>
      <c r="H9" s="33">
        <v>57639853</v>
      </c>
      <c r="I9" s="38">
        <f>IF(($D9       =0),0,($H9       /$D9       ))</f>
        <v>0.32649012478140005</v>
      </c>
      <c r="J9" s="33">
        <v>30787415</v>
      </c>
      <c r="K9" s="38">
        <f>IF(($E9       =0),0,($J9       /$E9       ))</f>
        <v>0.12576494710566008</v>
      </c>
      <c r="L9" s="33">
        <v>0</v>
      </c>
      <c r="M9" s="38">
        <f>IF(($E9       =0),0,($L9       /$E9       ))</f>
        <v>0</v>
      </c>
      <c r="N9" s="33">
        <f>$F9       +$H9       +$J9</f>
        <v>107585985</v>
      </c>
      <c r="O9" s="38">
        <f>IF(($E9       =0),0,($N9       /$E9       ))</f>
        <v>0.4394830067037242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324159764</v>
      </c>
      <c r="E10" s="34">
        <f>SUM(E8:E9)</f>
        <v>476017132</v>
      </c>
      <c r="F10" s="34">
        <f>SUM(F8:F9)</f>
        <v>38703878</v>
      </c>
      <c r="G10" s="39">
        <f t="shared" ref="G10:G54" si="0">IF(($D10      =0),0,($F10      /$D10      ))</f>
        <v>0.11939753880126838</v>
      </c>
      <c r="H10" s="34">
        <f>SUM(H8:H9)</f>
        <v>84614671</v>
      </c>
      <c r="I10" s="39">
        <f t="shared" ref="I10:I54" si="1">IF(($D10      =0),0,($H10      /$D10      ))</f>
        <v>0.26102767954877953</v>
      </c>
      <c r="J10" s="34">
        <f>SUM(J8:J9)</f>
        <v>49166859</v>
      </c>
      <c r="K10" s="39">
        <f t="shared" ref="K10:K54" si="2">IF(($E10      =0),0,($J10      /$E10      ))</f>
        <v>0.10328800308809054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172485408</v>
      </c>
      <c r="O10" s="39">
        <f t="shared" ref="O10:O54" si="5">IF(($E10      =0),0,($N10      /$E10      ))</f>
        <v>0.36235126092058384</v>
      </c>
      <c r="P10" s="34">
        <f>SUM(P8:P9)</f>
        <v>24239541</v>
      </c>
      <c r="Q10" s="34">
        <f>SUM(Q8:Q9)</f>
        <v>133967300</v>
      </c>
      <c r="R10" s="34">
        <f>SUM(R8:R9)</f>
        <v>208897977</v>
      </c>
      <c r="S10" s="34">
        <f>SUM(S8:S9)</f>
        <v>85879051</v>
      </c>
      <c r="T10" s="39">
        <f t="shared" ref="T10:T54" si="6">IF(($R10      =0),0,($S10      /$R10      ))</f>
        <v>0.41110523056908299</v>
      </c>
      <c r="U10" s="39">
        <f t="shared" ref="U10:U54" si="7">IF(($P10      =0),0,(($J10      /$P10      )-1))</f>
        <v>1.0283741758971425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3741892</v>
      </c>
      <c r="E14" s="33">
        <v>3426892</v>
      </c>
      <c r="F14" s="33">
        <v>885897</v>
      </c>
      <c r="G14" s="38">
        <f t="shared" si="0"/>
        <v>0.23675108741780895</v>
      </c>
      <c r="H14" s="33">
        <v>1107438</v>
      </c>
      <c r="I14" s="38">
        <f t="shared" si="1"/>
        <v>0.29595669784162665</v>
      </c>
      <c r="J14" s="33">
        <v>625428</v>
      </c>
      <c r="K14" s="38">
        <f t="shared" si="2"/>
        <v>0.18250589747211177</v>
      </c>
      <c r="L14" s="33">
        <v>0</v>
      </c>
      <c r="M14" s="38">
        <f t="shared" si="3"/>
        <v>0</v>
      </c>
      <c r="N14" s="33">
        <f t="shared" si="4"/>
        <v>2618763</v>
      </c>
      <c r="O14" s="38">
        <f t="shared" si="5"/>
        <v>0.76418019593264097</v>
      </c>
      <c r="P14" s="33">
        <v>824614</v>
      </c>
      <c r="Q14" s="33">
        <v>3655991</v>
      </c>
      <c r="R14" s="33">
        <v>3681711</v>
      </c>
      <c r="S14" s="33">
        <v>2557087</v>
      </c>
      <c r="T14" s="38">
        <f t="shared" si="6"/>
        <v>0.69453767555356738</v>
      </c>
      <c r="U14" s="38">
        <f t="shared" si="7"/>
        <v>-0.24155059215584507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1340112</v>
      </c>
      <c r="E15" s="33">
        <v>1299234</v>
      </c>
      <c r="F15" s="33">
        <v>303204</v>
      </c>
      <c r="G15" s="38">
        <f t="shared" si="0"/>
        <v>0.22625273111501129</v>
      </c>
      <c r="H15" s="33">
        <v>286248</v>
      </c>
      <c r="I15" s="38">
        <f t="shared" si="1"/>
        <v>0.21360005730864287</v>
      </c>
      <c r="J15" s="33">
        <v>309773</v>
      </c>
      <c r="K15" s="38">
        <f t="shared" si="2"/>
        <v>0.23842741184420974</v>
      </c>
      <c r="L15" s="33">
        <v>0</v>
      </c>
      <c r="M15" s="38">
        <f t="shared" si="3"/>
        <v>0</v>
      </c>
      <c r="N15" s="33">
        <f t="shared" si="4"/>
        <v>899225</v>
      </c>
      <c r="O15" s="38">
        <f t="shared" si="5"/>
        <v>0.69211935648235812</v>
      </c>
      <c r="P15" s="33">
        <v>1009964</v>
      </c>
      <c r="Q15" s="33">
        <v>1258129</v>
      </c>
      <c r="R15" s="33">
        <v>1277398</v>
      </c>
      <c r="S15" s="33">
        <v>1371454</v>
      </c>
      <c r="T15" s="38">
        <f t="shared" si="6"/>
        <v>1.0736309278705618</v>
      </c>
      <c r="U15" s="38">
        <f t="shared" si="7"/>
        <v>-0.69328312692333594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5884323</v>
      </c>
      <c r="E16" s="33">
        <v>5850323</v>
      </c>
      <c r="F16" s="33">
        <v>1241711</v>
      </c>
      <c r="G16" s="38">
        <f t="shared" si="0"/>
        <v>0.21102019722574714</v>
      </c>
      <c r="H16" s="33">
        <v>1638814</v>
      </c>
      <c r="I16" s="38">
        <f t="shared" si="1"/>
        <v>0.2785051058549981</v>
      </c>
      <c r="J16" s="33">
        <v>1182329</v>
      </c>
      <c r="K16" s="38">
        <f t="shared" si="2"/>
        <v>0.20209636288457919</v>
      </c>
      <c r="L16" s="33">
        <v>0</v>
      </c>
      <c r="M16" s="38">
        <f t="shared" si="3"/>
        <v>0</v>
      </c>
      <c r="N16" s="33">
        <f t="shared" si="4"/>
        <v>4062854</v>
      </c>
      <c r="O16" s="38">
        <f t="shared" si="5"/>
        <v>0.69446661321092873</v>
      </c>
      <c r="P16" s="33">
        <v>1673334</v>
      </c>
      <c r="Q16" s="33">
        <v>5399173</v>
      </c>
      <c r="R16" s="33">
        <v>6642554</v>
      </c>
      <c r="S16" s="33">
        <v>5046207</v>
      </c>
      <c r="T16" s="38">
        <f t="shared" si="6"/>
        <v>0.75967873200579172</v>
      </c>
      <c r="U16" s="38">
        <f t="shared" si="7"/>
        <v>-0.29342916596447566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497385</v>
      </c>
      <c r="E17" s="33">
        <v>734887</v>
      </c>
      <c r="F17" s="33">
        <v>123310</v>
      </c>
      <c r="G17" s="38">
        <f t="shared" si="0"/>
        <v>0.24791660383807312</v>
      </c>
      <c r="H17" s="33">
        <v>135943</v>
      </c>
      <c r="I17" s="38">
        <f t="shared" si="1"/>
        <v>0.27331543974989192</v>
      </c>
      <c r="J17" s="33">
        <v>110589</v>
      </c>
      <c r="K17" s="38">
        <f t="shared" si="2"/>
        <v>0.15048436018054476</v>
      </c>
      <c r="L17" s="33">
        <v>0</v>
      </c>
      <c r="M17" s="38">
        <f t="shared" si="3"/>
        <v>0</v>
      </c>
      <c r="N17" s="33">
        <f t="shared" si="4"/>
        <v>369842</v>
      </c>
      <c r="O17" s="38">
        <f t="shared" si="5"/>
        <v>0.50326376708255827</v>
      </c>
      <c r="P17" s="33">
        <v>107643</v>
      </c>
      <c r="Q17" s="33">
        <v>500178</v>
      </c>
      <c r="R17" s="33">
        <v>446681</v>
      </c>
      <c r="S17" s="33">
        <v>343917</v>
      </c>
      <c r="T17" s="38">
        <f t="shared" si="6"/>
        <v>0.76993872584685719</v>
      </c>
      <c r="U17" s="38">
        <f t="shared" si="7"/>
        <v>2.7368245032189709E-2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568028</v>
      </c>
      <c r="E18" s="33">
        <v>568028</v>
      </c>
      <c r="F18" s="33">
        <v>128544</v>
      </c>
      <c r="G18" s="38">
        <f t="shared" si="0"/>
        <v>0.22629870358503454</v>
      </c>
      <c r="H18" s="33">
        <v>139461</v>
      </c>
      <c r="I18" s="38">
        <f t="shared" si="1"/>
        <v>0.24551782658601337</v>
      </c>
      <c r="J18" s="33">
        <v>132489</v>
      </c>
      <c r="K18" s="38">
        <f t="shared" si="2"/>
        <v>0.23324378375713872</v>
      </c>
      <c r="L18" s="33">
        <v>0</v>
      </c>
      <c r="M18" s="38">
        <f t="shared" si="3"/>
        <v>0</v>
      </c>
      <c r="N18" s="33">
        <f t="shared" si="4"/>
        <v>400494</v>
      </c>
      <c r="O18" s="38">
        <f t="shared" si="5"/>
        <v>0.70506031392818669</v>
      </c>
      <c r="P18" s="33">
        <v>128616</v>
      </c>
      <c r="Q18" s="33">
        <v>562330</v>
      </c>
      <c r="R18" s="33">
        <v>562330</v>
      </c>
      <c r="S18" s="33">
        <v>384692</v>
      </c>
      <c r="T18" s="38">
        <f t="shared" si="6"/>
        <v>0.6841036402112638</v>
      </c>
      <c r="U18" s="38">
        <f t="shared" si="7"/>
        <v>3.0112894196678397E-2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12031740</v>
      </c>
      <c r="E19" s="34">
        <f>SUM(E11:E18)</f>
        <v>11879364</v>
      </c>
      <c r="F19" s="34">
        <f>SUM(F11:F18)</f>
        <v>2682666</v>
      </c>
      <c r="G19" s="39">
        <f t="shared" si="0"/>
        <v>0.22296575557650017</v>
      </c>
      <c r="H19" s="34">
        <f>SUM(H11:H18)</f>
        <v>3307904</v>
      </c>
      <c r="I19" s="39">
        <f t="shared" si="1"/>
        <v>0.27493147292079118</v>
      </c>
      <c r="J19" s="34">
        <f>SUM(J11:J18)</f>
        <v>2360608</v>
      </c>
      <c r="K19" s="39">
        <f t="shared" si="2"/>
        <v>0.19871501538297842</v>
      </c>
      <c r="L19" s="34">
        <f>SUM(L11:L18)</f>
        <v>0</v>
      </c>
      <c r="M19" s="39">
        <f t="shared" si="3"/>
        <v>0</v>
      </c>
      <c r="N19" s="34">
        <f t="shared" si="4"/>
        <v>8351178</v>
      </c>
      <c r="O19" s="39">
        <f t="shared" si="5"/>
        <v>0.70299874639753446</v>
      </c>
      <c r="P19" s="34">
        <f>SUM(P11:P18)</f>
        <v>3744171</v>
      </c>
      <c r="Q19" s="34">
        <f>SUM(Q11:Q18)</f>
        <v>11375801</v>
      </c>
      <c r="R19" s="34">
        <f>SUM(R11:R18)</f>
        <v>12610674</v>
      </c>
      <c r="S19" s="34">
        <f>SUM(S11:S18)</f>
        <v>9703357</v>
      </c>
      <c r="T19" s="39">
        <f t="shared" si="6"/>
        <v>0.76945585937754002</v>
      </c>
      <c r="U19" s="39">
        <f t="shared" si="7"/>
        <v>-0.36952452225071986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1347840</v>
      </c>
      <c r="E20" s="33">
        <v>1257840</v>
      </c>
      <c r="F20" s="33">
        <v>0</v>
      </c>
      <c r="G20" s="38">
        <f t="shared" si="0"/>
        <v>0</v>
      </c>
      <c r="H20" s="33">
        <v>492878</v>
      </c>
      <c r="I20" s="38">
        <f t="shared" si="1"/>
        <v>0.3656799026590693</v>
      </c>
      <c r="J20" s="33">
        <v>388859</v>
      </c>
      <c r="K20" s="38">
        <f t="shared" si="2"/>
        <v>0.30914822234942441</v>
      </c>
      <c r="L20" s="33">
        <v>0</v>
      </c>
      <c r="M20" s="38">
        <f t="shared" si="3"/>
        <v>0</v>
      </c>
      <c r="N20" s="33">
        <f t="shared" si="4"/>
        <v>881737</v>
      </c>
      <c r="O20" s="38">
        <f t="shared" si="5"/>
        <v>0.70099297207911981</v>
      </c>
      <c r="P20" s="33">
        <v>5750</v>
      </c>
      <c r="Q20" s="33">
        <v>4958055</v>
      </c>
      <c r="R20" s="33">
        <v>458055</v>
      </c>
      <c r="S20" s="33">
        <v>55042</v>
      </c>
      <c r="T20" s="38">
        <f t="shared" si="6"/>
        <v>0.12016460905349795</v>
      </c>
      <c r="U20" s="38">
        <f t="shared" si="7"/>
        <v>66.627652173913049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3047668</v>
      </c>
      <c r="E23" s="33">
        <v>18728</v>
      </c>
      <c r="F23" s="33">
        <v>0</v>
      </c>
      <c r="G23" s="38">
        <f t="shared" si="0"/>
        <v>0</v>
      </c>
      <c r="H23" s="33">
        <v>393</v>
      </c>
      <c r="I23" s="38">
        <f t="shared" si="1"/>
        <v>1.2895105372369957E-4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393</v>
      </c>
      <c r="O23" s="38">
        <f t="shared" si="5"/>
        <v>2.0984621956428876E-2</v>
      </c>
      <c r="P23" s="33">
        <v>0</v>
      </c>
      <c r="Q23" s="33">
        <v>2741350</v>
      </c>
      <c r="R23" s="33">
        <v>2741350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2437397</v>
      </c>
      <c r="E24" s="33">
        <v>1875488</v>
      </c>
      <c r="F24" s="33">
        <v>245255</v>
      </c>
      <c r="G24" s="38">
        <f t="shared" si="0"/>
        <v>0.10062168780875663</v>
      </c>
      <c r="H24" s="33">
        <v>355573</v>
      </c>
      <c r="I24" s="38">
        <f t="shared" si="1"/>
        <v>0.1458822670250271</v>
      </c>
      <c r="J24" s="33">
        <v>246971</v>
      </c>
      <c r="K24" s="38">
        <f t="shared" si="2"/>
        <v>0.13168359381664932</v>
      </c>
      <c r="L24" s="33">
        <v>0</v>
      </c>
      <c r="M24" s="38">
        <f t="shared" si="3"/>
        <v>0</v>
      </c>
      <c r="N24" s="33">
        <f t="shared" si="4"/>
        <v>847799</v>
      </c>
      <c r="O24" s="38">
        <f t="shared" si="5"/>
        <v>0.45204181525021753</v>
      </c>
      <c r="P24" s="33">
        <v>163040</v>
      </c>
      <c r="Q24" s="33">
        <v>1879124</v>
      </c>
      <c r="R24" s="33">
        <v>2279124</v>
      </c>
      <c r="S24" s="33">
        <v>803398</v>
      </c>
      <c r="T24" s="38">
        <f t="shared" si="6"/>
        <v>0.35250297921482115</v>
      </c>
      <c r="U24" s="38">
        <f t="shared" si="7"/>
        <v>0.51478778213935228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1582128</v>
      </c>
      <c r="E26" s="33">
        <v>20007499</v>
      </c>
      <c r="F26" s="33">
        <v>380805</v>
      </c>
      <c r="G26" s="38">
        <f t="shared" si="0"/>
        <v>0.24069165073875184</v>
      </c>
      <c r="H26" s="33">
        <v>359026</v>
      </c>
      <c r="I26" s="38">
        <f t="shared" si="1"/>
        <v>0.22692601357159473</v>
      </c>
      <c r="J26" s="33">
        <v>359004</v>
      </c>
      <c r="K26" s="38">
        <f t="shared" si="2"/>
        <v>1.7943472095137927E-2</v>
      </c>
      <c r="L26" s="33">
        <v>0</v>
      </c>
      <c r="M26" s="38">
        <f t="shared" si="3"/>
        <v>0</v>
      </c>
      <c r="N26" s="33">
        <f t="shared" si="4"/>
        <v>1098835</v>
      </c>
      <c r="O26" s="38">
        <f t="shared" si="5"/>
        <v>5.4921157312065844E-2</v>
      </c>
      <c r="P26" s="33">
        <v>357606</v>
      </c>
      <c r="Q26" s="33">
        <v>2047452</v>
      </c>
      <c r="R26" s="33">
        <v>0</v>
      </c>
      <c r="S26" s="33">
        <v>1065286</v>
      </c>
      <c r="T26" s="38">
        <f t="shared" si="6"/>
        <v>0</v>
      </c>
      <c r="U26" s="38">
        <f t="shared" si="7"/>
        <v>3.9093303803627855E-3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8415033</v>
      </c>
      <c r="E27" s="34">
        <f>SUM(E20:E26)</f>
        <v>23159555</v>
      </c>
      <c r="F27" s="34">
        <f>SUM(F20:F26)</f>
        <v>626060</v>
      </c>
      <c r="G27" s="39">
        <f t="shared" si="0"/>
        <v>7.4397806877287351E-2</v>
      </c>
      <c r="H27" s="34">
        <f>SUM(H20:H26)</f>
        <v>1207870</v>
      </c>
      <c r="I27" s="39">
        <f t="shared" si="1"/>
        <v>0.14353716735276023</v>
      </c>
      <c r="J27" s="34">
        <f>SUM(J20:J26)</f>
        <v>994834</v>
      </c>
      <c r="K27" s="39">
        <f t="shared" si="2"/>
        <v>4.2955661281056566E-2</v>
      </c>
      <c r="L27" s="34">
        <f>SUM(L20:L26)</f>
        <v>0</v>
      </c>
      <c r="M27" s="39">
        <f t="shared" si="3"/>
        <v>0</v>
      </c>
      <c r="N27" s="34">
        <f t="shared" si="4"/>
        <v>2828764</v>
      </c>
      <c r="O27" s="39">
        <f t="shared" si="5"/>
        <v>0.1221424159488384</v>
      </c>
      <c r="P27" s="34">
        <f>SUM(P20:P26)</f>
        <v>526396</v>
      </c>
      <c r="Q27" s="34">
        <f>SUM(Q20:Q26)</f>
        <v>11625981</v>
      </c>
      <c r="R27" s="34">
        <f>SUM(R20:R26)</f>
        <v>5478529</v>
      </c>
      <c r="S27" s="34">
        <f>SUM(S20:S26)</f>
        <v>1923726</v>
      </c>
      <c r="T27" s="39">
        <f t="shared" si="6"/>
        <v>0.35113914702285959</v>
      </c>
      <c r="U27" s="39">
        <f t="shared" si="7"/>
        <v>0.88989657976124437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2675730</v>
      </c>
      <c r="E28" s="33">
        <v>2685730</v>
      </c>
      <c r="F28" s="33">
        <v>503429</v>
      </c>
      <c r="G28" s="38">
        <f t="shared" si="0"/>
        <v>0.18814641238092034</v>
      </c>
      <c r="H28" s="33">
        <v>750134</v>
      </c>
      <c r="I28" s="38">
        <f t="shared" si="1"/>
        <v>0.28034741920896356</v>
      </c>
      <c r="J28" s="33">
        <v>458598</v>
      </c>
      <c r="K28" s="38">
        <f t="shared" si="2"/>
        <v>0.17075357537801641</v>
      </c>
      <c r="L28" s="33">
        <v>0</v>
      </c>
      <c r="M28" s="38">
        <f t="shared" si="3"/>
        <v>0</v>
      </c>
      <c r="N28" s="33">
        <f t="shared" si="4"/>
        <v>1712161</v>
      </c>
      <c r="O28" s="38">
        <f t="shared" si="5"/>
        <v>0.63750302524825653</v>
      </c>
      <c r="P28" s="33">
        <v>559416</v>
      </c>
      <c r="Q28" s="33">
        <v>2843757</v>
      </c>
      <c r="R28" s="33">
        <v>2538255</v>
      </c>
      <c r="S28" s="33">
        <v>1133254</v>
      </c>
      <c r="T28" s="38">
        <f t="shared" si="6"/>
        <v>0.44646972033936699</v>
      </c>
      <c r="U28" s="38">
        <f t="shared" si="7"/>
        <v>-0.18022008666180445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6092888</v>
      </c>
      <c r="E29" s="33">
        <v>6092888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5434934</v>
      </c>
      <c r="R29" s="33">
        <v>6092888</v>
      </c>
      <c r="S29" s="33">
        <v>0</v>
      </c>
      <c r="T29" s="38">
        <f t="shared" si="6"/>
        <v>0</v>
      </c>
      <c r="U29" s="38">
        <f t="shared" si="7"/>
        <v>0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4759399</v>
      </c>
      <c r="E30" s="33">
        <v>4759399</v>
      </c>
      <c r="F30" s="33">
        <v>258881</v>
      </c>
      <c r="G30" s="38">
        <f t="shared" si="0"/>
        <v>5.4393632473343799E-2</v>
      </c>
      <c r="H30" s="33">
        <v>462821</v>
      </c>
      <c r="I30" s="38">
        <f t="shared" si="1"/>
        <v>9.7243580544518329E-2</v>
      </c>
      <c r="J30" s="33">
        <v>347874</v>
      </c>
      <c r="K30" s="38">
        <f t="shared" si="2"/>
        <v>7.3092001742236776E-2</v>
      </c>
      <c r="L30" s="33">
        <v>0</v>
      </c>
      <c r="M30" s="38">
        <f t="shared" si="3"/>
        <v>0</v>
      </c>
      <c r="N30" s="33">
        <f t="shared" si="4"/>
        <v>1069576</v>
      </c>
      <c r="O30" s="38">
        <f t="shared" si="5"/>
        <v>0.22472921476009891</v>
      </c>
      <c r="P30" s="33">
        <v>667235</v>
      </c>
      <c r="Q30" s="33">
        <v>1773444</v>
      </c>
      <c r="R30" s="33">
        <v>2323447</v>
      </c>
      <c r="S30" s="33">
        <v>1765580</v>
      </c>
      <c r="T30" s="38">
        <f t="shared" si="6"/>
        <v>0.75989682570766626</v>
      </c>
      <c r="U30" s="38">
        <f t="shared" si="7"/>
        <v>-0.47863346497111214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660371</v>
      </c>
      <c r="E32" s="33">
        <v>660388</v>
      </c>
      <c r="F32" s="33">
        <v>173797</v>
      </c>
      <c r="G32" s="38">
        <f t="shared" si="0"/>
        <v>0.26318084834131117</v>
      </c>
      <c r="H32" s="33">
        <v>73740</v>
      </c>
      <c r="I32" s="38">
        <f t="shared" si="1"/>
        <v>0.11166450374107888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247537</v>
      </c>
      <c r="O32" s="38">
        <f t="shared" si="5"/>
        <v>0.37483570264753446</v>
      </c>
      <c r="P32" s="33">
        <v>69516</v>
      </c>
      <c r="Q32" s="33">
        <v>631325</v>
      </c>
      <c r="R32" s="33">
        <v>631325</v>
      </c>
      <c r="S32" s="33">
        <v>289953</v>
      </c>
      <c r="T32" s="38">
        <f t="shared" si="6"/>
        <v>0.45927691759394923</v>
      </c>
      <c r="U32" s="38">
        <f t="shared" si="7"/>
        <v>-1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14188388</v>
      </c>
      <c r="E35" s="34">
        <f>SUM(E28:E34)</f>
        <v>14198405</v>
      </c>
      <c r="F35" s="34">
        <f>SUM(F28:F34)</f>
        <v>936107</v>
      </c>
      <c r="G35" s="39">
        <f t="shared" si="0"/>
        <v>6.5976980612596728E-2</v>
      </c>
      <c r="H35" s="34">
        <f>SUM(H28:H34)</f>
        <v>1286695</v>
      </c>
      <c r="I35" s="39">
        <f t="shared" si="1"/>
        <v>9.0686482495403994E-2</v>
      </c>
      <c r="J35" s="34">
        <f>SUM(J28:J34)</f>
        <v>806472</v>
      </c>
      <c r="K35" s="39">
        <f t="shared" si="2"/>
        <v>5.6800182837438429E-2</v>
      </c>
      <c r="L35" s="34">
        <f>SUM(L28:L34)</f>
        <v>0</v>
      </c>
      <c r="M35" s="39">
        <f t="shared" si="3"/>
        <v>0</v>
      </c>
      <c r="N35" s="34">
        <f t="shared" si="4"/>
        <v>3029274</v>
      </c>
      <c r="O35" s="39">
        <f t="shared" si="5"/>
        <v>0.21335311959336278</v>
      </c>
      <c r="P35" s="34">
        <f>SUM(P28:P34)</f>
        <v>1296167</v>
      </c>
      <c r="Q35" s="34">
        <f>SUM(Q28:Q34)</f>
        <v>10683460</v>
      </c>
      <c r="R35" s="34">
        <f>SUM(R28:R34)</f>
        <v>11585915</v>
      </c>
      <c r="S35" s="34">
        <f>SUM(S28:S34)</f>
        <v>3188787</v>
      </c>
      <c r="T35" s="39">
        <f t="shared" si="6"/>
        <v>0.2752296214843627</v>
      </c>
      <c r="U35" s="39">
        <f t="shared" si="7"/>
        <v>-0.37780239737626398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2023284</v>
      </c>
      <c r="E38" s="33">
        <v>3312423</v>
      </c>
      <c r="F38" s="33">
        <v>1110763</v>
      </c>
      <c r="G38" s="38">
        <f t="shared" si="0"/>
        <v>0.54899015659689887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1110763</v>
      </c>
      <c r="O38" s="38">
        <f t="shared" si="5"/>
        <v>0.33533247414354989</v>
      </c>
      <c r="P38" s="33">
        <v>0</v>
      </c>
      <c r="Q38" s="33">
        <v>2788558</v>
      </c>
      <c r="R38" s="33">
        <v>1979564</v>
      </c>
      <c r="S38" s="33">
        <v>2186832</v>
      </c>
      <c r="T38" s="38">
        <f t="shared" si="6"/>
        <v>1.1047038640832021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2023284</v>
      </c>
      <c r="E40" s="34">
        <f>SUM(E36:E39)</f>
        <v>3312423</v>
      </c>
      <c r="F40" s="34">
        <f>SUM(F36:F39)</f>
        <v>1110763</v>
      </c>
      <c r="G40" s="39">
        <f t="shared" si="0"/>
        <v>0.54899015659689887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1110763</v>
      </c>
      <c r="O40" s="39">
        <f t="shared" si="5"/>
        <v>0.33533247414354989</v>
      </c>
      <c r="P40" s="34">
        <f>SUM(P36:P39)</f>
        <v>0</v>
      </c>
      <c r="Q40" s="34">
        <f>SUM(Q36:Q39)</f>
        <v>2788558</v>
      </c>
      <c r="R40" s="34">
        <f>SUM(R36:R39)</f>
        <v>1979564</v>
      </c>
      <c r="S40" s="34">
        <f>SUM(S36:S39)</f>
        <v>2186832</v>
      </c>
      <c r="T40" s="39">
        <f t="shared" si="6"/>
        <v>1.1047038640832021</v>
      </c>
      <c r="U40" s="39">
        <f t="shared" si="7"/>
        <v>0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6552772</v>
      </c>
      <c r="E43" s="33">
        <v>6552772</v>
      </c>
      <c r="F43" s="33">
        <v>846143</v>
      </c>
      <c r="G43" s="38">
        <f t="shared" si="0"/>
        <v>0.1291274898623056</v>
      </c>
      <c r="H43" s="33">
        <v>844595</v>
      </c>
      <c r="I43" s="38">
        <f t="shared" si="1"/>
        <v>0.12889125396091913</v>
      </c>
      <c r="J43" s="33">
        <v>820029</v>
      </c>
      <c r="K43" s="38">
        <f t="shared" si="2"/>
        <v>0.12514230618736621</v>
      </c>
      <c r="L43" s="33">
        <v>0</v>
      </c>
      <c r="M43" s="38">
        <f t="shared" si="3"/>
        <v>0</v>
      </c>
      <c r="N43" s="33">
        <f t="shared" si="4"/>
        <v>2510767</v>
      </c>
      <c r="O43" s="38">
        <f t="shared" si="5"/>
        <v>0.38316105001059092</v>
      </c>
      <c r="P43" s="33">
        <v>683740</v>
      </c>
      <c r="Q43" s="33">
        <v>6173961</v>
      </c>
      <c r="R43" s="33">
        <v>6201521</v>
      </c>
      <c r="S43" s="33">
        <v>2142045</v>
      </c>
      <c r="T43" s="38">
        <f t="shared" si="6"/>
        <v>0.34540639304454501</v>
      </c>
      <c r="U43" s="38">
        <f t="shared" si="7"/>
        <v>0.19932869219293892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5407500</v>
      </c>
      <c r="E45" s="33">
        <v>3355640</v>
      </c>
      <c r="F45" s="33">
        <v>746977</v>
      </c>
      <c r="G45" s="38">
        <f t="shared" si="0"/>
        <v>0.13813721682847896</v>
      </c>
      <c r="H45" s="33">
        <v>909246</v>
      </c>
      <c r="I45" s="38">
        <f t="shared" si="1"/>
        <v>0.16814535367545078</v>
      </c>
      <c r="J45" s="33">
        <v>784566</v>
      </c>
      <c r="K45" s="38">
        <f t="shared" si="2"/>
        <v>0.23380517576378873</v>
      </c>
      <c r="L45" s="33">
        <v>0</v>
      </c>
      <c r="M45" s="38">
        <f t="shared" si="3"/>
        <v>0</v>
      </c>
      <c r="N45" s="33">
        <f t="shared" si="4"/>
        <v>2440789</v>
      </c>
      <c r="O45" s="38">
        <f t="shared" si="5"/>
        <v>0.72736914567712863</v>
      </c>
      <c r="P45" s="33">
        <v>674471</v>
      </c>
      <c r="Q45" s="33">
        <v>4922735</v>
      </c>
      <c r="R45" s="33">
        <v>3603574</v>
      </c>
      <c r="S45" s="33">
        <v>2077408</v>
      </c>
      <c r="T45" s="38">
        <f t="shared" si="6"/>
        <v>0.57648545582801958</v>
      </c>
      <c r="U45" s="38">
        <f t="shared" si="7"/>
        <v>0.16323162893586241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15631613</v>
      </c>
      <c r="E46" s="33">
        <v>13217938</v>
      </c>
      <c r="F46" s="33">
        <v>2254887</v>
      </c>
      <c r="G46" s="38">
        <f t="shared" si="0"/>
        <v>0.14425171605770945</v>
      </c>
      <c r="H46" s="33">
        <v>2605084</v>
      </c>
      <c r="I46" s="38">
        <f t="shared" si="1"/>
        <v>0.1666548423377677</v>
      </c>
      <c r="J46" s="33">
        <v>2411238</v>
      </c>
      <c r="K46" s="38">
        <f t="shared" si="2"/>
        <v>0.18242164549417617</v>
      </c>
      <c r="L46" s="33">
        <v>0</v>
      </c>
      <c r="M46" s="38">
        <f t="shared" si="3"/>
        <v>0</v>
      </c>
      <c r="N46" s="33">
        <f t="shared" si="4"/>
        <v>7271209</v>
      </c>
      <c r="O46" s="38">
        <f t="shared" si="5"/>
        <v>0.55010161191556506</v>
      </c>
      <c r="P46" s="33">
        <v>2740071</v>
      </c>
      <c r="Q46" s="33">
        <v>15638526</v>
      </c>
      <c r="R46" s="33">
        <v>16367937</v>
      </c>
      <c r="S46" s="33">
        <v>9024857</v>
      </c>
      <c r="T46" s="38">
        <f t="shared" si="6"/>
        <v>0.55137412857832968</v>
      </c>
      <c r="U46" s="38">
        <f t="shared" si="7"/>
        <v>-0.12000893407506596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27591885</v>
      </c>
      <c r="E47" s="34">
        <f>SUM(E41:E46)</f>
        <v>23126350</v>
      </c>
      <c r="F47" s="34">
        <f>SUM(F41:F46)</f>
        <v>3848007</v>
      </c>
      <c r="G47" s="39">
        <f t="shared" si="0"/>
        <v>0.13946154820520598</v>
      </c>
      <c r="H47" s="34">
        <f>SUM(H41:H46)</f>
        <v>4358925</v>
      </c>
      <c r="I47" s="39">
        <f t="shared" si="1"/>
        <v>0.1579785143349213</v>
      </c>
      <c r="J47" s="34">
        <f>SUM(J41:J46)</f>
        <v>4015833</v>
      </c>
      <c r="K47" s="39">
        <f t="shared" si="2"/>
        <v>0.17364750598343448</v>
      </c>
      <c r="L47" s="34">
        <f>SUM(L41:L46)</f>
        <v>0</v>
      </c>
      <c r="M47" s="39">
        <f t="shared" si="3"/>
        <v>0</v>
      </c>
      <c r="N47" s="34">
        <f t="shared" si="4"/>
        <v>12222765</v>
      </c>
      <c r="O47" s="39">
        <f t="shared" si="5"/>
        <v>0.52852114579256992</v>
      </c>
      <c r="P47" s="34">
        <f>SUM(P41:P46)</f>
        <v>4098282</v>
      </c>
      <c r="Q47" s="34">
        <f>SUM(Q41:Q46)</f>
        <v>26735222</v>
      </c>
      <c r="R47" s="34">
        <f>SUM(R41:R46)</f>
        <v>26173032</v>
      </c>
      <c r="S47" s="34">
        <f>SUM(S41:S46)</f>
        <v>13244310</v>
      </c>
      <c r="T47" s="39">
        <f t="shared" si="6"/>
        <v>0.50602887735742652</v>
      </c>
      <c r="U47" s="39">
        <f t="shared" si="7"/>
        <v>-2.0117942103544895E-2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1036930</v>
      </c>
      <c r="E50" s="33">
        <v>970592</v>
      </c>
      <c r="F50" s="33">
        <v>126547</v>
      </c>
      <c r="G50" s="38">
        <f t="shared" si="0"/>
        <v>0.12204006056339387</v>
      </c>
      <c r="H50" s="33">
        <v>175590</v>
      </c>
      <c r="I50" s="38">
        <f t="shared" si="1"/>
        <v>0.16933640650767168</v>
      </c>
      <c r="J50" s="33">
        <v>204495</v>
      </c>
      <c r="K50" s="38">
        <f t="shared" si="2"/>
        <v>0.21069100095611751</v>
      </c>
      <c r="L50" s="33">
        <v>0</v>
      </c>
      <c r="M50" s="38">
        <f t="shared" si="3"/>
        <v>0</v>
      </c>
      <c r="N50" s="33">
        <f t="shared" si="4"/>
        <v>506632</v>
      </c>
      <c r="O50" s="38">
        <f t="shared" si="5"/>
        <v>0.52198246018924532</v>
      </c>
      <c r="P50" s="33">
        <v>180933</v>
      </c>
      <c r="Q50" s="33">
        <v>979980</v>
      </c>
      <c r="R50" s="33">
        <v>979980</v>
      </c>
      <c r="S50" s="33">
        <v>523146</v>
      </c>
      <c r="T50" s="38">
        <f t="shared" si="6"/>
        <v>0.53383334353762324</v>
      </c>
      <c r="U50" s="38">
        <f t="shared" si="7"/>
        <v>0.13022500041451801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1200000</v>
      </c>
      <c r="R51" s="33">
        <v>20000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1036930</v>
      </c>
      <c r="E53" s="34">
        <f>SUM(E48:E52)</f>
        <v>970592</v>
      </c>
      <c r="F53" s="34">
        <f>SUM(F48:F52)</f>
        <v>126547</v>
      </c>
      <c r="G53" s="39">
        <f t="shared" si="0"/>
        <v>0.12204006056339387</v>
      </c>
      <c r="H53" s="34">
        <f>SUM(H48:H52)</f>
        <v>175590</v>
      </c>
      <c r="I53" s="39">
        <f t="shared" si="1"/>
        <v>0.16933640650767168</v>
      </c>
      <c r="J53" s="34">
        <f>SUM(J48:J52)</f>
        <v>204495</v>
      </c>
      <c r="K53" s="39">
        <f t="shared" si="2"/>
        <v>0.21069100095611751</v>
      </c>
      <c r="L53" s="34">
        <f>SUM(L48:L52)</f>
        <v>0</v>
      </c>
      <c r="M53" s="39">
        <f t="shared" si="3"/>
        <v>0</v>
      </c>
      <c r="N53" s="34">
        <f t="shared" si="4"/>
        <v>506632</v>
      </c>
      <c r="O53" s="39">
        <f t="shared" si="5"/>
        <v>0.52198246018924532</v>
      </c>
      <c r="P53" s="34">
        <f>SUM(P48:P52)</f>
        <v>180933</v>
      </c>
      <c r="Q53" s="34">
        <f>SUM(Q48:Q52)</f>
        <v>2179980</v>
      </c>
      <c r="R53" s="34">
        <f>SUM(R48:R52)</f>
        <v>999980</v>
      </c>
      <c r="S53" s="34">
        <f>SUM(S48:S52)</f>
        <v>523146</v>
      </c>
      <c r="T53" s="39">
        <f t="shared" si="6"/>
        <v>0.52315646312926256</v>
      </c>
      <c r="U53" s="39">
        <f t="shared" si="7"/>
        <v>0.13022500041451801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389447024</v>
      </c>
      <c r="E54" s="34">
        <f>SUM(E8:E9,E11:E18,E20:E26,E28:E34,E36:E39,E41:E46,E48:E52)</f>
        <v>552663821</v>
      </c>
      <c r="F54" s="34">
        <f>SUM(F8:F9,F11:F18,F20:F26,F28:F34,F36:F39,F41:F46,F48:F52)</f>
        <v>48034028</v>
      </c>
      <c r="G54" s="39">
        <f t="shared" si="0"/>
        <v>0.12333905522410668</v>
      </c>
      <c r="H54" s="34">
        <f>SUM(H8:H9,H11:H18,H20:H26,H28:H34,H36:H39,H41:H46,H48:H52)</f>
        <v>94951655</v>
      </c>
      <c r="I54" s="39">
        <f t="shared" si="1"/>
        <v>0.24381147922188257</v>
      </c>
      <c r="J54" s="34">
        <f>SUM(J8:J9,J11:J18,J20:J26,J28:J34,J36:J39,J41:J46,J48:J52)</f>
        <v>57549101</v>
      </c>
      <c r="K54" s="39">
        <f t="shared" si="2"/>
        <v>0.10413039322145171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200534784</v>
      </c>
      <c r="O54" s="39">
        <f t="shared" si="5"/>
        <v>0.36285129653891346</v>
      </c>
      <c r="P54" s="34">
        <f>SUM(P8:P9,P11:P18,P20:P26,P28:P34,P36:P39,P41:P46,P48:P52)</f>
        <v>34085490</v>
      </c>
      <c r="Q54" s="34">
        <f>SUM(Q8:Q9,Q11:Q18,Q20:Q26,Q28:Q34,Q36:Q39,Q41:Q46,Q48:Q52)</f>
        <v>199356302</v>
      </c>
      <c r="R54" s="34">
        <f>SUM(R8:R9,R11:R18,R20:R26,R28:R34,R36:R39,R41:R46,R48:R52)</f>
        <v>267725671</v>
      </c>
      <c r="S54" s="34">
        <f>SUM(S8:S9,S11:S18,S20:S26,S28:S34,S36:S39,S41:S46,S48:S52)</f>
        <v>116649209</v>
      </c>
      <c r="T54" s="39">
        <f t="shared" si="6"/>
        <v>0.43570423622171067</v>
      </c>
      <c r="U54" s="39">
        <f t="shared" si="7"/>
        <v>0.68837534681179591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102618168</v>
      </c>
      <c r="E57" s="33">
        <v>94100979</v>
      </c>
      <c r="F57" s="33">
        <v>21072218</v>
      </c>
      <c r="G57" s="38">
        <f t="shared" ref="G57:G85" si="8">IF(($D57      =0),0,($F57      /$D57      ))</f>
        <v>0.20534587988356995</v>
      </c>
      <c r="H57" s="33">
        <v>29152123</v>
      </c>
      <c r="I57" s="38">
        <f t="shared" ref="I57:I85" si="9">IF(($D57      =0),0,($H57      /$D57      ))</f>
        <v>0.2840834480693516</v>
      </c>
      <c r="J57" s="33">
        <v>13870916</v>
      </c>
      <c r="K57" s="38">
        <f t="shared" ref="K57:K85" si="10">IF(($E57      =0),0,($J57      /$E57      ))</f>
        <v>0.14740458757607613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64095257</v>
      </c>
      <c r="O57" s="38">
        <f t="shared" ref="O57:O85" si="13">IF(($E57      =0),0,($N57      /$E57      ))</f>
        <v>0.68113273295488241</v>
      </c>
      <c r="P57" s="33">
        <v>27186039</v>
      </c>
      <c r="Q57" s="33">
        <v>118911622</v>
      </c>
      <c r="R57" s="33">
        <v>99386350</v>
      </c>
      <c r="S57" s="33">
        <v>74013696</v>
      </c>
      <c r="T57" s="38">
        <f t="shared" ref="T57:T85" si="14">IF(($R57      =0),0,($S57      /$R57      ))</f>
        <v>0.74470685360716038</v>
      </c>
      <c r="U57" s="38">
        <f t="shared" ref="U57:U85" si="15">IF(($P57      =0),0,(($J57      /$P57      )-1))</f>
        <v>-0.48977797022949909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102618168</v>
      </c>
      <c r="E58" s="34">
        <f>E57</f>
        <v>94100979</v>
      </c>
      <c r="F58" s="34">
        <f>F57</f>
        <v>21072218</v>
      </c>
      <c r="G58" s="39">
        <f t="shared" si="8"/>
        <v>0.20534587988356995</v>
      </c>
      <c r="H58" s="34">
        <f>H57</f>
        <v>29152123</v>
      </c>
      <c r="I58" s="39">
        <f t="shared" si="9"/>
        <v>0.2840834480693516</v>
      </c>
      <c r="J58" s="34">
        <f>J57</f>
        <v>13870916</v>
      </c>
      <c r="K58" s="39">
        <f t="shared" si="10"/>
        <v>0.14740458757607613</v>
      </c>
      <c r="L58" s="34">
        <f>L57</f>
        <v>0</v>
      </c>
      <c r="M58" s="39">
        <f t="shared" si="11"/>
        <v>0</v>
      </c>
      <c r="N58" s="34">
        <f t="shared" si="12"/>
        <v>64095257</v>
      </c>
      <c r="O58" s="39">
        <f t="shared" si="13"/>
        <v>0.68113273295488241</v>
      </c>
      <c r="P58" s="34">
        <f>P57</f>
        <v>27186039</v>
      </c>
      <c r="Q58" s="34">
        <f>Q57</f>
        <v>118911622</v>
      </c>
      <c r="R58" s="34">
        <f>R57</f>
        <v>99386350</v>
      </c>
      <c r="S58" s="34">
        <f>S57</f>
        <v>74013696</v>
      </c>
      <c r="T58" s="39">
        <f t="shared" si="14"/>
        <v>0.74470685360716038</v>
      </c>
      <c r="U58" s="39">
        <f t="shared" si="15"/>
        <v>-0.48977797022949909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300000</v>
      </c>
      <c r="E59" s="33">
        <v>200000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1815303</v>
      </c>
      <c r="R59" s="33">
        <v>239596</v>
      </c>
      <c r="S59" s="33">
        <v>0</v>
      </c>
      <c r="T59" s="38">
        <f t="shared" si="14"/>
        <v>0</v>
      </c>
      <c r="U59" s="38">
        <f t="shared" si="15"/>
        <v>0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1101787</v>
      </c>
      <c r="E60" s="33">
        <v>1101787</v>
      </c>
      <c r="F60" s="33">
        <v>230365</v>
      </c>
      <c r="G60" s="38">
        <f t="shared" si="8"/>
        <v>0.20908306233418983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230365</v>
      </c>
      <c r="O60" s="38">
        <f t="shared" si="13"/>
        <v>0.20908306233418983</v>
      </c>
      <c r="P60" s="33">
        <v>0</v>
      </c>
      <c r="Q60" s="33">
        <v>2611437</v>
      </c>
      <c r="R60" s="33">
        <v>2611437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1034986</v>
      </c>
      <c r="E61" s="33">
        <v>957794</v>
      </c>
      <c r="F61" s="33">
        <v>150597</v>
      </c>
      <c r="G61" s="38">
        <f t="shared" si="8"/>
        <v>0.14550631602746317</v>
      </c>
      <c r="H61" s="33">
        <v>272526</v>
      </c>
      <c r="I61" s="38">
        <f t="shared" si="9"/>
        <v>0.26331370665883402</v>
      </c>
      <c r="J61" s="33">
        <v>71773</v>
      </c>
      <c r="K61" s="38">
        <f t="shared" si="10"/>
        <v>7.4935737747365297E-2</v>
      </c>
      <c r="L61" s="33">
        <v>0</v>
      </c>
      <c r="M61" s="38">
        <f t="shared" si="11"/>
        <v>0</v>
      </c>
      <c r="N61" s="33">
        <f t="shared" si="12"/>
        <v>494896</v>
      </c>
      <c r="O61" s="38">
        <f t="shared" si="13"/>
        <v>0.51670400942165018</v>
      </c>
      <c r="P61" s="33">
        <v>138566</v>
      </c>
      <c r="Q61" s="33">
        <v>1145976</v>
      </c>
      <c r="R61" s="33">
        <v>935092</v>
      </c>
      <c r="S61" s="33">
        <v>487155</v>
      </c>
      <c r="T61" s="38">
        <f t="shared" si="14"/>
        <v>0.52097012914237317</v>
      </c>
      <c r="U61" s="38">
        <f t="shared" si="15"/>
        <v>-0.48203022386444005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2436773</v>
      </c>
      <c r="E63" s="34">
        <f>SUM(E59:E62)</f>
        <v>2259581</v>
      </c>
      <c r="F63" s="34">
        <f>SUM(F59:F62)</f>
        <v>380962</v>
      </c>
      <c r="G63" s="39">
        <f t="shared" si="8"/>
        <v>0.15633873159297151</v>
      </c>
      <c r="H63" s="34">
        <f>SUM(H59:H62)</f>
        <v>272526</v>
      </c>
      <c r="I63" s="39">
        <f t="shared" si="9"/>
        <v>0.11183889512892665</v>
      </c>
      <c r="J63" s="34">
        <f>SUM(J59:J62)</f>
        <v>71773</v>
      </c>
      <c r="K63" s="39">
        <f t="shared" si="10"/>
        <v>3.1763853564001465E-2</v>
      </c>
      <c r="L63" s="34">
        <f>SUM(L59:L62)</f>
        <v>0</v>
      </c>
      <c r="M63" s="39">
        <f t="shared" si="11"/>
        <v>0</v>
      </c>
      <c r="N63" s="34">
        <f t="shared" si="12"/>
        <v>725261</v>
      </c>
      <c r="O63" s="39">
        <f t="shared" si="13"/>
        <v>0.32097145444221736</v>
      </c>
      <c r="P63" s="34">
        <f>SUM(P59:P62)</f>
        <v>138566</v>
      </c>
      <c r="Q63" s="34">
        <f>SUM(Q59:Q62)</f>
        <v>5572716</v>
      </c>
      <c r="R63" s="34">
        <f>SUM(R59:R62)</f>
        <v>3786125</v>
      </c>
      <c r="S63" s="34">
        <f>SUM(S59:S62)</f>
        <v>487155</v>
      </c>
      <c r="T63" s="39">
        <f t="shared" si="14"/>
        <v>0.12866849351249629</v>
      </c>
      <c r="U63" s="39">
        <f t="shared" si="15"/>
        <v>-0.48203022386444005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1541277</v>
      </c>
      <c r="E64" s="33">
        <v>1541277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1483424</v>
      </c>
      <c r="R64" s="33">
        <v>1483424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25340005</v>
      </c>
      <c r="E67" s="33">
        <v>25340005</v>
      </c>
      <c r="F67" s="33">
        <v>4521282</v>
      </c>
      <c r="G67" s="38">
        <f t="shared" si="8"/>
        <v>0.17842466881912611</v>
      </c>
      <c r="H67" s="33">
        <v>4733597</v>
      </c>
      <c r="I67" s="38">
        <f t="shared" si="9"/>
        <v>0.1868033175210502</v>
      </c>
      <c r="J67" s="33">
        <v>4518731</v>
      </c>
      <c r="K67" s="38">
        <f t="shared" si="10"/>
        <v>0.17832399796290491</v>
      </c>
      <c r="L67" s="33">
        <v>0</v>
      </c>
      <c r="M67" s="38">
        <f t="shared" si="11"/>
        <v>0</v>
      </c>
      <c r="N67" s="33">
        <f t="shared" si="12"/>
        <v>13773610</v>
      </c>
      <c r="O67" s="38">
        <f t="shared" si="13"/>
        <v>0.54355198430308127</v>
      </c>
      <c r="P67" s="33">
        <v>4280117</v>
      </c>
      <c r="Q67" s="33">
        <v>17718193</v>
      </c>
      <c r="R67" s="33">
        <v>17768193</v>
      </c>
      <c r="S67" s="33">
        <v>12863678</v>
      </c>
      <c r="T67" s="38">
        <f t="shared" si="14"/>
        <v>0.72397221259359346</v>
      </c>
      <c r="U67" s="38">
        <f t="shared" si="15"/>
        <v>5.5749410588542325E-2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3891355</v>
      </c>
      <c r="E68" s="33">
        <v>3969677</v>
      </c>
      <c r="F68" s="33">
        <v>633850</v>
      </c>
      <c r="G68" s="38">
        <f t="shared" si="8"/>
        <v>0.1628867065585124</v>
      </c>
      <c r="H68" s="33">
        <v>1014013</v>
      </c>
      <c r="I68" s="38">
        <f t="shared" si="9"/>
        <v>0.26058095444902868</v>
      </c>
      <c r="J68" s="33">
        <v>1050341</v>
      </c>
      <c r="K68" s="38">
        <f t="shared" si="10"/>
        <v>0.26459104859161087</v>
      </c>
      <c r="L68" s="33">
        <v>0</v>
      </c>
      <c r="M68" s="38">
        <f t="shared" si="11"/>
        <v>0</v>
      </c>
      <c r="N68" s="33">
        <f t="shared" si="12"/>
        <v>2698204</v>
      </c>
      <c r="O68" s="38">
        <f t="shared" si="13"/>
        <v>0.67970366354743728</v>
      </c>
      <c r="P68" s="33">
        <v>937620</v>
      </c>
      <c r="Q68" s="33">
        <v>2493913</v>
      </c>
      <c r="R68" s="33">
        <v>2493913</v>
      </c>
      <c r="S68" s="33">
        <v>2697426</v>
      </c>
      <c r="T68" s="38">
        <f t="shared" si="14"/>
        <v>1.0816038891493007</v>
      </c>
      <c r="U68" s="38">
        <f t="shared" si="15"/>
        <v>0.1202203451291568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30772637</v>
      </c>
      <c r="E70" s="34">
        <f>SUM(E64:E69)</f>
        <v>30850959</v>
      </c>
      <c r="F70" s="34">
        <f>SUM(F64:F69)</f>
        <v>5155132</v>
      </c>
      <c r="G70" s="39">
        <f t="shared" si="8"/>
        <v>0.16752324475799718</v>
      </c>
      <c r="H70" s="34">
        <f>SUM(H64:H69)</f>
        <v>5747610</v>
      </c>
      <c r="I70" s="39">
        <f t="shared" si="9"/>
        <v>0.18677664835808513</v>
      </c>
      <c r="J70" s="34">
        <f>SUM(J64:J69)</f>
        <v>5569072</v>
      </c>
      <c r="K70" s="39">
        <f t="shared" si="10"/>
        <v>0.18051536096495413</v>
      </c>
      <c r="L70" s="34">
        <f>SUM(L64:L69)</f>
        <v>0</v>
      </c>
      <c r="M70" s="39">
        <f t="shared" si="11"/>
        <v>0</v>
      </c>
      <c r="N70" s="34">
        <f t="shared" si="12"/>
        <v>16471814</v>
      </c>
      <c r="O70" s="39">
        <f t="shared" si="13"/>
        <v>0.53391578524349925</v>
      </c>
      <c r="P70" s="34">
        <f>SUM(P64:P69)</f>
        <v>5217737</v>
      </c>
      <c r="Q70" s="34">
        <f>SUM(Q64:Q69)</f>
        <v>21695530</v>
      </c>
      <c r="R70" s="34">
        <f>SUM(R64:R69)</f>
        <v>21745530</v>
      </c>
      <c r="S70" s="34">
        <f>SUM(S64:S69)</f>
        <v>15561104</v>
      </c>
      <c r="T70" s="39">
        <f t="shared" si="14"/>
        <v>0.71560012563501552</v>
      </c>
      <c r="U70" s="39">
        <f t="shared" si="15"/>
        <v>6.7334746845231885E-2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15895548</v>
      </c>
      <c r="E71" s="33">
        <v>10845346</v>
      </c>
      <c r="F71" s="33">
        <v>2991242</v>
      </c>
      <c r="G71" s="38">
        <f t="shared" si="8"/>
        <v>0.18818111838610407</v>
      </c>
      <c r="H71" s="33">
        <v>2408837</v>
      </c>
      <c r="I71" s="38">
        <f t="shared" si="9"/>
        <v>0.15154161404186883</v>
      </c>
      <c r="J71" s="33">
        <v>2557339</v>
      </c>
      <c r="K71" s="38">
        <f t="shared" si="10"/>
        <v>0.235800591331987</v>
      </c>
      <c r="L71" s="33">
        <v>0</v>
      </c>
      <c r="M71" s="38">
        <f t="shared" si="11"/>
        <v>0</v>
      </c>
      <c r="N71" s="33">
        <f t="shared" si="12"/>
        <v>7957418</v>
      </c>
      <c r="O71" s="38">
        <f t="shared" si="13"/>
        <v>0.73371730141205271</v>
      </c>
      <c r="P71" s="33">
        <v>3168307</v>
      </c>
      <c r="Q71" s="33">
        <v>16785156</v>
      </c>
      <c r="R71" s="33">
        <v>15195176</v>
      </c>
      <c r="S71" s="33">
        <v>8395511</v>
      </c>
      <c r="T71" s="38">
        <f t="shared" si="14"/>
        <v>0.55251159973402086</v>
      </c>
      <c r="U71" s="38">
        <f t="shared" si="15"/>
        <v>-0.19283737339847429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18899859</v>
      </c>
      <c r="E72" s="33">
        <v>6293334</v>
      </c>
      <c r="F72" s="33">
        <v>1776074</v>
      </c>
      <c r="G72" s="38">
        <f t="shared" si="8"/>
        <v>9.3972870379615006E-2</v>
      </c>
      <c r="H72" s="33">
        <v>1620287</v>
      </c>
      <c r="I72" s="38">
        <f t="shared" si="9"/>
        <v>8.5730110473310944E-2</v>
      </c>
      <c r="J72" s="33">
        <v>1443512</v>
      </c>
      <c r="K72" s="38">
        <f t="shared" si="10"/>
        <v>0.22937158587165404</v>
      </c>
      <c r="L72" s="33">
        <v>0</v>
      </c>
      <c r="M72" s="38">
        <f t="shared" si="11"/>
        <v>0</v>
      </c>
      <c r="N72" s="33">
        <f t="shared" si="12"/>
        <v>4839873</v>
      </c>
      <c r="O72" s="38">
        <f t="shared" si="13"/>
        <v>0.76904753505852386</v>
      </c>
      <c r="P72" s="33">
        <v>1514398</v>
      </c>
      <c r="Q72" s="33">
        <v>17844988</v>
      </c>
      <c r="R72" s="33">
        <v>17844988</v>
      </c>
      <c r="S72" s="33">
        <v>4264203</v>
      </c>
      <c r="T72" s="38">
        <f t="shared" si="14"/>
        <v>0.23895802003341218</v>
      </c>
      <c r="U72" s="38">
        <f t="shared" si="15"/>
        <v>-4.6808038573743493E-2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3591616</v>
      </c>
      <c r="F73" s="33">
        <v>941875</v>
      </c>
      <c r="G73" s="38">
        <f t="shared" si="8"/>
        <v>0</v>
      </c>
      <c r="H73" s="33">
        <v>596374</v>
      </c>
      <c r="I73" s="38">
        <f t="shared" si="9"/>
        <v>0</v>
      </c>
      <c r="J73" s="33">
        <v>606549</v>
      </c>
      <c r="K73" s="38">
        <f t="shared" si="10"/>
        <v>0.16887913407223934</v>
      </c>
      <c r="L73" s="33">
        <v>0</v>
      </c>
      <c r="M73" s="38">
        <f t="shared" si="11"/>
        <v>0</v>
      </c>
      <c r="N73" s="33">
        <f t="shared" si="12"/>
        <v>2144798</v>
      </c>
      <c r="O73" s="38">
        <f t="shared" si="13"/>
        <v>0.59716796004918116</v>
      </c>
      <c r="P73" s="33">
        <v>0</v>
      </c>
      <c r="Q73" s="33">
        <v>3458688</v>
      </c>
      <c r="R73" s="33">
        <v>3458688</v>
      </c>
      <c r="S73" s="33">
        <v>1273720</v>
      </c>
      <c r="T73" s="38">
        <f t="shared" si="14"/>
        <v>0.36826681099885272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5384993</v>
      </c>
      <c r="E74" s="33">
        <v>6370153</v>
      </c>
      <c r="F74" s="33">
        <v>1033350</v>
      </c>
      <c r="G74" s="38">
        <f t="shared" si="8"/>
        <v>0.19189439986272963</v>
      </c>
      <c r="H74" s="33">
        <v>1362282</v>
      </c>
      <c r="I74" s="38">
        <f t="shared" si="9"/>
        <v>0.25297748762161809</v>
      </c>
      <c r="J74" s="33">
        <v>1092626</v>
      </c>
      <c r="K74" s="38">
        <f t="shared" si="10"/>
        <v>0.17152272480739475</v>
      </c>
      <c r="L74" s="33">
        <v>0</v>
      </c>
      <c r="M74" s="38">
        <f t="shared" si="11"/>
        <v>0</v>
      </c>
      <c r="N74" s="33">
        <f t="shared" si="12"/>
        <v>3488258</v>
      </c>
      <c r="O74" s="38">
        <f t="shared" si="13"/>
        <v>0.54759406877668404</v>
      </c>
      <c r="P74" s="33">
        <v>627674</v>
      </c>
      <c r="Q74" s="33">
        <v>3057552</v>
      </c>
      <c r="R74" s="33">
        <v>3887646</v>
      </c>
      <c r="S74" s="33">
        <v>2488843</v>
      </c>
      <c r="T74" s="38">
        <f t="shared" si="14"/>
        <v>0.64019280562067638</v>
      </c>
      <c r="U74" s="38">
        <f t="shared" si="15"/>
        <v>0.74075395826495916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4822216</v>
      </c>
      <c r="E76" s="33">
        <v>4807216</v>
      </c>
      <c r="F76" s="33">
        <v>841939</v>
      </c>
      <c r="G76" s="38">
        <f t="shared" si="8"/>
        <v>0.17459587044628444</v>
      </c>
      <c r="H76" s="33">
        <v>738127</v>
      </c>
      <c r="I76" s="38">
        <f t="shared" si="9"/>
        <v>0.15306800856701566</v>
      </c>
      <c r="J76" s="33">
        <v>507630</v>
      </c>
      <c r="K76" s="38">
        <f t="shared" si="10"/>
        <v>0.10559750175569393</v>
      </c>
      <c r="L76" s="33">
        <v>0</v>
      </c>
      <c r="M76" s="38">
        <f t="shared" si="11"/>
        <v>0</v>
      </c>
      <c r="N76" s="33">
        <f t="shared" si="12"/>
        <v>2087696</v>
      </c>
      <c r="O76" s="38">
        <f t="shared" si="13"/>
        <v>0.43428379336397616</v>
      </c>
      <c r="P76" s="33">
        <v>2253981</v>
      </c>
      <c r="Q76" s="33">
        <v>4471333</v>
      </c>
      <c r="R76" s="33">
        <v>9240424</v>
      </c>
      <c r="S76" s="33">
        <v>2954168</v>
      </c>
      <c r="T76" s="38">
        <f t="shared" si="14"/>
        <v>0.31970048127661677</v>
      </c>
      <c r="U76" s="38">
        <f t="shared" si="15"/>
        <v>-0.77478514681357114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45002616</v>
      </c>
      <c r="E78" s="34">
        <f>SUM(E71:E77)</f>
        <v>31907665</v>
      </c>
      <c r="F78" s="34">
        <f>SUM(F71:F77)</f>
        <v>7584480</v>
      </c>
      <c r="G78" s="39">
        <f t="shared" si="8"/>
        <v>0.16853420254502538</v>
      </c>
      <c r="H78" s="34">
        <f>SUM(H71:H77)</f>
        <v>6725907</v>
      </c>
      <c r="I78" s="39">
        <f t="shared" si="9"/>
        <v>0.14945591162967059</v>
      </c>
      <c r="J78" s="34">
        <f>SUM(J71:J77)</f>
        <v>6207656</v>
      </c>
      <c r="K78" s="39">
        <f t="shared" si="10"/>
        <v>0.19455061973353424</v>
      </c>
      <c r="L78" s="34">
        <f>SUM(L71:L77)</f>
        <v>0</v>
      </c>
      <c r="M78" s="39">
        <f t="shared" si="11"/>
        <v>0</v>
      </c>
      <c r="N78" s="34">
        <f t="shared" si="12"/>
        <v>20518043</v>
      </c>
      <c r="O78" s="39">
        <f t="shared" si="13"/>
        <v>0.64304432806349199</v>
      </c>
      <c r="P78" s="34">
        <f>SUM(P71:P77)</f>
        <v>7564360</v>
      </c>
      <c r="Q78" s="34">
        <f>SUM(Q71:Q77)</f>
        <v>45617717</v>
      </c>
      <c r="R78" s="34">
        <f>SUM(R71:R77)</f>
        <v>49626922</v>
      </c>
      <c r="S78" s="34">
        <f>SUM(S71:S77)</f>
        <v>19376445</v>
      </c>
      <c r="T78" s="39">
        <f t="shared" si="14"/>
        <v>0.39044220796123524</v>
      </c>
      <c r="U78" s="39">
        <f t="shared" si="15"/>
        <v>-0.17935476365482339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7220592</v>
      </c>
      <c r="E79" s="33">
        <v>7497129</v>
      </c>
      <c r="F79" s="33">
        <v>1665464</v>
      </c>
      <c r="G79" s="38">
        <f t="shared" si="8"/>
        <v>0.23065477179710472</v>
      </c>
      <c r="H79" s="33">
        <v>2004882</v>
      </c>
      <c r="I79" s="38">
        <f t="shared" si="9"/>
        <v>0.27766172081181156</v>
      </c>
      <c r="J79" s="33">
        <v>1880305</v>
      </c>
      <c r="K79" s="38">
        <f t="shared" si="10"/>
        <v>0.25080334085221156</v>
      </c>
      <c r="L79" s="33">
        <v>0</v>
      </c>
      <c r="M79" s="38">
        <f t="shared" si="11"/>
        <v>0</v>
      </c>
      <c r="N79" s="33">
        <f t="shared" si="12"/>
        <v>5550651</v>
      </c>
      <c r="O79" s="38">
        <f t="shared" si="13"/>
        <v>0.7403702137178112</v>
      </c>
      <c r="P79" s="33">
        <v>1539775</v>
      </c>
      <c r="Q79" s="33">
        <v>5997281</v>
      </c>
      <c r="R79" s="33">
        <v>6972279</v>
      </c>
      <c r="S79" s="33">
        <v>4372098</v>
      </c>
      <c r="T79" s="38">
        <f t="shared" si="14"/>
        <v>0.62706871024524402</v>
      </c>
      <c r="U79" s="38">
        <f t="shared" si="15"/>
        <v>0.22115568833108723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2616237</v>
      </c>
      <c r="E80" s="33">
        <v>2516237</v>
      </c>
      <c r="F80" s="33">
        <v>3750</v>
      </c>
      <c r="G80" s="38">
        <f t="shared" si="8"/>
        <v>1.4333563817039512E-3</v>
      </c>
      <c r="H80" s="33">
        <v>0</v>
      </c>
      <c r="I80" s="38">
        <f t="shared" si="9"/>
        <v>0</v>
      </c>
      <c r="J80" s="33">
        <v>25185</v>
      </c>
      <c r="K80" s="38">
        <f t="shared" si="10"/>
        <v>1.0008993588441789E-2</v>
      </c>
      <c r="L80" s="33">
        <v>0</v>
      </c>
      <c r="M80" s="38">
        <f t="shared" si="11"/>
        <v>0</v>
      </c>
      <c r="N80" s="33">
        <f t="shared" si="12"/>
        <v>28935</v>
      </c>
      <c r="O80" s="38">
        <f t="shared" si="13"/>
        <v>1.149931425378452E-2</v>
      </c>
      <c r="P80" s="33">
        <v>131500</v>
      </c>
      <c r="Q80" s="33">
        <v>2498088</v>
      </c>
      <c r="R80" s="33">
        <v>2348088</v>
      </c>
      <c r="S80" s="33">
        <v>131500</v>
      </c>
      <c r="T80" s="38">
        <f t="shared" si="14"/>
        <v>5.6003011812163772E-2</v>
      </c>
      <c r="U80" s="38">
        <f t="shared" si="15"/>
        <v>-0.80847908745247143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75180190</v>
      </c>
      <c r="E81" s="33">
        <v>65970320</v>
      </c>
      <c r="F81" s="33">
        <v>18453839</v>
      </c>
      <c r="G81" s="38">
        <f t="shared" si="8"/>
        <v>0.24546145733337466</v>
      </c>
      <c r="H81" s="33">
        <v>18439884</v>
      </c>
      <c r="I81" s="38">
        <f t="shared" si="9"/>
        <v>0.24527583662664326</v>
      </c>
      <c r="J81" s="33">
        <v>10977129</v>
      </c>
      <c r="K81" s="38">
        <f t="shared" si="10"/>
        <v>0.16639496367457365</v>
      </c>
      <c r="L81" s="33">
        <v>0</v>
      </c>
      <c r="M81" s="38">
        <f t="shared" si="11"/>
        <v>0</v>
      </c>
      <c r="N81" s="33">
        <f t="shared" si="12"/>
        <v>47870852</v>
      </c>
      <c r="O81" s="38">
        <f t="shared" si="13"/>
        <v>0.72564225851867936</v>
      </c>
      <c r="P81" s="33">
        <v>11260917</v>
      </c>
      <c r="Q81" s="33">
        <v>44100400</v>
      </c>
      <c r="R81" s="33">
        <v>70808740</v>
      </c>
      <c r="S81" s="33">
        <v>32762703</v>
      </c>
      <c r="T81" s="38">
        <f t="shared" si="14"/>
        <v>0.46269292463049055</v>
      </c>
      <c r="U81" s="38">
        <f t="shared" si="15"/>
        <v>-2.5201144809077314E-2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85017019</v>
      </c>
      <c r="E84" s="34">
        <f>SUM(E79:E83)</f>
        <v>75983686</v>
      </c>
      <c r="F84" s="34">
        <f>SUM(F79:F83)</f>
        <v>20123053</v>
      </c>
      <c r="G84" s="39">
        <f t="shared" si="8"/>
        <v>0.23669440821019613</v>
      </c>
      <c r="H84" s="34">
        <f>SUM(H79:H83)</f>
        <v>20444766</v>
      </c>
      <c r="I84" s="39">
        <f t="shared" si="9"/>
        <v>0.24047850936763615</v>
      </c>
      <c r="J84" s="34">
        <f>SUM(J79:J83)</f>
        <v>12882619</v>
      </c>
      <c r="K84" s="39">
        <f t="shared" si="10"/>
        <v>0.16954453881060733</v>
      </c>
      <c r="L84" s="34">
        <f>SUM(L79:L83)</f>
        <v>0</v>
      </c>
      <c r="M84" s="39">
        <f t="shared" si="11"/>
        <v>0</v>
      </c>
      <c r="N84" s="34">
        <f t="shared" si="12"/>
        <v>53450438</v>
      </c>
      <c r="O84" s="39">
        <f t="shared" si="13"/>
        <v>0.7034462371304282</v>
      </c>
      <c r="P84" s="34">
        <f>SUM(P79:P83)</f>
        <v>12932192</v>
      </c>
      <c r="Q84" s="34">
        <f>SUM(Q79:Q83)</f>
        <v>52595769</v>
      </c>
      <c r="R84" s="34">
        <f>SUM(R79:R83)</f>
        <v>80129107</v>
      </c>
      <c r="S84" s="34">
        <f>SUM(S79:S83)</f>
        <v>37266301</v>
      </c>
      <c r="T84" s="39">
        <f t="shared" si="14"/>
        <v>0.46507820185740995</v>
      </c>
      <c r="U84" s="39">
        <f t="shared" si="15"/>
        <v>-3.8333021965649694E-3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265847213</v>
      </c>
      <c r="E85" s="34">
        <f>SUM(E57,E59:E62,E64:E69,E71:E77,E79:E83)</f>
        <v>235102870</v>
      </c>
      <c r="F85" s="34">
        <f>SUM(F57,F59:F62,F64:F69,F71:F77,F79:F83)</f>
        <v>54315845</v>
      </c>
      <c r="G85" s="39">
        <f t="shared" si="8"/>
        <v>0.20431226036588165</v>
      </c>
      <c r="H85" s="34">
        <f>SUM(H57,H59:H62,H64:H69,H71:H77,H79:H83)</f>
        <v>62342932</v>
      </c>
      <c r="I85" s="39">
        <f t="shared" si="9"/>
        <v>0.23450662241849418</v>
      </c>
      <c r="J85" s="34">
        <f>SUM(J57,J59:J62,J64:J69,J71:J77,J79:J83)</f>
        <v>38602036</v>
      </c>
      <c r="K85" s="39">
        <f t="shared" si="10"/>
        <v>0.16419210875647755</v>
      </c>
      <c r="L85" s="34">
        <f>SUM(L57,L59:L62,L64:L69,L71:L77,L79:L83)</f>
        <v>0</v>
      </c>
      <c r="M85" s="39">
        <f t="shared" si="11"/>
        <v>0</v>
      </c>
      <c r="N85" s="34">
        <f t="shared" si="12"/>
        <v>155260813</v>
      </c>
      <c r="O85" s="39">
        <f t="shared" si="13"/>
        <v>0.66039522614079527</v>
      </c>
      <c r="P85" s="34">
        <f>SUM(P57,P59:P62,P64:P69,P71:P77,P79:P83)</f>
        <v>53038894</v>
      </c>
      <c r="Q85" s="34">
        <f>SUM(Q57,Q59:Q62,Q64:Q69,Q71:Q77,Q79:Q83)</f>
        <v>244393354</v>
      </c>
      <c r="R85" s="34">
        <f>SUM(R57,R59:R62,R64:R69,R71:R77,R79:R83)</f>
        <v>254674034</v>
      </c>
      <c r="S85" s="34">
        <f>SUM(S57,S59:S62,S64:S69,S71:S77,S79:S83)</f>
        <v>146704701</v>
      </c>
      <c r="T85" s="39">
        <f t="shared" si="14"/>
        <v>0.57604891513989209</v>
      </c>
      <c r="U85" s="39">
        <f t="shared" si="15"/>
        <v>-0.27219379800792975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485817343</v>
      </c>
      <c r="E88" s="33">
        <v>661721710</v>
      </c>
      <c r="F88" s="33">
        <v>84577887</v>
      </c>
      <c r="G88" s="38">
        <f t="shared" ref="G88:G99" si="16">IF(($D88      =0),0,($F88      /$D88      ))</f>
        <v>0.1740940051207682</v>
      </c>
      <c r="H88" s="33">
        <v>101398088</v>
      </c>
      <c r="I88" s="38">
        <f t="shared" ref="I88:I99" si="17">IF(($D88      =0),0,($H88      /$D88      ))</f>
        <v>0.20871648462331654</v>
      </c>
      <c r="J88" s="33">
        <v>110104620</v>
      </c>
      <c r="K88" s="38">
        <f t="shared" ref="K88:K99" si="18">IF(($E88      =0),0,($J88      /$E88      ))</f>
        <v>0.16639112535691175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296080595</v>
      </c>
      <c r="O88" s="38">
        <f t="shared" ref="O88:O99" si="21">IF(($E88      =0),0,($N88      /$E88      ))</f>
        <v>0.44743974774531731</v>
      </c>
      <c r="P88" s="33">
        <v>130856456</v>
      </c>
      <c r="Q88" s="33">
        <v>420648694</v>
      </c>
      <c r="R88" s="33">
        <v>794767562</v>
      </c>
      <c r="S88" s="33">
        <v>360072210</v>
      </c>
      <c r="T88" s="38">
        <f t="shared" ref="T88:T99" si="22">IF(($R88      =0),0,($S88      /$R88      ))</f>
        <v>0.45305348030799475</v>
      </c>
      <c r="U88" s="38">
        <f t="shared" ref="U88:U99" si="23">IF(($P88      =0),0,(($J88      /$P88      )-1))</f>
        <v>-0.15858473196003409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1736676351</v>
      </c>
      <c r="E89" s="33">
        <v>1806899672</v>
      </c>
      <c r="F89" s="33">
        <v>361957591</v>
      </c>
      <c r="G89" s="38">
        <f t="shared" si="16"/>
        <v>0.20841971550518337</v>
      </c>
      <c r="H89" s="33">
        <v>26012665</v>
      </c>
      <c r="I89" s="38">
        <f t="shared" si="17"/>
        <v>1.4978418393859962E-2</v>
      </c>
      <c r="J89" s="33">
        <v>545293625</v>
      </c>
      <c r="K89" s="38">
        <f t="shared" si="18"/>
        <v>0.30178411864806626</v>
      </c>
      <c r="L89" s="33">
        <v>0</v>
      </c>
      <c r="M89" s="38">
        <f t="shared" si="19"/>
        <v>0</v>
      </c>
      <c r="N89" s="33">
        <f t="shared" si="20"/>
        <v>933263881</v>
      </c>
      <c r="O89" s="38">
        <f t="shared" si="21"/>
        <v>0.5165001109148466</v>
      </c>
      <c r="P89" s="33">
        <v>328201506</v>
      </c>
      <c r="Q89" s="33">
        <v>1901020531</v>
      </c>
      <c r="R89" s="33">
        <v>1691261000</v>
      </c>
      <c r="S89" s="33">
        <v>950210986</v>
      </c>
      <c r="T89" s="38">
        <f t="shared" si="22"/>
        <v>0.56183580535470279</v>
      </c>
      <c r="U89" s="38">
        <f t="shared" si="23"/>
        <v>0.66145985021775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807585771</v>
      </c>
      <c r="E90" s="33">
        <v>801258330</v>
      </c>
      <c r="F90" s="33">
        <v>155360760</v>
      </c>
      <c r="G90" s="38">
        <f t="shared" si="16"/>
        <v>0.19237679213642311</v>
      </c>
      <c r="H90" s="33">
        <v>207456961</v>
      </c>
      <c r="I90" s="38">
        <f t="shared" si="17"/>
        <v>0.25688535936327189</v>
      </c>
      <c r="J90" s="33">
        <v>110655053</v>
      </c>
      <c r="K90" s="38">
        <f t="shared" si="18"/>
        <v>0.13810159452570059</v>
      </c>
      <c r="L90" s="33">
        <v>0</v>
      </c>
      <c r="M90" s="38">
        <f t="shared" si="19"/>
        <v>0</v>
      </c>
      <c r="N90" s="33">
        <f t="shared" si="20"/>
        <v>473472774</v>
      </c>
      <c r="O90" s="38">
        <f t="shared" si="21"/>
        <v>0.59091151539104747</v>
      </c>
      <c r="P90" s="33">
        <v>206897112</v>
      </c>
      <c r="Q90" s="33">
        <v>781829673</v>
      </c>
      <c r="R90" s="33">
        <v>1027545446</v>
      </c>
      <c r="S90" s="33">
        <v>579399536</v>
      </c>
      <c r="T90" s="38">
        <f t="shared" si="22"/>
        <v>0.56386755277391398</v>
      </c>
      <c r="U90" s="38">
        <f t="shared" si="23"/>
        <v>-0.46516869215651502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3030079465</v>
      </c>
      <c r="E91" s="34">
        <f>SUM(E88:E90)</f>
        <v>3269879712</v>
      </c>
      <c r="F91" s="34">
        <f>SUM(F88:F90)</f>
        <v>601896238</v>
      </c>
      <c r="G91" s="39">
        <f t="shared" si="16"/>
        <v>0.19864041354440187</v>
      </c>
      <c r="H91" s="34">
        <f>SUM(H88:H90)</f>
        <v>334867714</v>
      </c>
      <c r="I91" s="39">
        <f t="shared" si="17"/>
        <v>0.11051449899846108</v>
      </c>
      <c r="J91" s="34">
        <f>SUM(J88:J90)</f>
        <v>766053298</v>
      </c>
      <c r="K91" s="39">
        <f t="shared" si="18"/>
        <v>0.23427568151473335</v>
      </c>
      <c r="L91" s="34">
        <f>SUM(L88:L90)</f>
        <v>0</v>
      </c>
      <c r="M91" s="39">
        <f t="shared" si="19"/>
        <v>0</v>
      </c>
      <c r="N91" s="34">
        <f t="shared" si="20"/>
        <v>1702817250</v>
      </c>
      <c r="O91" s="39">
        <f t="shared" si="21"/>
        <v>0.52075837644757983</v>
      </c>
      <c r="P91" s="34">
        <f>SUM(P88:P90)</f>
        <v>665955074</v>
      </c>
      <c r="Q91" s="34">
        <f>SUM(Q88:Q90)</f>
        <v>3103498898</v>
      </c>
      <c r="R91" s="34">
        <f>SUM(R88:R90)</f>
        <v>3513574008</v>
      </c>
      <c r="S91" s="34">
        <f>SUM(S88:S90)</f>
        <v>1889682732</v>
      </c>
      <c r="T91" s="39">
        <f t="shared" si="22"/>
        <v>0.53782351750593893</v>
      </c>
      <c r="U91" s="39">
        <f t="shared" si="23"/>
        <v>0.15030777286336883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42346970</v>
      </c>
      <c r="E92" s="33">
        <v>44293417</v>
      </c>
      <c r="F92" s="33">
        <v>19358688</v>
      </c>
      <c r="G92" s="38">
        <f t="shared" si="16"/>
        <v>0.45714458437049926</v>
      </c>
      <c r="H92" s="33">
        <v>9697557</v>
      </c>
      <c r="I92" s="38">
        <f t="shared" si="17"/>
        <v>0.22900238198860509</v>
      </c>
      <c r="J92" s="33">
        <v>49382363</v>
      </c>
      <c r="K92" s="38">
        <f t="shared" si="18"/>
        <v>1.1148917004980672</v>
      </c>
      <c r="L92" s="33">
        <v>0</v>
      </c>
      <c r="M92" s="38">
        <f t="shared" si="19"/>
        <v>0</v>
      </c>
      <c r="N92" s="33">
        <f t="shared" si="20"/>
        <v>78438608</v>
      </c>
      <c r="O92" s="38">
        <f t="shared" si="21"/>
        <v>1.7708863599301901</v>
      </c>
      <c r="P92" s="33">
        <v>23077355</v>
      </c>
      <c r="Q92" s="33">
        <v>49308142</v>
      </c>
      <c r="R92" s="33">
        <v>47784691</v>
      </c>
      <c r="S92" s="33">
        <v>29961141</v>
      </c>
      <c r="T92" s="38">
        <f t="shared" si="22"/>
        <v>0.62700292443033689</v>
      </c>
      <c r="U92" s="38">
        <f t="shared" si="23"/>
        <v>1.1398623455764318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10108420</v>
      </c>
      <c r="E94" s="33">
        <v>8358525</v>
      </c>
      <c r="F94" s="33">
        <v>1311160</v>
      </c>
      <c r="G94" s="38">
        <f t="shared" si="16"/>
        <v>0.12970968756739432</v>
      </c>
      <c r="H94" s="33">
        <v>1536185</v>
      </c>
      <c r="I94" s="38">
        <f t="shared" si="17"/>
        <v>0.15197083223688768</v>
      </c>
      <c r="J94" s="33">
        <v>1368711</v>
      </c>
      <c r="K94" s="38">
        <f t="shared" si="18"/>
        <v>0.16375030283453121</v>
      </c>
      <c r="L94" s="33">
        <v>0</v>
      </c>
      <c r="M94" s="38">
        <f t="shared" si="19"/>
        <v>0</v>
      </c>
      <c r="N94" s="33">
        <f t="shared" si="20"/>
        <v>4216056</v>
      </c>
      <c r="O94" s="38">
        <f t="shared" si="21"/>
        <v>0.50440191301694981</v>
      </c>
      <c r="P94" s="33">
        <v>1557723</v>
      </c>
      <c r="Q94" s="33">
        <v>10296603</v>
      </c>
      <c r="R94" s="33">
        <v>7857619</v>
      </c>
      <c r="S94" s="33">
        <v>4311571</v>
      </c>
      <c r="T94" s="38">
        <f t="shared" si="22"/>
        <v>0.54871214804382851</v>
      </c>
      <c r="U94" s="38">
        <f t="shared" si="23"/>
        <v>-0.12133864621630419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1626549</v>
      </c>
      <c r="E95" s="33">
        <v>1974497</v>
      </c>
      <c r="F95" s="33">
        <v>442249</v>
      </c>
      <c r="G95" s="38">
        <f t="shared" si="16"/>
        <v>0.27189405299194797</v>
      </c>
      <c r="H95" s="33">
        <v>624748</v>
      </c>
      <c r="I95" s="38">
        <f t="shared" si="17"/>
        <v>0.38409417730421891</v>
      </c>
      <c r="J95" s="33">
        <v>467018</v>
      </c>
      <c r="K95" s="38">
        <f t="shared" si="18"/>
        <v>0.2365250491644201</v>
      </c>
      <c r="L95" s="33">
        <v>0</v>
      </c>
      <c r="M95" s="38">
        <f t="shared" si="19"/>
        <v>0</v>
      </c>
      <c r="N95" s="33">
        <f t="shared" si="20"/>
        <v>1534015</v>
      </c>
      <c r="O95" s="38">
        <f t="shared" si="21"/>
        <v>0.77691432298960195</v>
      </c>
      <c r="P95" s="33">
        <v>475489</v>
      </c>
      <c r="Q95" s="33">
        <v>1530296</v>
      </c>
      <c r="R95" s="33">
        <v>1611577</v>
      </c>
      <c r="S95" s="33">
        <v>1232300</v>
      </c>
      <c r="T95" s="38">
        <f t="shared" si="22"/>
        <v>0.76465474501063246</v>
      </c>
      <c r="U95" s="38">
        <f t="shared" si="23"/>
        <v>-1.7815343782926596E-2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54081939</v>
      </c>
      <c r="E96" s="34">
        <f>SUM(E92:E95)</f>
        <v>54626439</v>
      </c>
      <c r="F96" s="34">
        <f>SUM(F92:F95)</f>
        <v>21112097</v>
      </c>
      <c r="G96" s="39">
        <f t="shared" si="16"/>
        <v>0.39037241249800603</v>
      </c>
      <c r="H96" s="34">
        <f>SUM(H92:H95)</f>
        <v>11858490</v>
      </c>
      <c r="I96" s="39">
        <f t="shared" si="17"/>
        <v>0.21926895039765493</v>
      </c>
      <c r="J96" s="34">
        <f>SUM(J92:J95)</f>
        <v>51218092</v>
      </c>
      <c r="K96" s="39">
        <f t="shared" si="18"/>
        <v>0.9376062752324017</v>
      </c>
      <c r="L96" s="34">
        <f>SUM(L92:L95)</f>
        <v>0</v>
      </c>
      <c r="M96" s="39">
        <f t="shared" si="19"/>
        <v>0</v>
      </c>
      <c r="N96" s="34">
        <f t="shared" si="20"/>
        <v>84188679</v>
      </c>
      <c r="O96" s="39">
        <f t="shared" si="21"/>
        <v>1.5411709154243058</v>
      </c>
      <c r="P96" s="34">
        <f>SUM(P92:P95)</f>
        <v>25110567</v>
      </c>
      <c r="Q96" s="34">
        <f>SUM(Q92:Q95)</f>
        <v>61135041</v>
      </c>
      <c r="R96" s="34">
        <f>SUM(R92:R95)</f>
        <v>57253887</v>
      </c>
      <c r="S96" s="34">
        <f>SUM(S92:S95)</f>
        <v>35505012</v>
      </c>
      <c r="T96" s="39">
        <f t="shared" si="22"/>
        <v>0.62013277805924338</v>
      </c>
      <c r="U96" s="39">
        <f t="shared" si="23"/>
        <v>1.0397027275409592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17386235</v>
      </c>
      <c r="E97" s="33">
        <v>15263093</v>
      </c>
      <c r="F97" s="33">
        <v>2981702</v>
      </c>
      <c r="G97" s="38">
        <f t="shared" si="16"/>
        <v>0.171497854480858</v>
      </c>
      <c r="H97" s="33">
        <v>3000475</v>
      </c>
      <c r="I97" s="38">
        <f t="shared" si="17"/>
        <v>0.17257761671805311</v>
      </c>
      <c r="J97" s="33">
        <v>3051471</v>
      </c>
      <c r="K97" s="38">
        <f t="shared" si="18"/>
        <v>0.19992481209411486</v>
      </c>
      <c r="L97" s="33">
        <v>0</v>
      </c>
      <c r="M97" s="38">
        <f t="shared" si="19"/>
        <v>0</v>
      </c>
      <c r="N97" s="33">
        <f t="shared" si="20"/>
        <v>9033648</v>
      </c>
      <c r="O97" s="38">
        <f t="shared" si="21"/>
        <v>0.59186221298658137</v>
      </c>
      <c r="P97" s="33">
        <v>4490081</v>
      </c>
      <c r="Q97" s="33">
        <v>16392490</v>
      </c>
      <c r="R97" s="33">
        <v>13209435</v>
      </c>
      <c r="S97" s="33">
        <v>11511088</v>
      </c>
      <c r="T97" s="38">
        <f t="shared" si="22"/>
        <v>0.87142924735236593</v>
      </c>
      <c r="U97" s="38">
        <f t="shared" si="23"/>
        <v>-0.32039733804356763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6196349</v>
      </c>
      <c r="E98" s="33">
        <v>24148691</v>
      </c>
      <c r="F98" s="33">
        <v>1605929</v>
      </c>
      <c r="G98" s="38">
        <f t="shared" si="16"/>
        <v>0.25917342615788747</v>
      </c>
      <c r="H98" s="33">
        <v>1463121</v>
      </c>
      <c r="I98" s="38">
        <f t="shared" si="17"/>
        <v>0.23612630599083428</v>
      </c>
      <c r="J98" s="33">
        <v>1269141</v>
      </c>
      <c r="K98" s="38">
        <f t="shared" si="18"/>
        <v>5.2555271008271218E-2</v>
      </c>
      <c r="L98" s="33">
        <v>0</v>
      </c>
      <c r="M98" s="38">
        <f t="shared" si="19"/>
        <v>0</v>
      </c>
      <c r="N98" s="33">
        <f t="shared" si="20"/>
        <v>4338191</v>
      </c>
      <c r="O98" s="38">
        <f t="shared" si="21"/>
        <v>0.17964497537361343</v>
      </c>
      <c r="P98" s="33">
        <v>1388138</v>
      </c>
      <c r="Q98" s="33">
        <v>6066283</v>
      </c>
      <c r="R98" s="33">
        <v>5987040</v>
      </c>
      <c r="S98" s="33">
        <v>14644684</v>
      </c>
      <c r="T98" s="38">
        <f t="shared" si="22"/>
        <v>2.4460641652636359</v>
      </c>
      <c r="U98" s="38">
        <f t="shared" si="23"/>
        <v>-8.5724185923877871E-2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3122246</v>
      </c>
      <c r="E99" s="33">
        <v>3122246</v>
      </c>
      <c r="F99" s="33">
        <v>4672</v>
      </c>
      <c r="G99" s="38">
        <f t="shared" si="16"/>
        <v>1.4963587110048344E-3</v>
      </c>
      <c r="H99" s="33">
        <v>1112728</v>
      </c>
      <c r="I99" s="38">
        <f t="shared" si="17"/>
        <v>0.35638703676776268</v>
      </c>
      <c r="J99" s="33">
        <v>857852</v>
      </c>
      <c r="K99" s="38">
        <f t="shared" si="18"/>
        <v>0.27475477588889535</v>
      </c>
      <c r="L99" s="33">
        <v>0</v>
      </c>
      <c r="M99" s="38">
        <f t="shared" si="19"/>
        <v>0</v>
      </c>
      <c r="N99" s="33">
        <f t="shared" si="20"/>
        <v>1975252</v>
      </c>
      <c r="O99" s="38">
        <f t="shared" si="21"/>
        <v>0.63263817136766287</v>
      </c>
      <c r="P99" s="33">
        <v>0</v>
      </c>
      <c r="Q99" s="33">
        <v>3067045</v>
      </c>
      <c r="R99" s="33">
        <v>8067045</v>
      </c>
      <c r="S99" s="33">
        <v>203786</v>
      </c>
      <c r="T99" s="38">
        <f t="shared" si="22"/>
        <v>2.5261542485507396E-2</v>
      </c>
      <c r="U99" s="38">
        <f t="shared" si="23"/>
        <v>0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=0),0,(($J100     /$P100     )-1))</f>
        <v>0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26704830</v>
      </c>
      <c r="E101" s="34">
        <f>SUM(E97:E100)</f>
        <v>42534030</v>
      </c>
      <c r="F101" s="34">
        <f>SUM(F97:F100)</f>
        <v>4592303</v>
      </c>
      <c r="G101" s="39">
        <f>IF(($D101     =0),0,($F101     /$D101     ))</f>
        <v>0.17196525871911561</v>
      </c>
      <c r="H101" s="34">
        <f>SUM(H97:H100)</f>
        <v>5576324</v>
      </c>
      <c r="I101" s="39">
        <f>IF(($D101     =0),0,($H101     /$D101     ))</f>
        <v>0.20881331204879416</v>
      </c>
      <c r="J101" s="34">
        <f>SUM(J97:J100)</f>
        <v>5178464</v>
      </c>
      <c r="K101" s="39">
        <f>IF(($E101     =0),0,($J101     /$E101     ))</f>
        <v>0.12174872684295375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15347091</v>
      </c>
      <c r="O101" s="39">
        <f>IF(($E101     =0),0,($N101     /$E101     ))</f>
        <v>0.36081911354273272</v>
      </c>
      <c r="P101" s="34">
        <f>SUM(P97:P100)</f>
        <v>5878219</v>
      </c>
      <c r="Q101" s="34">
        <f>SUM(Q97:Q100)</f>
        <v>25525818</v>
      </c>
      <c r="R101" s="34">
        <f>SUM(R97:R100)</f>
        <v>27263520</v>
      </c>
      <c r="S101" s="34">
        <f>SUM(S97:S100)</f>
        <v>26359558</v>
      </c>
      <c r="T101" s="39">
        <f>IF(($R101     =0),0,($S101     /$R101     ))</f>
        <v>0.96684353304342208</v>
      </c>
      <c r="U101" s="39">
        <f>IF(($P101     =0),0,(($J101     /$P101     )-1))</f>
        <v>-0.1190420091527723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3110866234</v>
      </c>
      <c r="E102" s="34">
        <f>SUM(E88:E90,E92:E95,E97:E100)</f>
        <v>3367040181</v>
      </c>
      <c r="F102" s="34">
        <f>SUM(F88:F90,F92:F95,F97:F100)</f>
        <v>627600638</v>
      </c>
      <c r="G102" s="39">
        <f>IF(($D102     =0),0,($F102     /$D102     ))</f>
        <v>0.20174465592274002</v>
      </c>
      <c r="H102" s="34">
        <f>SUM(H88:H90,H92:H95,H97:H100)</f>
        <v>352302528</v>
      </c>
      <c r="I102" s="39">
        <f>IF(($D102     =0),0,($H102     /$D102     ))</f>
        <v>0.11324901217208685</v>
      </c>
      <c r="J102" s="34">
        <f>SUM(J88:J90,J92:J95,J97:J100)</f>
        <v>822449854</v>
      </c>
      <c r="K102" s="39">
        <f>IF(($E102     =0),0,($J102     /$E102     ))</f>
        <v>0.2442649359045472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1802353020</v>
      </c>
      <c r="O102" s="39">
        <f>IF(($E102     =0),0,($N102     /$E102     ))</f>
        <v>0.53529299417647791</v>
      </c>
      <c r="P102" s="34">
        <f>SUM(P88:P90,P92:P95,P97:P100)</f>
        <v>696943860</v>
      </c>
      <c r="Q102" s="34">
        <f>SUM(Q88:Q90,Q92:Q95,Q97:Q100)</f>
        <v>3190159757</v>
      </c>
      <c r="R102" s="34">
        <f>SUM(R88:R90,R92:R95,R97:R100)</f>
        <v>3598091415</v>
      </c>
      <c r="S102" s="34">
        <f>SUM(S88:S90,S92:S95,S97:S100)</f>
        <v>1951547302</v>
      </c>
      <c r="T102" s="39">
        <f>IF(($R102     =0),0,($S102     /$R102     ))</f>
        <v>0.54238402444813927</v>
      </c>
      <c r="U102" s="39">
        <f>IF(($P102     =0),0,(($J102     /$P102     )-1))</f>
        <v>0.18008049314043739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592056880</v>
      </c>
      <c r="E105" s="33">
        <v>578885741</v>
      </c>
      <c r="F105" s="33">
        <v>124230089</v>
      </c>
      <c r="G105" s="38">
        <f t="shared" ref="G105:G136" si="24">IF(($D105     =0),0,($F105     /$D105     ))</f>
        <v>0.20982796281330265</v>
      </c>
      <c r="H105" s="33">
        <v>147208716</v>
      </c>
      <c r="I105" s="38">
        <f t="shared" ref="I105:I136" si="25">IF(($D105     =0),0,($H105     /$D105     ))</f>
        <v>0.24863948207138475</v>
      </c>
      <c r="J105" s="33">
        <v>106952624</v>
      </c>
      <c r="K105" s="38">
        <f t="shared" ref="K105:K136" si="26">IF(($E105     =0),0,($J105     /$E105     ))</f>
        <v>0.18475601733641597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378391429</v>
      </c>
      <c r="O105" s="38">
        <f t="shared" ref="O105:O136" si="29">IF(($E105     =0),0,($N105     /$E105     ))</f>
        <v>0.6536547753730213</v>
      </c>
      <c r="P105" s="33">
        <v>101962283</v>
      </c>
      <c r="Q105" s="33">
        <v>644012590</v>
      </c>
      <c r="R105" s="33">
        <v>605271777</v>
      </c>
      <c r="S105" s="33">
        <v>416180948</v>
      </c>
      <c r="T105" s="38">
        <f t="shared" ref="T105:T136" si="30">IF(($R105     =0),0,($S105     /$R105     ))</f>
        <v>0.68759351388029444</v>
      </c>
      <c r="U105" s="38">
        <f t="shared" ref="U105:U136" si="31">IF(($P105     =0),0,(($J105     /$P105     )-1))</f>
        <v>4.8943009642104629E-2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592056880</v>
      </c>
      <c r="E106" s="34">
        <f>E105</f>
        <v>578885741</v>
      </c>
      <c r="F106" s="34">
        <f>F105</f>
        <v>124230089</v>
      </c>
      <c r="G106" s="39">
        <f t="shared" si="24"/>
        <v>0.20982796281330265</v>
      </c>
      <c r="H106" s="34">
        <f>H105</f>
        <v>147208716</v>
      </c>
      <c r="I106" s="39">
        <f t="shared" si="25"/>
        <v>0.24863948207138475</v>
      </c>
      <c r="J106" s="34">
        <f>J105</f>
        <v>106952624</v>
      </c>
      <c r="K106" s="39">
        <f t="shared" si="26"/>
        <v>0.18475601733641597</v>
      </c>
      <c r="L106" s="34">
        <f>L105</f>
        <v>0</v>
      </c>
      <c r="M106" s="39">
        <f t="shared" si="27"/>
        <v>0</v>
      </c>
      <c r="N106" s="34">
        <f t="shared" si="28"/>
        <v>378391429</v>
      </c>
      <c r="O106" s="39">
        <f t="shared" si="29"/>
        <v>0.6536547753730213</v>
      </c>
      <c r="P106" s="34">
        <f>P105</f>
        <v>101962283</v>
      </c>
      <c r="Q106" s="34">
        <f>Q105</f>
        <v>644012590</v>
      </c>
      <c r="R106" s="34">
        <f>R105</f>
        <v>605271777</v>
      </c>
      <c r="S106" s="34">
        <f>S105</f>
        <v>416180948</v>
      </c>
      <c r="T106" s="39">
        <f t="shared" si="30"/>
        <v>0.68759351388029444</v>
      </c>
      <c r="U106" s="39">
        <f t="shared" si="31"/>
        <v>4.8943009642104629E-2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4231613</v>
      </c>
      <c r="E107" s="33">
        <v>4934484</v>
      </c>
      <c r="F107" s="33">
        <v>1212162</v>
      </c>
      <c r="G107" s="38">
        <f t="shared" si="24"/>
        <v>0.28645388885987449</v>
      </c>
      <c r="H107" s="33">
        <v>1110645</v>
      </c>
      <c r="I107" s="38">
        <f t="shared" si="25"/>
        <v>0.26246374609398354</v>
      </c>
      <c r="J107" s="33">
        <v>752166</v>
      </c>
      <c r="K107" s="38">
        <f t="shared" si="26"/>
        <v>0.15243052769043328</v>
      </c>
      <c r="L107" s="33">
        <v>0</v>
      </c>
      <c r="M107" s="38">
        <f t="shared" si="27"/>
        <v>0</v>
      </c>
      <c r="N107" s="33">
        <f t="shared" si="28"/>
        <v>3074973</v>
      </c>
      <c r="O107" s="38">
        <f t="shared" si="29"/>
        <v>0.62315998998071531</v>
      </c>
      <c r="P107" s="33">
        <v>1099854</v>
      </c>
      <c r="Q107" s="33">
        <v>3426648</v>
      </c>
      <c r="R107" s="33">
        <v>6452409</v>
      </c>
      <c r="S107" s="33">
        <v>3259056</v>
      </c>
      <c r="T107" s="38">
        <f t="shared" si="30"/>
        <v>0.50509135425234208</v>
      </c>
      <c r="U107" s="38">
        <f t="shared" si="31"/>
        <v>-0.31612195800533527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967686</v>
      </c>
      <c r="E108" s="33">
        <v>967686</v>
      </c>
      <c r="F108" s="33">
        <v>358299</v>
      </c>
      <c r="G108" s="38">
        <f t="shared" si="24"/>
        <v>0.37026370124193181</v>
      </c>
      <c r="H108" s="33">
        <v>254534</v>
      </c>
      <c r="I108" s="38">
        <f t="shared" si="25"/>
        <v>0.26303367001279343</v>
      </c>
      <c r="J108" s="33">
        <v>183474</v>
      </c>
      <c r="K108" s="38">
        <f t="shared" si="26"/>
        <v>0.1896007589238658</v>
      </c>
      <c r="L108" s="33">
        <v>0</v>
      </c>
      <c r="M108" s="38">
        <f t="shared" si="27"/>
        <v>0</v>
      </c>
      <c r="N108" s="33">
        <f t="shared" si="28"/>
        <v>796307</v>
      </c>
      <c r="O108" s="38">
        <f t="shared" si="29"/>
        <v>0.82289813017859104</v>
      </c>
      <c r="P108" s="33">
        <v>227621</v>
      </c>
      <c r="Q108" s="33">
        <v>798708</v>
      </c>
      <c r="R108" s="33">
        <v>798708</v>
      </c>
      <c r="S108" s="33">
        <v>7995315</v>
      </c>
      <c r="T108" s="38">
        <f t="shared" si="30"/>
        <v>10.010310401298096</v>
      </c>
      <c r="U108" s="38">
        <f t="shared" si="31"/>
        <v>-0.19394959164576209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504936</v>
      </c>
      <c r="E109" s="33">
        <v>504936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5000</v>
      </c>
      <c r="Q109" s="33">
        <v>487896</v>
      </c>
      <c r="R109" s="33">
        <v>487896</v>
      </c>
      <c r="S109" s="33">
        <v>5000</v>
      </c>
      <c r="T109" s="38">
        <f t="shared" si="30"/>
        <v>1.024808565759916E-2</v>
      </c>
      <c r="U109" s="38">
        <f t="shared" si="31"/>
        <v>-1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90231780</v>
      </c>
      <c r="E110" s="33">
        <v>92865542</v>
      </c>
      <c r="F110" s="33">
        <v>11724008</v>
      </c>
      <c r="G110" s="38">
        <f t="shared" si="24"/>
        <v>0.12993213699208861</v>
      </c>
      <c r="H110" s="33">
        <v>22739319</v>
      </c>
      <c r="I110" s="38">
        <f t="shared" si="25"/>
        <v>0.25201009001484842</v>
      </c>
      <c r="J110" s="33">
        <v>15050014</v>
      </c>
      <c r="K110" s="38">
        <f t="shared" si="26"/>
        <v>0.16206241492673354</v>
      </c>
      <c r="L110" s="33">
        <v>0</v>
      </c>
      <c r="M110" s="38">
        <f t="shared" si="27"/>
        <v>0</v>
      </c>
      <c r="N110" s="33">
        <f t="shared" si="28"/>
        <v>49513341</v>
      </c>
      <c r="O110" s="38">
        <f t="shared" si="29"/>
        <v>0.53317236871346751</v>
      </c>
      <c r="P110" s="33">
        <v>13921853</v>
      </c>
      <c r="Q110" s="33">
        <v>148824323</v>
      </c>
      <c r="R110" s="33">
        <v>94718500</v>
      </c>
      <c r="S110" s="33">
        <v>43010440</v>
      </c>
      <c r="T110" s="38">
        <f t="shared" si="30"/>
        <v>0.45408700517850259</v>
      </c>
      <c r="U110" s="38">
        <f t="shared" si="31"/>
        <v>8.1035261613522369E-2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95936015</v>
      </c>
      <c r="E112" s="34">
        <f>SUM(E107:E111)</f>
        <v>99272648</v>
      </c>
      <c r="F112" s="34">
        <f>SUM(F107:F111)</f>
        <v>13294469</v>
      </c>
      <c r="G112" s="39">
        <f t="shared" si="24"/>
        <v>0.13857641470724003</v>
      </c>
      <c r="H112" s="34">
        <f>SUM(H107:H111)</f>
        <v>24104498</v>
      </c>
      <c r="I112" s="39">
        <f t="shared" si="25"/>
        <v>0.2512559855649622</v>
      </c>
      <c r="J112" s="34">
        <f>SUM(J107:J111)</f>
        <v>15985654</v>
      </c>
      <c r="K112" s="39">
        <f t="shared" si="26"/>
        <v>0.16102777876943505</v>
      </c>
      <c r="L112" s="34">
        <f>SUM(L107:L111)</f>
        <v>0</v>
      </c>
      <c r="M112" s="39">
        <f t="shared" si="27"/>
        <v>0</v>
      </c>
      <c r="N112" s="34">
        <f t="shared" si="28"/>
        <v>53384621</v>
      </c>
      <c r="O112" s="39">
        <f t="shared" si="29"/>
        <v>0.53775760066357858</v>
      </c>
      <c r="P112" s="34">
        <f>SUM(P107:P111)</f>
        <v>15254328</v>
      </c>
      <c r="Q112" s="34">
        <f>SUM(Q107:Q111)</f>
        <v>153537575</v>
      </c>
      <c r="R112" s="34">
        <f>SUM(R107:R111)</f>
        <v>102457513</v>
      </c>
      <c r="S112" s="34">
        <f>SUM(S107:S111)</f>
        <v>54269811</v>
      </c>
      <c r="T112" s="39">
        <f t="shared" si="30"/>
        <v>0.5296811274347446</v>
      </c>
      <c r="U112" s="39">
        <f t="shared" si="31"/>
        <v>4.7942197125956598E-2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60000</v>
      </c>
      <c r="E113" s="33">
        <v>10000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20000</v>
      </c>
      <c r="R113" s="33">
        <v>20000</v>
      </c>
      <c r="S113" s="33">
        <v>6300</v>
      </c>
      <c r="T113" s="38">
        <f t="shared" si="30"/>
        <v>0.315</v>
      </c>
      <c r="U113" s="38">
        <f t="shared" si="31"/>
        <v>0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1605655</v>
      </c>
      <c r="E114" s="33">
        <v>2522164</v>
      </c>
      <c r="F114" s="33">
        <v>297174</v>
      </c>
      <c r="G114" s="38">
        <f t="shared" si="24"/>
        <v>0.1850796092560357</v>
      </c>
      <c r="H114" s="33">
        <v>310359</v>
      </c>
      <c r="I114" s="38">
        <f t="shared" si="25"/>
        <v>0.19329121137479721</v>
      </c>
      <c r="J114" s="33">
        <v>1128420</v>
      </c>
      <c r="K114" s="38">
        <f t="shared" si="26"/>
        <v>0.44740151710991038</v>
      </c>
      <c r="L114" s="33">
        <v>0</v>
      </c>
      <c r="M114" s="38">
        <f t="shared" si="27"/>
        <v>0</v>
      </c>
      <c r="N114" s="33">
        <f t="shared" si="28"/>
        <v>1735953</v>
      </c>
      <c r="O114" s="38">
        <f t="shared" si="29"/>
        <v>0.68827919199544518</v>
      </c>
      <c r="P114" s="33">
        <v>286950</v>
      </c>
      <c r="Q114" s="33">
        <v>1865444</v>
      </c>
      <c r="R114" s="33">
        <v>2144310</v>
      </c>
      <c r="S114" s="33">
        <v>875110</v>
      </c>
      <c r="T114" s="38">
        <f t="shared" si="30"/>
        <v>0.40810796946337052</v>
      </c>
      <c r="U114" s="38">
        <f t="shared" si="31"/>
        <v>2.9324621014113958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343721</v>
      </c>
      <c r="E115" s="33">
        <v>343721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343721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317938</v>
      </c>
      <c r="I116" s="38">
        <f t="shared" si="25"/>
        <v>0</v>
      </c>
      <c r="J116" s="33">
        <v>70679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388617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37846898</v>
      </c>
      <c r="E117" s="33">
        <v>6952271</v>
      </c>
      <c r="F117" s="33">
        <v>9806857</v>
      </c>
      <c r="G117" s="38">
        <f t="shared" si="24"/>
        <v>0.25911917536808432</v>
      </c>
      <c r="H117" s="33">
        <v>36278444</v>
      </c>
      <c r="I117" s="38">
        <f t="shared" si="25"/>
        <v>0.95855792461511646</v>
      </c>
      <c r="J117" s="33">
        <v>126937</v>
      </c>
      <c r="K117" s="38">
        <f t="shared" si="26"/>
        <v>1.825835040089778E-2</v>
      </c>
      <c r="L117" s="33">
        <v>0</v>
      </c>
      <c r="M117" s="38">
        <f t="shared" si="27"/>
        <v>0</v>
      </c>
      <c r="N117" s="33">
        <f t="shared" si="28"/>
        <v>46212238</v>
      </c>
      <c r="O117" s="38">
        <f t="shared" si="29"/>
        <v>6.6470708636070146</v>
      </c>
      <c r="P117" s="33">
        <v>63236222</v>
      </c>
      <c r="Q117" s="33">
        <v>75827662</v>
      </c>
      <c r="R117" s="33">
        <v>88416232</v>
      </c>
      <c r="S117" s="33">
        <v>216582957</v>
      </c>
      <c r="T117" s="38">
        <f t="shared" si="30"/>
        <v>2.449583657896663</v>
      </c>
      <c r="U117" s="38">
        <f t="shared" si="31"/>
        <v>-0.99799265364082002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373296</v>
      </c>
      <c r="E119" s="33">
        <v>374031</v>
      </c>
      <c r="F119" s="33">
        <v>-1415182</v>
      </c>
      <c r="G119" s="38">
        <f t="shared" si="24"/>
        <v>-3.7910451759461661</v>
      </c>
      <c r="H119" s="33">
        <v>-1563185</v>
      </c>
      <c r="I119" s="38">
        <f t="shared" si="25"/>
        <v>-4.1875214307144999</v>
      </c>
      <c r="J119" s="33">
        <v>3277080</v>
      </c>
      <c r="K119" s="38">
        <f t="shared" si="26"/>
        <v>8.7615197670781306</v>
      </c>
      <c r="L119" s="33">
        <v>0</v>
      </c>
      <c r="M119" s="38">
        <f t="shared" si="27"/>
        <v>0</v>
      </c>
      <c r="N119" s="33">
        <f t="shared" si="28"/>
        <v>298713</v>
      </c>
      <c r="O119" s="38">
        <f t="shared" si="29"/>
        <v>0.79863166422034537</v>
      </c>
      <c r="P119" s="33">
        <v>5217679</v>
      </c>
      <c r="Q119" s="33">
        <v>309756</v>
      </c>
      <c r="R119" s="33">
        <v>366972</v>
      </c>
      <c r="S119" s="33">
        <v>277437</v>
      </c>
      <c r="T119" s="38">
        <f t="shared" si="30"/>
        <v>0.75601680782185021</v>
      </c>
      <c r="U119" s="38">
        <f t="shared" si="31"/>
        <v>-0.37192763295710607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40229570</v>
      </c>
      <c r="E121" s="34">
        <f>SUM(E113:E120)</f>
        <v>10202187</v>
      </c>
      <c r="F121" s="34">
        <f>SUM(F113:F120)</f>
        <v>8688849</v>
      </c>
      <c r="G121" s="39">
        <f t="shared" si="24"/>
        <v>0.2159816523020256</v>
      </c>
      <c r="H121" s="34">
        <f>SUM(H113:H120)</f>
        <v>35343556</v>
      </c>
      <c r="I121" s="39">
        <f t="shared" si="25"/>
        <v>0.87854670084716291</v>
      </c>
      <c r="J121" s="34">
        <f>SUM(J113:J120)</f>
        <v>4603116</v>
      </c>
      <c r="K121" s="39">
        <f t="shared" si="26"/>
        <v>0.45118914209276895</v>
      </c>
      <c r="L121" s="34">
        <f>SUM(L113:L120)</f>
        <v>0</v>
      </c>
      <c r="M121" s="39">
        <f t="shared" si="27"/>
        <v>0</v>
      </c>
      <c r="N121" s="34">
        <f t="shared" si="28"/>
        <v>48635521</v>
      </c>
      <c r="O121" s="39">
        <f t="shared" si="29"/>
        <v>4.7671661968164276</v>
      </c>
      <c r="P121" s="34">
        <f>SUM(P113:P120)</f>
        <v>68740851</v>
      </c>
      <c r="Q121" s="34">
        <f>SUM(Q113:Q120)</f>
        <v>78022862</v>
      </c>
      <c r="R121" s="34">
        <f>SUM(R113:R120)</f>
        <v>91291235</v>
      </c>
      <c r="S121" s="34">
        <f>SUM(S113:S120)</f>
        <v>217741804</v>
      </c>
      <c r="T121" s="39">
        <f t="shared" si="30"/>
        <v>2.3851337316227568</v>
      </c>
      <c r="U121" s="39">
        <f t="shared" si="31"/>
        <v>-0.93303667421865344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3468959</v>
      </c>
      <c r="E122" s="33">
        <v>2706128</v>
      </c>
      <c r="F122" s="33">
        <v>766874</v>
      </c>
      <c r="G122" s="38">
        <f t="shared" si="24"/>
        <v>0.22106747297964605</v>
      </c>
      <c r="H122" s="33">
        <v>884912</v>
      </c>
      <c r="I122" s="38">
        <f t="shared" si="25"/>
        <v>0.25509439575388465</v>
      </c>
      <c r="J122" s="33">
        <v>670484</v>
      </c>
      <c r="K122" s="38">
        <f t="shared" si="26"/>
        <v>0.24776507245776991</v>
      </c>
      <c r="L122" s="33">
        <v>0</v>
      </c>
      <c r="M122" s="38">
        <f t="shared" si="27"/>
        <v>0</v>
      </c>
      <c r="N122" s="33">
        <f t="shared" si="28"/>
        <v>2322270</v>
      </c>
      <c r="O122" s="38">
        <f t="shared" si="29"/>
        <v>0.85815231208575504</v>
      </c>
      <c r="P122" s="33">
        <v>823271</v>
      </c>
      <c r="Q122" s="33">
        <v>2486893</v>
      </c>
      <c r="R122" s="33">
        <v>3360813</v>
      </c>
      <c r="S122" s="33">
        <v>2268840</v>
      </c>
      <c r="T122" s="38">
        <f t="shared" si="30"/>
        <v>0.67508665314017768</v>
      </c>
      <c r="U122" s="38">
        <f t="shared" si="31"/>
        <v>-0.18558530544620178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3305740</v>
      </c>
      <c r="E123" s="33">
        <v>3305740</v>
      </c>
      <c r="F123" s="33">
        <v>12192694</v>
      </c>
      <c r="G123" s="38">
        <f t="shared" si="24"/>
        <v>3.6883402808448333</v>
      </c>
      <c r="H123" s="33">
        <v>213967</v>
      </c>
      <c r="I123" s="38">
        <f t="shared" si="25"/>
        <v>6.4725901008548761E-2</v>
      </c>
      <c r="J123" s="33">
        <v>93395</v>
      </c>
      <c r="K123" s="38">
        <f t="shared" si="26"/>
        <v>2.8252373144893428E-2</v>
      </c>
      <c r="L123" s="33">
        <v>0</v>
      </c>
      <c r="M123" s="38">
        <f t="shared" si="27"/>
        <v>0</v>
      </c>
      <c r="N123" s="33">
        <f t="shared" si="28"/>
        <v>12500056</v>
      </c>
      <c r="O123" s="38">
        <f t="shared" si="29"/>
        <v>3.7813185549982755</v>
      </c>
      <c r="P123" s="33">
        <v>91206</v>
      </c>
      <c r="Q123" s="33">
        <v>3111285</v>
      </c>
      <c r="R123" s="33">
        <v>3111285</v>
      </c>
      <c r="S123" s="33">
        <v>351072</v>
      </c>
      <c r="T123" s="38">
        <f t="shared" si="30"/>
        <v>0.11283826457556925</v>
      </c>
      <c r="U123" s="38">
        <f t="shared" si="31"/>
        <v>2.4000613994693332E-2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8443308</v>
      </c>
      <c r="E124" s="33">
        <v>9121902</v>
      </c>
      <c r="F124" s="33">
        <v>2033761</v>
      </c>
      <c r="G124" s="38">
        <f t="shared" si="24"/>
        <v>0.24087253479323506</v>
      </c>
      <c r="H124" s="33">
        <v>2021987</v>
      </c>
      <c r="I124" s="38">
        <f t="shared" si="25"/>
        <v>0.23947805765228511</v>
      </c>
      <c r="J124" s="33">
        <v>2205611</v>
      </c>
      <c r="K124" s="38">
        <f t="shared" si="26"/>
        <v>0.24179288486107392</v>
      </c>
      <c r="L124" s="33">
        <v>0</v>
      </c>
      <c r="M124" s="38">
        <f t="shared" si="27"/>
        <v>0</v>
      </c>
      <c r="N124" s="33">
        <f t="shared" si="28"/>
        <v>6261359</v>
      </c>
      <c r="O124" s="38">
        <f t="shared" si="29"/>
        <v>0.68640936944948538</v>
      </c>
      <c r="P124" s="33">
        <v>2110601</v>
      </c>
      <c r="Q124" s="33">
        <v>9459768</v>
      </c>
      <c r="R124" s="33">
        <v>9223833</v>
      </c>
      <c r="S124" s="33">
        <v>5672802</v>
      </c>
      <c r="T124" s="38">
        <f t="shared" si="30"/>
        <v>0.61501568816347829</v>
      </c>
      <c r="U124" s="38">
        <f t="shared" si="31"/>
        <v>4.5015614036002072E-2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15218007</v>
      </c>
      <c r="E126" s="34">
        <f>SUM(E122:E125)</f>
        <v>15133770</v>
      </c>
      <c r="F126" s="34">
        <f>SUM(F122:F125)</f>
        <v>14993329</v>
      </c>
      <c r="G126" s="39">
        <f t="shared" si="24"/>
        <v>0.98523604306398338</v>
      </c>
      <c r="H126" s="34">
        <f>SUM(H122:H125)</f>
        <v>3120866</v>
      </c>
      <c r="I126" s="39">
        <f t="shared" si="25"/>
        <v>0.20507718257719293</v>
      </c>
      <c r="J126" s="34">
        <f>SUM(J122:J125)</f>
        <v>2969490</v>
      </c>
      <c r="K126" s="39">
        <f t="shared" si="26"/>
        <v>0.19621614442402655</v>
      </c>
      <c r="L126" s="34">
        <f>SUM(L122:L125)</f>
        <v>0</v>
      </c>
      <c r="M126" s="39">
        <f t="shared" si="27"/>
        <v>0</v>
      </c>
      <c r="N126" s="34">
        <f t="shared" si="28"/>
        <v>21083685</v>
      </c>
      <c r="O126" s="39">
        <f t="shared" si="29"/>
        <v>1.3931548450914741</v>
      </c>
      <c r="P126" s="34">
        <f>SUM(P122:P125)</f>
        <v>3025078</v>
      </c>
      <c r="Q126" s="34">
        <f>SUM(Q122:Q125)</f>
        <v>15057946</v>
      </c>
      <c r="R126" s="34">
        <f>SUM(R122:R125)</f>
        <v>15695931</v>
      </c>
      <c r="S126" s="34">
        <f>SUM(S122:S125)</f>
        <v>8292714</v>
      </c>
      <c r="T126" s="39">
        <f t="shared" si="30"/>
        <v>0.528335273645125</v>
      </c>
      <c r="U126" s="39">
        <f t="shared" si="31"/>
        <v>-1.8375724526772497E-2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863486</v>
      </c>
      <c r="E127" s="33">
        <v>611786</v>
      </c>
      <c r="F127" s="33">
        <v>1473</v>
      </c>
      <c r="G127" s="38">
        <f t="shared" si="24"/>
        <v>1.7058759493494974E-3</v>
      </c>
      <c r="H127" s="33">
        <v>9299</v>
      </c>
      <c r="I127" s="38">
        <f t="shared" si="25"/>
        <v>1.0769138121521369E-2</v>
      </c>
      <c r="J127" s="33">
        <v>10252</v>
      </c>
      <c r="K127" s="38">
        <f t="shared" si="26"/>
        <v>1.6757493633394682E-2</v>
      </c>
      <c r="L127" s="33">
        <v>0</v>
      </c>
      <c r="M127" s="38">
        <f t="shared" si="27"/>
        <v>0</v>
      </c>
      <c r="N127" s="33">
        <f t="shared" si="28"/>
        <v>21024</v>
      </c>
      <c r="O127" s="38">
        <f t="shared" si="29"/>
        <v>3.4364957681280707E-2</v>
      </c>
      <c r="P127" s="33">
        <v>975123</v>
      </c>
      <c r="Q127" s="33">
        <v>816329</v>
      </c>
      <c r="R127" s="33">
        <v>781329</v>
      </c>
      <c r="S127" s="33">
        <v>2889163</v>
      </c>
      <c r="T127" s="38">
        <f t="shared" si="30"/>
        <v>3.6977547230424062</v>
      </c>
      <c r="U127" s="38">
        <f t="shared" si="31"/>
        <v>-0.98948645452932604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100000</v>
      </c>
      <c r="E130" s="33">
        <v>550000</v>
      </c>
      <c r="F130" s="33">
        <v>0</v>
      </c>
      <c r="G130" s="38">
        <f t="shared" si="24"/>
        <v>0</v>
      </c>
      <c r="H130" s="33">
        <v>1513</v>
      </c>
      <c r="I130" s="38">
        <f t="shared" si="25"/>
        <v>1.5129999999999999E-2</v>
      </c>
      <c r="J130" s="33">
        <v>404348</v>
      </c>
      <c r="K130" s="38">
        <f t="shared" si="26"/>
        <v>0.73517818181818184</v>
      </c>
      <c r="L130" s="33">
        <v>0</v>
      </c>
      <c r="M130" s="38">
        <f t="shared" si="27"/>
        <v>0</v>
      </c>
      <c r="N130" s="33">
        <f t="shared" si="28"/>
        <v>405861</v>
      </c>
      <c r="O130" s="38">
        <f t="shared" si="29"/>
        <v>0.73792909090909087</v>
      </c>
      <c r="P130" s="33">
        <v>2522</v>
      </c>
      <c r="Q130" s="33">
        <v>60000</v>
      </c>
      <c r="R130" s="33">
        <v>60000</v>
      </c>
      <c r="S130" s="33">
        <v>2522</v>
      </c>
      <c r="T130" s="38">
        <f t="shared" si="30"/>
        <v>4.2033333333333332E-2</v>
      </c>
      <c r="U130" s="38">
        <f t="shared" si="31"/>
        <v>159.32831086439333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963486</v>
      </c>
      <c r="E132" s="34">
        <f>SUM(E127:E131)</f>
        <v>1161786</v>
      </c>
      <c r="F132" s="34">
        <f>SUM(F127:F131)</f>
        <v>1473</v>
      </c>
      <c r="G132" s="39">
        <f t="shared" si="24"/>
        <v>1.5288234598115592E-3</v>
      </c>
      <c r="H132" s="34">
        <f>SUM(H127:H131)</f>
        <v>10812</v>
      </c>
      <c r="I132" s="39">
        <f t="shared" si="25"/>
        <v>1.1221751016620896E-2</v>
      </c>
      <c r="J132" s="34">
        <f>SUM(J127:J131)</f>
        <v>414600</v>
      </c>
      <c r="K132" s="39">
        <f t="shared" si="26"/>
        <v>0.35686434506871317</v>
      </c>
      <c r="L132" s="34">
        <f>SUM(L127:L131)</f>
        <v>0</v>
      </c>
      <c r="M132" s="39">
        <f t="shared" si="27"/>
        <v>0</v>
      </c>
      <c r="N132" s="34">
        <f t="shared" si="28"/>
        <v>426885</v>
      </c>
      <c r="O132" s="39">
        <f t="shared" si="29"/>
        <v>0.36743858163207338</v>
      </c>
      <c r="P132" s="34">
        <f>SUM(P127:P131)</f>
        <v>977645</v>
      </c>
      <c r="Q132" s="34">
        <f>SUM(Q127:Q131)</f>
        <v>876329</v>
      </c>
      <c r="R132" s="34">
        <f>SUM(R127:R131)</f>
        <v>841329</v>
      </c>
      <c r="S132" s="34">
        <f>SUM(S127:S131)</f>
        <v>2891685</v>
      </c>
      <c r="T132" s="39">
        <f t="shared" si="30"/>
        <v>3.4370442478507219</v>
      </c>
      <c r="U132" s="39">
        <f t="shared" si="31"/>
        <v>-0.57591968454807208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172577359</v>
      </c>
      <c r="E133" s="33">
        <v>326119317</v>
      </c>
      <c r="F133" s="33">
        <v>31459765</v>
      </c>
      <c r="G133" s="38">
        <f t="shared" si="24"/>
        <v>0.18229369821333283</v>
      </c>
      <c r="H133" s="33">
        <v>126983612</v>
      </c>
      <c r="I133" s="38">
        <f t="shared" si="25"/>
        <v>0.73580690268878202</v>
      </c>
      <c r="J133" s="33">
        <v>88955287</v>
      </c>
      <c r="K133" s="38">
        <f t="shared" si="26"/>
        <v>0.27276914418412079</v>
      </c>
      <c r="L133" s="33">
        <v>0</v>
      </c>
      <c r="M133" s="38">
        <f t="shared" si="27"/>
        <v>0</v>
      </c>
      <c r="N133" s="33">
        <f t="shared" si="28"/>
        <v>247398664</v>
      </c>
      <c r="O133" s="38">
        <f t="shared" si="29"/>
        <v>0.75861395232837436</v>
      </c>
      <c r="P133" s="33">
        <v>54895743</v>
      </c>
      <c r="Q133" s="33">
        <v>117341084</v>
      </c>
      <c r="R133" s="33">
        <v>141786309</v>
      </c>
      <c r="S133" s="33">
        <v>136827655</v>
      </c>
      <c r="T133" s="38">
        <f t="shared" si="30"/>
        <v>0.96502727213245953</v>
      </c>
      <c r="U133" s="38">
        <f t="shared" si="31"/>
        <v>0.62044053215565365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172577359</v>
      </c>
      <c r="E137" s="34">
        <f>SUM(E133:E136)</f>
        <v>326119317</v>
      </c>
      <c r="F137" s="34">
        <f>SUM(F133:F136)</f>
        <v>31459765</v>
      </c>
      <c r="G137" s="39">
        <f t="shared" ref="G137:G170" si="32">IF(($D137     =0),0,($F137     /$D137     ))</f>
        <v>0.18229369821333283</v>
      </c>
      <c r="H137" s="34">
        <f>SUM(H133:H136)</f>
        <v>126983612</v>
      </c>
      <c r="I137" s="39">
        <f t="shared" ref="I137:I170" si="33">IF(($D137     =0),0,($H137     /$D137     ))</f>
        <v>0.73580690268878202</v>
      </c>
      <c r="J137" s="34">
        <f>SUM(J133:J136)</f>
        <v>88955287</v>
      </c>
      <c r="K137" s="39">
        <f t="shared" ref="K137:K170" si="34">IF(($E137     =0),0,($J137     /$E137     ))</f>
        <v>0.27276914418412079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247398664</v>
      </c>
      <c r="O137" s="39">
        <f t="shared" ref="O137:O170" si="37">IF(($E137     =0),0,($N137     /$E137     ))</f>
        <v>0.75861395232837436</v>
      </c>
      <c r="P137" s="34">
        <f>SUM(P133:P136)</f>
        <v>54895743</v>
      </c>
      <c r="Q137" s="34">
        <f>SUM(Q133:Q136)</f>
        <v>117341084</v>
      </c>
      <c r="R137" s="34">
        <f>SUM(R133:R136)</f>
        <v>141786309</v>
      </c>
      <c r="S137" s="34">
        <f>SUM(S133:S136)</f>
        <v>136827655</v>
      </c>
      <c r="T137" s="39">
        <f t="shared" ref="T137:T170" si="38">IF(($R137     =0),0,($S137     /$R137     ))</f>
        <v>0.96502727213245953</v>
      </c>
      <c r="U137" s="39">
        <f t="shared" ref="U137:U170" si="39">IF(($P137     =0),0,(($J137     /$P137     )-1))</f>
        <v>0.62044053215565365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1954481</v>
      </c>
      <c r="G139" s="38">
        <f t="shared" si="32"/>
        <v>0</v>
      </c>
      <c r="H139" s="33">
        <v>30000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1984481</v>
      </c>
      <c r="O139" s="38">
        <f t="shared" si="37"/>
        <v>0</v>
      </c>
      <c r="P139" s="33">
        <v>0</v>
      </c>
      <c r="Q139" s="33">
        <v>0</v>
      </c>
      <c r="R139" s="33">
        <v>11000000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2872228</v>
      </c>
      <c r="E140" s="33">
        <v>2959728</v>
      </c>
      <c r="F140" s="33">
        <v>402683</v>
      </c>
      <c r="G140" s="38">
        <f t="shared" si="32"/>
        <v>0.14019882822672852</v>
      </c>
      <c r="H140" s="33">
        <v>677607</v>
      </c>
      <c r="I140" s="38">
        <f t="shared" si="33"/>
        <v>0.23591685618272645</v>
      </c>
      <c r="J140" s="33">
        <v>569636</v>
      </c>
      <c r="K140" s="38">
        <f t="shared" si="34"/>
        <v>0.19246228031765081</v>
      </c>
      <c r="L140" s="33">
        <v>0</v>
      </c>
      <c r="M140" s="38">
        <f t="shared" si="35"/>
        <v>0</v>
      </c>
      <c r="N140" s="33">
        <f t="shared" si="36"/>
        <v>1649926</v>
      </c>
      <c r="O140" s="38">
        <f t="shared" si="37"/>
        <v>0.55745865836320097</v>
      </c>
      <c r="P140" s="33">
        <v>158926</v>
      </c>
      <c r="Q140" s="33">
        <v>1624087</v>
      </c>
      <c r="R140" s="33">
        <v>1478087</v>
      </c>
      <c r="S140" s="33">
        <v>1003964</v>
      </c>
      <c r="T140" s="38">
        <f t="shared" si="38"/>
        <v>0.67923200731756661</v>
      </c>
      <c r="U140" s="38">
        <f t="shared" si="39"/>
        <v>2.5842845097718437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473534</v>
      </c>
      <c r="E141" s="33">
        <v>473534</v>
      </c>
      <c r="F141" s="33">
        <v>111174</v>
      </c>
      <c r="G141" s="38">
        <f t="shared" si="32"/>
        <v>0.23477511646471003</v>
      </c>
      <c r="H141" s="33">
        <v>117649</v>
      </c>
      <c r="I141" s="38">
        <f t="shared" si="33"/>
        <v>0.24844889701689846</v>
      </c>
      <c r="J141" s="33">
        <v>101451</v>
      </c>
      <c r="K141" s="38">
        <f t="shared" si="34"/>
        <v>0.21424227193823464</v>
      </c>
      <c r="L141" s="33">
        <v>0</v>
      </c>
      <c r="M141" s="38">
        <f t="shared" si="35"/>
        <v>0</v>
      </c>
      <c r="N141" s="33">
        <f t="shared" si="36"/>
        <v>330274</v>
      </c>
      <c r="O141" s="38">
        <f t="shared" si="37"/>
        <v>0.69746628541984312</v>
      </c>
      <c r="P141" s="33">
        <v>117095</v>
      </c>
      <c r="Q141" s="33">
        <v>478325</v>
      </c>
      <c r="R141" s="33">
        <v>452082</v>
      </c>
      <c r="S141" s="33">
        <v>381570</v>
      </c>
      <c r="T141" s="38">
        <f t="shared" si="38"/>
        <v>0.84402829575165572</v>
      </c>
      <c r="U141" s="38">
        <f t="shared" si="39"/>
        <v>-0.13360092232802423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12785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837916</v>
      </c>
      <c r="R142" s="33">
        <v>337916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3345762</v>
      </c>
      <c r="E144" s="34">
        <f>SUM(E138:E143)</f>
        <v>3446047</v>
      </c>
      <c r="F144" s="34">
        <f>SUM(F138:F143)</f>
        <v>2468338</v>
      </c>
      <c r="G144" s="39">
        <f t="shared" si="32"/>
        <v>0.73775062302698158</v>
      </c>
      <c r="H144" s="34">
        <f>SUM(H138:H143)</f>
        <v>825256</v>
      </c>
      <c r="I144" s="39">
        <f t="shared" si="33"/>
        <v>0.24665711428368187</v>
      </c>
      <c r="J144" s="34">
        <f>SUM(J138:J143)</f>
        <v>671087</v>
      </c>
      <c r="K144" s="39">
        <f t="shared" si="34"/>
        <v>0.19474110480791471</v>
      </c>
      <c r="L144" s="34">
        <f>SUM(L138:L143)</f>
        <v>0</v>
      </c>
      <c r="M144" s="39">
        <f t="shared" si="35"/>
        <v>0</v>
      </c>
      <c r="N144" s="34">
        <f t="shared" si="36"/>
        <v>3964681</v>
      </c>
      <c r="O144" s="39">
        <f t="shared" si="37"/>
        <v>1.1505011394214879</v>
      </c>
      <c r="P144" s="34">
        <f>SUM(P138:P143)</f>
        <v>276021</v>
      </c>
      <c r="Q144" s="34">
        <f>SUM(Q138:Q143)</f>
        <v>2940328</v>
      </c>
      <c r="R144" s="34">
        <f>SUM(R138:R143)</f>
        <v>13268085</v>
      </c>
      <c r="S144" s="34">
        <f>SUM(S138:S143)</f>
        <v>1385534</v>
      </c>
      <c r="T144" s="39">
        <f t="shared" si="38"/>
        <v>0.10442607203677094</v>
      </c>
      <c r="U144" s="39">
        <f t="shared" si="39"/>
        <v>1.431289648251401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902579</v>
      </c>
      <c r="E146" s="33">
        <v>1094344</v>
      </c>
      <c r="F146" s="33">
        <v>245983</v>
      </c>
      <c r="G146" s="38">
        <f t="shared" si="32"/>
        <v>0.2725334846035638</v>
      </c>
      <c r="H146" s="33">
        <v>281230</v>
      </c>
      <c r="I146" s="38">
        <f t="shared" si="33"/>
        <v>0.31158491389673371</v>
      </c>
      <c r="J146" s="33">
        <v>218307</v>
      </c>
      <c r="K146" s="38">
        <f t="shared" si="34"/>
        <v>0.19948663308795039</v>
      </c>
      <c r="L146" s="33">
        <v>0</v>
      </c>
      <c r="M146" s="38">
        <f t="shared" si="35"/>
        <v>0</v>
      </c>
      <c r="N146" s="33">
        <f t="shared" si="36"/>
        <v>745520</v>
      </c>
      <c r="O146" s="38">
        <f t="shared" si="37"/>
        <v>0.68124830948952064</v>
      </c>
      <c r="P146" s="33">
        <v>210534</v>
      </c>
      <c r="Q146" s="33">
        <v>1376490</v>
      </c>
      <c r="R146" s="33">
        <v>881966</v>
      </c>
      <c r="S146" s="33">
        <v>693205</v>
      </c>
      <c r="T146" s="38">
        <f t="shared" si="38"/>
        <v>0.78597701045165003</v>
      </c>
      <c r="U146" s="38">
        <f t="shared" si="39"/>
        <v>3.6920402405312247E-2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100000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902579</v>
      </c>
      <c r="E150" s="34">
        <f>SUM(E145:E149)</f>
        <v>1094344</v>
      </c>
      <c r="F150" s="34">
        <f>SUM(F145:F149)</f>
        <v>245983</v>
      </c>
      <c r="G150" s="39">
        <f t="shared" si="32"/>
        <v>0.2725334846035638</v>
      </c>
      <c r="H150" s="34">
        <f>SUM(H145:H149)</f>
        <v>281230</v>
      </c>
      <c r="I150" s="39">
        <f t="shared" si="33"/>
        <v>0.31158491389673371</v>
      </c>
      <c r="J150" s="34">
        <f>SUM(J145:J149)</f>
        <v>218307</v>
      </c>
      <c r="K150" s="39">
        <f t="shared" si="34"/>
        <v>0.19948663308795039</v>
      </c>
      <c r="L150" s="34">
        <f>SUM(L145:L149)</f>
        <v>0</v>
      </c>
      <c r="M150" s="39">
        <f t="shared" si="35"/>
        <v>0</v>
      </c>
      <c r="N150" s="34">
        <f t="shared" si="36"/>
        <v>745520</v>
      </c>
      <c r="O150" s="39">
        <f t="shared" si="37"/>
        <v>0.68124830948952064</v>
      </c>
      <c r="P150" s="34">
        <f>SUM(P145:P149)</f>
        <v>210534</v>
      </c>
      <c r="Q150" s="34">
        <f>SUM(Q145:Q149)</f>
        <v>1376490</v>
      </c>
      <c r="R150" s="34">
        <f>SUM(R145:R149)</f>
        <v>981966</v>
      </c>
      <c r="S150" s="34">
        <f>SUM(S145:S149)</f>
        <v>693205</v>
      </c>
      <c r="T150" s="39">
        <f t="shared" si="38"/>
        <v>0.705935847065988</v>
      </c>
      <c r="U150" s="39">
        <f t="shared" si="39"/>
        <v>3.6920402405312247E-2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282209</v>
      </c>
      <c r="Q151" s="33">
        <v>1210184</v>
      </c>
      <c r="R151" s="33">
        <v>1210184</v>
      </c>
      <c r="S151" s="33">
        <v>945704</v>
      </c>
      <c r="T151" s="38">
        <f t="shared" si="38"/>
        <v>0.78145472093499835</v>
      </c>
      <c r="U151" s="38">
        <f t="shared" si="39"/>
        <v>-1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26146300</v>
      </c>
      <c r="E152" s="33">
        <v>25991900</v>
      </c>
      <c r="F152" s="33">
        <v>5948046</v>
      </c>
      <c r="G152" s="38">
        <f t="shared" si="32"/>
        <v>0.22749092605837154</v>
      </c>
      <c r="H152" s="33">
        <v>6152367</v>
      </c>
      <c r="I152" s="38">
        <f t="shared" si="33"/>
        <v>0.23530545430902269</v>
      </c>
      <c r="J152" s="33">
        <v>5905741</v>
      </c>
      <c r="K152" s="38">
        <f t="shared" si="34"/>
        <v>0.22721467072434104</v>
      </c>
      <c r="L152" s="33">
        <v>0</v>
      </c>
      <c r="M152" s="38">
        <f t="shared" si="35"/>
        <v>0</v>
      </c>
      <c r="N152" s="33">
        <f t="shared" si="36"/>
        <v>18006154</v>
      </c>
      <c r="O152" s="38">
        <f t="shared" si="37"/>
        <v>0.69276020606419697</v>
      </c>
      <c r="P152" s="33">
        <v>6432064</v>
      </c>
      <c r="Q152" s="33">
        <v>25801100</v>
      </c>
      <c r="R152" s="33">
        <v>26043109</v>
      </c>
      <c r="S152" s="33">
        <v>18937798</v>
      </c>
      <c r="T152" s="38">
        <f t="shared" si="38"/>
        <v>0.72717116838853613</v>
      </c>
      <c r="U152" s="38">
        <f t="shared" si="39"/>
        <v>-8.182801041780674E-2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36130934</v>
      </c>
      <c r="E153" s="33">
        <v>2385400</v>
      </c>
      <c r="F153" s="33">
        <v>7009276</v>
      </c>
      <c r="G153" s="38">
        <f t="shared" si="32"/>
        <v>0.19399653493596375</v>
      </c>
      <c r="H153" s="33">
        <v>-5915661</v>
      </c>
      <c r="I153" s="38">
        <f t="shared" si="33"/>
        <v>-0.16372842728062331</v>
      </c>
      <c r="J153" s="33">
        <v>407926</v>
      </c>
      <c r="K153" s="38">
        <f t="shared" si="34"/>
        <v>0.17100947430200386</v>
      </c>
      <c r="L153" s="33">
        <v>0</v>
      </c>
      <c r="M153" s="38">
        <f t="shared" si="35"/>
        <v>0</v>
      </c>
      <c r="N153" s="33">
        <f t="shared" si="36"/>
        <v>1501541</v>
      </c>
      <c r="O153" s="38">
        <f t="shared" si="37"/>
        <v>0.629471367485537</v>
      </c>
      <c r="P153" s="33">
        <v>9191321</v>
      </c>
      <c r="Q153" s="33">
        <v>65179420</v>
      </c>
      <c r="R153" s="33">
        <v>66516350</v>
      </c>
      <c r="S153" s="33">
        <v>24831104</v>
      </c>
      <c r="T153" s="38">
        <f t="shared" si="38"/>
        <v>0.37330827683719869</v>
      </c>
      <c r="U153" s="38">
        <f t="shared" si="39"/>
        <v>-0.95561834909258414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0</v>
      </c>
      <c r="E155" s="33">
        <v>40000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29000</v>
      </c>
      <c r="K155" s="38">
        <f t="shared" si="34"/>
        <v>0.72499999999999998</v>
      </c>
      <c r="L155" s="33">
        <v>0</v>
      </c>
      <c r="M155" s="38">
        <f t="shared" si="35"/>
        <v>0</v>
      </c>
      <c r="N155" s="33">
        <f t="shared" si="36"/>
        <v>29000</v>
      </c>
      <c r="O155" s="38">
        <f t="shared" si="37"/>
        <v>0.72499999999999998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62277234</v>
      </c>
      <c r="E157" s="34">
        <f>SUM(E151:E156)</f>
        <v>28417300</v>
      </c>
      <c r="F157" s="34">
        <f>SUM(F151:F156)</f>
        <v>12957322</v>
      </c>
      <c r="G157" s="39">
        <f t="shared" si="32"/>
        <v>0.20805872656450991</v>
      </c>
      <c r="H157" s="34">
        <f>SUM(H151:H156)</f>
        <v>236706</v>
      </c>
      <c r="I157" s="39">
        <f t="shared" si="33"/>
        <v>3.8008431781026111E-3</v>
      </c>
      <c r="J157" s="34">
        <f>SUM(J151:J156)</f>
        <v>6342667</v>
      </c>
      <c r="K157" s="39">
        <f t="shared" si="34"/>
        <v>0.22319738328412622</v>
      </c>
      <c r="L157" s="34">
        <f>SUM(L151:L156)</f>
        <v>0</v>
      </c>
      <c r="M157" s="39">
        <f t="shared" si="35"/>
        <v>0</v>
      </c>
      <c r="N157" s="34">
        <f t="shared" si="36"/>
        <v>19536695</v>
      </c>
      <c r="O157" s="39">
        <f t="shared" si="37"/>
        <v>0.68749300602098018</v>
      </c>
      <c r="P157" s="34">
        <f>SUM(P151:P156)</f>
        <v>15905594</v>
      </c>
      <c r="Q157" s="34">
        <f>SUM(Q151:Q156)</f>
        <v>92190704</v>
      </c>
      <c r="R157" s="34">
        <f>SUM(R151:R156)</f>
        <v>93769643</v>
      </c>
      <c r="S157" s="34">
        <f>SUM(S151:S156)</f>
        <v>44714606</v>
      </c>
      <c r="T157" s="39">
        <f t="shared" si="38"/>
        <v>0.47685588394529771</v>
      </c>
      <c r="U157" s="39">
        <f t="shared" si="39"/>
        <v>-0.60123042245388636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20000</v>
      </c>
      <c r="E158" s="33">
        <v>20000</v>
      </c>
      <c r="F158" s="33">
        <v>5000</v>
      </c>
      <c r="G158" s="38">
        <f t="shared" si="32"/>
        <v>0.25</v>
      </c>
      <c r="H158" s="33">
        <v>0</v>
      </c>
      <c r="I158" s="38">
        <f t="shared" si="33"/>
        <v>0</v>
      </c>
      <c r="J158" s="33">
        <v>8000</v>
      </c>
      <c r="K158" s="38">
        <f t="shared" si="34"/>
        <v>0.4</v>
      </c>
      <c r="L158" s="33">
        <v>0</v>
      </c>
      <c r="M158" s="38">
        <f t="shared" si="35"/>
        <v>0</v>
      </c>
      <c r="N158" s="33">
        <f t="shared" si="36"/>
        <v>13000</v>
      </c>
      <c r="O158" s="38">
        <f t="shared" si="37"/>
        <v>0.65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18099816</v>
      </c>
      <c r="E159" s="33">
        <v>18299439</v>
      </c>
      <c r="F159" s="33">
        <v>2694065</v>
      </c>
      <c r="G159" s="38">
        <f t="shared" si="32"/>
        <v>0.14884488328500134</v>
      </c>
      <c r="H159" s="33">
        <v>4048407</v>
      </c>
      <c r="I159" s="38">
        <f t="shared" si="33"/>
        <v>0.22367116881188184</v>
      </c>
      <c r="J159" s="33">
        <v>2903791</v>
      </c>
      <c r="K159" s="38">
        <f t="shared" si="34"/>
        <v>0.15868196833793649</v>
      </c>
      <c r="L159" s="33">
        <v>0</v>
      </c>
      <c r="M159" s="38">
        <f t="shared" si="35"/>
        <v>0</v>
      </c>
      <c r="N159" s="33">
        <f t="shared" si="36"/>
        <v>9646263</v>
      </c>
      <c r="O159" s="38">
        <f t="shared" si="37"/>
        <v>0.52713435641387696</v>
      </c>
      <c r="P159" s="33">
        <v>2953883</v>
      </c>
      <c r="Q159" s="33">
        <v>18494616</v>
      </c>
      <c r="R159" s="33">
        <v>17921813</v>
      </c>
      <c r="S159" s="33">
        <v>9439944</v>
      </c>
      <c r="T159" s="38">
        <f t="shared" si="38"/>
        <v>0.5267292990949074</v>
      </c>
      <c r="U159" s="38">
        <f t="shared" si="39"/>
        <v>-1.6958017633061262E-2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18119816</v>
      </c>
      <c r="E163" s="34">
        <f>SUM(E158:E162)</f>
        <v>18319439</v>
      </c>
      <c r="F163" s="34">
        <f>SUM(F158:F162)</f>
        <v>2699065</v>
      </c>
      <c r="G163" s="39">
        <f t="shared" si="32"/>
        <v>0.14895653465796782</v>
      </c>
      <c r="H163" s="34">
        <f>SUM(H158:H162)</f>
        <v>4048407</v>
      </c>
      <c r="I163" s="39">
        <f t="shared" si="33"/>
        <v>0.22342428863516053</v>
      </c>
      <c r="J163" s="34">
        <f>SUM(J158:J162)</f>
        <v>2911791</v>
      </c>
      <c r="K163" s="39">
        <f t="shared" si="34"/>
        <v>0.15894542403836712</v>
      </c>
      <c r="L163" s="34">
        <f>SUM(L158:L162)</f>
        <v>0</v>
      </c>
      <c r="M163" s="39">
        <f t="shared" si="35"/>
        <v>0</v>
      </c>
      <c r="N163" s="34">
        <f t="shared" si="36"/>
        <v>9659263</v>
      </c>
      <c r="O163" s="39">
        <f t="shared" si="37"/>
        <v>0.52726849332012837</v>
      </c>
      <c r="P163" s="34">
        <f>SUM(P158:P162)</f>
        <v>2953883</v>
      </c>
      <c r="Q163" s="34">
        <f>SUM(Q158:Q162)</f>
        <v>18494616</v>
      </c>
      <c r="R163" s="34">
        <f>SUM(R158:R162)</f>
        <v>17921813</v>
      </c>
      <c r="S163" s="34">
        <f>SUM(S158:S162)</f>
        <v>9439944</v>
      </c>
      <c r="T163" s="39">
        <f t="shared" si="38"/>
        <v>0.5267292990949074</v>
      </c>
      <c r="U163" s="39">
        <f t="shared" si="39"/>
        <v>-1.424971808294373E-2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200000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2029852</v>
      </c>
      <c r="E165" s="33">
        <v>2029852</v>
      </c>
      <c r="F165" s="33">
        <v>446621</v>
      </c>
      <c r="G165" s="38">
        <f t="shared" si="32"/>
        <v>0.22002638616017325</v>
      </c>
      <c r="H165" s="33">
        <v>639840</v>
      </c>
      <c r="I165" s="38">
        <f t="shared" si="33"/>
        <v>0.31521509942596798</v>
      </c>
      <c r="J165" s="33">
        <v>489608</v>
      </c>
      <c r="K165" s="38">
        <f t="shared" si="34"/>
        <v>0.24120379219765775</v>
      </c>
      <c r="L165" s="33">
        <v>0</v>
      </c>
      <c r="M165" s="38">
        <f t="shared" si="35"/>
        <v>0</v>
      </c>
      <c r="N165" s="33">
        <f t="shared" si="36"/>
        <v>1576069</v>
      </c>
      <c r="O165" s="38">
        <f t="shared" si="37"/>
        <v>0.77644527778379901</v>
      </c>
      <c r="P165" s="33">
        <v>385908</v>
      </c>
      <c r="Q165" s="33">
        <v>2259779</v>
      </c>
      <c r="R165" s="33">
        <v>2259779</v>
      </c>
      <c r="S165" s="33">
        <v>1151519</v>
      </c>
      <c r="T165" s="38">
        <f t="shared" si="38"/>
        <v>0.50957151119644883</v>
      </c>
      <c r="U165" s="38">
        <f t="shared" si="39"/>
        <v>0.2687168962550659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654803</v>
      </c>
      <c r="E167" s="33">
        <v>649803</v>
      </c>
      <c r="F167" s="33">
        <v>64714</v>
      </c>
      <c r="G167" s="38">
        <f t="shared" si="32"/>
        <v>9.8829724359845633E-2</v>
      </c>
      <c r="H167" s="33">
        <v>92192</v>
      </c>
      <c r="I167" s="38">
        <f t="shared" si="33"/>
        <v>0.14079349056128332</v>
      </c>
      <c r="J167" s="33">
        <v>66984</v>
      </c>
      <c r="K167" s="38">
        <f t="shared" si="34"/>
        <v>0.10308354993744258</v>
      </c>
      <c r="L167" s="33">
        <v>0</v>
      </c>
      <c r="M167" s="38">
        <f t="shared" si="35"/>
        <v>0</v>
      </c>
      <c r="N167" s="33">
        <f t="shared" si="36"/>
        <v>223890</v>
      </c>
      <c r="O167" s="38">
        <f t="shared" si="37"/>
        <v>0.34455057917553472</v>
      </c>
      <c r="P167" s="33">
        <v>63868</v>
      </c>
      <c r="Q167" s="33">
        <v>759660</v>
      </c>
      <c r="R167" s="33">
        <v>520660</v>
      </c>
      <c r="S167" s="33">
        <v>233819</v>
      </c>
      <c r="T167" s="38">
        <f t="shared" si="38"/>
        <v>0.44908193446779088</v>
      </c>
      <c r="U167" s="38">
        <f t="shared" si="39"/>
        <v>4.8788125508862024E-2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2684655</v>
      </c>
      <c r="E169" s="34">
        <f>SUM(E164:E168)</f>
        <v>2679655</v>
      </c>
      <c r="F169" s="34">
        <f>SUM(F164:F168)</f>
        <v>511335</v>
      </c>
      <c r="G169" s="39">
        <f t="shared" si="32"/>
        <v>0.19046581404314522</v>
      </c>
      <c r="H169" s="34">
        <f>SUM(H164:H168)</f>
        <v>732032</v>
      </c>
      <c r="I169" s="39">
        <f t="shared" si="33"/>
        <v>0.27267265253822187</v>
      </c>
      <c r="J169" s="34">
        <f>SUM(J164:J168)</f>
        <v>556592</v>
      </c>
      <c r="K169" s="39">
        <f t="shared" si="34"/>
        <v>0.2077103209181779</v>
      </c>
      <c r="L169" s="34">
        <f>SUM(L164:L168)</f>
        <v>0</v>
      </c>
      <c r="M169" s="39">
        <f t="shared" si="35"/>
        <v>0</v>
      </c>
      <c r="N169" s="34">
        <f t="shared" si="36"/>
        <v>1799959</v>
      </c>
      <c r="O169" s="39">
        <f t="shared" si="37"/>
        <v>0.6717129630493478</v>
      </c>
      <c r="P169" s="34">
        <f>SUM(P164:P168)</f>
        <v>449776</v>
      </c>
      <c r="Q169" s="34">
        <f>SUM(Q164:Q168)</f>
        <v>3019439</v>
      </c>
      <c r="R169" s="34">
        <f>SUM(R164:R168)</f>
        <v>2980439</v>
      </c>
      <c r="S169" s="34">
        <f>SUM(S164:S168)</f>
        <v>1385338</v>
      </c>
      <c r="T169" s="39">
        <f t="shared" si="38"/>
        <v>0.46481004979467788</v>
      </c>
      <c r="U169" s="39">
        <f t="shared" si="39"/>
        <v>0.23748710469211343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1004311363</v>
      </c>
      <c r="E170" s="34">
        <f>SUM(E105,E107:E111,E113:E120,E122:E125,E127:E131,E133:E136,E138:E143,E145:E149,E151:E156,E158:E162,E164:E168)</f>
        <v>1084732234</v>
      </c>
      <c r="F170" s="34">
        <f>SUM(F105,F107:F111,F113:F120,F122:F125,F127:F131,F133:F136,F138:F143,F145:F149,F151:F156,F158:F162,F164:F168)</f>
        <v>211550017</v>
      </c>
      <c r="G170" s="39">
        <f t="shared" si="32"/>
        <v>0.21064186346361194</v>
      </c>
      <c r="H170" s="34">
        <f>SUM(H105,H107:H111,H113:H120,H122:H125,H127:H131,H133:H136,H138:H143,H145:H149,H151:H156,H158:H162,H164:H168)</f>
        <v>342895691</v>
      </c>
      <c r="I170" s="39">
        <f t="shared" si="33"/>
        <v>0.3414236895376041</v>
      </c>
      <c r="J170" s="34">
        <f>SUM(J105,J107:J111,J113:J120,J122:J125,J127:J131,J133:J136,J138:J143,J145:J149,J151:J156,J158:J162,J164:J168)</f>
        <v>230581215</v>
      </c>
      <c r="K170" s="39">
        <f t="shared" si="34"/>
        <v>0.21256970870103228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785026923</v>
      </c>
      <c r="O170" s="39">
        <f t="shared" si="37"/>
        <v>0.72370572054006099</v>
      </c>
      <c r="P170" s="34">
        <f>SUM(P105,P107:P111,P113:P120,P122:P125,P127:P131,P133:P136,P138:P143,P145:P149,P151:P156,P158:P162,P164:P168)</f>
        <v>264651736</v>
      </c>
      <c r="Q170" s="34">
        <f>SUM(Q105,Q107:Q111,Q113:Q120,Q122:Q125,Q127:Q131,Q133:Q136,Q138:Q143,Q145:Q149,Q151:Q156,Q158:Q162,Q164:Q168)</f>
        <v>1126869963</v>
      </c>
      <c r="R170" s="34">
        <f>SUM(R105,R107:R111,R113:R120,R122:R125,R127:R131,R133:R136,R138:R143,R145:R149,R151:R156,R158:R162,R164:R168)</f>
        <v>1086266040</v>
      </c>
      <c r="S170" s="34">
        <f>SUM(S105,S107:S111,S113:S120,S122:S125,S127:S131,S133:S136,S138:S143,S145:S149,S151:S156,S158:S162,S164:S168)</f>
        <v>893823244</v>
      </c>
      <c r="T170" s="39">
        <f t="shared" si="38"/>
        <v>0.82284008805062159</v>
      </c>
      <c r="U170" s="39">
        <f t="shared" si="39"/>
        <v>-0.12873719067537115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1383144</v>
      </c>
      <c r="E173" s="33">
        <v>1400843</v>
      </c>
      <c r="F173" s="33">
        <v>298451</v>
      </c>
      <c r="G173" s="38">
        <f t="shared" ref="G173:G205" si="40">IF(($D173     =0),0,($F173     /$D173     ))</f>
        <v>0.21577724372878024</v>
      </c>
      <c r="H173" s="33">
        <v>228477</v>
      </c>
      <c r="I173" s="38">
        <f t="shared" ref="I173:I205" si="41">IF(($D173     =0),0,($H173     /$D173     ))</f>
        <v>0.1651867050719231</v>
      </c>
      <c r="J173" s="33">
        <v>256686</v>
      </c>
      <c r="K173" s="38">
        <f t="shared" ref="K173:K205" si="42">IF(($E173     =0),0,($J173     /$E173     ))</f>
        <v>0.18323680812196655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783614</v>
      </c>
      <c r="O173" s="38">
        <f t="shared" ref="O173:O205" si="45">IF(($E173     =0),0,($N173     /$E173     ))</f>
        <v>0.55938745455415062</v>
      </c>
      <c r="P173" s="33">
        <v>407107</v>
      </c>
      <c r="Q173" s="33">
        <v>1225790</v>
      </c>
      <c r="R173" s="33">
        <v>1233707</v>
      </c>
      <c r="S173" s="33">
        <v>969232</v>
      </c>
      <c r="T173" s="38">
        <f t="shared" ref="T173:T205" si="46">IF(($R173     =0),0,($S173     /$R173     ))</f>
        <v>0.78562576041150778</v>
      </c>
      <c r="U173" s="38">
        <f t="shared" ref="U173:U205" si="47">IF(($P173     =0),0,(($J173     /$P173     )-1))</f>
        <v>-0.36948762855956785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862522</v>
      </c>
      <c r="E174" s="33">
        <v>843898</v>
      </c>
      <c r="F174" s="33">
        <v>248887</v>
      </c>
      <c r="G174" s="38">
        <f t="shared" si="40"/>
        <v>0.28855727737959147</v>
      </c>
      <c r="H174" s="33">
        <v>294204</v>
      </c>
      <c r="I174" s="38">
        <f t="shared" si="41"/>
        <v>0.34109738650144578</v>
      </c>
      <c r="J174" s="33">
        <v>292634</v>
      </c>
      <c r="K174" s="38">
        <f t="shared" si="42"/>
        <v>0.34676465639212323</v>
      </c>
      <c r="L174" s="33">
        <v>0</v>
      </c>
      <c r="M174" s="38">
        <f t="shared" si="43"/>
        <v>0</v>
      </c>
      <c r="N174" s="33">
        <f t="shared" si="44"/>
        <v>835725</v>
      </c>
      <c r="O174" s="38">
        <f t="shared" si="45"/>
        <v>0.99031518027060139</v>
      </c>
      <c r="P174" s="33">
        <v>280627</v>
      </c>
      <c r="Q174" s="33">
        <v>904146</v>
      </c>
      <c r="R174" s="33">
        <v>830145</v>
      </c>
      <c r="S174" s="33">
        <v>712198</v>
      </c>
      <c r="T174" s="38">
        <f t="shared" si="46"/>
        <v>0.85792000192737417</v>
      </c>
      <c r="U174" s="38">
        <f t="shared" si="47"/>
        <v>4.2786332035050112E-2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15936528</v>
      </c>
      <c r="E175" s="33">
        <v>16611241</v>
      </c>
      <c r="F175" s="33">
        <v>4057017</v>
      </c>
      <c r="G175" s="38">
        <f t="shared" si="40"/>
        <v>0.25457345539756215</v>
      </c>
      <c r="H175" s="33">
        <v>3569958</v>
      </c>
      <c r="I175" s="38">
        <f t="shared" si="41"/>
        <v>0.22401102674308984</v>
      </c>
      <c r="J175" s="33">
        <v>3107672</v>
      </c>
      <c r="K175" s="38">
        <f t="shared" si="42"/>
        <v>0.18708247023807553</v>
      </c>
      <c r="L175" s="33">
        <v>0</v>
      </c>
      <c r="M175" s="38">
        <f t="shared" si="43"/>
        <v>0</v>
      </c>
      <c r="N175" s="33">
        <f t="shared" si="44"/>
        <v>10734647</v>
      </c>
      <c r="O175" s="38">
        <f t="shared" si="45"/>
        <v>0.64622787665292436</v>
      </c>
      <c r="P175" s="33">
        <v>1659358</v>
      </c>
      <c r="Q175" s="33">
        <v>18596061</v>
      </c>
      <c r="R175" s="33">
        <v>18645160</v>
      </c>
      <c r="S175" s="33">
        <v>9208550</v>
      </c>
      <c r="T175" s="38">
        <f t="shared" si="46"/>
        <v>0.49388420372901065</v>
      </c>
      <c r="U175" s="38">
        <f t="shared" si="47"/>
        <v>0.87281587216260736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18182194</v>
      </c>
      <c r="E179" s="34">
        <f>SUM(E173:E178)</f>
        <v>18855982</v>
      </c>
      <c r="F179" s="34">
        <f>SUM(F173:F178)</f>
        <v>4604355</v>
      </c>
      <c r="G179" s="39">
        <f t="shared" si="40"/>
        <v>0.25323429064721231</v>
      </c>
      <c r="H179" s="34">
        <f>SUM(H173:H178)</f>
        <v>4092639</v>
      </c>
      <c r="I179" s="39">
        <f t="shared" si="41"/>
        <v>0.22509049237952253</v>
      </c>
      <c r="J179" s="34">
        <f>SUM(J173:J178)</f>
        <v>3656992</v>
      </c>
      <c r="K179" s="39">
        <f t="shared" si="42"/>
        <v>0.19394333320852766</v>
      </c>
      <c r="L179" s="34">
        <f>SUM(L173:L178)</f>
        <v>0</v>
      </c>
      <c r="M179" s="39">
        <f t="shared" si="43"/>
        <v>0</v>
      </c>
      <c r="N179" s="34">
        <f t="shared" si="44"/>
        <v>12353986</v>
      </c>
      <c r="O179" s="39">
        <f t="shared" si="45"/>
        <v>0.65517595424094066</v>
      </c>
      <c r="P179" s="34">
        <f>SUM(P173:P178)</f>
        <v>2347092</v>
      </c>
      <c r="Q179" s="34">
        <f>SUM(Q173:Q178)</f>
        <v>20725997</v>
      </c>
      <c r="R179" s="34">
        <f>SUM(R173:R178)</f>
        <v>20709012</v>
      </c>
      <c r="S179" s="34">
        <f>SUM(S173:S178)</f>
        <v>10889980</v>
      </c>
      <c r="T179" s="39">
        <f t="shared" si="46"/>
        <v>0.52585705199263011</v>
      </c>
      <c r="U179" s="39">
        <f t="shared" si="47"/>
        <v>0.55809486803244179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5233992</v>
      </c>
      <c r="E180" s="33">
        <v>2636100</v>
      </c>
      <c r="F180" s="33">
        <v>353997</v>
      </c>
      <c r="G180" s="38">
        <f t="shared" si="40"/>
        <v>6.7634226418381987E-2</v>
      </c>
      <c r="H180" s="33">
        <v>456667</v>
      </c>
      <c r="I180" s="38">
        <f t="shared" si="41"/>
        <v>8.7250228888389583E-2</v>
      </c>
      <c r="J180" s="33">
        <v>301026</v>
      </c>
      <c r="K180" s="38">
        <f t="shared" si="42"/>
        <v>0.11419369523159212</v>
      </c>
      <c r="L180" s="33">
        <v>0</v>
      </c>
      <c r="M180" s="38">
        <f t="shared" si="43"/>
        <v>0</v>
      </c>
      <c r="N180" s="33">
        <f t="shared" si="44"/>
        <v>1111690</v>
      </c>
      <c r="O180" s="38">
        <f t="shared" si="45"/>
        <v>0.42171768901028034</v>
      </c>
      <c r="P180" s="33">
        <v>703517</v>
      </c>
      <c r="Q180" s="33">
        <v>2572790</v>
      </c>
      <c r="R180" s="33">
        <v>2652790</v>
      </c>
      <c r="S180" s="33">
        <v>2043654</v>
      </c>
      <c r="T180" s="38">
        <f t="shared" si="46"/>
        <v>0.77037911029519868</v>
      </c>
      <c r="U180" s="38">
        <f t="shared" si="47"/>
        <v>-0.57211268526560133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68499287</v>
      </c>
      <c r="E181" s="33">
        <v>64159134</v>
      </c>
      <c r="F181" s="33">
        <v>8283370</v>
      </c>
      <c r="G181" s="38">
        <f t="shared" si="40"/>
        <v>0.12092636818248925</v>
      </c>
      <c r="H181" s="33">
        <v>22372498</v>
      </c>
      <c r="I181" s="38">
        <f t="shared" si="41"/>
        <v>0.32660920981557079</v>
      </c>
      <c r="J181" s="33">
        <v>11991000</v>
      </c>
      <c r="K181" s="38">
        <f t="shared" si="42"/>
        <v>0.18689466725034037</v>
      </c>
      <c r="L181" s="33">
        <v>0</v>
      </c>
      <c r="M181" s="38">
        <f t="shared" si="43"/>
        <v>0</v>
      </c>
      <c r="N181" s="33">
        <f t="shared" si="44"/>
        <v>42646868</v>
      </c>
      <c r="O181" s="38">
        <f t="shared" si="45"/>
        <v>0.66470454541983059</v>
      </c>
      <c r="P181" s="33">
        <v>15936324</v>
      </c>
      <c r="Q181" s="33">
        <v>65145828</v>
      </c>
      <c r="R181" s="33">
        <v>57424215</v>
      </c>
      <c r="S181" s="33">
        <v>30453435</v>
      </c>
      <c r="T181" s="38">
        <f t="shared" si="46"/>
        <v>0.53032392345284995</v>
      </c>
      <c r="U181" s="38">
        <f t="shared" si="47"/>
        <v>-0.24756800878295393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73733279</v>
      </c>
      <c r="E185" s="34">
        <f>SUM(E180:E184)</f>
        <v>66795234</v>
      </c>
      <c r="F185" s="34">
        <f>SUM(F180:F184)</f>
        <v>8637367</v>
      </c>
      <c r="G185" s="39">
        <f t="shared" si="40"/>
        <v>0.11714340006498287</v>
      </c>
      <c r="H185" s="34">
        <f>SUM(H180:H184)</f>
        <v>22829165</v>
      </c>
      <c r="I185" s="39">
        <f t="shared" si="41"/>
        <v>0.3096181983172076</v>
      </c>
      <c r="J185" s="34">
        <f>SUM(J180:J184)</f>
        <v>12292026</v>
      </c>
      <c r="K185" s="39">
        <f t="shared" si="42"/>
        <v>0.18402549499265172</v>
      </c>
      <c r="L185" s="34">
        <f>SUM(L180:L184)</f>
        <v>0</v>
      </c>
      <c r="M185" s="39">
        <f t="shared" si="43"/>
        <v>0</v>
      </c>
      <c r="N185" s="34">
        <f t="shared" si="44"/>
        <v>43758558</v>
      </c>
      <c r="O185" s="39">
        <f t="shared" si="45"/>
        <v>0.65511497422106491</v>
      </c>
      <c r="P185" s="34">
        <f>SUM(P180:P184)</f>
        <v>16639841</v>
      </c>
      <c r="Q185" s="34">
        <f>SUM(Q180:Q184)</f>
        <v>67718618</v>
      </c>
      <c r="R185" s="34">
        <f>SUM(R180:R184)</f>
        <v>60077005</v>
      </c>
      <c r="S185" s="34">
        <f>SUM(S180:S184)</f>
        <v>32497089</v>
      </c>
      <c r="T185" s="39">
        <f t="shared" si="46"/>
        <v>0.54092391922666583</v>
      </c>
      <c r="U185" s="39">
        <f t="shared" si="47"/>
        <v>-0.26128945583073782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12023417</v>
      </c>
      <c r="E188" s="33">
        <v>13864258</v>
      </c>
      <c r="F188" s="33">
        <v>2834247</v>
      </c>
      <c r="G188" s="38">
        <f t="shared" si="40"/>
        <v>0.23572724791962218</v>
      </c>
      <c r="H188" s="33">
        <v>3122895</v>
      </c>
      <c r="I188" s="38">
        <f t="shared" si="41"/>
        <v>0.25973439996300551</v>
      </c>
      <c r="J188" s="33">
        <v>2594646</v>
      </c>
      <c r="K188" s="38">
        <f t="shared" si="42"/>
        <v>0.18714640192067977</v>
      </c>
      <c r="L188" s="33">
        <v>0</v>
      </c>
      <c r="M188" s="38">
        <f t="shared" si="43"/>
        <v>0</v>
      </c>
      <c r="N188" s="33">
        <f t="shared" si="44"/>
        <v>8551788</v>
      </c>
      <c r="O188" s="38">
        <f t="shared" si="45"/>
        <v>0.61682262404522481</v>
      </c>
      <c r="P188" s="33">
        <v>2405121</v>
      </c>
      <c r="Q188" s="33">
        <v>11549248</v>
      </c>
      <c r="R188" s="33">
        <v>11656248</v>
      </c>
      <c r="S188" s="33">
        <v>7398678</v>
      </c>
      <c r="T188" s="38">
        <f t="shared" si="46"/>
        <v>0.63473924027697415</v>
      </c>
      <c r="U188" s="38">
        <f t="shared" si="47"/>
        <v>7.880060920011922E-2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12023417</v>
      </c>
      <c r="E191" s="34">
        <f>SUM(E186:E190)</f>
        <v>13864258</v>
      </c>
      <c r="F191" s="34">
        <f>SUM(F186:F190)</f>
        <v>2834247</v>
      </c>
      <c r="G191" s="39">
        <f t="shared" si="40"/>
        <v>0.23572724791962218</v>
      </c>
      <c r="H191" s="34">
        <f>SUM(H186:H190)</f>
        <v>3122895</v>
      </c>
      <c r="I191" s="39">
        <f t="shared" si="41"/>
        <v>0.25973439996300551</v>
      </c>
      <c r="J191" s="34">
        <f>SUM(J186:J190)</f>
        <v>2594646</v>
      </c>
      <c r="K191" s="39">
        <f t="shared" si="42"/>
        <v>0.18714640192067977</v>
      </c>
      <c r="L191" s="34">
        <f>SUM(L186:L190)</f>
        <v>0</v>
      </c>
      <c r="M191" s="39">
        <f t="shared" si="43"/>
        <v>0</v>
      </c>
      <c r="N191" s="34">
        <f t="shared" si="44"/>
        <v>8551788</v>
      </c>
      <c r="O191" s="39">
        <f t="shared" si="45"/>
        <v>0.61682262404522481</v>
      </c>
      <c r="P191" s="34">
        <f>SUM(P186:P190)</f>
        <v>2405121</v>
      </c>
      <c r="Q191" s="34">
        <f>SUM(Q186:Q190)</f>
        <v>11549248</v>
      </c>
      <c r="R191" s="34">
        <f>SUM(R186:R190)</f>
        <v>11656248</v>
      </c>
      <c r="S191" s="34">
        <f>SUM(S186:S190)</f>
        <v>7398678</v>
      </c>
      <c r="T191" s="39">
        <f t="shared" si="46"/>
        <v>0.63473924027697415</v>
      </c>
      <c r="U191" s="39">
        <f t="shared" si="47"/>
        <v>7.880060920011922E-2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4229251</v>
      </c>
      <c r="E193" s="33">
        <v>4159255</v>
      </c>
      <c r="F193" s="33">
        <v>973949</v>
      </c>
      <c r="G193" s="38">
        <f t="shared" si="40"/>
        <v>0.23028876744369156</v>
      </c>
      <c r="H193" s="33">
        <v>1027563</v>
      </c>
      <c r="I193" s="38">
        <f t="shared" si="41"/>
        <v>0.24296571662452759</v>
      </c>
      <c r="J193" s="33">
        <v>883551</v>
      </c>
      <c r="K193" s="38">
        <f t="shared" si="42"/>
        <v>0.21243011068087914</v>
      </c>
      <c r="L193" s="33">
        <v>0</v>
      </c>
      <c r="M193" s="38">
        <f t="shared" si="43"/>
        <v>0</v>
      </c>
      <c r="N193" s="33">
        <f t="shared" si="44"/>
        <v>2885063</v>
      </c>
      <c r="O193" s="38">
        <f t="shared" si="45"/>
        <v>0.69364898281062348</v>
      </c>
      <c r="P193" s="33">
        <v>806175</v>
      </c>
      <c r="Q193" s="33">
        <v>3801598</v>
      </c>
      <c r="R193" s="33">
        <v>3592598</v>
      </c>
      <c r="S193" s="33">
        <v>2629468</v>
      </c>
      <c r="T193" s="38">
        <f t="shared" si="46"/>
        <v>0.73191267155412321</v>
      </c>
      <c r="U193" s="38">
        <f t="shared" si="47"/>
        <v>9.5979160852172285E-2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4583282</v>
      </c>
      <c r="E195" s="33">
        <v>1317262</v>
      </c>
      <c r="F195" s="33">
        <v>188652</v>
      </c>
      <c r="G195" s="38">
        <f t="shared" si="40"/>
        <v>4.1160897365686858E-2</v>
      </c>
      <c r="H195" s="33">
        <v>209804</v>
      </c>
      <c r="I195" s="38">
        <f t="shared" si="41"/>
        <v>4.577593087224395E-2</v>
      </c>
      <c r="J195" s="33">
        <v>261895</v>
      </c>
      <c r="K195" s="38">
        <f t="shared" si="42"/>
        <v>0.19881769913654232</v>
      </c>
      <c r="L195" s="33">
        <v>0</v>
      </c>
      <c r="M195" s="38">
        <f t="shared" si="43"/>
        <v>0</v>
      </c>
      <c r="N195" s="33">
        <f t="shared" si="44"/>
        <v>660351</v>
      </c>
      <c r="O195" s="38">
        <f t="shared" si="45"/>
        <v>0.50130573872168183</v>
      </c>
      <c r="P195" s="33">
        <v>442438</v>
      </c>
      <c r="Q195" s="33">
        <v>2699473</v>
      </c>
      <c r="R195" s="33">
        <v>2184512</v>
      </c>
      <c r="S195" s="33">
        <v>1077238</v>
      </c>
      <c r="T195" s="38">
        <f t="shared" si="46"/>
        <v>0.49312523803943398</v>
      </c>
      <c r="U195" s="38">
        <f t="shared" si="47"/>
        <v>-0.40806395472359969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8812533</v>
      </c>
      <c r="E198" s="34">
        <f>SUM(E192:E197)</f>
        <v>5476517</v>
      </c>
      <c r="F198" s="34">
        <f>SUM(F192:F197)</f>
        <v>1162601</v>
      </c>
      <c r="G198" s="39">
        <f t="shared" si="40"/>
        <v>0.13192586058968517</v>
      </c>
      <c r="H198" s="34">
        <f>SUM(H192:H197)</f>
        <v>1237367</v>
      </c>
      <c r="I198" s="39">
        <f t="shared" si="41"/>
        <v>0.14040991392599608</v>
      </c>
      <c r="J198" s="34">
        <f>SUM(J192:J197)</f>
        <v>1145446</v>
      </c>
      <c r="K198" s="39">
        <f t="shared" si="42"/>
        <v>0.20915592885039888</v>
      </c>
      <c r="L198" s="34">
        <f>SUM(L192:L197)</f>
        <v>0</v>
      </c>
      <c r="M198" s="39">
        <f t="shared" si="43"/>
        <v>0</v>
      </c>
      <c r="N198" s="34">
        <f t="shared" si="44"/>
        <v>3545414</v>
      </c>
      <c r="O198" s="39">
        <f t="shared" si="45"/>
        <v>0.64738482506308292</v>
      </c>
      <c r="P198" s="34">
        <f>SUM(P192:P197)</f>
        <v>1248613</v>
      </c>
      <c r="Q198" s="34">
        <f>SUM(Q192:Q197)</f>
        <v>6501071</v>
      </c>
      <c r="R198" s="34">
        <f>SUM(R192:R197)</f>
        <v>5777110</v>
      </c>
      <c r="S198" s="34">
        <f>SUM(S192:S197)</f>
        <v>3706706</v>
      </c>
      <c r="T198" s="39">
        <f t="shared" si="46"/>
        <v>0.64161942562976992</v>
      </c>
      <c r="U198" s="39">
        <f t="shared" si="47"/>
        <v>-8.2625281011810658E-2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8935939</v>
      </c>
      <c r="E199" s="33">
        <v>8935939</v>
      </c>
      <c r="F199" s="33">
        <v>939422</v>
      </c>
      <c r="G199" s="38">
        <f t="shared" si="40"/>
        <v>0.10512851531327598</v>
      </c>
      <c r="H199" s="33">
        <v>1583789</v>
      </c>
      <c r="I199" s="38">
        <f t="shared" si="41"/>
        <v>0.1772381167776548</v>
      </c>
      <c r="J199" s="33">
        <v>1466145</v>
      </c>
      <c r="K199" s="38">
        <f t="shared" si="42"/>
        <v>0.16407285233258642</v>
      </c>
      <c r="L199" s="33">
        <v>0</v>
      </c>
      <c r="M199" s="38">
        <f t="shared" si="43"/>
        <v>0</v>
      </c>
      <c r="N199" s="33">
        <f t="shared" si="44"/>
        <v>3989356</v>
      </c>
      <c r="O199" s="38">
        <f t="shared" si="45"/>
        <v>0.44643948442351722</v>
      </c>
      <c r="P199" s="33">
        <v>1129624</v>
      </c>
      <c r="Q199" s="33">
        <v>5091164</v>
      </c>
      <c r="R199" s="33">
        <v>8625164</v>
      </c>
      <c r="S199" s="33">
        <v>2614954</v>
      </c>
      <c r="T199" s="38">
        <f t="shared" si="46"/>
        <v>0.30317730770104778</v>
      </c>
      <c r="U199" s="38">
        <f t="shared" si="47"/>
        <v>0.29790532070848363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2200000</v>
      </c>
      <c r="E201" s="33">
        <v>3300000</v>
      </c>
      <c r="F201" s="33">
        <v>732810</v>
      </c>
      <c r="G201" s="38">
        <f t="shared" si="40"/>
        <v>0.33309545454545453</v>
      </c>
      <c r="H201" s="33">
        <v>1498570</v>
      </c>
      <c r="I201" s="38">
        <f t="shared" si="41"/>
        <v>0.68116818181818184</v>
      </c>
      <c r="J201" s="33">
        <v>363100</v>
      </c>
      <c r="K201" s="38">
        <f t="shared" si="42"/>
        <v>0.11003030303030303</v>
      </c>
      <c r="L201" s="33">
        <v>0</v>
      </c>
      <c r="M201" s="38">
        <f t="shared" si="43"/>
        <v>0</v>
      </c>
      <c r="N201" s="33">
        <f t="shared" si="44"/>
        <v>2594480</v>
      </c>
      <c r="O201" s="38">
        <f t="shared" si="45"/>
        <v>0.78620606060606057</v>
      </c>
      <c r="P201" s="33">
        <v>1895283</v>
      </c>
      <c r="Q201" s="33">
        <v>2500000</v>
      </c>
      <c r="R201" s="33">
        <v>2500000</v>
      </c>
      <c r="S201" s="33">
        <v>3634029</v>
      </c>
      <c r="T201" s="38">
        <f t="shared" si="46"/>
        <v>1.4536115999999999</v>
      </c>
      <c r="U201" s="38">
        <f t="shared" si="47"/>
        <v>-0.80841911207983186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11135939</v>
      </c>
      <c r="E204" s="34">
        <f>SUM(E199:E203)</f>
        <v>12235939</v>
      </c>
      <c r="F204" s="34">
        <f>SUM(F199:F203)</f>
        <v>1672232</v>
      </c>
      <c r="G204" s="39">
        <f t="shared" si="40"/>
        <v>0.15016533405939095</v>
      </c>
      <c r="H204" s="34">
        <f>SUM(H199:H203)</f>
        <v>3082359</v>
      </c>
      <c r="I204" s="39">
        <f t="shared" si="41"/>
        <v>0.2767938114603537</v>
      </c>
      <c r="J204" s="34">
        <f>SUM(J199:J203)</f>
        <v>1829245</v>
      </c>
      <c r="K204" s="39">
        <f t="shared" si="42"/>
        <v>0.14949772142538467</v>
      </c>
      <c r="L204" s="34">
        <f>SUM(L199:L203)</f>
        <v>0</v>
      </c>
      <c r="M204" s="39">
        <f t="shared" si="43"/>
        <v>0</v>
      </c>
      <c r="N204" s="34">
        <f t="shared" si="44"/>
        <v>6583836</v>
      </c>
      <c r="O204" s="39">
        <f t="shared" si="45"/>
        <v>0.5380736206677722</v>
      </c>
      <c r="P204" s="34">
        <f>SUM(P199:P203)</f>
        <v>3024907</v>
      </c>
      <c r="Q204" s="34">
        <f>SUM(Q199:Q203)</f>
        <v>7591164</v>
      </c>
      <c r="R204" s="34">
        <f>SUM(R199:R203)</f>
        <v>11125164</v>
      </c>
      <c r="S204" s="34">
        <f>SUM(S199:S203)</f>
        <v>6248983</v>
      </c>
      <c r="T204" s="39">
        <f t="shared" si="46"/>
        <v>0.56169805676572493</v>
      </c>
      <c r="U204" s="39">
        <f t="shared" si="47"/>
        <v>-0.39527231746298319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123887362</v>
      </c>
      <c r="E205" s="34">
        <f>SUM(E173:E178,E180:E184,E186:E190,E192:E197,E199:E203)</f>
        <v>117227930</v>
      </c>
      <c r="F205" s="34">
        <f>SUM(F173:F178,F180:F184,F186:F190,F192:F197,F199:F203)</f>
        <v>18910802</v>
      </c>
      <c r="G205" s="39">
        <f t="shared" si="40"/>
        <v>0.152645126142891</v>
      </c>
      <c r="H205" s="34">
        <f>SUM(H173:H178,H180:H184,H186:H190,H192:H197,H199:H203)</f>
        <v>34364425</v>
      </c>
      <c r="I205" s="39">
        <f t="shared" si="41"/>
        <v>0.27738442763838977</v>
      </c>
      <c r="J205" s="34">
        <f>SUM(J173:J178,J180:J184,J186:J190,J192:J197,J199:J203)</f>
        <v>21518355</v>
      </c>
      <c r="K205" s="39">
        <f t="shared" si="42"/>
        <v>0.18355996732178073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74793582</v>
      </c>
      <c r="O205" s="39">
        <f t="shared" si="45"/>
        <v>0.63801844833394228</v>
      </c>
      <c r="P205" s="34">
        <f>SUM(P173:P178,P180:P184,P186:P190,P192:P197,P199:P203)</f>
        <v>25665574</v>
      </c>
      <c r="Q205" s="34">
        <f>SUM(Q173:Q178,Q180:Q184,Q186:Q190,Q192:Q197,Q199:Q203)</f>
        <v>114086098</v>
      </c>
      <c r="R205" s="34">
        <f>SUM(R173:R178,R180:R184,R186:R190,R192:R197,R199:R203)</f>
        <v>109344539</v>
      </c>
      <c r="S205" s="34">
        <f>SUM(S173:S178,S180:S184,S186:S190,S192:S197,S199:S203)</f>
        <v>60741436</v>
      </c>
      <c r="T205" s="39">
        <f t="shared" si="46"/>
        <v>0.55550498045448804</v>
      </c>
      <c r="U205" s="39">
        <f t="shared" si="47"/>
        <v>-0.16158684002157908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3942565</v>
      </c>
      <c r="E209" s="33">
        <v>3436418</v>
      </c>
      <c r="F209" s="33">
        <v>949137</v>
      </c>
      <c r="G209" s="38">
        <f t="shared" si="48"/>
        <v>0.2407409896856488</v>
      </c>
      <c r="H209" s="33">
        <v>803683</v>
      </c>
      <c r="I209" s="38">
        <f t="shared" si="49"/>
        <v>0.20384774886400098</v>
      </c>
      <c r="J209" s="33">
        <v>816929</v>
      </c>
      <c r="K209" s="38">
        <f t="shared" si="50"/>
        <v>0.237726900510939</v>
      </c>
      <c r="L209" s="33">
        <v>0</v>
      </c>
      <c r="M209" s="38">
        <f t="shared" si="51"/>
        <v>0</v>
      </c>
      <c r="N209" s="33">
        <f t="shared" si="52"/>
        <v>2569749</v>
      </c>
      <c r="O209" s="38">
        <f t="shared" si="53"/>
        <v>0.74779872530058911</v>
      </c>
      <c r="P209" s="33">
        <v>960843</v>
      </c>
      <c r="Q209" s="33">
        <v>3805026</v>
      </c>
      <c r="R209" s="33">
        <v>3760786</v>
      </c>
      <c r="S209" s="33">
        <v>2835043</v>
      </c>
      <c r="T209" s="38">
        <f t="shared" si="54"/>
        <v>0.75384321256248032</v>
      </c>
      <c r="U209" s="38">
        <f t="shared" si="55"/>
        <v>-0.14977889207706152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141681</v>
      </c>
      <c r="E210" s="33">
        <v>41244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184668</v>
      </c>
      <c r="R210" s="33">
        <v>234668</v>
      </c>
      <c r="S210" s="33">
        <v>194882</v>
      </c>
      <c r="T210" s="38">
        <f t="shared" si="54"/>
        <v>0.83045834966846777</v>
      </c>
      <c r="U210" s="38">
        <f t="shared" si="55"/>
        <v>0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4234936</v>
      </c>
      <c r="E212" s="33">
        <v>132580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2783</v>
      </c>
      <c r="Q212" s="33">
        <v>3956990</v>
      </c>
      <c r="R212" s="33">
        <v>120000</v>
      </c>
      <c r="S212" s="33">
        <v>2783</v>
      </c>
      <c r="T212" s="38">
        <f t="shared" si="54"/>
        <v>2.3191666666666666E-2</v>
      </c>
      <c r="U212" s="38">
        <f t="shared" si="55"/>
        <v>-1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12574403</v>
      </c>
      <c r="E214" s="33">
        <v>12320403</v>
      </c>
      <c r="F214" s="33">
        <v>656377</v>
      </c>
      <c r="G214" s="38">
        <f t="shared" si="48"/>
        <v>5.2199456308184171E-2</v>
      </c>
      <c r="H214" s="33">
        <v>2757064</v>
      </c>
      <c r="I214" s="38">
        <f t="shared" si="49"/>
        <v>0.21926003166909794</v>
      </c>
      <c r="J214" s="33">
        <v>2960702</v>
      </c>
      <c r="K214" s="38">
        <f t="shared" si="50"/>
        <v>0.24030886002673776</v>
      </c>
      <c r="L214" s="33">
        <v>0</v>
      </c>
      <c r="M214" s="38">
        <f t="shared" si="51"/>
        <v>0</v>
      </c>
      <c r="N214" s="33">
        <f t="shared" si="52"/>
        <v>6374143</v>
      </c>
      <c r="O214" s="38">
        <f t="shared" si="53"/>
        <v>0.51736481347241647</v>
      </c>
      <c r="P214" s="33">
        <v>2023154</v>
      </c>
      <c r="Q214" s="33">
        <v>11192624</v>
      </c>
      <c r="R214" s="33">
        <v>10978056</v>
      </c>
      <c r="S214" s="33">
        <v>5721474</v>
      </c>
      <c r="T214" s="38">
        <f t="shared" si="54"/>
        <v>0.52117369414038328</v>
      </c>
      <c r="U214" s="38">
        <f t="shared" si="55"/>
        <v>0.46340911270224616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20893585</v>
      </c>
      <c r="E216" s="34">
        <f>SUM(E208:E215)</f>
        <v>15930645</v>
      </c>
      <c r="F216" s="34">
        <f>SUM(F208:F215)</f>
        <v>1605514</v>
      </c>
      <c r="G216" s="39">
        <f t="shared" si="48"/>
        <v>7.6842437523287649E-2</v>
      </c>
      <c r="H216" s="34">
        <f>SUM(H208:H215)</f>
        <v>3560747</v>
      </c>
      <c r="I216" s="39">
        <f t="shared" si="49"/>
        <v>0.17042297911057389</v>
      </c>
      <c r="J216" s="34">
        <f>SUM(J208:J215)</f>
        <v>3777631</v>
      </c>
      <c r="K216" s="39">
        <f t="shared" si="50"/>
        <v>0.23712982117171025</v>
      </c>
      <c r="L216" s="34">
        <f>SUM(L208:L215)</f>
        <v>0</v>
      </c>
      <c r="M216" s="39">
        <f t="shared" si="51"/>
        <v>0</v>
      </c>
      <c r="N216" s="34">
        <f t="shared" si="52"/>
        <v>8943892</v>
      </c>
      <c r="O216" s="39">
        <f t="shared" si="53"/>
        <v>0.56142685999217234</v>
      </c>
      <c r="P216" s="34">
        <f>SUM(P208:P215)</f>
        <v>2986780</v>
      </c>
      <c r="Q216" s="34">
        <f>SUM(Q208:Q215)</f>
        <v>19139308</v>
      </c>
      <c r="R216" s="34">
        <f>SUM(R208:R215)</f>
        <v>15093510</v>
      </c>
      <c r="S216" s="34">
        <f>SUM(S208:S215)</f>
        <v>8754182</v>
      </c>
      <c r="T216" s="39">
        <f t="shared" si="54"/>
        <v>0.5799964355540892</v>
      </c>
      <c r="U216" s="39">
        <f t="shared" si="55"/>
        <v>0.26478381400705775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268824</v>
      </c>
      <c r="E217" s="33">
        <v>416480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650674</v>
      </c>
      <c r="K217" s="38">
        <f t="shared" si="50"/>
        <v>1.5623175182481752</v>
      </c>
      <c r="L217" s="33">
        <v>0</v>
      </c>
      <c r="M217" s="38">
        <f t="shared" si="51"/>
        <v>0</v>
      </c>
      <c r="N217" s="33">
        <f t="shared" si="52"/>
        <v>650674</v>
      </c>
      <c r="O217" s="38">
        <f t="shared" si="53"/>
        <v>1.5623175182481752</v>
      </c>
      <c r="P217" s="33">
        <v>687380</v>
      </c>
      <c r="Q217" s="33">
        <v>1630524</v>
      </c>
      <c r="R217" s="33">
        <v>1593774</v>
      </c>
      <c r="S217" s="33">
        <v>743530</v>
      </c>
      <c r="T217" s="38">
        <f t="shared" si="54"/>
        <v>0.46652160218450045</v>
      </c>
      <c r="U217" s="38">
        <f t="shared" si="55"/>
        <v>-5.339986615845671E-2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13875586</v>
      </c>
      <c r="E218" s="33">
        <v>20055660</v>
      </c>
      <c r="F218" s="33">
        <v>3650690</v>
      </c>
      <c r="G218" s="38">
        <f t="shared" si="48"/>
        <v>0.26310168089477448</v>
      </c>
      <c r="H218" s="33">
        <v>4632087</v>
      </c>
      <c r="I218" s="38">
        <f t="shared" si="49"/>
        <v>0.33383000905331134</v>
      </c>
      <c r="J218" s="33">
        <v>6070295</v>
      </c>
      <c r="K218" s="38">
        <f t="shared" si="50"/>
        <v>0.30267241267552403</v>
      </c>
      <c r="L218" s="33">
        <v>0</v>
      </c>
      <c r="M218" s="38">
        <f t="shared" si="51"/>
        <v>0</v>
      </c>
      <c r="N218" s="33">
        <f t="shared" si="52"/>
        <v>14353072</v>
      </c>
      <c r="O218" s="38">
        <f t="shared" si="53"/>
        <v>0.71566191289640935</v>
      </c>
      <c r="P218" s="33">
        <v>3058863</v>
      </c>
      <c r="Q218" s="33">
        <v>14279783</v>
      </c>
      <c r="R218" s="33">
        <v>14279783</v>
      </c>
      <c r="S218" s="33">
        <v>9645537</v>
      </c>
      <c r="T218" s="38">
        <f t="shared" si="54"/>
        <v>0.67546803757452056</v>
      </c>
      <c r="U218" s="38">
        <f t="shared" si="55"/>
        <v>0.98449391162664046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26306898</v>
      </c>
      <c r="E219" s="33">
        <v>25143898</v>
      </c>
      <c r="F219" s="33">
        <v>5568768</v>
      </c>
      <c r="G219" s="38">
        <f t="shared" si="48"/>
        <v>0.21168470718212387</v>
      </c>
      <c r="H219" s="33">
        <v>5584382</v>
      </c>
      <c r="I219" s="38">
        <f t="shared" si="49"/>
        <v>0.21227823972252449</v>
      </c>
      <c r="J219" s="33">
        <v>3706827</v>
      </c>
      <c r="K219" s="38">
        <f t="shared" si="50"/>
        <v>0.14742451627826361</v>
      </c>
      <c r="L219" s="33">
        <v>0</v>
      </c>
      <c r="M219" s="38">
        <f t="shared" si="51"/>
        <v>0</v>
      </c>
      <c r="N219" s="33">
        <f t="shared" si="52"/>
        <v>14859977</v>
      </c>
      <c r="O219" s="38">
        <f t="shared" si="53"/>
        <v>0.59099734655302849</v>
      </c>
      <c r="P219" s="33">
        <v>5833973</v>
      </c>
      <c r="Q219" s="33">
        <v>19401927</v>
      </c>
      <c r="R219" s="33">
        <v>20222592</v>
      </c>
      <c r="S219" s="33">
        <v>14893005</v>
      </c>
      <c r="T219" s="38">
        <f t="shared" si="54"/>
        <v>0.73645381363575946</v>
      </c>
      <c r="U219" s="38">
        <f t="shared" si="55"/>
        <v>-0.3646136175124568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2000000</v>
      </c>
      <c r="E222" s="33">
        <v>1739200</v>
      </c>
      <c r="F222" s="33">
        <v>0</v>
      </c>
      <c r="G222" s="38">
        <f t="shared" si="48"/>
        <v>0</v>
      </c>
      <c r="H222" s="33">
        <v>73350</v>
      </c>
      <c r="I222" s="38">
        <f t="shared" si="49"/>
        <v>3.6674999999999999E-2</v>
      </c>
      <c r="J222" s="33">
        <v>1665539</v>
      </c>
      <c r="K222" s="38">
        <f t="shared" si="50"/>
        <v>0.95764661913523463</v>
      </c>
      <c r="L222" s="33">
        <v>0</v>
      </c>
      <c r="M222" s="38">
        <f t="shared" si="51"/>
        <v>0</v>
      </c>
      <c r="N222" s="33">
        <f t="shared" si="52"/>
        <v>1738889</v>
      </c>
      <c r="O222" s="38">
        <f t="shared" si="53"/>
        <v>0.99982118215271387</v>
      </c>
      <c r="P222" s="33">
        <v>1058199</v>
      </c>
      <c r="Q222" s="33">
        <v>3000000</v>
      </c>
      <c r="R222" s="33">
        <v>3760900</v>
      </c>
      <c r="S222" s="33">
        <v>1919718</v>
      </c>
      <c r="T222" s="38">
        <f t="shared" si="54"/>
        <v>0.51044111781754364</v>
      </c>
      <c r="U222" s="38">
        <f t="shared" si="55"/>
        <v>0.57393741630827466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42451308</v>
      </c>
      <c r="E224" s="34">
        <f>SUM(E217:E223)</f>
        <v>47355238</v>
      </c>
      <c r="F224" s="34">
        <f>SUM(F217:F223)</f>
        <v>9219458</v>
      </c>
      <c r="G224" s="39">
        <f t="shared" si="48"/>
        <v>0.21717724221830809</v>
      </c>
      <c r="H224" s="34">
        <f>SUM(H217:H223)</f>
        <v>10289819</v>
      </c>
      <c r="I224" s="39">
        <f t="shared" si="49"/>
        <v>0.24239109428618782</v>
      </c>
      <c r="J224" s="34">
        <f>SUM(J217:J223)</f>
        <v>12093335</v>
      </c>
      <c r="K224" s="39">
        <f t="shared" si="50"/>
        <v>0.2553748119690582</v>
      </c>
      <c r="L224" s="34">
        <f>SUM(L217:L223)</f>
        <v>0</v>
      </c>
      <c r="M224" s="39">
        <f t="shared" si="51"/>
        <v>0</v>
      </c>
      <c r="N224" s="34">
        <f t="shared" si="52"/>
        <v>31602612</v>
      </c>
      <c r="O224" s="39">
        <f t="shared" si="53"/>
        <v>0.66735198332230961</v>
      </c>
      <c r="P224" s="34">
        <f>SUM(P217:P223)</f>
        <v>10638415</v>
      </c>
      <c r="Q224" s="34">
        <f>SUM(Q217:Q223)</f>
        <v>38312234</v>
      </c>
      <c r="R224" s="34">
        <f>SUM(R217:R223)</f>
        <v>39857049</v>
      </c>
      <c r="S224" s="34">
        <f>SUM(S217:S223)</f>
        <v>27201790</v>
      </c>
      <c r="T224" s="39">
        <f t="shared" si="54"/>
        <v>0.68248379351918398</v>
      </c>
      <c r="U224" s="39">
        <f t="shared" si="55"/>
        <v>0.13676097426167333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5578408</v>
      </c>
      <c r="E225" s="33">
        <v>1700000</v>
      </c>
      <c r="F225" s="33">
        <v>89428</v>
      </c>
      <c r="G225" s="38">
        <f t="shared" si="48"/>
        <v>1.603109704417461E-2</v>
      </c>
      <c r="H225" s="33">
        <v>5256546</v>
      </c>
      <c r="I225" s="38">
        <f t="shared" si="49"/>
        <v>0.94230217653495407</v>
      </c>
      <c r="J225" s="33">
        <v>-3645975</v>
      </c>
      <c r="K225" s="38">
        <f t="shared" si="50"/>
        <v>-2.1446911764705883</v>
      </c>
      <c r="L225" s="33">
        <v>0</v>
      </c>
      <c r="M225" s="38">
        <f t="shared" si="51"/>
        <v>0</v>
      </c>
      <c r="N225" s="33">
        <f t="shared" si="52"/>
        <v>1699999</v>
      </c>
      <c r="O225" s="38">
        <f t="shared" si="53"/>
        <v>0.99999941176470586</v>
      </c>
      <c r="P225" s="33">
        <v>876434</v>
      </c>
      <c r="Q225" s="33">
        <v>0</v>
      </c>
      <c r="R225" s="33">
        <v>0</v>
      </c>
      <c r="S225" s="33">
        <v>7218804</v>
      </c>
      <c r="T225" s="38">
        <f t="shared" si="54"/>
        <v>0</v>
      </c>
      <c r="U225" s="38">
        <f t="shared" si="55"/>
        <v>-5.160010907837898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45576382</v>
      </c>
      <c r="E227" s="33">
        <v>6594998</v>
      </c>
      <c r="F227" s="33">
        <v>2033803</v>
      </c>
      <c r="G227" s="38">
        <f t="shared" si="48"/>
        <v>4.4624055503133177E-2</v>
      </c>
      <c r="H227" s="33">
        <v>897348</v>
      </c>
      <c r="I227" s="38">
        <f t="shared" si="49"/>
        <v>1.9688881842354226E-2</v>
      </c>
      <c r="J227" s="33">
        <v>1626503</v>
      </c>
      <c r="K227" s="38">
        <f t="shared" si="50"/>
        <v>0.246626761676046</v>
      </c>
      <c r="L227" s="33">
        <v>0</v>
      </c>
      <c r="M227" s="38">
        <f t="shared" si="51"/>
        <v>0</v>
      </c>
      <c r="N227" s="33">
        <f t="shared" si="52"/>
        <v>4557654</v>
      </c>
      <c r="O227" s="38">
        <f t="shared" si="53"/>
        <v>0.69107738925773743</v>
      </c>
      <c r="P227" s="33">
        <v>4750799</v>
      </c>
      <c r="Q227" s="33">
        <v>41580256</v>
      </c>
      <c r="R227" s="33">
        <v>39580256</v>
      </c>
      <c r="S227" s="33">
        <v>28586951</v>
      </c>
      <c r="T227" s="38">
        <f t="shared" si="54"/>
        <v>0.72225280705612416</v>
      </c>
      <c r="U227" s="38">
        <f t="shared" si="55"/>
        <v>-0.65763590503407954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11814299</v>
      </c>
      <c r="E228" s="33">
        <v>11716544</v>
      </c>
      <c r="F228" s="33">
        <v>2583375</v>
      </c>
      <c r="G228" s="38">
        <f t="shared" si="48"/>
        <v>0.21866511081190682</v>
      </c>
      <c r="H228" s="33">
        <v>2751928</v>
      </c>
      <c r="I228" s="38">
        <f t="shared" si="49"/>
        <v>0.23293197505835936</v>
      </c>
      <c r="J228" s="33">
        <v>4222242</v>
      </c>
      <c r="K228" s="38">
        <f t="shared" si="50"/>
        <v>0.36036582118413074</v>
      </c>
      <c r="L228" s="33">
        <v>0</v>
      </c>
      <c r="M228" s="38">
        <f t="shared" si="51"/>
        <v>0</v>
      </c>
      <c r="N228" s="33">
        <f t="shared" si="52"/>
        <v>9557545</v>
      </c>
      <c r="O228" s="38">
        <f t="shared" si="53"/>
        <v>0.81573073083666992</v>
      </c>
      <c r="P228" s="33">
        <v>2156463</v>
      </c>
      <c r="Q228" s="33">
        <v>10865885</v>
      </c>
      <c r="R228" s="33">
        <v>10737785</v>
      </c>
      <c r="S228" s="33">
        <v>6787595</v>
      </c>
      <c r="T228" s="38">
        <f t="shared" si="54"/>
        <v>0.63212245356002195</v>
      </c>
      <c r="U228" s="38">
        <f t="shared" si="55"/>
        <v>0.95794780619931807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62969089</v>
      </c>
      <c r="E230" s="34">
        <f>SUM(E225:E229)</f>
        <v>20011542</v>
      </c>
      <c r="F230" s="34">
        <f>SUM(F225:F229)</f>
        <v>4706606</v>
      </c>
      <c r="G230" s="39">
        <f t="shared" si="48"/>
        <v>7.4744705295005931E-2</v>
      </c>
      <c r="H230" s="34">
        <f>SUM(H225:H229)</f>
        <v>8905822</v>
      </c>
      <c r="I230" s="39">
        <f t="shared" si="49"/>
        <v>0.14143164751835618</v>
      </c>
      <c r="J230" s="34">
        <f>SUM(J225:J229)</f>
        <v>2202770</v>
      </c>
      <c r="K230" s="39">
        <f t="shared" si="50"/>
        <v>0.11007497573150535</v>
      </c>
      <c r="L230" s="34">
        <f>SUM(L225:L229)</f>
        <v>0</v>
      </c>
      <c r="M230" s="39">
        <f t="shared" si="51"/>
        <v>0</v>
      </c>
      <c r="N230" s="34">
        <f t="shared" si="52"/>
        <v>15815198</v>
      </c>
      <c r="O230" s="39">
        <f t="shared" si="53"/>
        <v>0.79030381566797803</v>
      </c>
      <c r="P230" s="34">
        <f>SUM(P225:P229)</f>
        <v>7783696</v>
      </c>
      <c r="Q230" s="34">
        <f>SUM(Q225:Q229)</f>
        <v>52446141</v>
      </c>
      <c r="R230" s="34">
        <f>SUM(R225:R229)</f>
        <v>50318041</v>
      </c>
      <c r="S230" s="34">
        <f>SUM(S225:S229)</f>
        <v>42593350</v>
      </c>
      <c r="T230" s="39">
        <f t="shared" si="54"/>
        <v>0.84648267606443583</v>
      </c>
      <c r="U230" s="39">
        <f t="shared" si="55"/>
        <v>-0.71700205146758045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126313982</v>
      </c>
      <c r="E231" s="34">
        <f>SUM(E208:E215,E217:E223,E225:E229)</f>
        <v>83297425</v>
      </c>
      <c r="F231" s="34">
        <f>SUM(F208:F215,F217:F223,F225:F229)</f>
        <v>15531578</v>
      </c>
      <c r="G231" s="39">
        <f t="shared" si="48"/>
        <v>0.12296008528968709</v>
      </c>
      <c r="H231" s="34">
        <f>SUM(H208:H215,H217:H223,H225:H229)</f>
        <v>22756388</v>
      </c>
      <c r="I231" s="39">
        <f t="shared" si="49"/>
        <v>0.18015731623439754</v>
      </c>
      <c r="J231" s="34">
        <f>SUM(J208:J215,J217:J223,J225:J229)</f>
        <v>18073736</v>
      </c>
      <c r="K231" s="39">
        <f t="shared" si="50"/>
        <v>0.21697832796151861</v>
      </c>
      <c r="L231" s="34">
        <f>SUM(L208:L215,L217:L223,L225:L229)</f>
        <v>0</v>
      </c>
      <c r="M231" s="39">
        <f t="shared" si="51"/>
        <v>0</v>
      </c>
      <c r="N231" s="34">
        <f t="shared" si="52"/>
        <v>56361702</v>
      </c>
      <c r="O231" s="39">
        <f t="shared" si="53"/>
        <v>0.67663198472221675</v>
      </c>
      <c r="P231" s="34">
        <f>SUM(P208:P215,P217:P223,P225:P229)</f>
        <v>21408891</v>
      </c>
      <c r="Q231" s="34">
        <f>SUM(Q208:Q215,Q217:Q223,Q225:Q229)</f>
        <v>109897683</v>
      </c>
      <c r="R231" s="34">
        <f>SUM(R208:R215,R217:R223,R225:R229)</f>
        <v>105268600</v>
      </c>
      <c r="S231" s="34">
        <f>SUM(S208:S215,S217:S223,S225:S229)</f>
        <v>78549322</v>
      </c>
      <c r="T231" s="39">
        <f t="shared" si="54"/>
        <v>0.74617998149495668</v>
      </c>
      <c r="U231" s="39">
        <f t="shared" si="55"/>
        <v>-0.15578364147867352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=0),0,(($J234     /$P234     )-1))</f>
        <v>0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5948379</v>
      </c>
      <c r="E235" s="33">
        <v>5424743</v>
      </c>
      <c r="F235" s="33">
        <v>1103750</v>
      </c>
      <c r="G235" s="38">
        <f t="shared" si="56"/>
        <v>0.1855547536564163</v>
      </c>
      <c r="H235" s="33">
        <v>1322313</v>
      </c>
      <c r="I235" s="38">
        <f t="shared" si="57"/>
        <v>0.2222980411974422</v>
      </c>
      <c r="J235" s="33">
        <v>1288652</v>
      </c>
      <c r="K235" s="38">
        <f t="shared" si="58"/>
        <v>0.23755079272879839</v>
      </c>
      <c r="L235" s="33">
        <v>0</v>
      </c>
      <c r="M235" s="38">
        <f t="shared" si="59"/>
        <v>0</v>
      </c>
      <c r="N235" s="33">
        <f t="shared" si="60"/>
        <v>3714715</v>
      </c>
      <c r="O235" s="38">
        <f t="shared" si="61"/>
        <v>0.68477253208124333</v>
      </c>
      <c r="P235" s="33">
        <v>1243055</v>
      </c>
      <c r="Q235" s="33">
        <v>5662909</v>
      </c>
      <c r="R235" s="33">
        <v>5684909</v>
      </c>
      <c r="S235" s="33">
        <v>3592640</v>
      </c>
      <c r="T235" s="38">
        <f t="shared" si="62"/>
        <v>0.63196086340168334</v>
      </c>
      <c r="U235" s="38">
        <f t="shared" si="63"/>
        <v>3.6681401868782881E-2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22487025</v>
      </c>
      <c r="E236" s="33">
        <v>22334025</v>
      </c>
      <c r="F236" s="33">
        <v>3459502</v>
      </c>
      <c r="G236" s="38">
        <f t="shared" si="56"/>
        <v>0.15384436135949509</v>
      </c>
      <c r="H236" s="33">
        <v>4193387</v>
      </c>
      <c r="I236" s="38">
        <f t="shared" si="57"/>
        <v>0.18648029252424453</v>
      </c>
      <c r="J236" s="33">
        <v>4091305</v>
      </c>
      <c r="K236" s="38">
        <f t="shared" si="58"/>
        <v>0.1831870878625774</v>
      </c>
      <c r="L236" s="33">
        <v>0</v>
      </c>
      <c r="M236" s="38">
        <f t="shared" si="59"/>
        <v>0</v>
      </c>
      <c r="N236" s="33">
        <f t="shared" si="60"/>
        <v>11744194</v>
      </c>
      <c r="O236" s="38">
        <f t="shared" si="61"/>
        <v>0.52584314739506199</v>
      </c>
      <c r="P236" s="33">
        <v>2625918</v>
      </c>
      <c r="Q236" s="33">
        <v>23329947</v>
      </c>
      <c r="R236" s="33">
        <v>23329946</v>
      </c>
      <c r="S236" s="33">
        <v>10138902</v>
      </c>
      <c r="T236" s="38">
        <f t="shared" si="62"/>
        <v>0.43458746111114016</v>
      </c>
      <c r="U236" s="38">
        <f t="shared" si="63"/>
        <v>0.55804750948049398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28435404</v>
      </c>
      <c r="E240" s="34">
        <f>SUM(E234:E239)</f>
        <v>27758768</v>
      </c>
      <c r="F240" s="34">
        <f>SUM(F234:F239)</f>
        <v>4563252</v>
      </c>
      <c r="G240" s="39">
        <f t="shared" si="56"/>
        <v>0.1604778324936055</v>
      </c>
      <c r="H240" s="34">
        <f>SUM(H234:H239)</f>
        <v>5515700</v>
      </c>
      <c r="I240" s="39">
        <f t="shared" si="57"/>
        <v>0.19397297819295972</v>
      </c>
      <c r="J240" s="34">
        <f>SUM(J234:J239)</f>
        <v>5379957</v>
      </c>
      <c r="K240" s="39">
        <f t="shared" si="58"/>
        <v>0.19381108700501407</v>
      </c>
      <c r="L240" s="34">
        <f>SUM(L234:L239)</f>
        <v>0</v>
      </c>
      <c r="M240" s="39">
        <f t="shared" si="59"/>
        <v>0</v>
      </c>
      <c r="N240" s="34">
        <f t="shared" si="60"/>
        <v>15458909</v>
      </c>
      <c r="O240" s="39">
        <f t="shared" si="61"/>
        <v>0.55690184088861583</v>
      </c>
      <c r="P240" s="34">
        <f>SUM(P234:P239)</f>
        <v>3868973</v>
      </c>
      <c r="Q240" s="34">
        <f>SUM(Q234:Q239)</f>
        <v>28992856</v>
      </c>
      <c r="R240" s="34">
        <f>SUM(R234:R239)</f>
        <v>29014855</v>
      </c>
      <c r="S240" s="34">
        <f>SUM(S234:S239)</f>
        <v>13731542</v>
      </c>
      <c r="T240" s="39">
        <f t="shared" si="62"/>
        <v>0.47325902541990988</v>
      </c>
      <c r="U240" s="39">
        <f t="shared" si="63"/>
        <v>0.39053878122178687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3520849</v>
      </c>
      <c r="E242" s="33">
        <v>3339541</v>
      </c>
      <c r="F242" s="33">
        <v>285635</v>
      </c>
      <c r="G242" s="38">
        <f t="shared" si="56"/>
        <v>8.1126739601726741E-2</v>
      </c>
      <c r="H242" s="33">
        <v>384867</v>
      </c>
      <c r="I242" s="38">
        <f t="shared" si="57"/>
        <v>0.1093108508771606</v>
      </c>
      <c r="J242" s="33">
        <v>1845786</v>
      </c>
      <c r="K242" s="38">
        <f t="shared" si="58"/>
        <v>0.55270649469492961</v>
      </c>
      <c r="L242" s="33">
        <v>0</v>
      </c>
      <c r="M242" s="38">
        <f t="shared" si="59"/>
        <v>0</v>
      </c>
      <c r="N242" s="33">
        <f t="shared" si="60"/>
        <v>2516288</v>
      </c>
      <c r="O242" s="38">
        <f t="shared" si="61"/>
        <v>0.75348318825850613</v>
      </c>
      <c r="P242" s="33">
        <v>886792</v>
      </c>
      <c r="Q242" s="33">
        <v>3300663</v>
      </c>
      <c r="R242" s="33">
        <v>3300663</v>
      </c>
      <c r="S242" s="33">
        <v>1882810</v>
      </c>
      <c r="T242" s="38">
        <f t="shared" si="62"/>
        <v>0.57043387949633151</v>
      </c>
      <c r="U242" s="38">
        <f t="shared" si="63"/>
        <v>1.0814193181715668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16308540</v>
      </c>
      <c r="E243" s="33">
        <v>8874255</v>
      </c>
      <c r="F243" s="33">
        <v>1858924</v>
      </c>
      <c r="G243" s="38">
        <f t="shared" si="56"/>
        <v>0.11398469758788954</v>
      </c>
      <c r="H243" s="33">
        <v>2029776</v>
      </c>
      <c r="I243" s="38">
        <f t="shared" si="57"/>
        <v>0.12446092660655092</v>
      </c>
      <c r="J243" s="33">
        <v>1805657</v>
      </c>
      <c r="K243" s="38">
        <f t="shared" si="58"/>
        <v>0.20347138999273742</v>
      </c>
      <c r="L243" s="33">
        <v>0</v>
      </c>
      <c r="M243" s="38">
        <f t="shared" si="59"/>
        <v>0</v>
      </c>
      <c r="N243" s="33">
        <f t="shared" si="60"/>
        <v>5694357</v>
      </c>
      <c r="O243" s="38">
        <f t="shared" si="61"/>
        <v>0.64167155440090462</v>
      </c>
      <c r="P243" s="33">
        <v>2151721</v>
      </c>
      <c r="Q243" s="33">
        <v>4736784</v>
      </c>
      <c r="R243" s="33">
        <v>4536784</v>
      </c>
      <c r="S243" s="33">
        <v>5514352</v>
      </c>
      <c r="T243" s="38">
        <f t="shared" si="62"/>
        <v>1.2154759847504311</v>
      </c>
      <c r="U243" s="38">
        <f t="shared" si="63"/>
        <v>-0.16083126018661342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3313005</v>
      </c>
      <c r="E244" s="33">
        <v>3313005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3062333</v>
      </c>
      <c r="R244" s="33">
        <v>3062333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1413521</v>
      </c>
      <c r="E245" s="33">
        <v>1546521</v>
      </c>
      <c r="F245" s="33">
        <v>356612</v>
      </c>
      <c r="G245" s="38">
        <f t="shared" si="56"/>
        <v>0.25228631198263063</v>
      </c>
      <c r="H245" s="33">
        <v>260586</v>
      </c>
      <c r="I245" s="38">
        <f t="shared" si="57"/>
        <v>0.18435240792319321</v>
      </c>
      <c r="J245" s="33">
        <v>93504</v>
      </c>
      <c r="K245" s="38">
        <f t="shared" si="58"/>
        <v>6.0460866680762823E-2</v>
      </c>
      <c r="L245" s="33">
        <v>0</v>
      </c>
      <c r="M245" s="38">
        <f t="shared" si="59"/>
        <v>0</v>
      </c>
      <c r="N245" s="33">
        <f t="shared" si="60"/>
        <v>710702</v>
      </c>
      <c r="O245" s="38">
        <f t="shared" si="61"/>
        <v>0.45954888423758877</v>
      </c>
      <c r="P245" s="33">
        <v>438934</v>
      </c>
      <c r="Q245" s="33">
        <v>1334209</v>
      </c>
      <c r="R245" s="33">
        <v>1334209</v>
      </c>
      <c r="S245" s="33">
        <v>1089337</v>
      </c>
      <c r="T245" s="38">
        <f t="shared" si="62"/>
        <v>0.81646653560274285</v>
      </c>
      <c r="U245" s="38">
        <f t="shared" si="63"/>
        <v>-0.78697480714640466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24555915</v>
      </c>
      <c r="E247" s="34">
        <f>SUM(E241:E246)</f>
        <v>17073322</v>
      </c>
      <c r="F247" s="34">
        <f>SUM(F241:F246)</f>
        <v>2501171</v>
      </c>
      <c r="G247" s="39">
        <f t="shared" si="56"/>
        <v>0.10185615156266831</v>
      </c>
      <c r="H247" s="34">
        <f>SUM(H241:H246)</f>
        <v>2675229</v>
      </c>
      <c r="I247" s="39">
        <f t="shared" si="57"/>
        <v>0.1089443826467065</v>
      </c>
      <c r="J247" s="34">
        <f>SUM(J241:J246)</f>
        <v>3744947</v>
      </c>
      <c r="K247" s="39">
        <f t="shared" si="58"/>
        <v>0.21934495231800819</v>
      </c>
      <c r="L247" s="34">
        <f>SUM(L241:L246)</f>
        <v>0</v>
      </c>
      <c r="M247" s="39">
        <f t="shared" si="59"/>
        <v>0</v>
      </c>
      <c r="N247" s="34">
        <f t="shared" si="60"/>
        <v>8921347</v>
      </c>
      <c r="O247" s="39">
        <f t="shared" si="61"/>
        <v>0.52253140894314531</v>
      </c>
      <c r="P247" s="34">
        <f>SUM(P241:P246)</f>
        <v>3477447</v>
      </c>
      <c r="Q247" s="34">
        <f>SUM(Q241:Q246)</f>
        <v>12433989</v>
      </c>
      <c r="R247" s="34">
        <f>SUM(R241:R246)</f>
        <v>12233989</v>
      </c>
      <c r="S247" s="34">
        <f>SUM(S241:S246)</f>
        <v>8486499</v>
      </c>
      <c r="T247" s="39">
        <f t="shared" si="62"/>
        <v>0.69368208521357999</v>
      </c>
      <c r="U247" s="39">
        <f t="shared" si="63"/>
        <v>7.6924249312786186E-2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55000</v>
      </c>
      <c r="E248" s="33">
        <v>3502</v>
      </c>
      <c r="F248" s="33">
        <v>1000</v>
      </c>
      <c r="G248" s="38">
        <f t="shared" si="56"/>
        <v>1.8181818181818181E-2</v>
      </c>
      <c r="H248" s="33">
        <v>3930</v>
      </c>
      <c r="I248" s="38">
        <f t="shared" si="57"/>
        <v>7.1454545454545451E-2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4930</v>
      </c>
      <c r="O248" s="38">
        <f t="shared" si="61"/>
        <v>1.4077669902912622</v>
      </c>
      <c r="P248" s="33">
        <v>5541</v>
      </c>
      <c r="Q248" s="33">
        <v>27500</v>
      </c>
      <c r="R248" s="33">
        <v>23750</v>
      </c>
      <c r="S248" s="33">
        <v>5541</v>
      </c>
      <c r="T248" s="38">
        <f t="shared" si="62"/>
        <v>0.23330526315789474</v>
      </c>
      <c r="U248" s="38">
        <f t="shared" si="63"/>
        <v>-1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14725</v>
      </c>
      <c r="E251" s="33">
        <v>45115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10445</v>
      </c>
      <c r="K251" s="38">
        <f t="shared" si="58"/>
        <v>0.23151945029369389</v>
      </c>
      <c r="L251" s="33">
        <v>0</v>
      </c>
      <c r="M251" s="38">
        <f t="shared" si="59"/>
        <v>0</v>
      </c>
      <c r="N251" s="33">
        <f t="shared" si="60"/>
        <v>10445</v>
      </c>
      <c r="O251" s="38">
        <f t="shared" si="61"/>
        <v>0.23151945029369389</v>
      </c>
      <c r="P251" s="33">
        <v>0</v>
      </c>
      <c r="Q251" s="33">
        <v>67322</v>
      </c>
      <c r="R251" s="33">
        <v>62322</v>
      </c>
      <c r="S251" s="33">
        <v>9448</v>
      </c>
      <c r="T251" s="38">
        <f t="shared" si="62"/>
        <v>0.15159975610538814</v>
      </c>
      <c r="U251" s="38">
        <f t="shared" si="63"/>
        <v>0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3550932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69725</v>
      </c>
      <c r="E254" s="34">
        <f>SUM(E248:E253)</f>
        <v>48617</v>
      </c>
      <c r="F254" s="34">
        <f>SUM(F248:F253)</f>
        <v>1000</v>
      </c>
      <c r="G254" s="39">
        <f t="shared" si="56"/>
        <v>1.4342058085335245E-2</v>
      </c>
      <c r="H254" s="34">
        <f>SUM(H248:H253)</f>
        <v>3930</v>
      </c>
      <c r="I254" s="39">
        <f t="shared" si="57"/>
        <v>5.6364288275367512E-2</v>
      </c>
      <c r="J254" s="34">
        <f>SUM(J248:J253)</f>
        <v>10445</v>
      </c>
      <c r="K254" s="39">
        <f t="shared" si="58"/>
        <v>0.21484254478885986</v>
      </c>
      <c r="L254" s="34">
        <f>SUM(L248:L253)</f>
        <v>0</v>
      </c>
      <c r="M254" s="39">
        <f t="shared" si="59"/>
        <v>0</v>
      </c>
      <c r="N254" s="34">
        <f t="shared" si="60"/>
        <v>15375</v>
      </c>
      <c r="O254" s="39">
        <f t="shared" si="61"/>
        <v>0.31624740317173006</v>
      </c>
      <c r="P254" s="34">
        <f>SUM(P248:P253)</f>
        <v>5541</v>
      </c>
      <c r="Q254" s="34">
        <f>SUM(Q248:Q253)</f>
        <v>94822</v>
      </c>
      <c r="R254" s="34">
        <f>SUM(R248:R253)</f>
        <v>3637004</v>
      </c>
      <c r="S254" s="34">
        <f>SUM(S248:S253)</f>
        <v>14989</v>
      </c>
      <c r="T254" s="39">
        <f t="shared" si="62"/>
        <v>4.1212492480074258E-3</v>
      </c>
      <c r="U254" s="39">
        <f t="shared" si="63"/>
        <v>0.88503880166035009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2948461</v>
      </c>
      <c r="E255" s="33">
        <v>5574387</v>
      </c>
      <c r="F255" s="33">
        <v>160071</v>
      </c>
      <c r="G255" s="38">
        <f t="shared" si="56"/>
        <v>5.428967858147013E-2</v>
      </c>
      <c r="H255" s="33">
        <v>197051</v>
      </c>
      <c r="I255" s="38">
        <f t="shared" si="57"/>
        <v>6.6831814970589737E-2</v>
      </c>
      <c r="J255" s="33">
        <v>4020166</v>
      </c>
      <c r="K255" s="38">
        <f t="shared" si="58"/>
        <v>0.72118530701223293</v>
      </c>
      <c r="L255" s="33">
        <v>0</v>
      </c>
      <c r="M255" s="38">
        <f t="shared" si="59"/>
        <v>0</v>
      </c>
      <c r="N255" s="33">
        <f t="shared" si="60"/>
        <v>4377288</v>
      </c>
      <c r="O255" s="38">
        <f t="shared" si="61"/>
        <v>0.78525010911513682</v>
      </c>
      <c r="P255" s="33">
        <v>182626</v>
      </c>
      <c r="Q255" s="33">
        <v>705400</v>
      </c>
      <c r="R255" s="33">
        <v>705400</v>
      </c>
      <c r="S255" s="33">
        <v>527970</v>
      </c>
      <c r="T255" s="38">
        <f t="shared" si="62"/>
        <v>0.74846895378508649</v>
      </c>
      <c r="U255" s="38">
        <f t="shared" si="63"/>
        <v>21.013108757789144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2770862</v>
      </c>
      <c r="E256" s="33">
        <v>2765862</v>
      </c>
      <c r="F256" s="33">
        <v>664428</v>
      </c>
      <c r="G256" s="38">
        <f t="shared" si="56"/>
        <v>0.23979108306368199</v>
      </c>
      <c r="H256" s="33">
        <v>837665</v>
      </c>
      <c r="I256" s="38">
        <f t="shared" si="57"/>
        <v>0.30231206029026347</v>
      </c>
      <c r="J256" s="33">
        <v>750471</v>
      </c>
      <c r="K256" s="38">
        <f t="shared" si="58"/>
        <v>0.27133349386194971</v>
      </c>
      <c r="L256" s="33">
        <v>0</v>
      </c>
      <c r="M256" s="38">
        <f t="shared" si="59"/>
        <v>0</v>
      </c>
      <c r="N256" s="33">
        <f t="shared" si="60"/>
        <v>2252564</v>
      </c>
      <c r="O256" s="38">
        <f t="shared" si="61"/>
        <v>0.81441662671528803</v>
      </c>
      <c r="P256" s="33">
        <v>694184</v>
      </c>
      <c r="Q256" s="33">
        <v>2815862</v>
      </c>
      <c r="R256" s="33">
        <v>2815862</v>
      </c>
      <c r="S256" s="33">
        <v>2000684</v>
      </c>
      <c r="T256" s="38">
        <f t="shared" si="62"/>
        <v>0.71050498923597816</v>
      </c>
      <c r="U256" s="38">
        <f t="shared" si="63"/>
        <v>8.1083689626957778E-2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5719323</v>
      </c>
      <c r="E259" s="34">
        <f>SUM(E255:E258)</f>
        <v>8340249</v>
      </c>
      <c r="F259" s="34">
        <f>SUM(F255:F258)</f>
        <v>824499</v>
      </c>
      <c r="G259" s="39">
        <f t="shared" si="56"/>
        <v>0.14416024414078379</v>
      </c>
      <c r="H259" s="34">
        <f>SUM(H255:H258)</f>
        <v>1034716</v>
      </c>
      <c r="I259" s="39">
        <f t="shared" si="57"/>
        <v>0.1809158181833759</v>
      </c>
      <c r="J259" s="34">
        <f>SUM(J255:J258)</f>
        <v>4770637</v>
      </c>
      <c r="K259" s="39">
        <f t="shared" si="58"/>
        <v>0.57200174719004193</v>
      </c>
      <c r="L259" s="34">
        <f>SUM(L255:L258)</f>
        <v>0</v>
      </c>
      <c r="M259" s="39">
        <f t="shared" si="59"/>
        <v>0</v>
      </c>
      <c r="N259" s="34">
        <f t="shared" si="60"/>
        <v>6629852</v>
      </c>
      <c r="O259" s="39">
        <f t="shared" si="61"/>
        <v>0.79492254967447618</v>
      </c>
      <c r="P259" s="34">
        <f>SUM(P255:P258)</f>
        <v>876810</v>
      </c>
      <c r="Q259" s="34">
        <f>SUM(Q255:Q258)</f>
        <v>3521262</v>
      </c>
      <c r="R259" s="34">
        <f>SUM(R255:R258)</f>
        <v>3521262</v>
      </c>
      <c r="S259" s="34">
        <f>SUM(S255:S258)</f>
        <v>2528654</v>
      </c>
      <c r="T259" s="39">
        <f t="shared" si="62"/>
        <v>0.71811015482517349</v>
      </c>
      <c r="U259" s="39">
        <f t="shared" si="63"/>
        <v>4.4409016776724721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58780367</v>
      </c>
      <c r="E260" s="34">
        <f>SUM(E234:E239,E241:E246,E248:E253,E255:E258)</f>
        <v>53220956</v>
      </c>
      <c r="F260" s="34">
        <f>SUM(F234:F239,F241:F246,F248:F253,F255:F258)</f>
        <v>7889922</v>
      </c>
      <c r="G260" s="39">
        <f t="shared" si="56"/>
        <v>0.13422716465856704</v>
      </c>
      <c r="H260" s="34">
        <f>SUM(H234:H239,H241:H246,H248:H253,H255:H258)</f>
        <v>9229575</v>
      </c>
      <c r="I260" s="39">
        <f t="shared" si="57"/>
        <v>0.15701798867638916</v>
      </c>
      <c r="J260" s="34">
        <f>SUM(J234:J239,J241:J246,J248:J253,J255:J258)</f>
        <v>13905986</v>
      </c>
      <c r="K260" s="39">
        <f t="shared" si="58"/>
        <v>0.2612877904711069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31025483</v>
      </c>
      <c r="O260" s="39">
        <f t="shared" si="61"/>
        <v>0.5829561385556471</v>
      </c>
      <c r="P260" s="34">
        <f>SUM(P234:P239,P241:P246,P248:P253,P255:P258)</f>
        <v>8228771</v>
      </c>
      <c r="Q260" s="34">
        <f>SUM(Q234:Q239,Q241:Q246,Q248:Q253,Q255:Q258)</f>
        <v>45042929</v>
      </c>
      <c r="R260" s="34">
        <f>SUM(R234:R239,R241:R246,R248:R253,R255:R258)</f>
        <v>48407110</v>
      </c>
      <c r="S260" s="34">
        <f>SUM(S234:S239,S241:S246,S248:S253,S255:S258)</f>
        <v>24761684</v>
      </c>
      <c r="T260" s="39">
        <f t="shared" si="62"/>
        <v>0.51152989715766961</v>
      </c>
      <c r="U260" s="39">
        <f t="shared" si="63"/>
        <v>0.68992258989829702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13676456</v>
      </c>
      <c r="E263" s="33">
        <v>12595012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0</v>
      </c>
      <c r="O263" s="38">
        <f t="shared" ref="O263:O299" si="69">IF(($E263     =0),0,($N263     /$E263     ))</f>
        <v>0</v>
      </c>
      <c r="P263" s="33">
        <v>111000</v>
      </c>
      <c r="Q263" s="33">
        <v>0</v>
      </c>
      <c r="R263" s="33">
        <v>2700000</v>
      </c>
      <c r="S263" s="33">
        <v>111000</v>
      </c>
      <c r="T263" s="38">
        <f t="shared" ref="T263:T299" si="70">IF(($R263     =0),0,($S263     /$R263     ))</f>
        <v>4.1111111111111112E-2</v>
      </c>
      <c r="U263" s="38">
        <f t="shared" ref="U263:U299" si="71">IF(($P263     =0),0,(($J263     /$P263     )-1))</f>
        <v>-1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686204</v>
      </c>
      <c r="E265" s="33">
        <v>470320</v>
      </c>
      <c r="F265" s="33">
        <v>0</v>
      </c>
      <c r="G265" s="38">
        <f t="shared" si="64"/>
        <v>0</v>
      </c>
      <c r="H265" s="33">
        <v>1600</v>
      </c>
      <c r="I265" s="38">
        <f t="shared" si="65"/>
        <v>2.331668133674534E-3</v>
      </c>
      <c r="J265" s="33">
        <v>127318</v>
      </c>
      <c r="K265" s="38">
        <f t="shared" si="66"/>
        <v>0.27070505187957133</v>
      </c>
      <c r="L265" s="33">
        <v>0</v>
      </c>
      <c r="M265" s="38">
        <f t="shared" si="67"/>
        <v>0</v>
      </c>
      <c r="N265" s="33">
        <f t="shared" si="68"/>
        <v>128918</v>
      </c>
      <c r="O265" s="38">
        <f t="shared" si="69"/>
        <v>0.27410699098486135</v>
      </c>
      <c r="P265" s="33">
        <v>0</v>
      </c>
      <c r="Q265" s="33">
        <v>4063</v>
      </c>
      <c r="R265" s="33">
        <v>2370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5716451</v>
      </c>
      <c r="E266" s="33">
        <v>57498234</v>
      </c>
      <c r="F266" s="33">
        <v>1114462</v>
      </c>
      <c r="G266" s="38">
        <f t="shared" si="64"/>
        <v>0.19495697592789651</v>
      </c>
      <c r="H266" s="33">
        <v>2069045</v>
      </c>
      <c r="I266" s="38">
        <f t="shared" si="65"/>
        <v>0.36194572471626191</v>
      </c>
      <c r="J266" s="33">
        <v>1900124</v>
      </c>
      <c r="K266" s="38">
        <f t="shared" si="66"/>
        <v>3.3046649745799149E-2</v>
      </c>
      <c r="L266" s="33">
        <v>0</v>
      </c>
      <c r="M266" s="38">
        <f t="shared" si="67"/>
        <v>0</v>
      </c>
      <c r="N266" s="33">
        <f t="shared" si="68"/>
        <v>5083631</v>
      </c>
      <c r="O266" s="38">
        <f t="shared" si="69"/>
        <v>8.8413689366529061E-2</v>
      </c>
      <c r="P266" s="33">
        <v>1320301</v>
      </c>
      <c r="Q266" s="33">
        <v>4746993</v>
      </c>
      <c r="R266" s="33">
        <v>5593285</v>
      </c>
      <c r="S266" s="33">
        <v>4366627</v>
      </c>
      <c r="T266" s="38">
        <f t="shared" si="70"/>
        <v>0.78069095352730999</v>
      </c>
      <c r="U266" s="38">
        <f t="shared" si="71"/>
        <v>0.43915970676383642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20079111</v>
      </c>
      <c r="E267" s="34">
        <f>SUM(E263:E266)</f>
        <v>70563566</v>
      </c>
      <c r="F267" s="34">
        <f>SUM(F263:F266)</f>
        <v>1114462</v>
      </c>
      <c r="G267" s="39">
        <f t="shared" si="64"/>
        <v>5.5503552921242379E-2</v>
      </c>
      <c r="H267" s="34">
        <f>SUM(H263:H266)</f>
        <v>2070645</v>
      </c>
      <c r="I267" s="39">
        <f t="shared" si="65"/>
        <v>0.10312433653063624</v>
      </c>
      <c r="J267" s="34">
        <f>SUM(J263:J266)</f>
        <v>2027442</v>
      </c>
      <c r="K267" s="39">
        <f t="shared" si="66"/>
        <v>2.8732136354900205E-2</v>
      </c>
      <c r="L267" s="34">
        <f>SUM(L263:L266)</f>
        <v>0</v>
      </c>
      <c r="M267" s="39">
        <f t="shared" si="67"/>
        <v>0</v>
      </c>
      <c r="N267" s="34">
        <f t="shared" si="68"/>
        <v>5212549</v>
      </c>
      <c r="O267" s="39">
        <f t="shared" si="69"/>
        <v>7.3870260468412274E-2</v>
      </c>
      <c r="P267" s="34">
        <f>SUM(P263:P266)</f>
        <v>1431301</v>
      </c>
      <c r="Q267" s="34">
        <f>SUM(Q263:Q266)</f>
        <v>4751056</v>
      </c>
      <c r="R267" s="34">
        <f>SUM(R263:R266)</f>
        <v>8295655</v>
      </c>
      <c r="S267" s="34">
        <f>SUM(S263:S266)</f>
        <v>4477627</v>
      </c>
      <c r="T267" s="39">
        <f t="shared" si="70"/>
        <v>0.53975569138301915</v>
      </c>
      <c r="U267" s="39">
        <f t="shared" si="71"/>
        <v>0.41650288793202828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1919706</v>
      </c>
      <c r="E268" s="33">
        <v>1919706</v>
      </c>
      <c r="F268" s="33">
        <v>0</v>
      </c>
      <c r="G268" s="38">
        <f t="shared" si="64"/>
        <v>0</v>
      </c>
      <c r="H268" s="33">
        <v>19080</v>
      </c>
      <c r="I268" s="38">
        <f t="shared" si="65"/>
        <v>9.9390219127303871E-3</v>
      </c>
      <c r="J268" s="33">
        <v>29885</v>
      </c>
      <c r="K268" s="38">
        <f t="shared" si="66"/>
        <v>1.5567487938257213E-2</v>
      </c>
      <c r="L268" s="33">
        <v>0</v>
      </c>
      <c r="M268" s="38">
        <f t="shared" si="67"/>
        <v>0</v>
      </c>
      <c r="N268" s="33">
        <f t="shared" si="68"/>
        <v>48965</v>
      </c>
      <c r="O268" s="38">
        <f t="shared" si="69"/>
        <v>2.55065098509876E-2</v>
      </c>
      <c r="P268" s="33">
        <v>9547</v>
      </c>
      <c r="Q268" s="33">
        <v>111388</v>
      </c>
      <c r="R268" s="33">
        <v>111388</v>
      </c>
      <c r="S268" s="33">
        <v>56337</v>
      </c>
      <c r="T268" s="38">
        <f t="shared" si="70"/>
        <v>0.50577261464430634</v>
      </c>
      <c r="U268" s="38">
        <f t="shared" si="71"/>
        <v>2.1303027128941028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885801</v>
      </c>
      <c r="E274" s="33">
        <v>870535</v>
      </c>
      <c r="F274" s="33">
        <v>11542</v>
      </c>
      <c r="G274" s="38">
        <f t="shared" si="64"/>
        <v>1.3030014642114876E-2</v>
      </c>
      <c r="H274" s="33">
        <v>441866</v>
      </c>
      <c r="I274" s="38">
        <f t="shared" si="65"/>
        <v>0.49883213046722685</v>
      </c>
      <c r="J274" s="33">
        <v>200155</v>
      </c>
      <c r="K274" s="38">
        <f t="shared" si="66"/>
        <v>0.22992182967944999</v>
      </c>
      <c r="L274" s="33">
        <v>0</v>
      </c>
      <c r="M274" s="38">
        <f t="shared" si="67"/>
        <v>0</v>
      </c>
      <c r="N274" s="33">
        <f t="shared" si="68"/>
        <v>653563</v>
      </c>
      <c r="O274" s="38">
        <f t="shared" si="69"/>
        <v>0.75076016472628904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2805507</v>
      </c>
      <c r="E275" s="34">
        <f>SUM(E268:E274)</f>
        <v>2790241</v>
      </c>
      <c r="F275" s="34">
        <f>SUM(F268:F274)</f>
        <v>11542</v>
      </c>
      <c r="G275" s="39">
        <f t="shared" si="64"/>
        <v>4.1140513996222429E-3</v>
      </c>
      <c r="H275" s="34">
        <f>SUM(H268:H274)</f>
        <v>460946</v>
      </c>
      <c r="I275" s="39">
        <f t="shared" si="65"/>
        <v>0.16430042769453079</v>
      </c>
      <c r="J275" s="34">
        <f>SUM(J268:J274)</f>
        <v>230040</v>
      </c>
      <c r="K275" s="39">
        <f t="shared" si="66"/>
        <v>8.2444491353972651E-2</v>
      </c>
      <c r="L275" s="34">
        <f>SUM(L268:L274)</f>
        <v>0</v>
      </c>
      <c r="M275" s="39">
        <f t="shared" si="67"/>
        <v>0</v>
      </c>
      <c r="N275" s="34">
        <f t="shared" si="68"/>
        <v>702528</v>
      </c>
      <c r="O275" s="39">
        <f t="shared" si="69"/>
        <v>0.25178040176457878</v>
      </c>
      <c r="P275" s="34">
        <f>SUM(P268:P274)</f>
        <v>9547</v>
      </c>
      <c r="Q275" s="34">
        <f>SUM(Q268:Q274)</f>
        <v>111388</v>
      </c>
      <c r="R275" s="34">
        <f>SUM(R268:R274)</f>
        <v>111388</v>
      </c>
      <c r="S275" s="34">
        <f>SUM(S268:S274)</f>
        <v>56337</v>
      </c>
      <c r="T275" s="39">
        <f t="shared" si="70"/>
        <v>0.50577261464430634</v>
      </c>
      <c r="U275" s="39">
        <f t="shared" si="71"/>
        <v>23.095527390803394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1138648</v>
      </c>
      <c r="E277" s="33">
        <v>1705750</v>
      </c>
      <c r="F277" s="33">
        <v>234598</v>
      </c>
      <c r="G277" s="38">
        <f t="shared" si="64"/>
        <v>0.20603206609944424</v>
      </c>
      <c r="H277" s="33">
        <v>285562</v>
      </c>
      <c r="I277" s="38">
        <f t="shared" si="65"/>
        <v>0.25079041108402245</v>
      </c>
      <c r="J277" s="33">
        <v>149482</v>
      </c>
      <c r="K277" s="38">
        <f t="shared" si="66"/>
        <v>8.7634178513850219E-2</v>
      </c>
      <c r="L277" s="33">
        <v>0</v>
      </c>
      <c r="M277" s="38">
        <f t="shared" si="67"/>
        <v>0</v>
      </c>
      <c r="N277" s="33">
        <f t="shared" si="68"/>
        <v>669642</v>
      </c>
      <c r="O277" s="38">
        <f t="shared" si="69"/>
        <v>0.3925792173530705</v>
      </c>
      <c r="P277" s="33">
        <v>279688</v>
      </c>
      <c r="Q277" s="33">
        <v>0</v>
      </c>
      <c r="R277" s="33">
        <v>881038</v>
      </c>
      <c r="S277" s="33">
        <v>659529</v>
      </c>
      <c r="T277" s="38">
        <f t="shared" si="70"/>
        <v>0.74858178648367035</v>
      </c>
      <c r="U277" s="38">
        <f t="shared" si="71"/>
        <v>-0.46554017333600295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2797288</v>
      </c>
      <c r="E278" s="33">
        <v>2797288</v>
      </c>
      <c r="F278" s="33">
        <v>984585</v>
      </c>
      <c r="G278" s="38">
        <f t="shared" si="64"/>
        <v>0.35197841623744142</v>
      </c>
      <c r="H278" s="33">
        <v>1267840</v>
      </c>
      <c r="I278" s="38">
        <f t="shared" si="65"/>
        <v>0.4532389943402324</v>
      </c>
      <c r="J278" s="33">
        <v>711285</v>
      </c>
      <c r="K278" s="38">
        <f t="shared" si="66"/>
        <v>0.25427664223347757</v>
      </c>
      <c r="L278" s="33">
        <v>0</v>
      </c>
      <c r="M278" s="38">
        <f t="shared" si="67"/>
        <v>0</v>
      </c>
      <c r="N278" s="33">
        <f t="shared" si="68"/>
        <v>2963710</v>
      </c>
      <c r="O278" s="38">
        <f t="shared" si="69"/>
        <v>1.0594940528111514</v>
      </c>
      <c r="P278" s="33">
        <v>562288</v>
      </c>
      <c r="Q278" s="33">
        <v>2654233</v>
      </c>
      <c r="R278" s="33">
        <v>2654233</v>
      </c>
      <c r="S278" s="33">
        <v>1677579</v>
      </c>
      <c r="T278" s="38">
        <f t="shared" si="70"/>
        <v>0.63203908624450078</v>
      </c>
      <c r="U278" s="38">
        <f t="shared" si="71"/>
        <v>0.26498342486412652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12096</v>
      </c>
      <c r="E279" s="33">
        <v>12196</v>
      </c>
      <c r="F279" s="33">
        <v>694</v>
      </c>
      <c r="G279" s="38">
        <f t="shared" si="64"/>
        <v>5.7374338624338626E-2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694</v>
      </c>
      <c r="O279" s="38">
        <f t="shared" si="69"/>
        <v>5.6903902918989835E-2</v>
      </c>
      <c r="P279" s="33">
        <v>0</v>
      </c>
      <c r="Q279" s="33">
        <v>11077</v>
      </c>
      <c r="R279" s="33">
        <v>11077</v>
      </c>
      <c r="S279" s="33">
        <v>287</v>
      </c>
      <c r="T279" s="38">
        <f t="shared" si="70"/>
        <v>2.5909542294845173E-2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1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</v>
      </c>
      <c r="R283" s="33">
        <v>1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2734044</v>
      </c>
      <c r="E284" s="33">
        <v>2358700</v>
      </c>
      <c r="F284" s="33">
        <v>501535</v>
      </c>
      <c r="G284" s="38">
        <f t="shared" si="64"/>
        <v>0.18344072004693412</v>
      </c>
      <c r="H284" s="33">
        <v>611867</v>
      </c>
      <c r="I284" s="38">
        <f t="shared" si="65"/>
        <v>0.22379559363346019</v>
      </c>
      <c r="J284" s="33">
        <v>650144</v>
      </c>
      <c r="K284" s="38">
        <f t="shared" si="66"/>
        <v>0.27563657947174292</v>
      </c>
      <c r="L284" s="33">
        <v>0</v>
      </c>
      <c r="M284" s="38">
        <f t="shared" si="67"/>
        <v>0</v>
      </c>
      <c r="N284" s="33">
        <f t="shared" si="68"/>
        <v>1763546</v>
      </c>
      <c r="O284" s="38">
        <f t="shared" si="69"/>
        <v>0.74767711027260775</v>
      </c>
      <c r="P284" s="33">
        <v>660187</v>
      </c>
      <c r="Q284" s="33">
        <v>2508378</v>
      </c>
      <c r="R284" s="33">
        <v>2481225</v>
      </c>
      <c r="S284" s="33">
        <v>1846744</v>
      </c>
      <c r="T284" s="38">
        <f t="shared" si="70"/>
        <v>0.744287196848331</v>
      </c>
      <c r="U284" s="38">
        <f t="shared" si="71"/>
        <v>-1.5212356498991997E-2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6682077</v>
      </c>
      <c r="E285" s="34">
        <f>SUM(E276:E284)</f>
        <v>6873934</v>
      </c>
      <c r="F285" s="34">
        <f>SUM(F276:F284)</f>
        <v>1721412</v>
      </c>
      <c r="G285" s="39">
        <f t="shared" si="64"/>
        <v>0.25761630702549521</v>
      </c>
      <c r="H285" s="34">
        <f>SUM(H276:H284)</f>
        <v>2165269</v>
      </c>
      <c r="I285" s="39">
        <f t="shared" si="65"/>
        <v>0.32404131230454242</v>
      </c>
      <c r="J285" s="34">
        <f>SUM(J276:J284)</f>
        <v>1510911</v>
      </c>
      <c r="K285" s="39">
        <f t="shared" si="66"/>
        <v>0.21980295417442181</v>
      </c>
      <c r="L285" s="34">
        <f>SUM(L276:L284)</f>
        <v>0</v>
      </c>
      <c r="M285" s="39">
        <f t="shared" si="67"/>
        <v>0</v>
      </c>
      <c r="N285" s="34">
        <f t="shared" si="68"/>
        <v>5397592</v>
      </c>
      <c r="O285" s="39">
        <f t="shared" si="69"/>
        <v>0.78522604377638772</v>
      </c>
      <c r="P285" s="34">
        <f>SUM(P276:P284)</f>
        <v>1502163</v>
      </c>
      <c r="Q285" s="34">
        <f>SUM(Q276:Q284)</f>
        <v>5173689</v>
      </c>
      <c r="R285" s="34">
        <f>SUM(R276:R284)</f>
        <v>6027574</v>
      </c>
      <c r="S285" s="34">
        <f>SUM(S276:S284)</f>
        <v>4184139</v>
      </c>
      <c r="T285" s="39">
        <f t="shared" si="70"/>
        <v>0.6941663428769187</v>
      </c>
      <c r="U285" s="39">
        <f t="shared" si="71"/>
        <v>5.8236023653890356E-3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2159372</v>
      </c>
      <c r="E286" s="33">
        <v>2257172</v>
      </c>
      <c r="F286" s="33">
        <v>873040</v>
      </c>
      <c r="G286" s="38">
        <f t="shared" si="64"/>
        <v>0.40430273246110443</v>
      </c>
      <c r="H286" s="33">
        <v>704286</v>
      </c>
      <c r="I286" s="38">
        <f t="shared" si="65"/>
        <v>0.32615315934447608</v>
      </c>
      <c r="J286" s="33">
        <v>781600</v>
      </c>
      <c r="K286" s="38">
        <f t="shared" si="66"/>
        <v>0.34627401013303372</v>
      </c>
      <c r="L286" s="33">
        <v>0</v>
      </c>
      <c r="M286" s="38">
        <f t="shared" si="67"/>
        <v>0</v>
      </c>
      <c r="N286" s="33">
        <f t="shared" si="68"/>
        <v>2358926</v>
      </c>
      <c r="O286" s="38">
        <f t="shared" si="69"/>
        <v>1.0450803040264542</v>
      </c>
      <c r="P286" s="33">
        <v>0</v>
      </c>
      <c r="Q286" s="33">
        <v>2102589</v>
      </c>
      <c r="R286" s="33">
        <v>2102589</v>
      </c>
      <c r="S286" s="33">
        <v>382440</v>
      </c>
      <c r="T286" s="38">
        <f t="shared" si="70"/>
        <v>0.18189004127768194</v>
      </c>
      <c r="U286" s="38">
        <f t="shared" si="71"/>
        <v>0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902546</v>
      </c>
      <c r="E288" s="33">
        <v>873746</v>
      </c>
      <c r="F288" s="33">
        <v>617690</v>
      </c>
      <c r="G288" s="38">
        <f t="shared" si="64"/>
        <v>0.68438616979079181</v>
      </c>
      <c r="H288" s="33">
        <v>339574</v>
      </c>
      <c r="I288" s="38">
        <f t="shared" si="65"/>
        <v>0.37624010299752036</v>
      </c>
      <c r="J288" s="33">
        <v>581964</v>
      </c>
      <c r="K288" s="38">
        <f t="shared" si="66"/>
        <v>0.66605626806875229</v>
      </c>
      <c r="L288" s="33">
        <v>0</v>
      </c>
      <c r="M288" s="38">
        <f t="shared" si="67"/>
        <v>0</v>
      </c>
      <c r="N288" s="33">
        <f t="shared" si="68"/>
        <v>1539228</v>
      </c>
      <c r="O288" s="38">
        <f t="shared" si="69"/>
        <v>1.7616423995074084</v>
      </c>
      <c r="P288" s="33">
        <v>498787</v>
      </c>
      <c r="Q288" s="33">
        <v>2406246</v>
      </c>
      <c r="R288" s="33">
        <v>2061192</v>
      </c>
      <c r="S288" s="33">
        <v>1432101</v>
      </c>
      <c r="T288" s="38">
        <f t="shared" si="70"/>
        <v>0.69479262485008675</v>
      </c>
      <c r="U288" s="38">
        <f t="shared" si="71"/>
        <v>0.16675855625748071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6036134</v>
      </c>
      <c r="E290" s="33">
        <v>6036134</v>
      </c>
      <c r="F290" s="33">
        <v>1149506</v>
      </c>
      <c r="G290" s="38">
        <f t="shared" si="64"/>
        <v>0.1904374554971775</v>
      </c>
      <c r="H290" s="33">
        <v>1221190</v>
      </c>
      <c r="I290" s="38">
        <f t="shared" si="65"/>
        <v>0.20231326872465058</v>
      </c>
      <c r="J290" s="33">
        <v>1140389</v>
      </c>
      <c r="K290" s="38">
        <f t="shared" si="66"/>
        <v>0.18892705165259752</v>
      </c>
      <c r="L290" s="33">
        <v>0</v>
      </c>
      <c r="M290" s="38">
        <f t="shared" si="67"/>
        <v>0</v>
      </c>
      <c r="N290" s="33">
        <f t="shared" si="68"/>
        <v>3511085</v>
      </c>
      <c r="O290" s="38">
        <f t="shared" si="69"/>
        <v>0.5816777758744256</v>
      </c>
      <c r="P290" s="33">
        <v>1257373</v>
      </c>
      <c r="Q290" s="33">
        <v>5628804</v>
      </c>
      <c r="R290" s="33">
        <v>6206540</v>
      </c>
      <c r="S290" s="33">
        <v>3732942</v>
      </c>
      <c r="T290" s="38">
        <f t="shared" si="70"/>
        <v>0.60145298346582798</v>
      </c>
      <c r="U290" s="38">
        <f t="shared" si="71"/>
        <v>-9.3038422170668489E-2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9098052</v>
      </c>
      <c r="E292" s="34">
        <f>SUM(E286:E291)</f>
        <v>9167052</v>
      </c>
      <c r="F292" s="34">
        <f>SUM(F286:F291)</f>
        <v>2640236</v>
      </c>
      <c r="G292" s="39">
        <f t="shared" si="64"/>
        <v>0.29019794567012808</v>
      </c>
      <c r="H292" s="34">
        <f>SUM(H286:H291)</f>
        <v>2265050</v>
      </c>
      <c r="I292" s="39">
        <f t="shared" si="65"/>
        <v>0.24895988723739984</v>
      </c>
      <c r="J292" s="34">
        <f>SUM(J286:J291)</f>
        <v>2503953</v>
      </c>
      <c r="K292" s="39">
        <f t="shared" si="66"/>
        <v>0.27314702698315663</v>
      </c>
      <c r="L292" s="34">
        <f>SUM(L286:L291)</f>
        <v>0</v>
      </c>
      <c r="M292" s="39">
        <f t="shared" si="67"/>
        <v>0</v>
      </c>
      <c r="N292" s="34">
        <f t="shared" si="68"/>
        <v>7409239</v>
      </c>
      <c r="O292" s="39">
        <f t="shared" si="69"/>
        <v>0.80824664243204902</v>
      </c>
      <c r="P292" s="34">
        <f>SUM(P286:P291)</f>
        <v>1756160</v>
      </c>
      <c r="Q292" s="34">
        <f>SUM(Q286:Q291)</f>
        <v>10137639</v>
      </c>
      <c r="R292" s="34">
        <f>SUM(R286:R291)</f>
        <v>10370321</v>
      </c>
      <c r="S292" s="34">
        <f>SUM(S286:S291)</f>
        <v>5547483</v>
      </c>
      <c r="T292" s="39">
        <f t="shared" si="70"/>
        <v>0.53493840740320386</v>
      </c>
      <c r="U292" s="39">
        <f t="shared" si="71"/>
        <v>0.42581142948250728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23479609</v>
      </c>
      <c r="E293" s="33">
        <v>23479609</v>
      </c>
      <c r="F293" s="33">
        <v>5555429</v>
      </c>
      <c r="G293" s="38">
        <f t="shared" si="64"/>
        <v>0.23660653803902781</v>
      </c>
      <c r="H293" s="33">
        <v>4669356</v>
      </c>
      <c r="I293" s="38">
        <f t="shared" si="65"/>
        <v>0.19886855867148384</v>
      </c>
      <c r="J293" s="33">
        <v>5643413</v>
      </c>
      <c r="K293" s="38">
        <f t="shared" si="66"/>
        <v>0.24035378953712561</v>
      </c>
      <c r="L293" s="33">
        <v>0</v>
      </c>
      <c r="M293" s="38">
        <f t="shared" si="67"/>
        <v>0</v>
      </c>
      <c r="N293" s="33">
        <f t="shared" si="68"/>
        <v>15868198</v>
      </c>
      <c r="O293" s="38">
        <f t="shared" si="69"/>
        <v>0.67582888624763726</v>
      </c>
      <c r="P293" s="33">
        <v>4853246</v>
      </c>
      <c r="Q293" s="33">
        <v>22865950</v>
      </c>
      <c r="R293" s="33">
        <v>22865950</v>
      </c>
      <c r="S293" s="33">
        <v>16469880</v>
      </c>
      <c r="T293" s="38">
        <f t="shared" si="70"/>
        <v>0.72027971722145812</v>
      </c>
      <c r="U293" s="38">
        <f t="shared" si="71"/>
        <v>0.16281206433797091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668387</v>
      </c>
      <c r="Q294" s="33">
        <v>1128539</v>
      </c>
      <c r="R294" s="33">
        <v>11765739</v>
      </c>
      <c r="S294" s="33">
        <v>2407675</v>
      </c>
      <c r="T294" s="38">
        <f t="shared" si="70"/>
        <v>0.20463440502972233</v>
      </c>
      <c r="U294" s="38">
        <f t="shared" si="71"/>
        <v>-1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1067735</v>
      </c>
      <c r="E295" s="33">
        <v>1034602</v>
      </c>
      <c r="F295" s="33">
        <v>250061</v>
      </c>
      <c r="G295" s="38">
        <f t="shared" si="64"/>
        <v>0.23419762394227031</v>
      </c>
      <c r="H295" s="33">
        <v>317345</v>
      </c>
      <c r="I295" s="38">
        <f t="shared" si="65"/>
        <v>0.29721325984443708</v>
      </c>
      <c r="J295" s="33">
        <v>237710</v>
      </c>
      <c r="K295" s="38">
        <f t="shared" si="66"/>
        <v>0.22975984968132673</v>
      </c>
      <c r="L295" s="33">
        <v>0</v>
      </c>
      <c r="M295" s="38">
        <f t="shared" si="67"/>
        <v>0</v>
      </c>
      <c r="N295" s="33">
        <f t="shared" si="68"/>
        <v>805116</v>
      </c>
      <c r="O295" s="38">
        <f t="shared" si="69"/>
        <v>0.77818910073632175</v>
      </c>
      <c r="P295" s="33">
        <v>219035</v>
      </c>
      <c r="Q295" s="33">
        <v>1119006</v>
      </c>
      <c r="R295" s="33">
        <v>1011218</v>
      </c>
      <c r="S295" s="33">
        <v>518242</v>
      </c>
      <c r="T295" s="38">
        <f t="shared" si="70"/>
        <v>0.51249285515091703</v>
      </c>
      <c r="U295" s="38">
        <f t="shared" si="71"/>
        <v>8.5260346519962615E-2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4220705</v>
      </c>
      <c r="E297" s="33">
        <v>3729525</v>
      </c>
      <c r="F297" s="33">
        <v>785864</v>
      </c>
      <c r="G297" s="38">
        <f t="shared" si="64"/>
        <v>0.18619259104817798</v>
      </c>
      <c r="H297" s="33">
        <v>780725</v>
      </c>
      <c r="I297" s="38">
        <f t="shared" si="65"/>
        <v>0.1849750219453859</v>
      </c>
      <c r="J297" s="33">
        <v>1096542</v>
      </c>
      <c r="K297" s="38">
        <f t="shared" si="66"/>
        <v>0.29401653025519336</v>
      </c>
      <c r="L297" s="33">
        <v>0</v>
      </c>
      <c r="M297" s="38">
        <f t="shared" si="67"/>
        <v>0</v>
      </c>
      <c r="N297" s="33">
        <f t="shared" si="68"/>
        <v>2663131</v>
      </c>
      <c r="O297" s="38">
        <f t="shared" si="69"/>
        <v>0.71406707288461668</v>
      </c>
      <c r="P297" s="33">
        <v>453703</v>
      </c>
      <c r="Q297" s="33">
        <v>4269230</v>
      </c>
      <c r="R297" s="33">
        <v>3169750</v>
      </c>
      <c r="S297" s="33">
        <v>1457716</v>
      </c>
      <c r="T297" s="38">
        <f t="shared" si="70"/>
        <v>0.45988358703367771</v>
      </c>
      <c r="U297" s="38">
        <f t="shared" si="71"/>
        <v>1.4168718302501855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28768049</v>
      </c>
      <c r="E298" s="34">
        <f>SUM(E293:E297)</f>
        <v>28243736</v>
      </c>
      <c r="F298" s="34">
        <f>SUM(F293:F297)</f>
        <v>6591354</v>
      </c>
      <c r="G298" s="39">
        <f t="shared" si="64"/>
        <v>0.22912064700668439</v>
      </c>
      <c r="H298" s="34">
        <f>SUM(H293:H297)</f>
        <v>5767426</v>
      </c>
      <c r="I298" s="39">
        <f t="shared" si="65"/>
        <v>0.20048026197396981</v>
      </c>
      <c r="J298" s="34">
        <f>SUM(J293:J297)</f>
        <v>6977665</v>
      </c>
      <c r="K298" s="39">
        <f t="shared" si="66"/>
        <v>0.24705177105465084</v>
      </c>
      <c r="L298" s="34">
        <f>SUM(L293:L297)</f>
        <v>0</v>
      </c>
      <c r="M298" s="39">
        <f t="shared" si="67"/>
        <v>0</v>
      </c>
      <c r="N298" s="34">
        <f t="shared" si="68"/>
        <v>19336445</v>
      </c>
      <c r="O298" s="39">
        <f t="shared" si="69"/>
        <v>0.68462773480109007</v>
      </c>
      <c r="P298" s="34">
        <f>SUM(P293:P297)</f>
        <v>6194371</v>
      </c>
      <c r="Q298" s="34">
        <f>SUM(Q293:Q297)</f>
        <v>29382725</v>
      </c>
      <c r="R298" s="34">
        <f>SUM(R293:R297)</f>
        <v>38812657</v>
      </c>
      <c r="S298" s="34">
        <f>SUM(S293:S297)</f>
        <v>20853513</v>
      </c>
      <c r="T298" s="39">
        <f t="shared" si="70"/>
        <v>0.53728640633904556</v>
      </c>
      <c r="U298" s="39">
        <f t="shared" si="71"/>
        <v>0.1264525486122805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67432796</v>
      </c>
      <c r="E299" s="34">
        <f>SUM(E263:E266,E268:E274,E276:E284,E286:E291,E293:E297)</f>
        <v>117638529</v>
      </c>
      <c r="F299" s="34">
        <f>SUM(F263:F266,F268:F274,F276:F284,F286:F291,F293:F297)</f>
        <v>12079006</v>
      </c>
      <c r="G299" s="39">
        <f t="shared" si="64"/>
        <v>0.17912657811193236</v>
      </c>
      <c r="H299" s="34">
        <f>SUM(H263:H266,H268:H274,H276:H284,H286:H291,H293:H297)</f>
        <v>12729336</v>
      </c>
      <c r="I299" s="39">
        <f t="shared" si="65"/>
        <v>0.18877069845954481</v>
      </c>
      <c r="J299" s="34">
        <f>SUM(J263:J266,J268:J274,J276:J284,J286:J291,J293:J297)</f>
        <v>13250011</v>
      </c>
      <c r="K299" s="39">
        <f t="shared" si="66"/>
        <v>0.11263325980555232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38058353</v>
      </c>
      <c r="O299" s="39">
        <f t="shared" si="69"/>
        <v>0.32351945679293559</v>
      </c>
      <c r="P299" s="34">
        <f>SUM(P263:P266,P268:P274,P276:P284,P286:P291,P293:P297)</f>
        <v>10893542</v>
      </c>
      <c r="Q299" s="34">
        <f>SUM(Q263:Q266,Q268:Q274,Q276:Q284,Q286:Q291,Q293:Q297)</f>
        <v>49556497</v>
      </c>
      <c r="R299" s="34">
        <f>SUM(R263:R266,R268:R274,R276:R284,R286:R291,R293:R297)</f>
        <v>63617595</v>
      </c>
      <c r="S299" s="34">
        <f>SUM(S263:S266,S268:S274,S276:S284,S286:S291,S293:S297)</f>
        <v>35119099</v>
      </c>
      <c r="T299" s="39">
        <f t="shared" si="70"/>
        <v>0.55203437036561975</v>
      </c>
      <c r="U299" s="39">
        <f t="shared" si="71"/>
        <v>0.21631797995546354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1534626593</v>
      </c>
      <c r="E302" s="33">
        <v>1494548595</v>
      </c>
      <c r="F302" s="33">
        <v>266656681</v>
      </c>
      <c r="G302" s="38">
        <f t="shared" ref="G302:G339" si="72">IF(($D302     =0),0,($F302     /$D302     ))</f>
        <v>0.17375997667205809</v>
      </c>
      <c r="H302" s="33">
        <v>370403787</v>
      </c>
      <c r="I302" s="38">
        <f t="shared" ref="I302:I339" si="73">IF(($D302     =0),0,($H302     /$D302     ))</f>
        <v>0.24136411338728833</v>
      </c>
      <c r="J302" s="33">
        <v>343941787</v>
      </c>
      <c r="K302" s="38">
        <f t="shared" ref="K302:K339" si="74">IF(($E302     =0),0,($J302     /$E302     ))</f>
        <v>0.23013088242875102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981002255</v>
      </c>
      <c r="O302" s="38">
        <f t="shared" ref="O302:O339" si="77">IF(($E302     =0),0,($N302     /$E302     ))</f>
        <v>0.65638699088268859</v>
      </c>
      <c r="P302" s="33">
        <v>345908884</v>
      </c>
      <c r="Q302" s="33">
        <v>1391022815</v>
      </c>
      <c r="R302" s="33">
        <v>1526794374</v>
      </c>
      <c r="S302" s="33">
        <v>995828988</v>
      </c>
      <c r="T302" s="38">
        <f t="shared" ref="T302:T339" si="78">IF(($R302     =0),0,($S302     /$R302     ))</f>
        <v>0.65223516994699116</v>
      </c>
      <c r="U302" s="38">
        <f t="shared" ref="U302:U339" si="79">IF(($P302     =0),0,(($J302     /$P302     )-1))</f>
        <v>-5.6867489994850695E-3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1534626593</v>
      </c>
      <c r="E303" s="34">
        <f>E302</f>
        <v>1494548595</v>
      </c>
      <c r="F303" s="34">
        <f>F302</f>
        <v>266656681</v>
      </c>
      <c r="G303" s="39">
        <f t="shared" si="72"/>
        <v>0.17375997667205809</v>
      </c>
      <c r="H303" s="34">
        <f>H302</f>
        <v>370403787</v>
      </c>
      <c r="I303" s="39">
        <f t="shared" si="73"/>
        <v>0.24136411338728833</v>
      </c>
      <c r="J303" s="34">
        <f>J302</f>
        <v>343941787</v>
      </c>
      <c r="K303" s="39">
        <f t="shared" si="74"/>
        <v>0.23013088242875102</v>
      </c>
      <c r="L303" s="34">
        <f>L302</f>
        <v>0</v>
      </c>
      <c r="M303" s="39">
        <f t="shared" si="75"/>
        <v>0</v>
      </c>
      <c r="N303" s="34">
        <f t="shared" si="76"/>
        <v>981002255</v>
      </c>
      <c r="O303" s="39">
        <f t="shared" si="77"/>
        <v>0.65638699088268859</v>
      </c>
      <c r="P303" s="34">
        <f>P302</f>
        <v>345908884</v>
      </c>
      <c r="Q303" s="34">
        <f>Q302</f>
        <v>1391022815</v>
      </c>
      <c r="R303" s="34">
        <f>R302</f>
        <v>1526794374</v>
      </c>
      <c r="S303" s="34">
        <f>S302</f>
        <v>995828988</v>
      </c>
      <c r="T303" s="39">
        <f t="shared" si="78"/>
        <v>0.65223516994699116</v>
      </c>
      <c r="U303" s="39">
        <f t="shared" si="79"/>
        <v>-5.6867489994850695E-3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50562081</v>
      </c>
      <c r="E304" s="33">
        <v>8420951</v>
      </c>
      <c r="F304" s="33">
        <v>320710</v>
      </c>
      <c r="G304" s="38">
        <f t="shared" si="72"/>
        <v>6.3428955782100817E-3</v>
      </c>
      <c r="H304" s="33">
        <v>456574</v>
      </c>
      <c r="I304" s="38">
        <f t="shared" si="73"/>
        <v>9.0299685252274321E-3</v>
      </c>
      <c r="J304" s="33">
        <v>4770985</v>
      </c>
      <c r="K304" s="38">
        <f t="shared" si="74"/>
        <v>0.56656130643676705</v>
      </c>
      <c r="L304" s="33">
        <v>0</v>
      </c>
      <c r="M304" s="38">
        <f t="shared" si="75"/>
        <v>0</v>
      </c>
      <c r="N304" s="33">
        <f t="shared" si="76"/>
        <v>5548269</v>
      </c>
      <c r="O304" s="38">
        <f t="shared" si="77"/>
        <v>0.6588648954257067</v>
      </c>
      <c r="P304" s="33">
        <v>354650</v>
      </c>
      <c r="Q304" s="33">
        <v>16408505</v>
      </c>
      <c r="R304" s="33">
        <v>7697334</v>
      </c>
      <c r="S304" s="33">
        <v>1058938</v>
      </c>
      <c r="T304" s="38">
        <f t="shared" si="78"/>
        <v>0.13757204767260978</v>
      </c>
      <c r="U304" s="38">
        <f t="shared" si="79"/>
        <v>12.452657549696884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22473358</v>
      </c>
      <c r="E305" s="33">
        <v>28939188</v>
      </c>
      <c r="F305" s="33">
        <v>755977</v>
      </c>
      <c r="G305" s="38">
        <f t="shared" si="72"/>
        <v>3.3638809117889724E-2</v>
      </c>
      <c r="H305" s="33">
        <v>871427</v>
      </c>
      <c r="I305" s="38">
        <f t="shared" si="73"/>
        <v>3.8776003123342763E-2</v>
      </c>
      <c r="J305" s="33">
        <v>12951042</v>
      </c>
      <c r="K305" s="38">
        <f t="shared" si="74"/>
        <v>0.44752610197632359</v>
      </c>
      <c r="L305" s="33">
        <v>0</v>
      </c>
      <c r="M305" s="38">
        <f t="shared" si="75"/>
        <v>0</v>
      </c>
      <c r="N305" s="33">
        <f t="shared" si="76"/>
        <v>14578446</v>
      </c>
      <c r="O305" s="38">
        <f t="shared" si="77"/>
        <v>0.50376140477749409</v>
      </c>
      <c r="P305" s="33">
        <v>631406</v>
      </c>
      <c r="Q305" s="33">
        <v>15749921</v>
      </c>
      <c r="R305" s="33">
        <v>16924697</v>
      </c>
      <c r="S305" s="33">
        <v>1925813</v>
      </c>
      <c r="T305" s="38">
        <f t="shared" si="78"/>
        <v>0.11378714785854069</v>
      </c>
      <c r="U305" s="38">
        <f t="shared" si="79"/>
        <v>19.51143321412847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3141020</v>
      </c>
      <c r="E306" s="33">
        <v>4418233</v>
      </c>
      <c r="F306" s="33">
        <v>375781</v>
      </c>
      <c r="G306" s="38">
        <f t="shared" si="72"/>
        <v>0.11963661485759403</v>
      </c>
      <c r="H306" s="33">
        <v>504497</v>
      </c>
      <c r="I306" s="38">
        <f t="shared" si="73"/>
        <v>0.16061565988118509</v>
      </c>
      <c r="J306" s="33">
        <v>411341</v>
      </c>
      <c r="K306" s="38">
        <f t="shared" si="74"/>
        <v>9.3100793914671312E-2</v>
      </c>
      <c r="L306" s="33">
        <v>0</v>
      </c>
      <c r="M306" s="38">
        <f t="shared" si="75"/>
        <v>0</v>
      </c>
      <c r="N306" s="33">
        <f t="shared" si="76"/>
        <v>1291619</v>
      </c>
      <c r="O306" s="38">
        <f t="shared" si="77"/>
        <v>0.29233836241773575</v>
      </c>
      <c r="P306" s="33">
        <v>365613</v>
      </c>
      <c r="Q306" s="33">
        <v>6650285</v>
      </c>
      <c r="R306" s="33">
        <v>6651285</v>
      </c>
      <c r="S306" s="33">
        <v>1180467</v>
      </c>
      <c r="T306" s="38">
        <f t="shared" si="78"/>
        <v>0.17747953966789876</v>
      </c>
      <c r="U306" s="38">
        <f t="shared" si="79"/>
        <v>0.12507213911977977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12587784</v>
      </c>
      <c r="E307" s="33">
        <v>33643659</v>
      </c>
      <c r="F307" s="33">
        <v>1786312</v>
      </c>
      <c r="G307" s="38">
        <f t="shared" si="72"/>
        <v>0.14190837720126115</v>
      </c>
      <c r="H307" s="33">
        <v>6009301</v>
      </c>
      <c r="I307" s="38">
        <f t="shared" si="73"/>
        <v>0.47739149321278473</v>
      </c>
      <c r="J307" s="33">
        <v>2974458</v>
      </c>
      <c r="K307" s="38">
        <f t="shared" si="74"/>
        <v>8.8410657116694713E-2</v>
      </c>
      <c r="L307" s="33">
        <v>0</v>
      </c>
      <c r="M307" s="38">
        <f t="shared" si="75"/>
        <v>0</v>
      </c>
      <c r="N307" s="33">
        <f t="shared" si="76"/>
        <v>10770071</v>
      </c>
      <c r="O307" s="38">
        <f t="shared" si="77"/>
        <v>0.32012186902738493</v>
      </c>
      <c r="P307" s="33">
        <v>1977311</v>
      </c>
      <c r="Q307" s="33">
        <v>21200970</v>
      </c>
      <c r="R307" s="33">
        <v>40445493</v>
      </c>
      <c r="S307" s="33">
        <v>5374955</v>
      </c>
      <c r="T307" s="38">
        <f t="shared" si="78"/>
        <v>0.13289379362986131</v>
      </c>
      <c r="U307" s="38">
        <f t="shared" si="79"/>
        <v>0.50429446859902161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30442466</v>
      </c>
      <c r="E308" s="33">
        <v>30562398</v>
      </c>
      <c r="F308" s="33">
        <v>534080</v>
      </c>
      <c r="G308" s="38">
        <f t="shared" si="72"/>
        <v>1.7543913820910566E-2</v>
      </c>
      <c r="H308" s="33">
        <v>3399198</v>
      </c>
      <c r="I308" s="38">
        <f t="shared" si="73"/>
        <v>0.11165974530447041</v>
      </c>
      <c r="J308" s="33">
        <v>11779005</v>
      </c>
      <c r="K308" s="38">
        <f t="shared" si="74"/>
        <v>0.38540840283540578</v>
      </c>
      <c r="L308" s="33">
        <v>0</v>
      </c>
      <c r="M308" s="38">
        <f t="shared" si="75"/>
        <v>0</v>
      </c>
      <c r="N308" s="33">
        <f t="shared" si="76"/>
        <v>15712283</v>
      </c>
      <c r="O308" s="38">
        <f t="shared" si="77"/>
        <v>0.51410504502951637</v>
      </c>
      <c r="P308" s="33">
        <v>482519</v>
      </c>
      <c r="Q308" s="33">
        <v>6628609</v>
      </c>
      <c r="R308" s="33">
        <v>7266245</v>
      </c>
      <c r="S308" s="33">
        <v>1546598</v>
      </c>
      <c r="T308" s="38">
        <f t="shared" si="78"/>
        <v>0.21284693813654784</v>
      </c>
      <c r="U308" s="38">
        <f t="shared" si="79"/>
        <v>23.4114843146073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119206709</v>
      </c>
      <c r="E310" s="34">
        <f>SUM(E304:E309)</f>
        <v>105984429</v>
      </c>
      <c r="F310" s="34">
        <f>SUM(F304:F309)</f>
        <v>3772860</v>
      </c>
      <c r="G310" s="39">
        <f t="shared" si="72"/>
        <v>3.1649728707802846E-2</v>
      </c>
      <c r="H310" s="34">
        <f>SUM(H304:H309)</f>
        <v>11240997</v>
      </c>
      <c r="I310" s="39">
        <f t="shared" si="73"/>
        <v>9.4298358660333453E-2</v>
      </c>
      <c r="J310" s="34">
        <f>SUM(J304:J309)</f>
        <v>32886831</v>
      </c>
      <c r="K310" s="39">
        <f t="shared" si="74"/>
        <v>0.31029870435023998</v>
      </c>
      <c r="L310" s="34">
        <f>SUM(L304:L309)</f>
        <v>0</v>
      </c>
      <c r="M310" s="39">
        <f t="shared" si="75"/>
        <v>0</v>
      </c>
      <c r="N310" s="34">
        <f t="shared" si="76"/>
        <v>47900688</v>
      </c>
      <c r="O310" s="39">
        <f t="shared" si="77"/>
        <v>0.45195967418949817</v>
      </c>
      <c r="P310" s="34">
        <f>SUM(P304:P309)</f>
        <v>3811499</v>
      </c>
      <c r="Q310" s="34">
        <f>SUM(Q304:Q309)</f>
        <v>66638290</v>
      </c>
      <c r="R310" s="34">
        <f>SUM(R304:R309)</f>
        <v>78985054</v>
      </c>
      <c r="S310" s="34">
        <f>SUM(S304:S309)</f>
        <v>11086771</v>
      </c>
      <c r="T310" s="39">
        <f t="shared" si="78"/>
        <v>0.14036542913549188</v>
      </c>
      <c r="U310" s="39">
        <f t="shared" si="79"/>
        <v>7.6283194617130956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29011143</v>
      </c>
      <c r="E311" s="33">
        <v>27085528</v>
      </c>
      <c r="F311" s="33">
        <v>1090415</v>
      </c>
      <c r="G311" s="38">
        <f t="shared" si="72"/>
        <v>3.7586075116033867E-2</v>
      </c>
      <c r="H311" s="33">
        <v>2175559</v>
      </c>
      <c r="I311" s="38">
        <f t="shared" si="73"/>
        <v>7.4990461423736388E-2</v>
      </c>
      <c r="J311" s="33">
        <v>660208</v>
      </c>
      <c r="K311" s="38">
        <f t="shared" si="74"/>
        <v>2.4374935574451421E-2</v>
      </c>
      <c r="L311" s="33">
        <v>0</v>
      </c>
      <c r="M311" s="38">
        <f t="shared" si="75"/>
        <v>0</v>
      </c>
      <c r="N311" s="33">
        <f t="shared" si="76"/>
        <v>3926182</v>
      </c>
      <c r="O311" s="38">
        <f t="shared" si="77"/>
        <v>0.14495497374095864</v>
      </c>
      <c r="P311" s="33">
        <v>1233834</v>
      </c>
      <c r="Q311" s="33">
        <v>5807352</v>
      </c>
      <c r="R311" s="33">
        <v>11606250</v>
      </c>
      <c r="S311" s="33">
        <v>3433271</v>
      </c>
      <c r="T311" s="38">
        <f t="shared" si="78"/>
        <v>0.29581225632740982</v>
      </c>
      <c r="U311" s="38">
        <f t="shared" si="79"/>
        <v>-0.4649134324390477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79488219</v>
      </c>
      <c r="E312" s="33">
        <v>86300309</v>
      </c>
      <c r="F312" s="33">
        <v>6888918</v>
      </c>
      <c r="G312" s="38">
        <f t="shared" si="72"/>
        <v>8.6665899508957422E-2</v>
      </c>
      <c r="H312" s="33">
        <v>29074290</v>
      </c>
      <c r="I312" s="38">
        <f t="shared" si="73"/>
        <v>0.36576854237984624</v>
      </c>
      <c r="J312" s="33">
        <v>7898060</v>
      </c>
      <c r="K312" s="38">
        <f t="shared" si="74"/>
        <v>9.1518328167283849E-2</v>
      </c>
      <c r="L312" s="33">
        <v>0</v>
      </c>
      <c r="M312" s="38">
        <f t="shared" si="75"/>
        <v>0</v>
      </c>
      <c r="N312" s="33">
        <f t="shared" si="76"/>
        <v>43861268</v>
      </c>
      <c r="O312" s="38">
        <f t="shared" si="77"/>
        <v>0.50823998787767954</v>
      </c>
      <c r="P312" s="33">
        <v>11399645</v>
      </c>
      <c r="Q312" s="33">
        <v>130998357</v>
      </c>
      <c r="R312" s="33">
        <v>86660224</v>
      </c>
      <c r="S312" s="33">
        <v>46309190</v>
      </c>
      <c r="T312" s="38">
        <f t="shared" si="78"/>
        <v>0.53437653242161021</v>
      </c>
      <c r="U312" s="38">
        <f t="shared" si="79"/>
        <v>-0.30716614420887667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34003435</v>
      </c>
      <c r="E313" s="33">
        <v>30891638</v>
      </c>
      <c r="F313" s="33">
        <v>5096905</v>
      </c>
      <c r="G313" s="38">
        <f t="shared" si="72"/>
        <v>0.14989382690307612</v>
      </c>
      <c r="H313" s="33">
        <v>6054928</v>
      </c>
      <c r="I313" s="38">
        <f t="shared" si="73"/>
        <v>0.17806812752888054</v>
      </c>
      <c r="J313" s="33">
        <v>4102963</v>
      </c>
      <c r="K313" s="38">
        <f t="shared" si="74"/>
        <v>0.13281791661549316</v>
      </c>
      <c r="L313" s="33">
        <v>0</v>
      </c>
      <c r="M313" s="38">
        <f t="shared" si="75"/>
        <v>0</v>
      </c>
      <c r="N313" s="33">
        <f t="shared" si="76"/>
        <v>15254796</v>
      </c>
      <c r="O313" s="38">
        <f t="shared" si="77"/>
        <v>0.49381635250290062</v>
      </c>
      <c r="P313" s="33">
        <v>5766944</v>
      </c>
      <c r="Q313" s="33">
        <v>36888378</v>
      </c>
      <c r="R313" s="33">
        <v>37863157</v>
      </c>
      <c r="S313" s="33">
        <v>17420362</v>
      </c>
      <c r="T313" s="38">
        <f t="shared" si="78"/>
        <v>0.46008741426395056</v>
      </c>
      <c r="U313" s="38">
        <f t="shared" si="79"/>
        <v>-0.28853774199992233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29854600</v>
      </c>
      <c r="E314" s="33">
        <v>33569755</v>
      </c>
      <c r="F314" s="33">
        <v>2001251</v>
      </c>
      <c r="G314" s="38">
        <f t="shared" si="72"/>
        <v>6.7033254506843165E-2</v>
      </c>
      <c r="H314" s="33">
        <v>3581468</v>
      </c>
      <c r="I314" s="38">
        <f t="shared" si="73"/>
        <v>0.11996369068753224</v>
      </c>
      <c r="J314" s="33">
        <v>5710333</v>
      </c>
      <c r="K314" s="38">
        <f t="shared" si="74"/>
        <v>0.1701035053726189</v>
      </c>
      <c r="L314" s="33">
        <v>0</v>
      </c>
      <c r="M314" s="38">
        <f t="shared" si="75"/>
        <v>0</v>
      </c>
      <c r="N314" s="33">
        <f t="shared" si="76"/>
        <v>11293052</v>
      </c>
      <c r="O314" s="38">
        <f t="shared" si="77"/>
        <v>0.33640555315342635</v>
      </c>
      <c r="P314" s="33">
        <v>6306936</v>
      </c>
      <c r="Q314" s="33">
        <v>73371061</v>
      </c>
      <c r="R314" s="33">
        <v>22970901</v>
      </c>
      <c r="S314" s="33">
        <v>14888617</v>
      </c>
      <c r="T314" s="38">
        <f t="shared" si="78"/>
        <v>0.64815119790033482</v>
      </c>
      <c r="U314" s="38">
        <f t="shared" si="79"/>
        <v>-9.4594744579618362E-2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10676950</v>
      </c>
      <c r="E315" s="33">
        <v>24211968</v>
      </c>
      <c r="F315" s="33">
        <v>890681</v>
      </c>
      <c r="G315" s="38">
        <f t="shared" si="72"/>
        <v>8.3420920768571549E-2</v>
      </c>
      <c r="H315" s="33">
        <v>902910</v>
      </c>
      <c r="I315" s="38">
        <f t="shared" si="73"/>
        <v>8.456628531556297E-2</v>
      </c>
      <c r="J315" s="33">
        <v>868472</v>
      </c>
      <c r="K315" s="38">
        <f t="shared" si="74"/>
        <v>3.5869533612468016E-2</v>
      </c>
      <c r="L315" s="33">
        <v>0</v>
      </c>
      <c r="M315" s="38">
        <f t="shared" si="75"/>
        <v>0</v>
      </c>
      <c r="N315" s="33">
        <f t="shared" si="76"/>
        <v>2662063</v>
      </c>
      <c r="O315" s="38">
        <f t="shared" si="77"/>
        <v>0.10994822890894289</v>
      </c>
      <c r="P315" s="33">
        <v>870476</v>
      </c>
      <c r="Q315" s="33">
        <v>13026127</v>
      </c>
      <c r="R315" s="33">
        <v>19133036</v>
      </c>
      <c r="S315" s="33">
        <v>4771749</v>
      </c>
      <c r="T315" s="38">
        <f t="shared" si="78"/>
        <v>0.24939842270719609</v>
      </c>
      <c r="U315" s="38">
        <f t="shared" si="79"/>
        <v>-2.302188687568596E-3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183034347</v>
      </c>
      <c r="E317" s="34">
        <f>SUM(E311:E316)</f>
        <v>202059198</v>
      </c>
      <c r="F317" s="34">
        <f>SUM(F311:F316)</f>
        <v>15968170</v>
      </c>
      <c r="G317" s="39">
        <f t="shared" si="72"/>
        <v>8.7241385355940865E-2</v>
      </c>
      <c r="H317" s="34">
        <f>SUM(H311:H316)</f>
        <v>41789155</v>
      </c>
      <c r="I317" s="39">
        <f t="shared" si="73"/>
        <v>0.22831318648625004</v>
      </c>
      <c r="J317" s="34">
        <f>SUM(J311:J316)</f>
        <v>19240036</v>
      </c>
      <c r="K317" s="39">
        <f t="shared" si="74"/>
        <v>9.52197979128869E-2</v>
      </c>
      <c r="L317" s="34">
        <f>SUM(L311:L316)</f>
        <v>0</v>
      </c>
      <c r="M317" s="39">
        <f t="shared" si="75"/>
        <v>0</v>
      </c>
      <c r="N317" s="34">
        <f t="shared" si="76"/>
        <v>76997361</v>
      </c>
      <c r="O317" s="39">
        <f t="shared" si="77"/>
        <v>0.38106338024760444</v>
      </c>
      <c r="P317" s="34">
        <f>SUM(P311:P316)</f>
        <v>25577835</v>
      </c>
      <c r="Q317" s="34">
        <f>SUM(Q311:Q316)</f>
        <v>260091275</v>
      </c>
      <c r="R317" s="34">
        <f>SUM(R311:R316)</f>
        <v>178233568</v>
      </c>
      <c r="S317" s="34">
        <f>SUM(S311:S316)</f>
        <v>86823189</v>
      </c>
      <c r="T317" s="39">
        <f t="shared" si="78"/>
        <v>0.48713152058988124</v>
      </c>
      <c r="U317" s="39">
        <f t="shared" si="79"/>
        <v>-0.24778481055961143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25569831</v>
      </c>
      <c r="E318" s="33">
        <v>22177249</v>
      </c>
      <c r="F318" s="33">
        <v>2435594</v>
      </c>
      <c r="G318" s="38">
        <f t="shared" si="72"/>
        <v>9.5252643633037704E-2</v>
      </c>
      <c r="H318" s="33">
        <v>2913178</v>
      </c>
      <c r="I318" s="38">
        <f t="shared" si="73"/>
        <v>0.11393027978949098</v>
      </c>
      <c r="J318" s="33">
        <v>1919534</v>
      </c>
      <c r="K318" s="38">
        <f t="shared" si="74"/>
        <v>8.6554197953046391E-2</v>
      </c>
      <c r="L318" s="33">
        <v>0</v>
      </c>
      <c r="M318" s="38">
        <f t="shared" si="75"/>
        <v>0</v>
      </c>
      <c r="N318" s="33">
        <f t="shared" si="76"/>
        <v>7268306</v>
      </c>
      <c r="O318" s="38">
        <f t="shared" si="77"/>
        <v>0.3277370425881046</v>
      </c>
      <c r="P318" s="33">
        <v>3416007</v>
      </c>
      <c r="Q318" s="33">
        <v>26366828</v>
      </c>
      <c r="R318" s="33">
        <v>36717930</v>
      </c>
      <c r="S318" s="33">
        <v>8228910</v>
      </c>
      <c r="T318" s="38">
        <f t="shared" si="78"/>
        <v>0.2241114899451031</v>
      </c>
      <c r="U318" s="38">
        <f t="shared" si="79"/>
        <v>-0.43807667841430065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63722816</v>
      </c>
      <c r="E319" s="33">
        <v>66537030</v>
      </c>
      <c r="F319" s="33">
        <v>8676793</v>
      </c>
      <c r="G319" s="38">
        <f t="shared" si="72"/>
        <v>0.13616461959245493</v>
      </c>
      <c r="H319" s="33">
        <v>6952324</v>
      </c>
      <c r="I319" s="38">
        <f t="shared" si="73"/>
        <v>0.10910258579909589</v>
      </c>
      <c r="J319" s="33">
        <v>7838506</v>
      </c>
      <c r="K319" s="38">
        <f t="shared" si="74"/>
        <v>0.11780667096201919</v>
      </c>
      <c r="L319" s="33">
        <v>0</v>
      </c>
      <c r="M319" s="38">
        <f t="shared" si="75"/>
        <v>0</v>
      </c>
      <c r="N319" s="33">
        <f t="shared" si="76"/>
        <v>23467623</v>
      </c>
      <c r="O319" s="38">
        <f t="shared" si="77"/>
        <v>0.35270018815086879</v>
      </c>
      <c r="P319" s="33">
        <v>3919466</v>
      </c>
      <c r="Q319" s="33">
        <v>52410415</v>
      </c>
      <c r="R319" s="33">
        <v>42282562</v>
      </c>
      <c r="S319" s="33">
        <v>23434711</v>
      </c>
      <c r="T319" s="38">
        <f t="shared" si="78"/>
        <v>0.55424056375770225</v>
      </c>
      <c r="U319" s="38">
        <f t="shared" si="79"/>
        <v>0.99989131172460732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7702050</v>
      </c>
      <c r="E320" s="33">
        <v>13620840</v>
      </c>
      <c r="F320" s="33">
        <v>676144</v>
      </c>
      <c r="G320" s="38">
        <f t="shared" si="72"/>
        <v>8.778753708428276E-2</v>
      </c>
      <c r="H320" s="33">
        <v>917867</v>
      </c>
      <c r="I320" s="38">
        <f t="shared" si="73"/>
        <v>0.11917177894196999</v>
      </c>
      <c r="J320" s="33">
        <v>778509</v>
      </c>
      <c r="K320" s="38">
        <f t="shared" si="74"/>
        <v>5.7155726078567844E-2</v>
      </c>
      <c r="L320" s="33">
        <v>0</v>
      </c>
      <c r="M320" s="38">
        <f t="shared" si="75"/>
        <v>0</v>
      </c>
      <c r="N320" s="33">
        <f t="shared" si="76"/>
        <v>2372520</v>
      </c>
      <c r="O320" s="38">
        <f t="shared" si="77"/>
        <v>0.17418309002968979</v>
      </c>
      <c r="P320" s="33">
        <v>12607837</v>
      </c>
      <c r="Q320" s="33">
        <v>34013500</v>
      </c>
      <c r="R320" s="33">
        <v>33930980</v>
      </c>
      <c r="S320" s="33">
        <v>14226118</v>
      </c>
      <c r="T320" s="38">
        <f t="shared" si="78"/>
        <v>0.41926634597644985</v>
      </c>
      <c r="U320" s="38">
        <f t="shared" si="79"/>
        <v>-0.93825197771830326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7509625</v>
      </c>
      <c r="E321" s="33">
        <v>11144423</v>
      </c>
      <c r="F321" s="33">
        <v>749117</v>
      </c>
      <c r="G321" s="38">
        <f t="shared" si="72"/>
        <v>9.9754248714150173E-2</v>
      </c>
      <c r="H321" s="33">
        <v>629544</v>
      </c>
      <c r="I321" s="38">
        <f t="shared" si="73"/>
        <v>8.3831616092681055E-2</v>
      </c>
      <c r="J321" s="33">
        <v>7156887</v>
      </c>
      <c r="K321" s="38">
        <f t="shared" si="74"/>
        <v>0.64219448597742568</v>
      </c>
      <c r="L321" s="33">
        <v>0</v>
      </c>
      <c r="M321" s="38">
        <f t="shared" si="75"/>
        <v>0</v>
      </c>
      <c r="N321" s="33">
        <f t="shared" si="76"/>
        <v>8535548</v>
      </c>
      <c r="O321" s="38">
        <f t="shared" si="77"/>
        <v>0.76590308892618308</v>
      </c>
      <c r="P321" s="33">
        <v>2561411</v>
      </c>
      <c r="Q321" s="33">
        <v>10339216</v>
      </c>
      <c r="R321" s="33">
        <v>17987114</v>
      </c>
      <c r="S321" s="33">
        <v>5476102</v>
      </c>
      <c r="T321" s="38">
        <f t="shared" si="78"/>
        <v>0.30444583828178329</v>
      </c>
      <c r="U321" s="38">
        <f t="shared" si="79"/>
        <v>1.7941189445973333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104504322</v>
      </c>
      <c r="E323" s="34">
        <f>SUM(E318:E322)</f>
        <v>113479542</v>
      </c>
      <c r="F323" s="34">
        <f>SUM(F318:F322)</f>
        <v>12537648</v>
      </c>
      <c r="G323" s="39">
        <f t="shared" si="72"/>
        <v>0.11997253089685611</v>
      </c>
      <c r="H323" s="34">
        <f>SUM(H318:H322)</f>
        <v>11412913</v>
      </c>
      <c r="I323" s="39">
        <f t="shared" si="73"/>
        <v>0.10920996167029341</v>
      </c>
      <c r="J323" s="34">
        <f>SUM(J318:J322)</f>
        <v>17693436</v>
      </c>
      <c r="K323" s="39">
        <f t="shared" si="74"/>
        <v>0.15591740756232519</v>
      </c>
      <c r="L323" s="34">
        <f>SUM(L318:L322)</f>
        <v>0</v>
      </c>
      <c r="M323" s="39">
        <f t="shared" si="75"/>
        <v>0</v>
      </c>
      <c r="N323" s="34">
        <f t="shared" si="76"/>
        <v>41643997</v>
      </c>
      <c r="O323" s="39">
        <f t="shared" si="77"/>
        <v>0.36697360833550069</v>
      </c>
      <c r="P323" s="34">
        <f>SUM(P318:P322)</f>
        <v>22504721</v>
      </c>
      <c r="Q323" s="34">
        <f>SUM(Q318:Q322)</f>
        <v>123129959</v>
      </c>
      <c r="R323" s="34">
        <f>SUM(R318:R322)</f>
        <v>130918586</v>
      </c>
      <c r="S323" s="34">
        <f>SUM(S318:S322)</f>
        <v>51365841</v>
      </c>
      <c r="T323" s="39">
        <f t="shared" si="78"/>
        <v>0.39234949421161636</v>
      </c>
      <c r="U323" s="39">
        <f t="shared" si="79"/>
        <v>-0.21379003098949767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7142540</v>
      </c>
      <c r="E324" s="33">
        <v>2784750</v>
      </c>
      <c r="F324" s="33">
        <v>222645</v>
      </c>
      <c r="G324" s="38">
        <f t="shared" si="72"/>
        <v>3.117168402277061E-2</v>
      </c>
      <c r="H324" s="33">
        <v>292556</v>
      </c>
      <c r="I324" s="38">
        <f t="shared" si="73"/>
        <v>4.095965860884223E-2</v>
      </c>
      <c r="J324" s="33">
        <v>227281</v>
      </c>
      <c r="K324" s="38">
        <f t="shared" si="74"/>
        <v>8.1616303079271035E-2</v>
      </c>
      <c r="L324" s="33">
        <v>0</v>
      </c>
      <c r="M324" s="38">
        <f t="shared" si="75"/>
        <v>0</v>
      </c>
      <c r="N324" s="33">
        <f t="shared" si="76"/>
        <v>742482</v>
      </c>
      <c r="O324" s="38">
        <f t="shared" si="77"/>
        <v>0.26662429302450846</v>
      </c>
      <c r="P324" s="33">
        <v>227560</v>
      </c>
      <c r="Q324" s="33">
        <v>1376422</v>
      </c>
      <c r="R324" s="33">
        <v>2146447</v>
      </c>
      <c r="S324" s="33">
        <v>599596</v>
      </c>
      <c r="T324" s="38">
        <f t="shared" si="78"/>
        <v>0.27934349182625984</v>
      </c>
      <c r="U324" s="38">
        <f t="shared" si="79"/>
        <v>-1.2260502724555922E-3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7418486</v>
      </c>
      <c r="E325" s="33">
        <v>10949123</v>
      </c>
      <c r="F325" s="33">
        <v>419969</v>
      </c>
      <c r="G325" s="38">
        <f t="shared" si="72"/>
        <v>5.6611146802730369E-2</v>
      </c>
      <c r="H325" s="33">
        <v>498469</v>
      </c>
      <c r="I325" s="38">
        <f t="shared" si="73"/>
        <v>6.719282074536502E-2</v>
      </c>
      <c r="J325" s="33">
        <v>419325</v>
      </c>
      <c r="K325" s="38">
        <f t="shared" si="74"/>
        <v>3.8297587852470012E-2</v>
      </c>
      <c r="L325" s="33">
        <v>0</v>
      </c>
      <c r="M325" s="38">
        <f t="shared" si="75"/>
        <v>0</v>
      </c>
      <c r="N325" s="33">
        <f t="shared" si="76"/>
        <v>1337763</v>
      </c>
      <c r="O325" s="38">
        <f t="shared" si="77"/>
        <v>0.12217992253808821</v>
      </c>
      <c r="P325" s="33">
        <v>350464</v>
      </c>
      <c r="Q325" s="33">
        <v>14644828</v>
      </c>
      <c r="R325" s="33">
        <v>15103885</v>
      </c>
      <c r="S325" s="33">
        <v>1318872</v>
      </c>
      <c r="T325" s="38">
        <f t="shared" si="78"/>
        <v>8.7320050437354357E-2</v>
      </c>
      <c r="U325" s="38">
        <f t="shared" si="79"/>
        <v>0.19648523100803517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26824114</v>
      </c>
      <c r="E326" s="33">
        <v>41219297</v>
      </c>
      <c r="F326" s="33">
        <v>9786158</v>
      </c>
      <c r="G326" s="38">
        <f t="shared" si="72"/>
        <v>0.36482688673333258</v>
      </c>
      <c r="H326" s="33">
        <v>7617897</v>
      </c>
      <c r="I326" s="38">
        <f t="shared" si="73"/>
        <v>0.28399435671948009</v>
      </c>
      <c r="J326" s="33">
        <v>4821756</v>
      </c>
      <c r="K326" s="38">
        <f t="shared" si="74"/>
        <v>0.11697812313489965</v>
      </c>
      <c r="L326" s="33">
        <v>0</v>
      </c>
      <c r="M326" s="38">
        <f t="shared" si="75"/>
        <v>0</v>
      </c>
      <c r="N326" s="33">
        <f t="shared" si="76"/>
        <v>22225811</v>
      </c>
      <c r="O326" s="38">
        <f t="shared" si="77"/>
        <v>0.53920888073370099</v>
      </c>
      <c r="P326" s="33">
        <v>4514762</v>
      </c>
      <c r="Q326" s="33">
        <v>57129489</v>
      </c>
      <c r="R326" s="33">
        <v>76454606</v>
      </c>
      <c r="S326" s="33">
        <v>14688883</v>
      </c>
      <c r="T326" s="38">
        <f t="shared" si="78"/>
        <v>0.19212554702067264</v>
      </c>
      <c r="U326" s="38">
        <f t="shared" si="79"/>
        <v>6.7997825799012146E-2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146382377</v>
      </c>
      <c r="E327" s="33">
        <v>144361585</v>
      </c>
      <c r="F327" s="33">
        <v>9488198</v>
      </c>
      <c r="G327" s="38">
        <f t="shared" si="72"/>
        <v>6.4817898127176879E-2</v>
      </c>
      <c r="H327" s="33">
        <v>14324672</v>
      </c>
      <c r="I327" s="38">
        <f t="shared" si="73"/>
        <v>9.7857899930126155E-2</v>
      </c>
      <c r="J327" s="33">
        <v>11410742</v>
      </c>
      <c r="K327" s="38">
        <f t="shared" si="74"/>
        <v>7.9042786902069548E-2</v>
      </c>
      <c r="L327" s="33">
        <v>0</v>
      </c>
      <c r="M327" s="38">
        <f t="shared" si="75"/>
        <v>0</v>
      </c>
      <c r="N327" s="33">
        <f t="shared" si="76"/>
        <v>35223612</v>
      </c>
      <c r="O327" s="38">
        <f t="shared" si="77"/>
        <v>0.24399574166493115</v>
      </c>
      <c r="P327" s="33">
        <v>11996805</v>
      </c>
      <c r="Q327" s="33">
        <v>195078830</v>
      </c>
      <c r="R327" s="33">
        <v>195554232</v>
      </c>
      <c r="S327" s="33">
        <v>38583447</v>
      </c>
      <c r="T327" s="38">
        <f t="shared" si="78"/>
        <v>0.19730305299657233</v>
      </c>
      <c r="U327" s="38">
        <f t="shared" si="79"/>
        <v>-4.8851590069189266E-2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13556900</v>
      </c>
      <c r="E328" s="33">
        <v>13727000</v>
      </c>
      <c r="F328" s="33">
        <v>2693318</v>
      </c>
      <c r="G328" s="38">
        <f t="shared" si="72"/>
        <v>0.1986676895160398</v>
      </c>
      <c r="H328" s="33">
        <v>3316343</v>
      </c>
      <c r="I328" s="38">
        <f t="shared" si="73"/>
        <v>0.24462399221060863</v>
      </c>
      <c r="J328" s="33">
        <v>3257452</v>
      </c>
      <c r="K328" s="38">
        <f t="shared" si="74"/>
        <v>0.2373025424346179</v>
      </c>
      <c r="L328" s="33">
        <v>0</v>
      </c>
      <c r="M328" s="38">
        <f t="shared" si="75"/>
        <v>0</v>
      </c>
      <c r="N328" s="33">
        <f t="shared" si="76"/>
        <v>9267113</v>
      </c>
      <c r="O328" s="38">
        <f t="shared" si="77"/>
        <v>0.67510111459168065</v>
      </c>
      <c r="P328" s="33">
        <v>3276048</v>
      </c>
      <c r="Q328" s="33">
        <v>16430994</v>
      </c>
      <c r="R328" s="33">
        <v>17000402</v>
      </c>
      <c r="S328" s="33">
        <v>9091786</v>
      </c>
      <c r="T328" s="38">
        <f t="shared" si="78"/>
        <v>0.53479829476973539</v>
      </c>
      <c r="U328" s="38">
        <f t="shared" si="79"/>
        <v>-5.6763515064491843E-3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19102520</v>
      </c>
      <c r="E329" s="33">
        <v>40652525</v>
      </c>
      <c r="F329" s="33">
        <v>3997703</v>
      </c>
      <c r="G329" s="38">
        <f t="shared" si="72"/>
        <v>0.2092762106779629</v>
      </c>
      <c r="H329" s="33">
        <v>5295285</v>
      </c>
      <c r="I329" s="38">
        <f t="shared" si="73"/>
        <v>0.27720347891272984</v>
      </c>
      <c r="J329" s="33">
        <v>1772404</v>
      </c>
      <c r="K329" s="38">
        <f t="shared" si="74"/>
        <v>4.3598866245085639E-2</v>
      </c>
      <c r="L329" s="33">
        <v>0</v>
      </c>
      <c r="M329" s="38">
        <f t="shared" si="75"/>
        <v>0</v>
      </c>
      <c r="N329" s="33">
        <f t="shared" si="76"/>
        <v>11065392</v>
      </c>
      <c r="O329" s="38">
        <f t="shared" si="77"/>
        <v>0.27219445778583251</v>
      </c>
      <c r="P329" s="33">
        <v>10237608</v>
      </c>
      <c r="Q329" s="33">
        <v>27903041</v>
      </c>
      <c r="R329" s="33">
        <v>41464670</v>
      </c>
      <c r="S329" s="33">
        <v>20013095</v>
      </c>
      <c r="T329" s="38">
        <f t="shared" si="78"/>
        <v>0.48265414870056844</v>
      </c>
      <c r="U329" s="38">
        <f t="shared" si="79"/>
        <v>-0.82687323054369732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47623128</v>
      </c>
      <c r="E330" s="33">
        <v>59844771</v>
      </c>
      <c r="F330" s="33">
        <v>9110332</v>
      </c>
      <c r="G330" s="38">
        <f t="shared" si="72"/>
        <v>0.19130057983591503</v>
      </c>
      <c r="H330" s="33">
        <v>9445086</v>
      </c>
      <c r="I330" s="38">
        <f t="shared" si="73"/>
        <v>0.19832981151511089</v>
      </c>
      <c r="J330" s="33">
        <v>11320983</v>
      </c>
      <c r="K330" s="38">
        <f t="shared" si="74"/>
        <v>0.18917246754942049</v>
      </c>
      <c r="L330" s="33">
        <v>0</v>
      </c>
      <c r="M330" s="38">
        <f t="shared" si="75"/>
        <v>0</v>
      </c>
      <c r="N330" s="33">
        <f t="shared" si="76"/>
        <v>29876401</v>
      </c>
      <c r="O330" s="38">
        <f t="shared" si="77"/>
        <v>0.49923160371020553</v>
      </c>
      <c r="P330" s="33">
        <v>10312534</v>
      </c>
      <c r="Q330" s="33">
        <v>61831529</v>
      </c>
      <c r="R330" s="33">
        <v>80025353</v>
      </c>
      <c r="S330" s="33">
        <v>52893880</v>
      </c>
      <c r="T330" s="38">
        <f t="shared" si="78"/>
        <v>0.66096403223613398</v>
      </c>
      <c r="U330" s="38">
        <f t="shared" si="79"/>
        <v>9.7788671533107108E-2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268050065</v>
      </c>
      <c r="E332" s="34">
        <f>SUM(E324:E331)</f>
        <v>313539051</v>
      </c>
      <c r="F332" s="34">
        <f>SUM(F324:F331)</f>
        <v>35718323</v>
      </c>
      <c r="G332" s="39">
        <f t="shared" si="72"/>
        <v>0.13325243177986171</v>
      </c>
      <c r="H332" s="34">
        <f>SUM(H324:H331)</f>
        <v>40790308</v>
      </c>
      <c r="I332" s="39">
        <f t="shared" si="73"/>
        <v>0.15217421417152052</v>
      </c>
      <c r="J332" s="34">
        <f>SUM(J324:J331)</f>
        <v>33229943</v>
      </c>
      <c r="K332" s="39">
        <f t="shared" si="74"/>
        <v>0.10598342660672275</v>
      </c>
      <c r="L332" s="34">
        <f>SUM(L324:L331)</f>
        <v>0</v>
      </c>
      <c r="M332" s="39">
        <f t="shared" si="75"/>
        <v>0</v>
      </c>
      <c r="N332" s="34">
        <f t="shared" si="76"/>
        <v>109738574</v>
      </c>
      <c r="O332" s="39">
        <f t="shared" si="77"/>
        <v>0.34999970067524377</v>
      </c>
      <c r="P332" s="34">
        <f>SUM(P324:P331)</f>
        <v>40915781</v>
      </c>
      <c r="Q332" s="34">
        <f>SUM(Q324:Q331)</f>
        <v>374395133</v>
      </c>
      <c r="R332" s="34">
        <f>SUM(R324:R331)</f>
        <v>427749595</v>
      </c>
      <c r="S332" s="34">
        <f>SUM(S324:S331)</f>
        <v>137189559</v>
      </c>
      <c r="T332" s="39">
        <f t="shared" si="78"/>
        <v>0.32072399507473526</v>
      </c>
      <c r="U332" s="39">
        <f t="shared" si="79"/>
        <v>-0.18784532061113535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299328</v>
      </c>
      <c r="E333" s="33">
        <v>300072</v>
      </c>
      <c r="F333" s="33">
        <v>70368</v>
      </c>
      <c r="G333" s="38">
        <f t="shared" si="72"/>
        <v>0.23508659397049392</v>
      </c>
      <c r="H333" s="33">
        <v>69492</v>
      </c>
      <c r="I333" s="38">
        <f t="shared" si="73"/>
        <v>0.23216003848620911</v>
      </c>
      <c r="J333" s="33">
        <v>69054</v>
      </c>
      <c r="K333" s="38">
        <f t="shared" si="74"/>
        <v>0.23012477005518675</v>
      </c>
      <c r="L333" s="33">
        <v>0</v>
      </c>
      <c r="M333" s="38">
        <f t="shared" si="75"/>
        <v>0</v>
      </c>
      <c r="N333" s="33">
        <f t="shared" si="76"/>
        <v>208914</v>
      </c>
      <c r="O333" s="38">
        <f t="shared" si="77"/>
        <v>0.6962129089018636</v>
      </c>
      <c r="P333" s="33">
        <v>66468</v>
      </c>
      <c r="Q333" s="33">
        <v>499572</v>
      </c>
      <c r="R333" s="33">
        <v>489944</v>
      </c>
      <c r="S333" s="33">
        <v>199681</v>
      </c>
      <c r="T333" s="38">
        <f t="shared" si="78"/>
        <v>0.4075588230491648</v>
      </c>
      <c r="U333" s="38">
        <f t="shared" si="79"/>
        <v>3.8905939700306869E-2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2235447</v>
      </c>
      <c r="E335" s="33">
        <v>2371464</v>
      </c>
      <c r="F335" s="33">
        <v>124590</v>
      </c>
      <c r="G335" s="38">
        <f t="shared" si="72"/>
        <v>5.5733819679017214E-2</v>
      </c>
      <c r="H335" s="33">
        <v>14512</v>
      </c>
      <c r="I335" s="38">
        <f t="shared" si="73"/>
        <v>6.4917665236527639E-3</v>
      </c>
      <c r="J335" s="33">
        <v>47345</v>
      </c>
      <c r="K335" s="38">
        <f t="shared" si="74"/>
        <v>1.9964460771911361E-2</v>
      </c>
      <c r="L335" s="33">
        <v>0</v>
      </c>
      <c r="M335" s="38">
        <f t="shared" si="75"/>
        <v>0</v>
      </c>
      <c r="N335" s="33">
        <f t="shared" si="76"/>
        <v>186447</v>
      </c>
      <c r="O335" s="38">
        <f t="shared" si="77"/>
        <v>7.8621054336055707E-2</v>
      </c>
      <c r="P335" s="33">
        <v>401060</v>
      </c>
      <c r="Q335" s="33">
        <v>8768341</v>
      </c>
      <c r="R335" s="33">
        <v>2359620</v>
      </c>
      <c r="S335" s="33">
        <v>1020677</v>
      </c>
      <c r="T335" s="38">
        <f t="shared" si="78"/>
        <v>0.43255990371330977</v>
      </c>
      <c r="U335" s="38">
        <f t="shared" si="79"/>
        <v>-0.88195033162120384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2534775</v>
      </c>
      <c r="E337" s="34">
        <f>SUM(E333:E336)</f>
        <v>2671536</v>
      </c>
      <c r="F337" s="34">
        <f>SUM(F333:F336)</f>
        <v>194958</v>
      </c>
      <c r="G337" s="39">
        <f t="shared" si="72"/>
        <v>7.6913335503151173E-2</v>
      </c>
      <c r="H337" s="34">
        <f>SUM(H333:H336)</f>
        <v>84004</v>
      </c>
      <c r="I337" s="39">
        <f t="shared" si="73"/>
        <v>3.3140614058447003E-2</v>
      </c>
      <c r="J337" s="34">
        <f>SUM(J333:J336)</f>
        <v>116399</v>
      </c>
      <c r="K337" s="39">
        <f t="shared" si="74"/>
        <v>4.3570066059375578E-2</v>
      </c>
      <c r="L337" s="34">
        <f>SUM(L333:L336)</f>
        <v>0</v>
      </c>
      <c r="M337" s="39">
        <f t="shared" si="75"/>
        <v>0</v>
      </c>
      <c r="N337" s="34">
        <f t="shared" si="76"/>
        <v>395361</v>
      </c>
      <c r="O337" s="39">
        <f t="shared" si="77"/>
        <v>0.14799014499523869</v>
      </c>
      <c r="P337" s="34">
        <f>SUM(P333:P336)</f>
        <v>467528</v>
      </c>
      <c r="Q337" s="34">
        <f>SUM(Q333:Q336)</f>
        <v>9267913</v>
      </c>
      <c r="R337" s="34">
        <f>SUM(R333:R336)</f>
        <v>2849564</v>
      </c>
      <c r="S337" s="34">
        <f>SUM(S333:S336)</f>
        <v>1220358</v>
      </c>
      <c r="T337" s="39">
        <f t="shared" si="78"/>
        <v>0.42826130594013678</v>
      </c>
      <c r="U337" s="39">
        <f t="shared" si="79"/>
        <v>-0.7510330932051128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2211956811</v>
      </c>
      <c r="E338" s="34">
        <f>SUM(E302,E304:E309,E311:E316,E318:E322,E324:E331,E333:E336)</f>
        <v>2232282351</v>
      </c>
      <c r="F338" s="34">
        <f>SUM(F302,F304:F309,F311:F316,F318:F322,F324:F331,F333:F336)</f>
        <v>334848640</v>
      </c>
      <c r="G338" s="39">
        <f t="shared" si="72"/>
        <v>0.15138118354517907</v>
      </c>
      <c r="H338" s="34">
        <f>SUM(H302,H304:H309,H311:H316,H318:H322,H324:H331,H333:H336)</f>
        <v>475721164</v>
      </c>
      <c r="I338" s="39">
        <f t="shared" si="73"/>
        <v>0.2150680165337098</v>
      </c>
      <c r="J338" s="34">
        <f>SUM(J302,J304:J309,J311:J316,J318:J322,J324:J331,J333:J336)</f>
        <v>447108432</v>
      </c>
      <c r="K338" s="39">
        <f t="shared" si="74"/>
        <v>0.20029206063458233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1257678236</v>
      </c>
      <c r="O338" s="39">
        <f t="shared" si="77"/>
        <v>0.56340464074206176</v>
      </c>
      <c r="P338" s="34">
        <f>SUM(P302,P304:P309,P311:P316,P318:P322,P324:P331,P333:P336)</f>
        <v>439186248</v>
      </c>
      <c r="Q338" s="34">
        <f>SUM(Q302,Q304:Q309,Q311:Q316,Q318:Q322,Q324:Q331,Q333:Q336)</f>
        <v>2224545385</v>
      </c>
      <c r="R338" s="34">
        <f>SUM(R302,R304:R309,R311:R316,R318:R322,R324:R331,R333:R336)</f>
        <v>2345530741</v>
      </c>
      <c r="S338" s="34">
        <f>SUM(S302,S304:S309,S311:S316,S318:S322,S324:S331,S333:S336)</f>
        <v>1283514706</v>
      </c>
      <c r="T338" s="39">
        <f t="shared" si="78"/>
        <v>0.54721717501463352</v>
      </c>
      <c r="U338" s="39">
        <f t="shared" si="79"/>
        <v>1.8038324369391567E-2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7358843152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7843206297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1330760476</v>
      </c>
      <c r="G339" s="41">
        <f t="shared" si="72"/>
        <v>0.18083827152075166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1407293694</v>
      </c>
      <c r="I339" s="41">
        <f t="shared" si="73"/>
        <v>0.19123844127830381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1663038726</v>
      </c>
      <c r="K339" s="41">
        <f t="shared" si="74"/>
        <v>0.21203557104396281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4401092896</v>
      </c>
      <c r="O339" s="41">
        <f t="shared" si="77"/>
        <v>0.5611344046481862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1554103006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7303907968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7878925745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4591410703</v>
      </c>
      <c r="T339" s="41">
        <f t="shared" si="78"/>
        <v>0.58274577672136696</v>
      </c>
      <c r="U339" s="41">
        <f t="shared" si="79"/>
        <v>7.0095559676177643E-2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42927443</v>
      </c>
      <c r="E8" s="33">
        <v>50465020</v>
      </c>
      <c r="F8" s="33">
        <v>11098849</v>
      </c>
      <c r="G8" s="38">
        <f>IF(($D8       =0),0,($F8       /$D8       ))</f>
        <v>0.25854903586966499</v>
      </c>
      <c r="H8" s="33">
        <v>12494515</v>
      </c>
      <c r="I8" s="38">
        <f>IF(($D8       =0),0,($H8       /$D8       ))</f>
        <v>0.29106124490107643</v>
      </c>
      <c r="J8" s="33">
        <v>11522810</v>
      </c>
      <c r="K8" s="38">
        <f>IF(($E8       =0),0,($J8       /$E8       ))</f>
        <v>0.22833261534425231</v>
      </c>
      <c r="L8" s="33">
        <v>0</v>
      </c>
      <c r="M8" s="38">
        <f>IF(($E8       =0),0,($L8       /$E8       ))</f>
        <v>0</v>
      </c>
      <c r="N8" s="33">
        <f>$F8       +$H8       +$J8</f>
        <v>35116174</v>
      </c>
      <c r="O8" s="38">
        <f>IF(($E8       =0),0,($N8       /$E8       ))</f>
        <v>0.69585178010431781</v>
      </c>
      <c r="P8" s="33">
        <v>10255470</v>
      </c>
      <c r="Q8" s="33">
        <v>46641097</v>
      </c>
      <c r="R8" s="33">
        <v>51524858</v>
      </c>
      <c r="S8" s="33">
        <v>31478873</v>
      </c>
      <c r="T8" s="38">
        <f>IF(($R8       =0),0,($S8       /$R8       ))</f>
        <v>0.61094536155732826</v>
      </c>
      <c r="U8" s="38">
        <f>IF(($P8       =0),0,(($J8       /$P8       )-1))</f>
        <v>0.12357697891954245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103804180</v>
      </c>
      <c r="E9" s="33">
        <v>103573150</v>
      </c>
      <c r="F9" s="33">
        <v>12579988</v>
      </c>
      <c r="G9" s="38">
        <f>IF(($D9       =0),0,($F9       /$D9       ))</f>
        <v>0.12118960912749371</v>
      </c>
      <c r="H9" s="33">
        <v>23583692</v>
      </c>
      <c r="I9" s="38">
        <f>IF(($D9       =0),0,($H9       /$D9       ))</f>
        <v>0.22719404941111235</v>
      </c>
      <c r="J9" s="33">
        <v>18841771</v>
      </c>
      <c r="K9" s="38">
        <f>IF(($E9       =0),0,($J9       /$E9       ))</f>
        <v>0.1819175239914978</v>
      </c>
      <c r="L9" s="33">
        <v>0</v>
      </c>
      <c r="M9" s="38">
        <f>IF(($E9       =0),0,($L9       /$E9       ))</f>
        <v>0</v>
      </c>
      <c r="N9" s="33">
        <f>$F9       +$H9       +$J9</f>
        <v>55005451</v>
      </c>
      <c r="O9" s="38">
        <f>IF(($E9       =0),0,($N9       /$E9       ))</f>
        <v>0.53107828621607045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146731623</v>
      </c>
      <c r="E10" s="34">
        <f>SUM(E8:E9)</f>
        <v>154038170</v>
      </c>
      <c r="F10" s="34">
        <f>SUM(F8:F9)</f>
        <v>23678837</v>
      </c>
      <c r="G10" s="39">
        <f t="shared" ref="G10:G54" si="0">IF(($D10      =0),0,($F10      /$D10      ))</f>
        <v>0.16137514542451425</v>
      </c>
      <c r="H10" s="34">
        <f>SUM(H8:H9)</f>
        <v>36078207</v>
      </c>
      <c r="I10" s="39">
        <f t="shared" ref="I10:I54" si="1">IF(($D10      =0),0,($H10      /$D10      ))</f>
        <v>0.24587887915613119</v>
      </c>
      <c r="J10" s="34">
        <f>SUM(J8:J9)</f>
        <v>30364581</v>
      </c>
      <c r="K10" s="39">
        <f t="shared" ref="K10:K54" si="2">IF(($E10      =0),0,($J10      /$E10      ))</f>
        <v>0.19712374536778773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90121625</v>
      </c>
      <c r="O10" s="39">
        <f t="shared" ref="O10:O54" si="5">IF(($E10      =0),0,($N10      /$E10      ))</f>
        <v>0.58506034575715871</v>
      </c>
      <c r="P10" s="34">
        <f>SUM(P8:P9)</f>
        <v>10255470</v>
      </c>
      <c r="Q10" s="34">
        <f>SUM(Q8:Q9)</f>
        <v>46641097</v>
      </c>
      <c r="R10" s="34">
        <f>SUM(R8:R9)</f>
        <v>51524858</v>
      </c>
      <c r="S10" s="34">
        <f>SUM(S8:S9)</f>
        <v>31478873</v>
      </c>
      <c r="T10" s="39">
        <f t="shared" ref="T10:T54" si="6">IF(($R10      =0),0,($S10      /$R10      ))</f>
        <v>0.61094536155732826</v>
      </c>
      <c r="U10" s="39">
        <f t="shared" ref="U10:U54" si="7">IF(($P10      =0),0,(($J10      /$P10      )-1))</f>
        <v>1.9608180804975297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6284084</v>
      </c>
      <c r="E11" s="33">
        <v>4243867</v>
      </c>
      <c r="F11" s="33">
        <v>681150</v>
      </c>
      <c r="G11" s="38">
        <f t="shared" si="0"/>
        <v>0.10839288590031579</v>
      </c>
      <c r="H11" s="33">
        <v>538627</v>
      </c>
      <c r="I11" s="38">
        <f t="shared" si="1"/>
        <v>8.5712889897716193E-2</v>
      </c>
      <c r="J11" s="33">
        <v>757701</v>
      </c>
      <c r="K11" s="38">
        <f t="shared" si="2"/>
        <v>0.17854023229285931</v>
      </c>
      <c r="L11" s="33">
        <v>0</v>
      </c>
      <c r="M11" s="38">
        <f t="shared" si="3"/>
        <v>0</v>
      </c>
      <c r="N11" s="33">
        <f t="shared" si="4"/>
        <v>1977478</v>
      </c>
      <c r="O11" s="38">
        <f t="shared" si="5"/>
        <v>0.46596135081518814</v>
      </c>
      <c r="P11" s="33">
        <v>876664</v>
      </c>
      <c r="Q11" s="33">
        <v>4427350</v>
      </c>
      <c r="R11" s="33">
        <v>6333185</v>
      </c>
      <c r="S11" s="33">
        <v>3428755</v>
      </c>
      <c r="T11" s="38">
        <f t="shared" si="6"/>
        <v>0.54139504846297715</v>
      </c>
      <c r="U11" s="38">
        <f t="shared" si="7"/>
        <v>-0.13569965231833403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247390</v>
      </c>
      <c r="E12" s="33">
        <v>0</v>
      </c>
      <c r="F12" s="33">
        <v>50024</v>
      </c>
      <c r="G12" s="38">
        <f t="shared" si="0"/>
        <v>0.20220704151339988</v>
      </c>
      <c r="H12" s="33">
        <v>42354</v>
      </c>
      <c r="I12" s="38">
        <f t="shared" si="1"/>
        <v>0.17120336311087755</v>
      </c>
      <c r="J12" s="33">
        <v>17618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109996</v>
      </c>
      <c r="O12" s="38">
        <f t="shared" si="5"/>
        <v>0</v>
      </c>
      <c r="P12" s="33">
        <v>87031</v>
      </c>
      <c r="Q12" s="33">
        <v>823903</v>
      </c>
      <c r="R12" s="33">
        <v>703990</v>
      </c>
      <c r="S12" s="33">
        <v>345852</v>
      </c>
      <c r="T12" s="38">
        <f t="shared" si="6"/>
        <v>0.49127402377874685</v>
      </c>
      <c r="U12" s="38">
        <f t="shared" si="7"/>
        <v>-0.79756638439176841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10010532</v>
      </c>
      <c r="E13" s="33">
        <v>10110532</v>
      </c>
      <c r="F13" s="33">
        <v>1267081</v>
      </c>
      <c r="G13" s="38">
        <f t="shared" si="0"/>
        <v>0.12657479142966627</v>
      </c>
      <c r="H13" s="33">
        <v>1486279</v>
      </c>
      <c r="I13" s="38">
        <f t="shared" si="1"/>
        <v>0.14847152978483061</v>
      </c>
      <c r="J13" s="33">
        <v>1186688</v>
      </c>
      <c r="K13" s="38">
        <f t="shared" si="2"/>
        <v>0.11737146967142778</v>
      </c>
      <c r="L13" s="33">
        <v>0</v>
      </c>
      <c r="M13" s="38">
        <f t="shared" si="3"/>
        <v>0</v>
      </c>
      <c r="N13" s="33">
        <f t="shared" si="4"/>
        <v>3940048</v>
      </c>
      <c r="O13" s="38">
        <f t="shared" si="5"/>
        <v>0.38969739673441517</v>
      </c>
      <c r="P13" s="33">
        <v>2233054</v>
      </c>
      <c r="Q13" s="33">
        <v>8485380</v>
      </c>
      <c r="R13" s="33">
        <v>9754480</v>
      </c>
      <c r="S13" s="33">
        <v>5858706</v>
      </c>
      <c r="T13" s="38">
        <f t="shared" si="6"/>
        <v>0.6006169472898607</v>
      </c>
      <c r="U13" s="38">
        <f t="shared" si="7"/>
        <v>-0.46858069710808603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3265167</v>
      </c>
      <c r="E14" s="33">
        <v>3526517</v>
      </c>
      <c r="F14" s="33">
        <v>478019</v>
      </c>
      <c r="G14" s="38">
        <f t="shared" si="0"/>
        <v>0.14639955628609502</v>
      </c>
      <c r="H14" s="33">
        <v>806818</v>
      </c>
      <c r="I14" s="38">
        <f t="shared" si="1"/>
        <v>0.24709854044218871</v>
      </c>
      <c r="J14" s="33">
        <v>513141</v>
      </c>
      <c r="K14" s="38">
        <f t="shared" si="2"/>
        <v>0.14550929429802834</v>
      </c>
      <c r="L14" s="33">
        <v>0</v>
      </c>
      <c r="M14" s="38">
        <f t="shared" si="3"/>
        <v>0</v>
      </c>
      <c r="N14" s="33">
        <f t="shared" si="4"/>
        <v>1797978</v>
      </c>
      <c r="O14" s="38">
        <f t="shared" si="5"/>
        <v>0.50984526659023621</v>
      </c>
      <c r="P14" s="33">
        <v>1238130</v>
      </c>
      <c r="Q14" s="33">
        <v>4199116</v>
      </c>
      <c r="R14" s="33">
        <v>4015370</v>
      </c>
      <c r="S14" s="33">
        <v>1900985</v>
      </c>
      <c r="T14" s="38">
        <f t="shared" si="6"/>
        <v>0.47342710634387364</v>
      </c>
      <c r="U14" s="38">
        <f t="shared" si="7"/>
        <v>-0.58555159797436462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6885856</v>
      </c>
      <c r="E16" s="33">
        <v>6577944</v>
      </c>
      <c r="F16" s="33">
        <v>1235957</v>
      </c>
      <c r="G16" s="38">
        <f t="shared" si="0"/>
        <v>0.17949213576351292</v>
      </c>
      <c r="H16" s="33">
        <v>1465037</v>
      </c>
      <c r="I16" s="38">
        <f t="shared" si="1"/>
        <v>0.21276033074174075</v>
      </c>
      <c r="J16" s="33">
        <v>1197540</v>
      </c>
      <c r="K16" s="38">
        <f t="shared" si="2"/>
        <v>0.18205384539606906</v>
      </c>
      <c r="L16" s="33">
        <v>0</v>
      </c>
      <c r="M16" s="38">
        <f t="shared" si="3"/>
        <v>0</v>
      </c>
      <c r="N16" s="33">
        <f t="shared" si="4"/>
        <v>3898534</v>
      </c>
      <c r="O16" s="38">
        <f t="shared" si="5"/>
        <v>0.59266755691444017</v>
      </c>
      <c r="P16" s="33">
        <v>1223751</v>
      </c>
      <c r="Q16" s="33">
        <v>6026407</v>
      </c>
      <c r="R16" s="33">
        <v>5590086</v>
      </c>
      <c r="S16" s="33">
        <v>4176385</v>
      </c>
      <c r="T16" s="38">
        <f t="shared" si="6"/>
        <v>0.74710567959061813</v>
      </c>
      <c r="U16" s="38">
        <f t="shared" si="7"/>
        <v>-2.1418572895956722E-2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85177</v>
      </c>
      <c r="E17" s="33">
        <v>156043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186243</v>
      </c>
      <c r="Q17" s="33">
        <v>0</v>
      </c>
      <c r="R17" s="33">
        <v>80355</v>
      </c>
      <c r="S17" s="33">
        <v>720206</v>
      </c>
      <c r="T17" s="38">
        <f t="shared" si="6"/>
        <v>8.962802563623919</v>
      </c>
      <c r="U17" s="38">
        <f t="shared" si="7"/>
        <v>-1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14045236</v>
      </c>
      <c r="E18" s="33">
        <v>16057906</v>
      </c>
      <c r="F18" s="33">
        <v>2922073</v>
      </c>
      <c r="G18" s="38">
        <f t="shared" si="0"/>
        <v>0.20804726955104208</v>
      </c>
      <c r="H18" s="33">
        <v>4008068</v>
      </c>
      <c r="I18" s="38">
        <f t="shared" si="1"/>
        <v>0.28536850502191635</v>
      </c>
      <c r="J18" s="33">
        <v>3554926</v>
      </c>
      <c r="K18" s="38">
        <f t="shared" si="2"/>
        <v>0.22138166707415027</v>
      </c>
      <c r="L18" s="33">
        <v>0</v>
      </c>
      <c r="M18" s="38">
        <f t="shared" si="3"/>
        <v>0</v>
      </c>
      <c r="N18" s="33">
        <f t="shared" si="4"/>
        <v>10485067</v>
      </c>
      <c r="O18" s="38">
        <f t="shared" si="5"/>
        <v>0.65295356692211304</v>
      </c>
      <c r="P18" s="33">
        <v>2705915</v>
      </c>
      <c r="Q18" s="33">
        <v>14396650</v>
      </c>
      <c r="R18" s="33">
        <v>14601950</v>
      </c>
      <c r="S18" s="33">
        <v>9578650</v>
      </c>
      <c r="T18" s="38">
        <f t="shared" si="6"/>
        <v>0.65598430346631786</v>
      </c>
      <c r="U18" s="38">
        <f t="shared" si="7"/>
        <v>0.31376114918613474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40823442</v>
      </c>
      <c r="E19" s="34">
        <f>SUM(E11:E18)</f>
        <v>40672809</v>
      </c>
      <c r="F19" s="34">
        <f>SUM(F11:F18)</f>
        <v>6634304</v>
      </c>
      <c r="G19" s="39">
        <f t="shared" si="0"/>
        <v>0.1625121174250814</v>
      </c>
      <c r="H19" s="34">
        <f>SUM(H11:H18)</f>
        <v>8347183</v>
      </c>
      <c r="I19" s="39">
        <f t="shared" si="1"/>
        <v>0.20447033839037873</v>
      </c>
      <c r="J19" s="34">
        <f>SUM(J11:J18)</f>
        <v>7227614</v>
      </c>
      <c r="K19" s="39">
        <f t="shared" si="2"/>
        <v>0.17770137292459934</v>
      </c>
      <c r="L19" s="34">
        <f>SUM(L11:L18)</f>
        <v>0</v>
      </c>
      <c r="M19" s="39">
        <f t="shared" si="3"/>
        <v>0</v>
      </c>
      <c r="N19" s="34">
        <f t="shared" si="4"/>
        <v>22209101</v>
      </c>
      <c r="O19" s="39">
        <f t="shared" si="5"/>
        <v>0.54604295956052606</v>
      </c>
      <c r="P19" s="34">
        <f>SUM(P11:P18)</f>
        <v>8550788</v>
      </c>
      <c r="Q19" s="34">
        <f>SUM(Q11:Q18)</f>
        <v>38358806</v>
      </c>
      <c r="R19" s="34">
        <f>SUM(R11:R18)</f>
        <v>41079416</v>
      </c>
      <c r="S19" s="34">
        <f>SUM(S11:S18)</f>
        <v>26009539</v>
      </c>
      <c r="T19" s="39">
        <f t="shared" si="6"/>
        <v>0.63315259885875685</v>
      </c>
      <c r="U19" s="39">
        <f t="shared" si="7"/>
        <v>-0.15474293129475314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465000</v>
      </c>
      <c r="E20" s="33">
        <v>465000</v>
      </c>
      <c r="F20" s="33">
        <v>139930</v>
      </c>
      <c r="G20" s="38">
        <f t="shared" si="0"/>
        <v>0.30092473118279572</v>
      </c>
      <c r="H20" s="33">
        <v>6050</v>
      </c>
      <c r="I20" s="38">
        <f t="shared" si="1"/>
        <v>1.3010752688172042E-2</v>
      </c>
      <c r="J20" s="33">
        <v>37695</v>
      </c>
      <c r="K20" s="38">
        <f t="shared" si="2"/>
        <v>8.106451612903226E-2</v>
      </c>
      <c r="L20" s="33">
        <v>0</v>
      </c>
      <c r="M20" s="38">
        <f t="shared" si="3"/>
        <v>0</v>
      </c>
      <c r="N20" s="33">
        <f t="shared" si="4"/>
        <v>183675</v>
      </c>
      <c r="O20" s="38">
        <f t="shared" si="5"/>
        <v>0.39500000000000002</v>
      </c>
      <c r="P20" s="33">
        <v>0</v>
      </c>
      <c r="Q20" s="33">
        <v>460000</v>
      </c>
      <c r="R20" s="33">
        <v>470000</v>
      </c>
      <c r="S20" s="33">
        <v>162391</v>
      </c>
      <c r="T20" s="38">
        <f t="shared" si="6"/>
        <v>0.34551276595744679</v>
      </c>
      <c r="U20" s="38">
        <f t="shared" si="7"/>
        <v>0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53867088</v>
      </c>
      <c r="E26" s="33">
        <v>43366685</v>
      </c>
      <c r="F26" s="33">
        <v>9176708</v>
      </c>
      <c r="G26" s="38">
        <f t="shared" si="0"/>
        <v>0.17035834571194938</v>
      </c>
      <c r="H26" s="33">
        <v>8923390</v>
      </c>
      <c r="I26" s="38">
        <f t="shared" si="1"/>
        <v>0.16565569685148007</v>
      </c>
      <c r="J26" s="33">
        <v>8516235</v>
      </c>
      <c r="K26" s="38">
        <f t="shared" si="2"/>
        <v>0.19637735741157067</v>
      </c>
      <c r="L26" s="33">
        <v>0</v>
      </c>
      <c r="M26" s="38">
        <f t="shared" si="3"/>
        <v>0</v>
      </c>
      <c r="N26" s="33">
        <f t="shared" si="4"/>
        <v>26616333</v>
      </c>
      <c r="O26" s="38">
        <f t="shared" si="5"/>
        <v>0.61375069364882284</v>
      </c>
      <c r="P26" s="33">
        <v>8605379</v>
      </c>
      <c r="Q26" s="33">
        <v>50787480</v>
      </c>
      <c r="R26" s="33">
        <v>0</v>
      </c>
      <c r="S26" s="33">
        <v>29311475</v>
      </c>
      <c r="T26" s="38">
        <f t="shared" si="6"/>
        <v>0</v>
      </c>
      <c r="U26" s="38">
        <f t="shared" si="7"/>
        <v>-1.035910213832536E-2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54332088</v>
      </c>
      <c r="E27" s="34">
        <f>SUM(E20:E26)</f>
        <v>43831685</v>
      </c>
      <c r="F27" s="34">
        <f>SUM(F20:F26)</f>
        <v>9316638</v>
      </c>
      <c r="G27" s="39">
        <f t="shared" si="0"/>
        <v>0.17147579529798301</v>
      </c>
      <c r="H27" s="34">
        <f>SUM(H20:H26)</f>
        <v>8929440</v>
      </c>
      <c r="I27" s="39">
        <f t="shared" si="1"/>
        <v>0.16434928839841384</v>
      </c>
      <c r="J27" s="34">
        <f>SUM(J20:J26)</f>
        <v>8553930</v>
      </c>
      <c r="K27" s="39">
        <f t="shared" si="2"/>
        <v>0.19515403069719997</v>
      </c>
      <c r="L27" s="34">
        <f>SUM(L20:L26)</f>
        <v>0</v>
      </c>
      <c r="M27" s="39">
        <f t="shared" si="3"/>
        <v>0</v>
      </c>
      <c r="N27" s="34">
        <f t="shared" si="4"/>
        <v>26800008</v>
      </c>
      <c r="O27" s="39">
        <f t="shared" si="5"/>
        <v>0.61143001917448536</v>
      </c>
      <c r="P27" s="34">
        <f>SUM(P20:P26)</f>
        <v>8605379</v>
      </c>
      <c r="Q27" s="34">
        <f>SUM(Q20:Q26)</f>
        <v>51247480</v>
      </c>
      <c r="R27" s="34">
        <f>SUM(R20:R26)</f>
        <v>470000</v>
      </c>
      <c r="S27" s="34">
        <f>SUM(S20:S26)</f>
        <v>29473866</v>
      </c>
      <c r="T27" s="39">
        <f t="shared" si="6"/>
        <v>62.710353191489361</v>
      </c>
      <c r="U27" s="39">
        <f t="shared" si="7"/>
        <v>-5.9787023906791026E-3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90</v>
      </c>
      <c r="E28" s="33">
        <v>90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90</v>
      </c>
      <c r="R28" s="33">
        <v>90</v>
      </c>
      <c r="S28" s="33">
        <v>0</v>
      </c>
      <c r="T28" s="38">
        <f t="shared" si="6"/>
        <v>0</v>
      </c>
      <c r="U28" s="38">
        <f t="shared" si="7"/>
        <v>0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180000</v>
      </c>
      <c r="E29" s="33">
        <v>280000</v>
      </c>
      <c r="F29" s="33">
        <v>3120</v>
      </c>
      <c r="G29" s="38">
        <f t="shared" si="0"/>
        <v>1.7333333333333333E-2</v>
      </c>
      <c r="H29" s="33">
        <v>73000</v>
      </c>
      <c r="I29" s="38">
        <f t="shared" si="1"/>
        <v>0.40555555555555556</v>
      </c>
      <c r="J29" s="33">
        <v>9500</v>
      </c>
      <c r="K29" s="38">
        <f t="shared" si="2"/>
        <v>3.3928571428571426E-2</v>
      </c>
      <c r="L29" s="33">
        <v>0</v>
      </c>
      <c r="M29" s="38">
        <f t="shared" si="3"/>
        <v>0</v>
      </c>
      <c r="N29" s="33">
        <f t="shared" si="4"/>
        <v>85620</v>
      </c>
      <c r="O29" s="38">
        <f t="shared" si="5"/>
        <v>0.30578571428571427</v>
      </c>
      <c r="P29" s="33">
        <v>22727</v>
      </c>
      <c r="Q29" s="33">
        <v>947000</v>
      </c>
      <c r="R29" s="33">
        <v>505492</v>
      </c>
      <c r="S29" s="33">
        <v>177479</v>
      </c>
      <c r="T29" s="38">
        <f t="shared" si="6"/>
        <v>0.35110150111178812</v>
      </c>
      <c r="U29" s="38">
        <f t="shared" si="7"/>
        <v>-0.58199498393980731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522800</v>
      </c>
      <c r="E33" s="33">
        <v>522800</v>
      </c>
      <c r="F33" s="33">
        <v>18957</v>
      </c>
      <c r="G33" s="38">
        <f t="shared" si="0"/>
        <v>3.6260520275439939E-2</v>
      </c>
      <c r="H33" s="33">
        <v>20821</v>
      </c>
      <c r="I33" s="38">
        <f t="shared" si="1"/>
        <v>3.9825937260902833E-2</v>
      </c>
      <c r="J33" s="33">
        <v>16957</v>
      </c>
      <c r="K33" s="38">
        <f t="shared" si="2"/>
        <v>3.2434965570007648E-2</v>
      </c>
      <c r="L33" s="33">
        <v>0</v>
      </c>
      <c r="M33" s="38">
        <f t="shared" si="3"/>
        <v>0</v>
      </c>
      <c r="N33" s="33">
        <f t="shared" si="4"/>
        <v>56735</v>
      </c>
      <c r="O33" s="38">
        <f t="shared" si="5"/>
        <v>0.10852142310635042</v>
      </c>
      <c r="P33" s="33">
        <v>5320</v>
      </c>
      <c r="Q33" s="33">
        <v>0</v>
      </c>
      <c r="R33" s="33">
        <v>522800</v>
      </c>
      <c r="S33" s="33">
        <v>5320</v>
      </c>
      <c r="T33" s="38">
        <f t="shared" si="6"/>
        <v>1.0175975516449885E-2</v>
      </c>
      <c r="U33" s="38">
        <f t="shared" si="7"/>
        <v>2.187406015037594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2082100</v>
      </c>
      <c r="E34" s="33">
        <v>2172237</v>
      </c>
      <c r="F34" s="33">
        <v>147046</v>
      </c>
      <c r="G34" s="38">
        <f t="shared" si="0"/>
        <v>7.0623889342490753E-2</v>
      </c>
      <c r="H34" s="33">
        <v>192234</v>
      </c>
      <c r="I34" s="38">
        <f t="shared" si="1"/>
        <v>9.2326977570721863E-2</v>
      </c>
      <c r="J34" s="33">
        <v>352279</v>
      </c>
      <c r="K34" s="38">
        <f t="shared" si="2"/>
        <v>0.16217337242667351</v>
      </c>
      <c r="L34" s="33">
        <v>0</v>
      </c>
      <c r="M34" s="38">
        <f t="shared" si="3"/>
        <v>0</v>
      </c>
      <c r="N34" s="33">
        <f t="shared" si="4"/>
        <v>691559</v>
      </c>
      <c r="O34" s="38">
        <f t="shared" si="5"/>
        <v>0.3183625911905561</v>
      </c>
      <c r="P34" s="33">
        <v>420158</v>
      </c>
      <c r="Q34" s="33">
        <v>4527274</v>
      </c>
      <c r="R34" s="33">
        <v>885572</v>
      </c>
      <c r="S34" s="33">
        <v>831749</v>
      </c>
      <c r="T34" s="38">
        <f t="shared" si="6"/>
        <v>0.93922233313609738</v>
      </c>
      <c r="U34" s="38">
        <f t="shared" si="7"/>
        <v>-0.16155589087914546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2784990</v>
      </c>
      <c r="E35" s="34">
        <f>SUM(E28:E34)</f>
        <v>2975127</v>
      </c>
      <c r="F35" s="34">
        <f>SUM(F28:F34)</f>
        <v>169123</v>
      </c>
      <c r="G35" s="39">
        <f t="shared" si="0"/>
        <v>6.0726609431272643E-2</v>
      </c>
      <c r="H35" s="34">
        <f>SUM(H28:H34)</f>
        <v>286055</v>
      </c>
      <c r="I35" s="39">
        <f t="shared" si="1"/>
        <v>0.10271311566648354</v>
      </c>
      <c r="J35" s="34">
        <f>SUM(J28:J34)</f>
        <v>378736</v>
      </c>
      <c r="K35" s="39">
        <f t="shared" si="2"/>
        <v>0.12730078413459325</v>
      </c>
      <c r="L35" s="34">
        <f>SUM(L28:L34)</f>
        <v>0</v>
      </c>
      <c r="M35" s="39">
        <f t="shared" si="3"/>
        <v>0</v>
      </c>
      <c r="N35" s="34">
        <f t="shared" si="4"/>
        <v>833914</v>
      </c>
      <c r="O35" s="39">
        <f t="shared" si="5"/>
        <v>0.28029526134514593</v>
      </c>
      <c r="P35" s="34">
        <f>SUM(P28:P34)</f>
        <v>448205</v>
      </c>
      <c r="Q35" s="34">
        <f>SUM(Q28:Q34)</f>
        <v>5474364</v>
      </c>
      <c r="R35" s="34">
        <f>SUM(R28:R34)</f>
        <v>1913954</v>
      </c>
      <c r="S35" s="34">
        <f>SUM(S28:S34)</f>
        <v>1014548</v>
      </c>
      <c r="T35" s="39">
        <f t="shared" si="6"/>
        <v>0.53007961528855974</v>
      </c>
      <c r="U35" s="39">
        <f t="shared" si="7"/>
        <v>-0.154993808636673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23031024</v>
      </c>
      <c r="E39" s="33">
        <v>21231024</v>
      </c>
      <c r="F39" s="33">
        <v>3923427</v>
      </c>
      <c r="G39" s="38">
        <f t="shared" si="0"/>
        <v>0.17035399728644285</v>
      </c>
      <c r="H39" s="33">
        <v>4919861</v>
      </c>
      <c r="I39" s="38">
        <f t="shared" si="1"/>
        <v>0.21361885602654923</v>
      </c>
      <c r="J39" s="33">
        <v>4157231</v>
      </c>
      <c r="K39" s="38">
        <f t="shared" si="2"/>
        <v>0.19580925536139943</v>
      </c>
      <c r="L39" s="33">
        <v>0</v>
      </c>
      <c r="M39" s="38">
        <f t="shared" si="3"/>
        <v>0</v>
      </c>
      <c r="N39" s="33">
        <f t="shared" si="4"/>
        <v>13000519</v>
      </c>
      <c r="O39" s="38">
        <f t="shared" si="5"/>
        <v>0.6123359382006256</v>
      </c>
      <c r="P39" s="33">
        <v>4189518</v>
      </c>
      <c r="Q39" s="33">
        <v>19217723</v>
      </c>
      <c r="R39" s="33">
        <v>21869121</v>
      </c>
      <c r="S39" s="33">
        <v>4431198</v>
      </c>
      <c r="T39" s="38">
        <f t="shared" si="6"/>
        <v>0.20262350736456211</v>
      </c>
      <c r="U39" s="38">
        <f t="shared" si="7"/>
        <v>-7.706614460183725E-3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23031024</v>
      </c>
      <c r="E40" s="34">
        <f>SUM(E36:E39)</f>
        <v>21231024</v>
      </c>
      <c r="F40" s="34">
        <f>SUM(F36:F39)</f>
        <v>3923427</v>
      </c>
      <c r="G40" s="39">
        <f t="shared" si="0"/>
        <v>0.17035399728644285</v>
      </c>
      <c r="H40" s="34">
        <f>SUM(H36:H39)</f>
        <v>4919861</v>
      </c>
      <c r="I40" s="39">
        <f t="shared" si="1"/>
        <v>0.21361885602654923</v>
      </c>
      <c r="J40" s="34">
        <f>SUM(J36:J39)</f>
        <v>4157231</v>
      </c>
      <c r="K40" s="39">
        <f t="shared" si="2"/>
        <v>0.19580925536139943</v>
      </c>
      <c r="L40" s="34">
        <f>SUM(L36:L39)</f>
        <v>0</v>
      </c>
      <c r="M40" s="39">
        <f t="shared" si="3"/>
        <v>0</v>
      </c>
      <c r="N40" s="34">
        <f t="shared" si="4"/>
        <v>13000519</v>
      </c>
      <c r="O40" s="39">
        <f t="shared" si="5"/>
        <v>0.6123359382006256</v>
      </c>
      <c r="P40" s="34">
        <f>SUM(P36:P39)</f>
        <v>4189518</v>
      </c>
      <c r="Q40" s="34">
        <f>SUM(Q36:Q39)</f>
        <v>19217723</v>
      </c>
      <c r="R40" s="34">
        <f>SUM(R36:R39)</f>
        <v>21869121</v>
      </c>
      <c r="S40" s="34">
        <f>SUM(S36:S39)</f>
        <v>4431198</v>
      </c>
      <c r="T40" s="39">
        <f t="shared" si="6"/>
        <v>0.20262350736456211</v>
      </c>
      <c r="U40" s="39">
        <f t="shared" si="7"/>
        <v>-7.706614460183725E-3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1050700</v>
      </c>
      <c r="E43" s="33">
        <v>1050700</v>
      </c>
      <c r="F43" s="33">
        <v>116353</v>
      </c>
      <c r="G43" s="38">
        <f t="shared" si="0"/>
        <v>0.1107385552488817</v>
      </c>
      <c r="H43" s="33">
        <v>146953</v>
      </c>
      <c r="I43" s="38">
        <f t="shared" si="1"/>
        <v>0.13986199676406205</v>
      </c>
      <c r="J43" s="33">
        <v>48000</v>
      </c>
      <c r="K43" s="38">
        <f t="shared" si="2"/>
        <v>4.5683829827733891E-2</v>
      </c>
      <c r="L43" s="33">
        <v>0</v>
      </c>
      <c r="M43" s="38">
        <f t="shared" si="3"/>
        <v>0</v>
      </c>
      <c r="N43" s="33">
        <f t="shared" si="4"/>
        <v>311306</v>
      </c>
      <c r="O43" s="38">
        <f t="shared" si="5"/>
        <v>0.29628438184067762</v>
      </c>
      <c r="P43" s="33">
        <v>146213</v>
      </c>
      <c r="Q43" s="33">
        <v>1050700</v>
      </c>
      <c r="R43" s="33">
        <v>1550700</v>
      </c>
      <c r="S43" s="33">
        <v>185453</v>
      </c>
      <c r="T43" s="38">
        <f t="shared" si="6"/>
        <v>0.11959308699297092</v>
      </c>
      <c r="U43" s="38">
        <f t="shared" si="7"/>
        <v>-0.67171181769062938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0</v>
      </c>
      <c r="E44" s="33">
        <v>20000</v>
      </c>
      <c r="F44" s="33">
        <v>17736</v>
      </c>
      <c r="G44" s="38">
        <f t="shared" si="0"/>
        <v>0</v>
      </c>
      <c r="H44" s="33">
        <v>0</v>
      </c>
      <c r="I44" s="38">
        <f t="shared" si="1"/>
        <v>0</v>
      </c>
      <c r="J44" s="33">
        <v>29500</v>
      </c>
      <c r="K44" s="38">
        <f t="shared" si="2"/>
        <v>1.4750000000000001</v>
      </c>
      <c r="L44" s="33">
        <v>0</v>
      </c>
      <c r="M44" s="38">
        <f t="shared" si="3"/>
        <v>0</v>
      </c>
      <c r="N44" s="33">
        <f t="shared" si="4"/>
        <v>47236</v>
      </c>
      <c r="O44" s="38">
        <f t="shared" si="5"/>
        <v>2.3618000000000001</v>
      </c>
      <c r="P44" s="33">
        <v>186911</v>
      </c>
      <c r="Q44" s="33">
        <v>0</v>
      </c>
      <c r="R44" s="33">
        <v>1133484</v>
      </c>
      <c r="S44" s="33">
        <v>234411</v>
      </c>
      <c r="T44" s="38">
        <f t="shared" si="6"/>
        <v>0.20680574229543602</v>
      </c>
      <c r="U44" s="38">
        <f t="shared" si="7"/>
        <v>-0.84217087276832292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23077544</v>
      </c>
      <c r="E46" s="33">
        <v>21675176</v>
      </c>
      <c r="F46" s="33">
        <v>5231957</v>
      </c>
      <c r="G46" s="38">
        <f t="shared" si="0"/>
        <v>0.22671203660146852</v>
      </c>
      <c r="H46" s="33">
        <v>5467310</v>
      </c>
      <c r="I46" s="38">
        <f t="shared" si="1"/>
        <v>0.23691039219771393</v>
      </c>
      <c r="J46" s="33">
        <v>5239927</v>
      </c>
      <c r="K46" s="38">
        <f t="shared" si="2"/>
        <v>0.24174784094025351</v>
      </c>
      <c r="L46" s="33">
        <v>0</v>
      </c>
      <c r="M46" s="38">
        <f t="shared" si="3"/>
        <v>0</v>
      </c>
      <c r="N46" s="33">
        <f t="shared" si="4"/>
        <v>15939194</v>
      </c>
      <c r="O46" s="38">
        <f t="shared" si="5"/>
        <v>0.73536630106256118</v>
      </c>
      <c r="P46" s="33">
        <v>5045787</v>
      </c>
      <c r="Q46" s="33">
        <v>22940979</v>
      </c>
      <c r="R46" s="33">
        <v>22821453</v>
      </c>
      <c r="S46" s="33">
        <v>16159824</v>
      </c>
      <c r="T46" s="38">
        <f t="shared" si="6"/>
        <v>0.70809794626135325</v>
      </c>
      <c r="U46" s="38">
        <f t="shared" si="7"/>
        <v>3.8475662963973756E-2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24128244</v>
      </c>
      <c r="E47" s="34">
        <f>SUM(E41:E46)</f>
        <v>22745876</v>
      </c>
      <c r="F47" s="34">
        <f>SUM(F41:F46)</f>
        <v>5366046</v>
      </c>
      <c r="G47" s="39">
        <f t="shared" si="0"/>
        <v>0.22239687231279656</v>
      </c>
      <c r="H47" s="34">
        <f>SUM(H41:H46)</f>
        <v>5614263</v>
      </c>
      <c r="I47" s="39">
        <f t="shared" si="1"/>
        <v>0.23268427656815804</v>
      </c>
      <c r="J47" s="34">
        <f>SUM(J41:J46)</f>
        <v>5317427</v>
      </c>
      <c r="K47" s="39">
        <f t="shared" si="2"/>
        <v>0.23377543252236141</v>
      </c>
      <c r="L47" s="34">
        <f>SUM(L41:L46)</f>
        <v>0</v>
      </c>
      <c r="M47" s="39">
        <f t="shared" si="3"/>
        <v>0</v>
      </c>
      <c r="N47" s="34">
        <f t="shared" si="4"/>
        <v>16297736</v>
      </c>
      <c r="O47" s="39">
        <f t="shared" si="5"/>
        <v>0.71651388585781439</v>
      </c>
      <c r="P47" s="34">
        <f>SUM(P41:P46)</f>
        <v>5378911</v>
      </c>
      <c r="Q47" s="34">
        <f>SUM(Q41:Q46)</f>
        <v>23991679</v>
      </c>
      <c r="R47" s="34">
        <f>SUM(R41:R46)</f>
        <v>25505637</v>
      </c>
      <c r="S47" s="34">
        <f>SUM(S41:S46)</f>
        <v>16579688</v>
      </c>
      <c r="T47" s="39">
        <f t="shared" si="6"/>
        <v>0.65004014602732718</v>
      </c>
      <c r="U47" s="39">
        <f t="shared" si="7"/>
        <v>-1.1430566521736463E-2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23782845</v>
      </c>
      <c r="E52" s="33">
        <v>25382826</v>
      </c>
      <c r="F52" s="33">
        <v>4843104</v>
      </c>
      <c r="G52" s="38">
        <f t="shared" si="0"/>
        <v>0.2036385470283307</v>
      </c>
      <c r="H52" s="33">
        <v>5125137</v>
      </c>
      <c r="I52" s="38">
        <f t="shared" si="1"/>
        <v>0.21549722079086839</v>
      </c>
      <c r="J52" s="33">
        <v>2748079</v>
      </c>
      <c r="K52" s="38">
        <f t="shared" si="2"/>
        <v>0.10826528929442293</v>
      </c>
      <c r="L52" s="33">
        <v>0</v>
      </c>
      <c r="M52" s="38">
        <f t="shared" si="3"/>
        <v>0</v>
      </c>
      <c r="N52" s="33">
        <f t="shared" si="4"/>
        <v>12716320</v>
      </c>
      <c r="O52" s="38">
        <f t="shared" si="5"/>
        <v>0.50098125401797267</v>
      </c>
      <c r="P52" s="33">
        <v>5348745</v>
      </c>
      <c r="Q52" s="33">
        <v>880000</v>
      </c>
      <c r="R52" s="33">
        <v>22747352</v>
      </c>
      <c r="S52" s="33">
        <v>16060684</v>
      </c>
      <c r="T52" s="38">
        <f t="shared" si="6"/>
        <v>0.70604631255541306</v>
      </c>
      <c r="U52" s="38">
        <f t="shared" si="7"/>
        <v>-0.48621985157265868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23782845</v>
      </c>
      <c r="E53" s="34">
        <f>SUM(E48:E52)</f>
        <v>25382826</v>
      </c>
      <c r="F53" s="34">
        <f>SUM(F48:F52)</f>
        <v>4843104</v>
      </c>
      <c r="G53" s="39">
        <f t="shared" si="0"/>
        <v>0.2036385470283307</v>
      </c>
      <c r="H53" s="34">
        <f>SUM(H48:H52)</f>
        <v>5125137</v>
      </c>
      <c r="I53" s="39">
        <f t="shared" si="1"/>
        <v>0.21549722079086839</v>
      </c>
      <c r="J53" s="34">
        <f>SUM(J48:J52)</f>
        <v>2748079</v>
      </c>
      <c r="K53" s="39">
        <f t="shared" si="2"/>
        <v>0.10826528929442293</v>
      </c>
      <c r="L53" s="34">
        <f>SUM(L48:L52)</f>
        <v>0</v>
      </c>
      <c r="M53" s="39">
        <f t="shared" si="3"/>
        <v>0</v>
      </c>
      <c r="N53" s="34">
        <f t="shared" si="4"/>
        <v>12716320</v>
      </c>
      <c r="O53" s="39">
        <f t="shared" si="5"/>
        <v>0.50098125401797267</v>
      </c>
      <c r="P53" s="34">
        <f>SUM(P48:P52)</f>
        <v>5348745</v>
      </c>
      <c r="Q53" s="34">
        <f>SUM(Q48:Q52)</f>
        <v>880000</v>
      </c>
      <c r="R53" s="34">
        <f>SUM(R48:R52)</f>
        <v>22747352</v>
      </c>
      <c r="S53" s="34">
        <f>SUM(S48:S52)</f>
        <v>16060684</v>
      </c>
      <c r="T53" s="39">
        <f t="shared" si="6"/>
        <v>0.70604631255541306</v>
      </c>
      <c r="U53" s="39">
        <f t="shared" si="7"/>
        <v>-0.48621985157265868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315614256</v>
      </c>
      <c r="E54" s="34">
        <f>SUM(E8:E9,E11:E18,E20:E26,E28:E34,E36:E39,E41:E46,E48:E52)</f>
        <v>310877517</v>
      </c>
      <c r="F54" s="34">
        <f>SUM(F8:F9,F11:F18,F20:F26,F28:F34,F36:F39,F41:F46,F48:F52)</f>
        <v>53931479</v>
      </c>
      <c r="G54" s="39">
        <f t="shared" si="0"/>
        <v>0.17087782942225524</v>
      </c>
      <c r="H54" s="34">
        <f>SUM(H8:H9,H11:H18,H20:H26,H28:H34,H36:H39,H41:H46,H48:H52)</f>
        <v>69300146</v>
      </c>
      <c r="I54" s="39">
        <f t="shared" si="1"/>
        <v>0.21957229333772554</v>
      </c>
      <c r="J54" s="34">
        <f>SUM(J8:J9,J11:J18,J20:J26,J28:J34,J36:J39,J41:J46,J48:J52)</f>
        <v>58747598</v>
      </c>
      <c r="K54" s="39">
        <f t="shared" si="2"/>
        <v>0.18897345349036612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181979223</v>
      </c>
      <c r="O54" s="39">
        <f t="shared" si="5"/>
        <v>0.58537273700625958</v>
      </c>
      <c r="P54" s="34">
        <f>SUM(P8:P9,P11:P18,P20:P26,P28:P34,P36:P39,P41:P46,P48:P52)</f>
        <v>42777016</v>
      </c>
      <c r="Q54" s="34">
        <f>SUM(Q8:Q9,Q11:Q18,Q20:Q26,Q28:Q34,Q36:Q39,Q41:Q46,Q48:Q52)</f>
        <v>185811149</v>
      </c>
      <c r="R54" s="34">
        <f>SUM(R8:R9,R11:R18,R20:R26,R28:R34,R36:R39,R41:R46,R48:R52)</f>
        <v>165110338</v>
      </c>
      <c r="S54" s="34">
        <f>SUM(S8:S9,S11:S18,S20:S26,S28:S34,S36:S39,S41:S46,S48:S52)</f>
        <v>125048396</v>
      </c>
      <c r="T54" s="39">
        <f t="shared" si="6"/>
        <v>0.75736260681629763</v>
      </c>
      <c r="U54" s="39">
        <f t="shared" si="7"/>
        <v>0.37334492896839744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13384844</v>
      </c>
      <c r="E57" s="33">
        <v>14945226</v>
      </c>
      <c r="F57" s="33">
        <v>3339088</v>
      </c>
      <c r="G57" s="38">
        <f t="shared" ref="G57:G85" si="8">IF(($D57      =0),0,($F57      /$D57      ))</f>
        <v>0.24946783092877287</v>
      </c>
      <c r="H57" s="33">
        <v>3974862</v>
      </c>
      <c r="I57" s="38">
        <f t="shared" ref="I57:I85" si="9">IF(($D57      =0),0,($H57      /$D57      ))</f>
        <v>0.29696737593654438</v>
      </c>
      <c r="J57" s="33">
        <v>2467633</v>
      </c>
      <c r="K57" s="38">
        <f t="shared" ref="K57:K85" si="10">IF(($E57      =0),0,($J57      /$E57      ))</f>
        <v>0.16511178887492234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9781583</v>
      </c>
      <c r="O57" s="38">
        <f t="shared" ref="O57:O85" si="13">IF(($E57      =0),0,($N57      /$E57      ))</f>
        <v>0.65449548906118915</v>
      </c>
      <c r="P57" s="33">
        <v>3334974</v>
      </c>
      <c r="Q57" s="33">
        <v>14315682</v>
      </c>
      <c r="R57" s="33">
        <v>14095238</v>
      </c>
      <c r="S57" s="33">
        <v>10170025</v>
      </c>
      <c r="T57" s="38">
        <f t="shared" ref="T57:T85" si="14">IF(($R57      =0),0,($S57      /$R57      ))</f>
        <v>0.72152204879406789</v>
      </c>
      <c r="U57" s="38">
        <f t="shared" ref="U57:U85" si="15">IF(($P57      =0),0,(($J57      /$P57      )-1))</f>
        <v>-0.26007429143375627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13384844</v>
      </c>
      <c r="E58" s="34">
        <f>E57</f>
        <v>14945226</v>
      </c>
      <c r="F58" s="34">
        <f>F57</f>
        <v>3339088</v>
      </c>
      <c r="G58" s="39">
        <f t="shared" si="8"/>
        <v>0.24946783092877287</v>
      </c>
      <c r="H58" s="34">
        <f>H57</f>
        <v>3974862</v>
      </c>
      <c r="I58" s="39">
        <f t="shared" si="9"/>
        <v>0.29696737593654438</v>
      </c>
      <c r="J58" s="34">
        <f>J57</f>
        <v>2467633</v>
      </c>
      <c r="K58" s="39">
        <f t="shared" si="10"/>
        <v>0.16511178887492234</v>
      </c>
      <c r="L58" s="34">
        <f>L57</f>
        <v>0</v>
      </c>
      <c r="M58" s="39">
        <f t="shared" si="11"/>
        <v>0</v>
      </c>
      <c r="N58" s="34">
        <f t="shared" si="12"/>
        <v>9781583</v>
      </c>
      <c r="O58" s="39">
        <f t="shared" si="13"/>
        <v>0.65449548906118915</v>
      </c>
      <c r="P58" s="34">
        <f>P57</f>
        <v>3334974</v>
      </c>
      <c r="Q58" s="34">
        <f>Q57</f>
        <v>14315682</v>
      </c>
      <c r="R58" s="34">
        <f>R57</f>
        <v>14095238</v>
      </c>
      <c r="S58" s="34">
        <f>S57</f>
        <v>10170025</v>
      </c>
      <c r="T58" s="39">
        <f t="shared" si="14"/>
        <v>0.72152204879406789</v>
      </c>
      <c r="U58" s="39">
        <f t="shared" si="15"/>
        <v>-0.26007429143375627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200000</v>
      </c>
      <c r="E59" s="33">
        <v>200000</v>
      </c>
      <c r="F59" s="33">
        <v>5913</v>
      </c>
      <c r="G59" s="38">
        <f t="shared" si="8"/>
        <v>2.9565000000000001E-2</v>
      </c>
      <c r="H59" s="33">
        <v>90396</v>
      </c>
      <c r="I59" s="38">
        <f t="shared" si="9"/>
        <v>0.45197999999999999</v>
      </c>
      <c r="J59" s="33">
        <v>89487</v>
      </c>
      <c r="K59" s="38">
        <f t="shared" si="10"/>
        <v>0.44743500000000003</v>
      </c>
      <c r="L59" s="33">
        <v>0</v>
      </c>
      <c r="M59" s="38">
        <f t="shared" si="11"/>
        <v>0</v>
      </c>
      <c r="N59" s="33">
        <f t="shared" si="12"/>
        <v>185796</v>
      </c>
      <c r="O59" s="38">
        <f t="shared" si="13"/>
        <v>0.92898000000000003</v>
      </c>
      <c r="P59" s="33">
        <v>4878</v>
      </c>
      <c r="Q59" s="33">
        <v>210400</v>
      </c>
      <c r="R59" s="33">
        <v>100000</v>
      </c>
      <c r="S59" s="33">
        <v>5728</v>
      </c>
      <c r="T59" s="38">
        <f t="shared" si="14"/>
        <v>5.7279999999999998E-2</v>
      </c>
      <c r="U59" s="38">
        <f t="shared" si="15"/>
        <v>17.345018450184501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200000</v>
      </c>
      <c r="E63" s="34">
        <f>SUM(E59:E62)</f>
        <v>200000</v>
      </c>
      <c r="F63" s="34">
        <f>SUM(F59:F62)</f>
        <v>5913</v>
      </c>
      <c r="G63" s="39">
        <f t="shared" si="8"/>
        <v>2.9565000000000001E-2</v>
      </c>
      <c r="H63" s="34">
        <f>SUM(H59:H62)</f>
        <v>90396</v>
      </c>
      <c r="I63" s="39">
        <f t="shared" si="9"/>
        <v>0.45197999999999999</v>
      </c>
      <c r="J63" s="34">
        <f>SUM(J59:J62)</f>
        <v>89487</v>
      </c>
      <c r="K63" s="39">
        <f t="shared" si="10"/>
        <v>0.44743500000000003</v>
      </c>
      <c r="L63" s="34">
        <f>SUM(L59:L62)</f>
        <v>0</v>
      </c>
      <c r="M63" s="39">
        <f t="shared" si="11"/>
        <v>0</v>
      </c>
      <c r="N63" s="34">
        <f t="shared" si="12"/>
        <v>185796</v>
      </c>
      <c r="O63" s="39">
        <f t="shared" si="13"/>
        <v>0.92898000000000003</v>
      </c>
      <c r="P63" s="34">
        <f>SUM(P59:P62)</f>
        <v>4878</v>
      </c>
      <c r="Q63" s="34">
        <f>SUM(Q59:Q62)</f>
        <v>210400</v>
      </c>
      <c r="R63" s="34">
        <f>SUM(R59:R62)</f>
        <v>100000</v>
      </c>
      <c r="S63" s="34">
        <f>SUM(S59:S62)</f>
        <v>5728</v>
      </c>
      <c r="T63" s="39">
        <f t="shared" si="14"/>
        <v>5.7279999999999998E-2</v>
      </c>
      <c r="U63" s="39">
        <f t="shared" si="15"/>
        <v>17.345018450184501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16583316</v>
      </c>
      <c r="E67" s="33">
        <v>16997878</v>
      </c>
      <c r="F67" s="33">
        <v>2462991</v>
      </c>
      <c r="G67" s="38">
        <f t="shared" si="8"/>
        <v>0.14852222559106995</v>
      </c>
      <c r="H67" s="33">
        <v>3098732</v>
      </c>
      <c r="I67" s="38">
        <f t="shared" si="9"/>
        <v>0.18685840636456544</v>
      </c>
      <c r="J67" s="33">
        <v>2584795</v>
      </c>
      <c r="K67" s="38">
        <f t="shared" si="10"/>
        <v>0.15206574608901183</v>
      </c>
      <c r="L67" s="33">
        <v>0</v>
      </c>
      <c r="M67" s="38">
        <f t="shared" si="11"/>
        <v>0</v>
      </c>
      <c r="N67" s="33">
        <f t="shared" si="12"/>
        <v>8146518</v>
      </c>
      <c r="O67" s="38">
        <f t="shared" si="13"/>
        <v>0.47926676494560083</v>
      </c>
      <c r="P67" s="33">
        <v>2609609</v>
      </c>
      <c r="Q67" s="33">
        <v>15313846</v>
      </c>
      <c r="R67" s="33">
        <v>15433846</v>
      </c>
      <c r="S67" s="33">
        <v>7416964</v>
      </c>
      <c r="T67" s="38">
        <f t="shared" si="14"/>
        <v>0.48056485726240888</v>
      </c>
      <c r="U67" s="38">
        <f t="shared" si="15"/>
        <v>-9.5087041775223646E-3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16822170</v>
      </c>
      <c r="E69" s="33">
        <v>17766349</v>
      </c>
      <c r="F69" s="33">
        <v>4155802</v>
      </c>
      <c r="G69" s="38">
        <f t="shared" si="8"/>
        <v>0.2470431579279011</v>
      </c>
      <c r="H69" s="33">
        <v>4794642</v>
      </c>
      <c r="I69" s="38">
        <f t="shared" si="9"/>
        <v>0.2850192335471583</v>
      </c>
      <c r="J69" s="33">
        <v>4991000</v>
      </c>
      <c r="K69" s="38">
        <f t="shared" si="10"/>
        <v>0.28092434748411166</v>
      </c>
      <c r="L69" s="33">
        <v>0</v>
      </c>
      <c r="M69" s="38">
        <f t="shared" si="11"/>
        <v>0</v>
      </c>
      <c r="N69" s="33">
        <f t="shared" si="12"/>
        <v>13941444</v>
      </c>
      <c r="O69" s="38">
        <f t="shared" si="13"/>
        <v>0.78471069098102264</v>
      </c>
      <c r="P69" s="33">
        <v>4778918</v>
      </c>
      <c r="Q69" s="33">
        <v>15993334</v>
      </c>
      <c r="R69" s="33">
        <v>19683334</v>
      </c>
      <c r="S69" s="33">
        <v>12481055</v>
      </c>
      <c r="T69" s="38">
        <f t="shared" si="14"/>
        <v>0.63409252721109133</v>
      </c>
      <c r="U69" s="38">
        <f t="shared" si="15"/>
        <v>4.4378664793997213E-2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33405486</v>
      </c>
      <c r="E70" s="34">
        <f>SUM(E64:E69)</f>
        <v>34764227</v>
      </c>
      <c r="F70" s="34">
        <f>SUM(F64:F69)</f>
        <v>6618793</v>
      </c>
      <c r="G70" s="39">
        <f t="shared" si="8"/>
        <v>0.19813491113405743</v>
      </c>
      <c r="H70" s="34">
        <f>SUM(H64:H69)</f>
        <v>7893374</v>
      </c>
      <c r="I70" s="39">
        <f t="shared" si="9"/>
        <v>0.23628975192877003</v>
      </c>
      <c r="J70" s="34">
        <f>SUM(J64:J69)</f>
        <v>7575795</v>
      </c>
      <c r="K70" s="39">
        <f t="shared" si="10"/>
        <v>0.2179192708642709</v>
      </c>
      <c r="L70" s="34">
        <f>SUM(L64:L69)</f>
        <v>0</v>
      </c>
      <c r="M70" s="39">
        <f t="shared" si="11"/>
        <v>0</v>
      </c>
      <c r="N70" s="34">
        <f t="shared" si="12"/>
        <v>22087962</v>
      </c>
      <c r="O70" s="39">
        <f t="shared" si="13"/>
        <v>0.63536468105561505</v>
      </c>
      <c r="P70" s="34">
        <f>SUM(P64:P69)</f>
        <v>7388527</v>
      </c>
      <c r="Q70" s="34">
        <f>SUM(Q64:Q69)</f>
        <v>31307180</v>
      </c>
      <c r="R70" s="34">
        <f>SUM(R64:R69)</f>
        <v>35117180</v>
      </c>
      <c r="S70" s="34">
        <f>SUM(S64:S69)</f>
        <v>19898019</v>
      </c>
      <c r="T70" s="39">
        <f t="shared" si="14"/>
        <v>0.56661779220313246</v>
      </c>
      <c r="U70" s="39">
        <f t="shared" si="15"/>
        <v>2.5345782725027632E-2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654804</v>
      </c>
      <c r="R71" s="33">
        <v>654804</v>
      </c>
      <c r="S71" s="33">
        <v>0</v>
      </c>
      <c r="T71" s="38">
        <f t="shared" si="14"/>
        <v>0</v>
      </c>
      <c r="U71" s="38">
        <f t="shared" si="15"/>
        <v>0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255500</v>
      </c>
      <c r="E77" s="33">
        <v>255500</v>
      </c>
      <c r="F77" s="33">
        <v>48779</v>
      </c>
      <c r="G77" s="38">
        <f t="shared" si="8"/>
        <v>0.19091585127201566</v>
      </c>
      <c r="H77" s="33">
        <v>26384</v>
      </c>
      <c r="I77" s="38">
        <f t="shared" si="9"/>
        <v>0.10326418786692759</v>
      </c>
      <c r="J77" s="33">
        <v>36672</v>
      </c>
      <c r="K77" s="38">
        <f t="shared" si="10"/>
        <v>0.14353033268101761</v>
      </c>
      <c r="L77" s="33">
        <v>0</v>
      </c>
      <c r="M77" s="38">
        <f t="shared" si="11"/>
        <v>0</v>
      </c>
      <c r="N77" s="33">
        <f t="shared" si="12"/>
        <v>111835</v>
      </c>
      <c r="O77" s="38">
        <f t="shared" si="13"/>
        <v>0.43771037181996086</v>
      </c>
      <c r="P77" s="33">
        <v>55040</v>
      </c>
      <c r="Q77" s="33">
        <v>339689</v>
      </c>
      <c r="R77" s="33">
        <v>1083363</v>
      </c>
      <c r="S77" s="33">
        <v>162785</v>
      </c>
      <c r="T77" s="38">
        <f t="shared" si="14"/>
        <v>0.15025896213919065</v>
      </c>
      <c r="U77" s="38">
        <f t="shared" si="15"/>
        <v>-0.33372093023255811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255500</v>
      </c>
      <c r="E78" s="34">
        <f>SUM(E71:E77)</f>
        <v>255500</v>
      </c>
      <c r="F78" s="34">
        <f>SUM(F71:F77)</f>
        <v>48779</v>
      </c>
      <c r="G78" s="39">
        <f t="shared" si="8"/>
        <v>0.19091585127201566</v>
      </c>
      <c r="H78" s="34">
        <f>SUM(H71:H77)</f>
        <v>26384</v>
      </c>
      <c r="I78" s="39">
        <f t="shared" si="9"/>
        <v>0.10326418786692759</v>
      </c>
      <c r="J78" s="34">
        <f>SUM(J71:J77)</f>
        <v>36672</v>
      </c>
      <c r="K78" s="39">
        <f t="shared" si="10"/>
        <v>0.14353033268101761</v>
      </c>
      <c r="L78" s="34">
        <f>SUM(L71:L77)</f>
        <v>0</v>
      </c>
      <c r="M78" s="39">
        <f t="shared" si="11"/>
        <v>0</v>
      </c>
      <c r="N78" s="34">
        <f t="shared" si="12"/>
        <v>111835</v>
      </c>
      <c r="O78" s="39">
        <f t="shared" si="13"/>
        <v>0.43771037181996086</v>
      </c>
      <c r="P78" s="34">
        <f>SUM(P71:P77)</f>
        <v>55040</v>
      </c>
      <c r="Q78" s="34">
        <f>SUM(Q71:Q77)</f>
        <v>994493</v>
      </c>
      <c r="R78" s="34">
        <f>SUM(R71:R77)</f>
        <v>1738167</v>
      </c>
      <c r="S78" s="34">
        <f>SUM(S71:S77)</f>
        <v>162785</v>
      </c>
      <c r="T78" s="39">
        <f t="shared" si="14"/>
        <v>9.3653256562804377E-2</v>
      </c>
      <c r="U78" s="39">
        <f t="shared" si="15"/>
        <v>-0.33372093023255811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2428000</v>
      </c>
      <c r="E83" s="33">
        <v>2356980</v>
      </c>
      <c r="F83" s="33">
        <v>744045</v>
      </c>
      <c r="G83" s="38">
        <f t="shared" si="8"/>
        <v>0.30644357495881386</v>
      </c>
      <c r="H83" s="33">
        <v>453915</v>
      </c>
      <c r="I83" s="38">
        <f t="shared" si="9"/>
        <v>0.18695016474464579</v>
      </c>
      <c r="J83" s="33">
        <v>458596</v>
      </c>
      <c r="K83" s="38">
        <f t="shared" si="10"/>
        <v>0.19456932175920033</v>
      </c>
      <c r="L83" s="33">
        <v>0</v>
      </c>
      <c r="M83" s="38">
        <f t="shared" si="11"/>
        <v>0</v>
      </c>
      <c r="N83" s="33">
        <f t="shared" si="12"/>
        <v>1656556</v>
      </c>
      <c r="O83" s="38">
        <f t="shared" si="13"/>
        <v>0.70282989248954175</v>
      </c>
      <c r="P83" s="33">
        <v>350475</v>
      </c>
      <c r="Q83" s="33">
        <v>3600680</v>
      </c>
      <c r="R83" s="33">
        <v>1888700</v>
      </c>
      <c r="S83" s="33">
        <v>1533520</v>
      </c>
      <c r="T83" s="38">
        <f t="shared" si="14"/>
        <v>0.81194472388415317</v>
      </c>
      <c r="U83" s="38">
        <f t="shared" si="15"/>
        <v>0.30849846636707334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2428000</v>
      </c>
      <c r="E84" s="34">
        <f>SUM(E79:E83)</f>
        <v>2356980</v>
      </c>
      <c r="F84" s="34">
        <f>SUM(F79:F83)</f>
        <v>744045</v>
      </c>
      <c r="G84" s="39">
        <f t="shared" si="8"/>
        <v>0.30644357495881386</v>
      </c>
      <c r="H84" s="34">
        <f>SUM(H79:H83)</f>
        <v>453915</v>
      </c>
      <c r="I84" s="39">
        <f t="shared" si="9"/>
        <v>0.18695016474464579</v>
      </c>
      <c r="J84" s="34">
        <f>SUM(J79:J83)</f>
        <v>458596</v>
      </c>
      <c r="K84" s="39">
        <f t="shared" si="10"/>
        <v>0.19456932175920033</v>
      </c>
      <c r="L84" s="34">
        <f>SUM(L79:L83)</f>
        <v>0</v>
      </c>
      <c r="M84" s="39">
        <f t="shared" si="11"/>
        <v>0</v>
      </c>
      <c r="N84" s="34">
        <f t="shared" si="12"/>
        <v>1656556</v>
      </c>
      <c r="O84" s="39">
        <f t="shared" si="13"/>
        <v>0.70282989248954175</v>
      </c>
      <c r="P84" s="34">
        <f>SUM(P79:P83)</f>
        <v>350475</v>
      </c>
      <c r="Q84" s="34">
        <f>SUM(Q79:Q83)</f>
        <v>3600680</v>
      </c>
      <c r="R84" s="34">
        <f>SUM(R79:R83)</f>
        <v>1888700</v>
      </c>
      <c r="S84" s="34">
        <f>SUM(S79:S83)</f>
        <v>1533520</v>
      </c>
      <c r="T84" s="39">
        <f t="shared" si="14"/>
        <v>0.81194472388415317</v>
      </c>
      <c r="U84" s="39">
        <f t="shared" si="15"/>
        <v>0.30849846636707334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49673830</v>
      </c>
      <c r="E85" s="34">
        <f>SUM(E57,E59:E62,E64:E69,E71:E77,E79:E83)</f>
        <v>52521933</v>
      </c>
      <c r="F85" s="34">
        <f>SUM(F57,F59:F62,F64:F69,F71:F77,F79:F83)</f>
        <v>10756618</v>
      </c>
      <c r="G85" s="39">
        <f t="shared" si="8"/>
        <v>0.2165449694537345</v>
      </c>
      <c r="H85" s="34">
        <f>SUM(H57,H59:H62,H64:H69,H71:H77,H79:H83)</f>
        <v>12438931</v>
      </c>
      <c r="I85" s="39">
        <f t="shared" si="9"/>
        <v>0.25041215867590638</v>
      </c>
      <c r="J85" s="34">
        <f>SUM(J57,J59:J62,J64:J69,J71:J77,J79:J83)</f>
        <v>10628183</v>
      </c>
      <c r="K85" s="39">
        <f t="shared" si="10"/>
        <v>0.20235704196187904</v>
      </c>
      <c r="L85" s="34">
        <f>SUM(L57,L59:L62,L64:L69,L71:L77,L79:L83)</f>
        <v>0</v>
      </c>
      <c r="M85" s="39">
        <f t="shared" si="11"/>
        <v>0</v>
      </c>
      <c r="N85" s="34">
        <f t="shared" si="12"/>
        <v>33823732</v>
      </c>
      <c r="O85" s="39">
        <f t="shared" si="13"/>
        <v>0.6439925202295963</v>
      </c>
      <c r="P85" s="34">
        <f>SUM(P57,P59:P62,P64:P69,P71:P77,P79:P83)</f>
        <v>11133894</v>
      </c>
      <c r="Q85" s="34">
        <f>SUM(Q57,Q59:Q62,Q64:Q69,Q71:Q77,Q79:Q83)</f>
        <v>50428435</v>
      </c>
      <c r="R85" s="34">
        <f>SUM(R57,R59:R62,R64:R69,R71:R77,R79:R83)</f>
        <v>52939285</v>
      </c>
      <c r="S85" s="34">
        <f>SUM(S57,S59:S62,S64:S69,S71:S77,S79:S83)</f>
        <v>31770077</v>
      </c>
      <c r="T85" s="39">
        <f t="shared" si="14"/>
        <v>0.60012289550189424</v>
      </c>
      <c r="U85" s="39">
        <f t="shared" si="15"/>
        <v>-4.5420856350886774E-2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1172268383</v>
      </c>
      <c r="E88" s="33">
        <v>1153976433</v>
      </c>
      <c r="F88" s="33">
        <v>279220837</v>
      </c>
      <c r="G88" s="38">
        <f t="shared" ref="G88:G99" si="16">IF(($D88      =0),0,($F88      /$D88      ))</f>
        <v>0.23818849083469651</v>
      </c>
      <c r="H88" s="33">
        <v>294868316</v>
      </c>
      <c r="I88" s="38">
        <f t="shared" ref="I88:I99" si="17">IF(($D88      =0),0,($H88      /$D88      ))</f>
        <v>0.25153652548863464</v>
      </c>
      <c r="J88" s="33">
        <v>290301901</v>
      </c>
      <c r="K88" s="38">
        <f t="shared" ref="K88:K99" si="18">IF(($E88      =0),0,($J88      /$E88      ))</f>
        <v>0.25156657683666922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864391054</v>
      </c>
      <c r="O88" s="38">
        <f t="shared" ref="O88:O99" si="21">IF(($E88      =0),0,($N88      /$E88      ))</f>
        <v>0.74905433878994998</v>
      </c>
      <c r="P88" s="33">
        <v>434257092</v>
      </c>
      <c r="Q88" s="33">
        <v>1615672144</v>
      </c>
      <c r="R88" s="33">
        <v>1579256437</v>
      </c>
      <c r="S88" s="33">
        <v>1204101375</v>
      </c>
      <c r="T88" s="38">
        <f t="shared" ref="T88:T99" si="22">IF(($R88      =0),0,($S88      /$R88      ))</f>
        <v>0.7624482932533394</v>
      </c>
      <c r="U88" s="38">
        <f t="shared" ref="U88:U99" si="23">IF(($P88      =0),0,(($J88      /$P88      )-1))</f>
        <v>-0.33149761662384092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1052322000</v>
      </c>
      <c r="E89" s="33">
        <v>1065101000</v>
      </c>
      <c r="F89" s="33">
        <v>256098647</v>
      </c>
      <c r="G89" s="38">
        <f t="shared" si="16"/>
        <v>0.24336528838131294</v>
      </c>
      <c r="H89" s="33">
        <v>321485832</v>
      </c>
      <c r="I89" s="38">
        <f t="shared" si="17"/>
        <v>0.30550138835831619</v>
      </c>
      <c r="J89" s="33">
        <v>248319972</v>
      </c>
      <c r="K89" s="38">
        <f t="shared" si="18"/>
        <v>0.2331421827601326</v>
      </c>
      <c r="L89" s="33">
        <v>0</v>
      </c>
      <c r="M89" s="38">
        <f t="shared" si="19"/>
        <v>0</v>
      </c>
      <c r="N89" s="33">
        <f t="shared" si="20"/>
        <v>825904451</v>
      </c>
      <c r="O89" s="38">
        <f t="shared" si="21"/>
        <v>0.77542359926429516</v>
      </c>
      <c r="P89" s="33">
        <v>212870815</v>
      </c>
      <c r="Q89" s="33">
        <v>932697000</v>
      </c>
      <c r="R89" s="33">
        <v>1014029000</v>
      </c>
      <c r="S89" s="33">
        <v>715455749</v>
      </c>
      <c r="T89" s="38">
        <f t="shared" si="22"/>
        <v>0.70555748307001087</v>
      </c>
      <c r="U89" s="38">
        <f t="shared" si="23"/>
        <v>0.16652896734575862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989671242</v>
      </c>
      <c r="E90" s="33">
        <v>975327721</v>
      </c>
      <c r="F90" s="33">
        <v>234588583</v>
      </c>
      <c r="G90" s="38">
        <f t="shared" si="16"/>
        <v>0.23703687956611352</v>
      </c>
      <c r="H90" s="33">
        <v>229160679</v>
      </c>
      <c r="I90" s="38">
        <f t="shared" si="17"/>
        <v>0.2315523269493972</v>
      </c>
      <c r="J90" s="33">
        <v>217342024</v>
      </c>
      <c r="K90" s="38">
        <f t="shared" si="18"/>
        <v>0.22283999451708397</v>
      </c>
      <c r="L90" s="33">
        <v>0</v>
      </c>
      <c r="M90" s="38">
        <f t="shared" si="19"/>
        <v>0</v>
      </c>
      <c r="N90" s="33">
        <f t="shared" si="20"/>
        <v>681091286</v>
      </c>
      <c r="O90" s="38">
        <f t="shared" si="21"/>
        <v>0.69832044279606809</v>
      </c>
      <c r="P90" s="33">
        <v>282158769</v>
      </c>
      <c r="Q90" s="33">
        <v>942086000</v>
      </c>
      <c r="R90" s="33">
        <v>939820192</v>
      </c>
      <c r="S90" s="33">
        <v>866673653</v>
      </c>
      <c r="T90" s="38">
        <f t="shared" si="22"/>
        <v>0.92216964519102396</v>
      </c>
      <c r="U90" s="38">
        <f t="shared" si="23"/>
        <v>-0.22971728020262239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3214261625</v>
      </c>
      <c r="E91" s="34">
        <f>SUM(E88:E90)</f>
        <v>3194405154</v>
      </c>
      <c r="F91" s="34">
        <f>SUM(F88:F90)</f>
        <v>769908067</v>
      </c>
      <c r="G91" s="39">
        <f t="shared" si="16"/>
        <v>0.23952874931268234</v>
      </c>
      <c r="H91" s="34">
        <f>SUM(H88:H90)</f>
        <v>845514827</v>
      </c>
      <c r="I91" s="39">
        <f t="shared" si="17"/>
        <v>0.26305102871020963</v>
      </c>
      <c r="J91" s="34">
        <f>SUM(J88:J90)</f>
        <v>755963897</v>
      </c>
      <c r="K91" s="39">
        <f t="shared" si="18"/>
        <v>0.2366524784914619</v>
      </c>
      <c r="L91" s="34">
        <f>SUM(L88:L90)</f>
        <v>0</v>
      </c>
      <c r="M91" s="39">
        <f t="shared" si="19"/>
        <v>0</v>
      </c>
      <c r="N91" s="34">
        <f t="shared" si="20"/>
        <v>2371386791</v>
      </c>
      <c r="O91" s="39">
        <f t="shared" si="21"/>
        <v>0.74235630005498043</v>
      </c>
      <c r="P91" s="34">
        <f>SUM(P88:P90)</f>
        <v>929286676</v>
      </c>
      <c r="Q91" s="34">
        <f>SUM(Q88:Q90)</f>
        <v>3490455144</v>
      </c>
      <c r="R91" s="34">
        <f>SUM(R88:R90)</f>
        <v>3533105629</v>
      </c>
      <c r="S91" s="34">
        <f>SUM(S88:S90)</f>
        <v>2786230777</v>
      </c>
      <c r="T91" s="39">
        <f t="shared" si="22"/>
        <v>0.78860670174432534</v>
      </c>
      <c r="U91" s="39">
        <f t="shared" si="23"/>
        <v>-0.18651163680302241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120067141</v>
      </c>
      <c r="E92" s="33">
        <v>126148703</v>
      </c>
      <c r="F92" s="33">
        <v>15836951</v>
      </c>
      <c r="G92" s="38">
        <f t="shared" si="16"/>
        <v>0.13190079207432781</v>
      </c>
      <c r="H92" s="33">
        <v>11845890</v>
      </c>
      <c r="I92" s="38">
        <f t="shared" si="17"/>
        <v>9.8660548600886563E-2</v>
      </c>
      <c r="J92" s="33">
        <v>22699954</v>
      </c>
      <c r="K92" s="38">
        <f t="shared" si="18"/>
        <v>0.17994599595685101</v>
      </c>
      <c r="L92" s="33">
        <v>0</v>
      </c>
      <c r="M92" s="38">
        <f t="shared" si="19"/>
        <v>0</v>
      </c>
      <c r="N92" s="33">
        <f t="shared" si="20"/>
        <v>50382795</v>
      </c>
      <c r="O92" s="38">
        <f t="shared" si="21"/>
        <v>0.3993920968018197</v>
      </c>
      <c r="P92" s="33">
        <v>16667428</v>
      </c>
      <c r="Q92" s="33">
        <v>84852096</v>
      </c>
      <c r="R92" s="33">
        <v>83410543</v>
      </c>
      <c r="S92" s="33">
        <v>49411176</v>
      </c>
      <c r="T92" s="38">
        <f t="shared" si="22"/>
        <v>0.59238525758068739</v>
      </c>
      <c r="U92" s="38">
        <f t="shared" si="23"/>
        <v>0.36193502680797551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5876285</v>
      </c>
      <c r="E93" s="33">
        <v>5728086</v>
      </c>
      <c r="F93" s="33">
        <v>909044</v>
      </c>
      <c r="G93" s="38">
        <f t="shared" si="16"/>
        <v>0.15469705774992193</v>
      </c>
      <c r="H93" s="33">
        <v>1073160</v>
      </c>
      <c r="I93" s="38">
        <f t="shared" si="17"/>
        <v>0.18262558742470797</v>
      </c>
      <c r="J93" s="33">
        <v>1004727</v>
      </c>
      <c r="K93" s="38">
        <f t="shared" si="18"/>
        <v>0.17540361649598138</v>
      </c>
      <c r="L93" s="33">
        <v>0</v>
      </c>
      <c r="M93" s="38">
        <f t="shared" si="19"/>
        <v>0</v>
      </c>
      <c r="N93" s="33">
        <f t="shared" si="20"/>
        <v>2986931</v>
      </c>
      <c r="O93" s="38">
        <f t="shared" si="21"/>
        <v>0.52145358851106638</v>
      </c>
      <c r="P93" s="33">
        <v>1135104</v>
      </c>
      <c r="Q93" s="33">
        <v>5730193</v>
      </c>
      <c r="R93" s="33">
        <v>5606197</v>
      </c>
      <c r="S93" s="33">
        <v>2983412</v>
      </c>
      <c r="T93" s="38">
        <f t="shared" si="22"/>
        <v>0.53216324720661801</v>
      </c>
      <c r="U93" s="38">
        <f t="shared" si="23"/>
        <v>-0.11485907899188097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6616268</v>
      </c>
      <c r="E94" s="33">
        <v>6568102</v>
      </c>
      <c r="F94" s="33">
        <v>1970434</v>
      </c>
      <c r="G94" s="38">
        <f t="shared" si="16"/>
        <v>0.29781653342941972</v>
      </c>
      <c r="H94" s="33">
        <v>1630055</v>
      </c>
      <c r="I94" s="38">
        <f t="shared" si="17"/>
        <v>0.24637076369941482</v>
      </c>
      <c r="J94" s="33">
        <v>1846890</v>
      </c>
      <c r="K94" s="38">
        <f t="shared" si="18"/>
        <v>0.28119082194521339</v>
      </c>
      <c r="L94" s="33">
        <v>0</v>
      </c>
      <c r="M94" s="38">
        <f t="shared" si="19"/>
        <v>0</v>
      </c>
      <c r="N94" s="33">
        <f t="shared" si="20"/>
        <v>5447379</v>
      </c>
      <c r="O94" s="38">
        <f t="shared" si="21"/>
        <v>0.82936881918094452</v>
      </c>
      <c r="P94" s="33">
        <v>1633353</v>
      </c>
      <c r="Q94" s="33">
        <v>6423027</v>
      </c>
      <c r="R94" s="33">
        <v>6442438</v>
      </c>
      <c r="S94" s="33">
        <v>5308577</v>
      </c>
      <c r="T94" s="38">
        <f t="shared" si="22"/>
        <v>0.82400125542535296</v>
      </c>
      <c r="U94" s="38">
        <f t="shared" si="23"/>
        <v>0.13073536461499757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23332348</v>
      </c>
      <c r="E95" s="33">
        <v>24451998</v>
      </c>
      <c r="F95" s="33">
        <v>1336986</v>
      </c>
      <c r="G95" s="38">
        <f t="shared" si="16"/>
        <v>5.7301819773989314E-2</v>
      </c>
      <c r="H95" s="33">
        <v>3833554</v>
      </c>
      <c r="I95" s="38">
        <f t="shared" si="17"/>
        <v>0.16430210967194558</v>
      </c>
      <c r="J95" s="33">
        <v>10937515</v>
      </c>
      <c r="K95" s="38">
        <f t="shared" si="18"/>
        <v>0.44730557396577569</v>
      </c>
      <c r="L95" s="33">
        <v>0</v>
      </c>
      <c r="M95" s="38">
        <f t="shared" si="19"/>
        <v>0</v>
      </c>
      <c r="N95" s="33">
        <f t="shared" si="20"/>
        <v>16108055</v>
      </c>
      <c r="O95" s="38">
        <f t="shared" si="21"/>
        <v>0.65876232281713742</v>
      </c>
      <c r="P95" s="33">
        <v>5319039</v>
      </c>
      <c r="Q95" s="33">
        <v>24767028</v>
      </c>
      <c r="R95" s="33">
        <v>23964714</v>
      </c>
      <c r="S95" s="33">
        <v>7424125</v>
      </c>
      <c r="T95" s="38">
        <f t="shared" si="22"/>
        <v>0.30979401631915993</v>
      </c>
      <c r="U95" s="38">
        <f t="shared" si="23"/>
        <v>1.0562953195116638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155892042</v>
      </c>
      <c r="E96" s="34">
        <f>SUM(E92:E95)</f>
        <v>162896889</v>
      </c>
      <c r="F96" s="34">
        <f>SUM(F92:F95)</f>
        <v>20053415</v>
      </c>
      <c r="G96" s="39">
        <f t="shared" si="16"/>
        <v>0.12863655349385955</v>
      </c>
      <c r="H96" s="34">
        <f>SUM(H92:H95)</f>
        <v>18382659</v>
      </c>
      <c r="I96" s="39">
        <f t="shared" si="17"/>
        <v>0.11791916228796336</v>
      </c>
      <c r="J96" s="34">
        <f>SUM(J92:J95)</f>
        <v>36489086</v>
      </c>
      <c r="K96" s="39">
        <f t="shared" si="18"/>
        <v>0.22400112257515242</v>
      </c>
      <c r="L96" s="34">
        <f>SUM(L92:L95)</f>
        <v>0</v>
      </c>
      <c r="M96" s="39">
        <f t="shared" si="19"/>
        <v>0</v>
      </c>
      <c r="N96" s="34">
        <f t="shared" si="20"/>
        <v>74925160</v>
      </c>
      <c r="O96" s="39">
        <f t="shared" si="21"/>
        <v>0.45995451760898881</v>
      </c>
      <c r="P96" s="34">
        <f>SUM(P92:P95)</f>
        <v>24754924</v>
      </c>
      <c r="Q96" s="34">
        <f>SUM(Q92:Q95)</f>
        <v>121772344</v>
      </c>
      <c r="R96" s="34">
        <f>SUM(R92:R95)</f>
        <v>119423892</v>
      </c>
      <c r="S96" s="34">
        <f>SUM(S92:S95)</f>
        <v>65127290</v>
      </c>
      <c r="T96" s="39">
        <f t="shared" si="22"/>
        <v>0.54534556619541419</v>
      </c>
      <c r="U96" s="39">
        <f t="shared" si="23"/>
        <v>0.47401325085869783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36900182</v>
      </c>
      <c r="E97" s="33">
        <v>37153179</v>
      </c>
      <c r="F97" s="33">
        <v>7020333</v>
      </c>
      <c r="G97" s="38">
        <f t="shared" si="16"/>
        <v>0.1902519884590271</v>
      </c>
      <c r="H97" s="33">
        <v>8472289</v>
      </c>
      <c r="I97" s="38">
        <f t="shared" si="17"/>
        <v>0.22960019546787058</v>
      </c>
      <c r="J97" s="33">
        <v>7883538</v>
      </c>
      <c r="K97" s="38">
        <f t="shared" si="18"/>
        <v>0.2121901331781057</v>
      </c>
      <c r="L97" s="33">
        <v>0</v>
      </c>
      <c r="M97" s="38">
        <f t="shared" si="19"/>
        <v>0</v>
      </c>
      <c r="N97" s="33">
        <f t="shared" si="20"/>
        <v>23376160</v>
      </c>
      <c r="O97" s="38">
        <f t="shared" si="21"/>
        <v>0.62918330622528962</v>
      </c>
      <c r="P97" s="33">
        <v>7332646</v>
      </c>
      <c r="Q97" s="33">
        <v>36221483</v>
      </c>
      <c r="R97" s="33">
        <v>26080676</v>
      </c>
      <c r="S97" s="33">
        <v>21280478</v>
      </c>
      <c r="T97" s="38">
        <f t="shared" si="22"/>
        <v>0.81594809889130171</v>
      </c>
      <c r="U97" s="38">
        <f t="shared" si="23"/>
        <v>7.5128677969725999E-2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-489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-489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-450</v>
      </c>
      <c r="T98" s="38">
        <f t="shared" si="22"/>
        <v>0</v>
      </c>
      <c r="U98" s="38">
        <f t="shared" si="23"/>
        <v>0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9484963</v>
      </c>
      <c r="E99" s="33">
        <v>9664963</v>
      </c>
      <c r="F99" s="33">
        <v>0</v>
      </c>
      <c r="G99" s="38">
        <f t="shared" si="16"/>
        <v>0</v>
      </c>
      <c r="H99" s="33">
        <v>4248916</v>
      </c>
      <c r="I99" s="38">
        <f t="shared" si="17"/>
        <v>0.44796337107482653</v>
      </c>
      <c r="J99" s="33">
        <v>3962131</v>
      </c>
      <c r="K99" s="38">
        <f t="shared" si="18"/>
        <v>0.40994787046779174</v>
      </c>
      <c r="L99" s="33">
        <v>0</v>
      </c>
      <c r="M99" s="38">
        <f t="shared" si="19"/>
        <v>0</v>
      </c>
      <c r="N99" s="33">
        <f t="shared" si="20"/>
        <v>8211047</v>
      </c>
      <c r="O99" s="38">
        <f t="shared" si="21"/>
        <v>0.84956838427627712</v>
      </c>
      <c r="P99" s="33">
        <v>8500</v>
      </c>
      <c r="Q99" s="33">
        <v>9703674</v>
      </c>
      <c r="R99" s="33">
        <v>9353674</v>
      </c>
      <c r="S99" s="33">
        <v>1201155</v>
      </c>
      <c r="T99" s="38">
        <f t="shared" si="22"/>
        <v>0.12841531573582743</v>
      </c>
      <c r="U99" s="38">
        <f t="shared" si="23"/>
        <v>465.13305882352944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39015910</v>
      </c>
      <c r="E100" s="33">
        <v>42816280</v>
      </c>
      <c r="F100" s="33">
        <v>7482662</v>
      </c>
      <c r="G100" s="38">
        <f>IF(($D100     =0),0,($F100     /$D100     ))</f>
        <v>0.19178488980521025</v>
      </c>
      <c r="H100" s="33">
        <v>2682627</v>
      </c>
      <c r="I100" s="38">
        <f>IF(($D100     =0),0,($H100     /$D100     ))</f>
        <v>6.87572582569521E-2</v>
      </c>
      <c r="J100" s="33">
        <v>22457697</v>
      </c>
      <c r="K100" s="38">
        <f>IF(($E100     =0),0,($J100     /$E100     ))</f>
        <v>0.52451303569576802</v>
      </c>
      <c r="L100" s="33">
        <v>0</v>
      </c>
      <c r="M100" s="38">
        <f>IF(($E100     =0),0,($L100     /$E100     ))</f>
        <v>0</v>
      </c>
      <c r="N100" s="33">
        <f>$F100     +$H100     +$J100</f>
        <v>32622986</v>
      </c>
      <c r="O100" s="38">
        <f>IF(($E100     =0),0,($N100     /$E100     ))</f>
        <v>0.76192948102917857</v>
      </c>
      <c r="P100" s="33">
        <v>10834783</v>
      </c>
      <c r="Q100" s="33">
        <v>42551883</v>
      </c>
      <c r="R100" s="33">
        <v>42551884</v>
      </c>
      <c r="S100" s="33">
        <v>30904399</v>
      </c>
      <c r="T100" s="38">
        <f>IF(($R100     =0),0,($S100     /$R100     ))</f>
        <v>0.72627569204691378</v>
      </c>
      <c r="U100" s="38">
        <f>IF(($P100     =0),0,(($J100     /$P100     )-1))</f>
        <v>1.0727408200053477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85401055</v>
      </c>
      <c r="E101" s="34">
        <f>SUM(E97:E100)</f>
        <v>89634422</v>
      </c>
      <c r="F101" s="34">
        <f>SUM(F97:F100)</f>
        <v>14502995</v>
      </c>
      <c r="G101" s="39">
        <f>IF(($D101     =0),0,($F101     /$D101     ))</f>
        <v>0.16982219950327312</v>
      </c>
      <c r="H101" s="34">
        <f>SUM(H97:H100)</f>
        <v>15403343</v>
      </c>
      <c r="I101" s="39">
        <f>IF(($D101     =0),0,($H101     /$D101     ))</f>
        <v>0.18036478589169655</v>
      </c>
      <c r="J101" s="34">
        <f>SUM(J97:J100)</f>
        <v>34303366</v>
      </c>
      <c r="K101" s="39">
        <f>IF(($E101     =0),0,($J101     /$E101     ))</f>
        <v>0.38270304236468439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64209704</v>
      </c>
      <c r="O101" s="39">
        <f>IF(($E101     =0),0,($N101     /$E101     ))</f>
        <v>0.71635095722489295</v>
      </c>
      <c r="P101" s="34">
        <f>SUM(P97:P100)</f>
        <v>18175929</v>
      </c>
      <c r="Q101" s="34">
        <f>SUM(Q97:Q100)</f>
        <v>88477040</v>
      </c>
      <c r="R101" s="34">
        <f>SUM(R97:R100)</f>
        <v>77986234</v>
      </c>
      <c r="S101" s="34">
        <f>SUM(S97:S100)</f>
        <v>53385582</v>
      </c>
      <c r="T101" s="39">
        <f>IF(($R101     =0),0,($S101     /$R101     ))</f>
        <v>0.68455135299904335</v>
      </c>
      <c r="U101" s="39">
        <f>IF(($P101     =0),0,(($J101     /$P101     )-1))</f>
        <v>0.88729643475169828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3455554722</v>
      </c>
      <c r="E102" s="34">
        <f>SUM(E88:E90,E92:E95,E97:E100)</f>
        <v>3446936465</v>
      </c>
      <c r="F102" s="34">
        <f>SUM(F88:F90,F92:F95,F97:F100)</f>
        <v>804464477</v>
      </c>
      <c r="G102" s="39">
        <f>IF(($D102     =0),0,($F102     /$D102     ))</f>
        <v>0.23280328101254708</v>
      </c>
      <c r="H102" s="34">
        <f>SUM(H88:H90,H92:H95,H97:H100)</f>
        <v>879300829</v>
      </c>
      <c r="I102" s="39">
        <f>IF(($D102     =0),0,($H102     /$D102     ))</f>
        <v>0.25446010835883387</v>
      </c>
      <c r="J102" s="34">
        <f>SUM(J88:J90,J92:J95,J97:J100)</f>
        <v>826756349</v>
      </c>
      <c r="K102" s="39">
        <f>IF(($E102     =0),0,($J102     /$E102     ))</f>
        <v>0.23985250595560367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2510521655</v>
      </c>
      <c r="O102" s="39">
        <f>IF(($E102     =0),0,($N102     /$E102     ))</f>
        <v>0.72833418326438459</v>
      </c>
      <c r="P102" s="34">
        <f>SUM(P88:P90,P92:P95,P97:P100)</f>
        <v>972217529</v>
      </c>
      <c r="Q102" s="34">
        <f>SUM(Q88:Q90,Q92:Q95,Q97:Q100)</f>
        <v>3700704528</v>
      </c>
      <c r="R102" s="34">
        <f>SUM(R88:R90,R92:R95,R97:R100)</f>
        <v>3730515755</v>
      </c>
      <c r="S102" s="34">
        <f>SUM(S88:S90,S92:S95,S97:S100)</f>
        <v>2904743649</v>
      </c>
      <c r="T102" s="39">
        <f>IF(($R102     =0),0,($S102     /$R102     ))</f>
        <v>0.77864398377269417</v>
      </c>
      <c r="U102" s="39">
        <f>IF(($P102     =0),0,(($J102     /$P102     )-1))</f>
        <v>-0.14961793596708539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640843790</v>
      </c>
      <c r="E105" s="33">
        <v>639657495</v>
      </c>
      <c r="F105" s="33">
        <v>142866366</v>
      </c>
      <c r="G105" s="38">
        <f t="shared" ref="G105:G136" si="24">IF(($D105     =0),0,($F105     /$D105     ))</f>
        <v>0.22293477479121707</v>
      </c>
      <c r="H105" s="33">
        <v>182118486</v>
      </c>
      <c r="I105" s="38">
        <f t="shared" ref="I105:I136" si="25">IF(($D105     =0),0,($H105     /$D105     ))</f>
        <v>0.28418545805054923</v>
      </c>
      <c r="J105" s="33">
        <v>143023482</v>
      </c>
      <c r="K105" s="38">
        <f t="shared" ref="K105:K136" si="26">IF(($E105     =0),0,($J105     /$E105     ))</f>
        <v>0.22359385001812571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468008334</v>
      </c>
      <c r="O105" s="38">
        <f t="shared" ref="O105:O136" si="29">IF(($E105     =0),0,($N105     /$E105     ))</f>
        <v>0.73165457711083337</v>
      </c>
      <c r="P105" s="33">
        <v>97550967</v>
      </c>
      <c r="Q105" s="33">
        <v>566119490</v>
      </c>
      <c r="R105" s="33">
        <v>631392898</v>
      </c>
      <c r="S105" s="33">
        <v>426185949</v>
      </c>
      <c r="T105" s="38">
        <f t="shared" ref="T105:T136" si="30">IF(($R105     =0),0,($S105     /$R105     ))</f>
        <v>0.67499325752631445</v>
      </c>
      <c r="U105" s="38">
        <f t="shared" ref="U105:U136" si="31">IF(($P105     =0),0,(($J105     /$P105     )-1))</f>
        <v>0.46614109934963532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640843790</v>
      </c>
      <c r="E106" s="34">
        <f>E105</f>
        <v>639657495</v>
      </c>
      <c r="F106" s="34">
        <f>F105</f>
        <v>142866366</v>
      </c>
      <c r="G106" s="39">
        <f t="shared" si="24"/>
        <v>0.22293477479121707</v>
      </c>
      <c r="H106" s="34">
        <f>H105</f>
        <v>182118486</v>
      </c>
      <c r="I106" s="39">
        <f t="shared" si="25"/>
        <v>0.28418545805054923</v>
      </c>
      <c r="J106" s="34">
        <f>J105</f>
        <v>143023482</v>
      </c>
      <c r="K106" s="39">
        <f t="shared" si="26"/>
        <v>0.22359385001812571</v>
      </c>
      <c r="L106" s="34">
        <f>L105</f>
        <v>0</v>
      </c>
      <c r="M106" s="39">
        <f t="shared" si="27"/>
        <v>0</v>
      </c>
      <c r="N106" s="34">
        <f t="shared" si="28"/>
        <v>468008334</v>
      </c>
      <c r="O106" s="39">
        <f t="shared" si="29"/>
        <v>0.73165457711083337</v>
      </c>
      <c r="P106" s="34">
        <f>P105</f>
        <v>97550967</v>
      </c>
      <c r="Q106" s="34">
        <f>Q105</f>
        <v>566119490</v>
      </c>
      <c r="R106" s="34">
        <f>R105</f>
        <v>631392898</v>
      </c>
      <c r="S106" s="34">
        <f>S105</f>
        <v>426185949</v>
      </c>
      <c r="T106" s="39">
        <f t="shared" si="30"/>
        <v>0.67499325752631445</v>
      </c>
      <c r="U106" s="39">
        <f t="shared" si="31"/>
        <v>0.46614109934963532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148213</v>
      </c>
      <c r="E107" s="33">
        <v>148213</v>
      </c>
      <c r="F107" s="33">
        <v>24692</v>
      </c>
      <c r="G107" s="38">
        <f t="shared" si="24"/>
        <v>0.16659807169411589</v>
      </c>
      <c r="H107" s="33">
        <v>25815</v>
      </c>
      <c r="I107" s="38">
        <f t="shared" si="25"/>
        <v>0.1741750048916087</v>
      </c>
      <c r="J107" s="33">
        <v>21679</v>
      </c>
      <c r="K107" s="38">
        <f t="shared" si="26"/>
        <v>0.14626922064866105</v>
      </c>
      <c r="L107" s="33">
        <v>0</v>
      </c>
      <c r="M107" s="38">
        <f t="shared" si="27"/>
        <v>0</v>
      </c>
      <c r="N107" s="33">
        <f t="shared" si="28"/>
        <v>72186</v>
      </c>
      <c r="O107" s="38">
        <f t="shared" si="29"/>
        <v>0.48704229723438563</v>
      </c>
      <c r="P107" s="33">
        <v>31838</v>
      </c>
      <c r="Q107" s="33">
        <v>142650</v>
      </c>
      <c r="R107" s="33">
        <v>142650</v>
      </c>
      <c r="S107" s="33">
        <v>84352</v>
      </c>
      <c r="T107" s="38">
        <f t="shared" si="30"/>
        <v>0.59132141605327726</v>
      </c>
      <c r="U107" s="38">
        <f t="shared" si="31"/>
        <v>-0.31908411332370124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350000</v>
      </c>
      <c r="E111" s="33">
        <v>320000</v>
      </c>
      <c r="F111" s="33">
        <v>-100857</v>
      </c>
      <c r="G111" s="38">
        <f t="shared" si="24"/>
        <v>-0.28816285714285717</v>
      </c>
      <c r="H111" s="33">
        <v>1205546</v>
      </c>
      <c r="I111" s="38">
        <f t="shared" si="25"/>
        <v>3.4444171428571431</v>
      </c>
      <c r="J111" s="33">
        <v>-1187309</v>
      </c>
      <c r="K111" s="38">
        <f t="shared" si="26"/>
        <v>-3.7103406250000002</v>
      </c>
      <c r="L111" s="33">
        <v>0</v>
      </c>
      <c r="M111" s="38">
        <f t="shared" si="27"/>
        <v>0</v>
      </c>
      <c r="N111" s="33">
        <f t="shared" si="28"/>
        <v>-82620</v>
      </c>
      <c r="O111" s="38">
        <f t="shared" si="29"/>
        <v>-0.25818750000000001</v>
      </c>
      <c r="P111" s="33">
        <v>11908</v>
      </c>
      <c r="Q111" s="33">
        <v>300000</v>
      </c>
      <c r="R111" s="33">
        <v>470000</v>
      </c>
      <c r="S111" s="33">
        <v>41910</v>
      </c>
      <c r="T111" s="38">
        <f t="shared" si="30"/>
        <v>8.9170212765957449E-2</v>
      </c>
      <c r="U111" s="38">
        <f t="shared" si="31"/>
        <v>-100.70683574067854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498213</v>
      </c>
      <c r="E112" s="34">
        <f>SUM(E107:E111)</f>
        <v>468213</v>
      </c>
      <c r="F112" s="34">
        <f>SUM(F107:F111)</f>
        <v>-76165</v>
      </c>
      <c r="G112" s="39">
        <f t="shared" si="24"/>
        <v>-0.15287638018277322</v>
      </c>
      <c r="H112" s="34">
        <f>SUM(H107:H111)</f>
        <v>1231361</v>
      </c>
      <c r="I112" s="39">
        <f t="shared" si="25"/>
        <v>2.4715553387808025</v>
      </c>
      <c r="J112" s="34">
        <f>SUM(J107:J111)</f>
        <v>-1165630</v>
      </c>
      <c r="K112" s="39">
        <f t="shared" si="26"/>
        <v>-2.4895293381431101</v>
      </c>
      <c r="L112" s="34">
        <f>SUM(L107:L111)</f>
        <v>0</v>
      </c>
      <c r="M112" s="39">
        <f t="shared" si="27"/>
        <v>0</v>
      </c>
      <c r="N112" s="34">
        <f t="shared" si="28"/>
        <v>-10434</v>
      </c>
      <c r="O112" s="39">
        <f t="shared" si="29"/>
        <v>-2.2284729385984584E-2</v>
      </c>
      <c r="P112" s="34">
        <f>SUM(P107:P111)</f>
        <v>43746</v>
      </c>
      <c r="Q112" s="34">
        <f>SUM(Q107:Q111)</f>
        <v>442650</v>
      </c>
      <c r="R112" s="34">
        <f>SUM(R107:R111)</f>
        <v>612650</v>
      </c>
      <c r="S112" s="34">
        <f>SUM(S107:S111)</f>
        <v>126262</v>
      </c>
      <c r="T112" s="39">
        <f t="shared" si="30"/>
        <v>0.20609156941157267</v>
      </c>
      <c r="U112" s="39">
        <f t="shared" si="31"/>
        <v>-27.64540758012161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300000</v>
      </c>
      <c r="E113" s="33">
        <v>300000</v>
      </c>
      <c r="F113" s="33">
        <v>9232</v>
      </c>
      <c r="G113" s="38">
        <f t="shared" si="24"/>
        <v>3.0773333333333333E-2</v>
      </c>
      <c r="H113" s="33">
        <v>121609</v>
      </c>
      <c r="I113" s="38">
        <f t="shared" si="25"/>
        <v>0.40536333333333335</v>
      </c>
      <c r="J113" s="33">
        <v>4000</v>
      </c>
      <c r="K113" s="38">
        <f t="shared" si="26"/>
        <v>1.3333333333333334E-2</v>
      </c>
      <c r="L113" s="33">
        <v>0</v>
      </c>
      <c r="M113" s="38">
        <f t="shared" si="27"/>
        <v>0</v>
      </c>
      <c r="N113" s="33">
        <f t="shared" si="28"/>
        <v>134841</v>
      </c>
      <c r="O113" s="38">
        <f t="shared" si="29"/>
        <v>0.44946999999999998</v>
      </c>
      <c r="P113" s="33">
        <v>163250</v>
      </c>
      <c r="Q113" s="33">
        <v>535000</v>
      </c>
      <c r="R113" s="33">
        <v>623000</v>
      </c>
      <c r="S113" s="33">
        <v>325230</v>
      </c>
      <c r="T113" s="38">
        <f t="shared" si="30"/>
        <v>0.52203852327447831</v>
      </c>
      <c r="U113" s="38">
        <f t="shared" si="31"/>
        <v>-0.97549770290964777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50000</v>
      </c>
      <c r="E116" s="33">
        <v>10810</v>
      </c>
      <c r="F116" s="33">
        <v>0</v>
      </c>
      <c r="G116" s="38">
        <f t="shared" si="24"/>
        <v>0</v>
      </c>
      <c r="H116" s="33">
        <v>10810</v>
      </c>
      <c r="I116" s="38">
        <f t="shared" si="25"/>
        <v>0.2162</v>
      </c>
      <c r="J116" s="33">
        <v>6000</v>
      </c>
      <c r="K116" s="38">
        <f t="shared" si="26"/>
        <v>0.55504162812210911</v>
      </c>
      <c r="L116" s="33">
        <v>0</v>
      </c>
      <c r="M116" s="38">
        <f t="shared" si="27"/>
        <v>0</v>
      </c>
      <c r="N116" s="33">
        <f t="shared" si="28"/>
        <v>16810</v>
      </c>
      <c r="O116" s="38">
        <f t="shared" si="29"/>
        <v>1.5550416281221091</v>
      </c>
      <c r="P116" s="33">
        <v>0</v>
      </c>
      <c r="Q116" s="33">
        <v>30000</v>
      </c>
      <c r="R116" s="33">
        <v>30000</v>
      </c>
      <c r="S116" s="33">
        <v>12100</v>
      </c>
      <c r="T116" s="38">
        <f t="shared" si="30"/>
        <v>0.40333333333333332</v>
      </c>
      <c r="U116" s="38">
        <f t="shared" si="31"/>
        <v>0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14425299</v>
      </c>
      <c r="E117" s="33">
        <v>0</v>
      </c>
      <c r="F117" s="33">
        <v>2188319</v>
      </c>
      <c r="G117" s="38">
        <f t="shared" si="24"/>
        <v>0.15170007914567316</v>
      </c>
      <c r="H117" s="33">
        <v>7177308</v>
      </c>
      <c r="I117" s="38">
        <f t="shared" si="25"/>
        <v>0.49755003345164628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9365627</v>
      </c>
      <c r="O117" s="38">
        <f t="shared" si="29"/>
        <v>0</v>
      </c>
      <c r="P117" s="33">
        <v>13293692</v>
      </c>
      <c r="Q117" s="33">
        <v>125879</v>
      </c>
      <c r="R117" s="33">
        <v>147771</v>
      </c>
      <c r="S117" s="33">
        <v>22457290</v>
      </c>
      <c r="T117" s="38">
        <f t="shared" si="30"/>
        <v>151.97359427763229</v>
      </c>
      <c r="U117" s="38">
        <f t="shared" si="31"/>
        <v>-1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340000</v>
      </c>
      <c r="E118" s="33">
        <v>340000</v>
      </c>
      <c r="F118" s="33">
        <v>0</v>
      </c>
      <c r="G118" s="38">
        <f t="shared" si="24"/>
        <v>0</v>
      </c>
      <c r="H118" s="33">
        <v>45230</v>
      </c>
      <c r="I118" s="38">
        <f t="shared" si="25"/>
        <v>0.1330294117647059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45230</v>
      </c>
      <c r="O118" s="38">
        <f t="shared" si="29"/>
        <v>0.1330294117647059</v>
      </c>
      <c r="P118" s="33">
        <v>3326</v>
      </c>
      <c r="Q118" s="33">
        <v>270000</v>
      </c>
      <c r="R118" s="33">
        <v>189885</v>
      </c>
      <c r="S118" s="33">
        <v>113491</v>
      </c>
      <c r="T118" s="38">
        <f t="shared" si="30"/>
        <v>0.59768280801537776</v>
      </c>
      <c r="U118" s="38">
        <f t="shared" si="31"/>
        <v>-1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517500</v>
      </c>
      <c r="R120" s="33">
        <v>0</v>
      </c>
      <c r="S120" s="33">
        <v>5794</v>
      </c>
      <c r="T120" s="38">
        <f t="shared" si="30"/>
        <v>0</v>
      </c>
      <c r="U120" s="38">
        <f t="shared" si="31"/>
        <v>0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15115299</v>
      </c>
      <c r="E121" s="34">
        <f>SUM(E113:E120)</f>
        <v>650810</v>
      </c>
      <c r="F121" s="34">
        <f>SUM(F113:F120)</f>
        <v>2197551</v>
      </c>
      <c r="G121" s="39">
        <f t="shared" si="24"/>
        <v>0.14538587691847843</v>
      </c>
      <c r="H121" s="34">
        <f>SUM(H113:H120)</f>
        <v>7354957</v>
      </c>
      <c r="I121" s="39">
        <f t="shared" si="25"/>
        <v>0.48659024211165125</v>
      </c>
      <c r="J121" s="34">
        <f>SUM(J113:J120)</f>
        <v>10000</v>
      </c>
      <c r="K121" s="39">
        <f t="shared" si="26"/>
        <v>1.5365467648007867E-2</v>
      </c>
      <c r="L121" s="34">
        <f>SUM(L113:L120)</f>
        <v>0</v>
      </c>
      <c r="M121" s="39">
        <f t="shared" si="27"/>
        <v>0</v>
      </c>
      <c r="N121" s="34">
        <f t="shared" si="28"/>
        <v>9562508</v>
      </c>
      <c r="O121" s="39">
        <f t="shared" si="29"/>
        <v>14.693240730781641</v>
      </c>
      <c r="P121" s="34">
        <f>SUM(P113:P120)</f>
        <v>13460268</v>
      </c>
      <c r="Q121" s="34">
        <f>SUM(Q113:Q120)</f>
        <v>1478379</v>
      </c>
      <c r="R121" s="34">
        <f>SUM(R113:R120)</f>
        <v>990656</v>
      </c>
      <c r="S121" s="34">
        <f>SUM(S113:S120)</f>
        <v>22913905</v>
      </c>
      <c r="T121" s="39">
        <f t="shared" si="30"/>
        <v>23.130032019187286</v>
      </c>
      <c r="U121" s="39">
        <f t="shared" si="31"/>
        <v>-0.99925707274179087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49500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49500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39907368</v>
      </c>
      <c r="E125" s="33">
        <v>41407368</v>
      </c>
      <c r="F125" s="33">
        <v>7619487</v>
      </c>
      <c r="G125" s="38">
        <f t="shared" si="24"/>
        <v>0.1909293291404234</v>
      </c>
      <c r="H125" s="33">
        <v>9222678</v>
      </c>
      <c r="I125" s="38">
        <f t="shared" si="25"/>
        <v>0.23110213632730678</v>
      </c>
      <c r="J125" s="33">
        <v>9408126</v>
      </c>
      <c r="K125" s="38">
        <f t="shared" si="26"/>
        <v>0.22720898367652828</v>
      </c>
      <c r="L125" s="33">
        <v>0</v>
      </c>
      <c r="M125" s="38">
        <f t="shared" si="27"/>
        <v>0</v>
      </c>
      <c r="N125" s="33">
        <f t="shared" si="28"/>
        <v>26250291</v>
      </c>
      <c r="O125" s="38">
        <f t="shared" si="29"/>
        <v>0.63395217488829525</v>
      </c>
      <c r="P125" s="33">
        <v>11199097</v>
      </c>
      <c r="Q125" s="33">
        <v>25582288</v>
      </c>
      <c r="R125" s="33">
        <v>32153940</v>
      </c>
      <c r="S125" s="33">
        <v>22899366</v>
      </c>
      <c r="T125" s="38">
        <f t="shared" si="30"/>
        <v>0.71217916062541631</v>
      </c>
      <c r="U125" s="38">
        <f t="shared" si="31"/>
        <v>-0.15992101863212727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39907368</v>
      </c>
      <c r="E126" s="34">
        <f>SUM(E122:E125)</f>
        <v>41407368</v>
      </c>
      <c r="F126" s="34">
        <f>SUM(F122:F125)</f>
        <v>7668987</v>
      </c>
      <c r="G126" s="39">
        <f t="shared" si="24"/>
        <v>0.19216970159495358</v>
      </c>
      <c r="H126" s="34">
        <f>SUM(H122:H125)</f>
        <v>9222678</v>
      </c>
      <c r="I126" s="39">
        <f t="shared" si="25"/>
        <v>0.23110213632730678</v>
      </c>
      <c r="J126" s="34">
        <f>SUM(J122:J125)</f>
        <v>9408126</v>
      </c>
      <c r="K126" s="39">
        <f t="shared" si="26"/>
        <v>0.22720898367652828</v>
      </c>
      <c r="L126" s="34">
        <f>SUM(L122:L125)</f>
        <v>0</v>
      </c>
      <c r="M126" s="39">
        <f t="shared" si="27"/>
        <v>0</v>
      </c>
      <c r="N126" s="34">
        <f t="shared" si="28"/>
        <v>26299791</v>
      </c>
      <c r="O126" s="39">
        <f t="shared" si="29"/>
        <v>0.63514761430864186</v>
      </c>
      <c r="P126" s="34">
        <f>SUM(P122:P125)</f>
        <v>11199097</v>
      </c>
      <c r="Q126" s="34">
        <f>SUM(Q122:Q125)</f>
        <v>25582288</v>
      </c>
      <c r="R126" s="34">
        <f>SUM(R122:R125)</f>
        <v>32153940</v>
      </c>
      <c r="S126" s="34">
        <f>SUM(S122:S125)</f>
        <v>22899366</v>
      </c>
      <c r="T126" s="39">
        <f t="shared" si="30"/>
        <v>0.71217916062541631</v>
      </c>
      <c r="U126" s="39">
        <f t="shared" si="31"/>
        <v>-0.15992101863212727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9315014</v>
      </c>
      <c r="E133" s="33">
        <v>9602679</v>
      </c>
      <c r="F133" s="33">
        <v>2017865</v>
      </c>
      <c r="G133" s="38">
        <f t="shared" si="24"/>
        <v>0.21662500990336675</v>
      </c>
      <c r="H133" s="33">
        <v>2472512</v>
      </c>
      <c r="I133" s="38">
        <f t="shared" si="25"/>
        <v>0.26543298807709792</v>
      </c>
      <c r="J133" s="33">
        <v>2329255</v>
      </c>
      <c r="K133" s="38">
        <f t="shared" si="26"/>
        <v>0.24256303891861844</v>
      </c>
      <c r="L133" s="33">
        <v>0</v>
      </c>
      <c r="M133" s="38">
        <f t="shared" si="27"/>
        <v>0</v>
      </c>
      <c r="N133" s="33">
        <f t="shared" si="28"/>
        <v>6819632</v>
      </c>
      <c r="O133" s="38">
        <f t="shared" si="29"/>
        <v>0.71018014868559076</v>
      </c>
      <c r="P133" s="33">
        <v>2396211</v>
      </c>
      <c r="Q133" s="33">
        <v>8442257</v>
      </c>
      <c r="R133" s="33">
        <v>8963322</v>
      </c>
      <c r="S133" s="33">
        <v>6489637</v>
      </c>
      <c r="T133" s="38">
        <f t="shared" si="30"/>
        <v>0.72402140634911927</v>
      </c>
      <c r="U133" s="38">
        <f t="shared" si="31"/>
        <v>-2.7942447472280141E-2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5614813</v>
      </c>
      <c r="E136" s="33">
        <v>4409422</v>
      </c>
      <c r="F136" s="33">
        <v>975979</v>
      </c>
      <c r="G136" s="38">
        <f t="shared" si="24"/>
        <v>0.17382217359687668</v>
      </c>
      <c r="H136" s="33">
        <v>1184717</v>
      </c>
      <c r="I136" s="38">
        <f t="shared" si="25"/>
        <v>0.21099847848895412</v>
      </c>
      <c r="J136" s="33">
        <v>1220654</v>
      </c>
      <c r="K136" s="38">
        <f t="shared" si="26"/>
        <v>0.27682857299664221</v>
      </c>
      <c r="L136" s="33">
        <v>0</v>
      </c>
      <c r="M136" s="38">
        <f t="shared" si="27"/>
        <v>0</v>
      </c>
      <c r="N136" s="33">
        <f t="shared" si="28"/>
        <v>3381350</v>
      </c>
      <c r="O136" s="38">
        <f t="shared" si="29"/>
        <v>0.76684653907020017</v>
      </c>
      <c r="P136" s="33">
        <v>13755</v>
      </c>
      <c r="Q136" s="33">
        <v>3928972</v>
      </c>
      <c r="R136" s="33">
        <v>3835337</v>
      </c>
      <c r="S136" s="33">
        <v>26355</v>
      </c>
      <c r="T136" s="38">
        <f t="shared" si="30"/>
        <v>6.8716256224681171E-3</v>
      </c>
      <c r="U136" s="38">
        <f t="shared" si="31"/>
        <v>87.742566339512905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14929827</v>
      </c>
      <c r="E137" s="34">
        <f>SUM(E133:E136)</f>
        <v>14012101</v>
      </c>
      <c r="F137" s="34">
        <f>SUM(F133:F136)</f>
        <v>2993844</v>
      </c>
      <c r="G137" s="39">
        <f t="shared" ref="G137:G170" si="32">IF(($D137     =0),0,($F137     /$D137     ))</f>
        <v>0.20052770872696649</v>
      </c>
      <c r="H137" s="34">
        <f>SUM(H133:H136)</f>
        <v>3657229</v>
      </c>
      <c r="I137" s="39">
        <f t="shared" ref="I137:I170" si="33">IF(($D137     =0),0,($H137     /$D137     ))</f>
        <v>0.24496124436003178</v>
      </c>
      <c r="J137" s="34">
        <f>SUM(J133:J136)</f>
        <v>3549909</v>
      </c>
      <c r="K137" s="39">
        <f t="shared" ref="K137:K170" si="34">IF(($E137     =0),0,($J137     /$E137     ))</f>
        <v>0.25334594719235892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10200982</v>
      </c>
      <c r="O137" s="39">
        <f t="shared" ref="O137:O170" si="37">IF(($E137     =0),0,($N137     /$E137     ))</f>
        <v>0.72801230878938139</v>
      </c>
      <c r="P137" s="34">
        <f>SUM(P133:P136)</f>
        <v>2409966</v>
      </c>
      <c r="Q137" s="34">
        <f>SUM(Q133:Q136)</f>
        <v>12371229</v>
      </c>
      <c r="R137" s="34">
        <f>SUM(R133:R136)</f>
        <v>12798659</v>
      </c>
      <c r="S137" s="34">
        <f>SUM(S133:S136)</f>
        <v>6515992</v>
      </c>
      <c r="T137" s="39">
        <f t="shared" ref="T137:T170" si="38">IF(($R137     =0),0,($S137     /$R137     ))</f>
        <v>0.50911521277346317</v>
      </c>
      <c r="U137" s="39">
        <f t="shared" ref="U137:U170" si="39">IF(($P137     =0),0,(($J137     /$P137     )-1))</f>
        <v>0.47301206739016233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12006789</v>
      </c>
      <c r="E143" s="33">
        <v>11619055</v>
      </c>
      <c r="F143" s="33">
        <v>2692761</v>
      </c>
      <c r="G143" s="38">
        <f t="shared" si="32"/>
        <v>0.22426986932143139</v>
      </c>
      <c r="H143" s="33">
        <v>2765171</v>
      </c>
      <c r="I143" s="38">
        <f t="shared" si="33"/>
        <v>0.23030062408858853</v>
      </c>
      <c r="J143" s="33">
        <v>2767391</v>
      </c>
      <c r="K143" s="38">
        <f t="shared" si="34"/>
        <v>0.23817694296136821</v>
      </c>
      <c r="L143" s="33">
        <v>0</v>
      </c>
      <c r="M143" s="38">
        <f t="shared" si="35"/>
        <v>0</v>
      </c>
      <c r="N143" s="33">
        <f t="shared" si="36"/>
        <v>8225323</v>
      </c>
      <c r="O143" s="38">
        <f t="shared" si="37"/>
        <v>0.7079166937414445</v>
      </c>
      <c r="P143" s="33">
        <v>2733761</v>
      </c>
      <c r="Q143" s="33">
        <v>11686082</v>
      </c>
      <c r="R143" s="33">
        <v>11466082</v>
      </c>
      <c r="S143" s="33">
        <v>8191164</v>
      </c>
      <c r="T143" s="38">
        <f t="shared" si="38"/>
        <v>0.7143821228559154</v>
      </c>
      <c r="U143" s="38">
        <f t="shared" si="39"/>
        <v>1.2301733765314626E-2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12006789</v>
      </c>
      <c r="E144" s="34">
        <f>SUM(E138:E143)</f>
        <v>11619055</v>
      </c>
      <c r="F144" s="34">
        <f>SUM(F138:F143)</f>
        <v>2692761</v>
      </c>
      <c r="G144" s="39">
        <f t="shared" si="32"/>
        <v>0.22426986932143139</v>
      </c>
      <c r="H144" s="34">
        <f>SUM(H138:H143)</f>
        <v>2765171</v>
      </c>
      <c r="I144" s="39">
        <f t="shared" si="33"/>
        <v>0.23030062408858853</v>
      </c>
      <c r="J144" s="34">
        <f>SUM(J138:J143)</f>
        <v>2767391</v>
      </c>
      <c r="K144" s="39">
        <f t="shared" si="34"/>
        <v>0.23817694296136821</v>
      </c>
      <c r="L144" s="34">
        <f>SUM(L138:L143)</f>
        <v>0</v>
      </c>
      <c r="M144" s="39">
        <f t="shared" si="35"/>
        <v>0</v>
      </c>
      <c r="N144" s="34">
        <f t="shared" si="36"/>
        <v>8225323</v>
      </c>
      <c r="O144" s="39">
        <f t="shared" si="37"/>
        <v>0.7079166937414445</v>
      </c>
      <c r="P144" s="34">
        <f>SUM(P138:P143)</f>
        <v>2733761</v>
      </c>
      <c r="Q144" s="34">
        <f>SUM(Q138:Q143)</f>
        <v>11686082</v>
      </c>
      <c r="R144" s="34">
        <f>SUM(R138:R143)</f>
        <v>11466082</v>
      </c>
      <c r="S144" s="34">
        <f>SUM(S138:S143)</f>
        <v>8191164</v>
      </c>
      <c r="T144" s="39">
        <f t="shared" si="38"/>
        <v>0.7143821228559154</v>
      </c>
      <c r="U144" s="39">
        <f t="shared" si="39"/>
        <v>1.2301733765314626E-2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1900000</v>
      </c>
      <c r="E146" s="33">
        <v>824344</v>
      </c>
      <c r="F146" s="33">
        <v>75000</v>
      </c>
      <c r="G146" s="38">
        <f t="shared" si="32"/>
        <v>3.9473684210526314E-2</v>
      </c>
      <c r="H146" s="33">
        <v>360430</v>
      </c>
      <c r="I146" s="38">
        <f t="shared" si="33"/>
        <v>0.18970000000000001</v>
      </c>
      <c r="J146" s="33">
        <v>354610</v>
      </c>
      <c r="K146" s="38">
        <f t="shared" si="34"/>
        <v>0.43017235523034075</v>
      </c>
      <c r="L146" s="33">
        <v>0</v>
      </c>
      <c r="M146" s="38">
        <f t="shared" si="35"/>
        <v>0</v>
      </c>
      <c r="N146" s="33">
        <f t="shared" si="36"/>
        <v>790040</v>
      </c>
      <c r="O146" s="38">
        <f t="shared" si="37"/>
        <v>0.95838630474656217</v>
      </c>
      <c r="P146" s="33">
        <v>31550</v>
      </c>
      <c r="Q146" s="33">
        <v>600000</v>
      </c>
      <c r="R146" s="33">
        <v>1600000</v>
      </c>
      <c r="S146" s="33">
        <v>439444</v>
      </c>
      <c r="T146" s="38">
        <f t="shared" si="38"/>
        <v>0.27465250000000002</v>
      </c>
      <c r="U146" s="38">
        <f t="shared" si="39"/>
        <v>10.239619651347068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100000</v>
      </c>
      <c r="R147" s="33">
        <v>3096167</v>
      </c>
      <c r="S147" s="33">
        <v>138241</v>
      </c>
      <c r="T147" s="38">
        <f t="shared" si="38"/>
        <v>4.4649077391497295E-2</v>
      </c>
      <c r="U147" s="38">
        <f t="shared" si="39"/>
        <v>0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459810</v>
      </c>
      <c r="E149" s="33">
        <v>250610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15322</v>
      </c>
      <c r="K149" s="38">
        <f t="shared" si="34"/>
        <v>6.1138821276086351E-2</v>
      </c>
      <c r="L149" s="33">
        <v>0</v>
      </c>
      <c r="M149" s="38">
        <f t="shared" si="35"/>
        <v>0</v>
      </c>
      <c r="N149" s="33">
        <f t="shared" si="36"/>
        <v>15322</v>
      </c>
      <c r="O149" s="38">
        <f t="shared" si="37"/>
        <v>6.1138821276086351E-2</v>
      </c>
      <c r="P149" s="33">
        <v>0</v>
      </c>
      <c r="Q149" s="33">
        <v>439507</v>
      </c>
      <c r="R149" s="33">
        <v>1139507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2359810</v>
      </c>
      <c r="E150" s="34">
        <f>SUM(E145:E149)</f>
        <v>1074954</v>
      </c>
      <c r="F150" s="34">
        <f>SUM(F145:F149)</f>
        <v>75000</v>
      </c>
      <c r="G150" s="39">
        <f t="shared" si="32"/>
        <v>3.1782219754980273E-2</v>
      </c>
      <c r="H150" s="34">
        <f>SUM(H145:H149)</f>
        <v>360430</v>
      </c>
      <c r="I150" s="39">
        <f t="shared" si="33"/>
        <v>0.15273687288383386</v>
      </c>
      <c r="J150" s="34">
        <f>SUM(J145:J149)</f>
        <v>369932</v>
      </c>
      <c r="K150" s="39">
        <f t="shared" si="34"/>
        <v>0.3441375165821049</v>
      </c>
      <c r="L150" s="34">
        <f>SUM(L145:L149)</f>
        <v>0</v>
      </c>
      <c r="M150" s="39">
        <f t="shared" si="35"/>
        <v>0</v>
      </c>
      <c r="N150" s="34">
        <f t="shared" si="36"/>
        <v>805362</v>
      </c>
      <c r="O150" s="39">
        <f t="shared" si="37"/>
        <v>0.74920601253635044</v>
      </c>
      <c r="P150" s="34">
        <f>SUM(P145:P149)</f>
        <v>31550</v>
      </c>
      <c r="Q150" s="34">
        <f>SUM(Q145:Q149)</f>
        <v>1139507</v>
      </c>
      <c r="R150" s="34">
        <f>SUM(R145:R149)</f>
        <v>5835674</v>
      </c>
      <c r="S150" s="34">
        <f>SUM(S145:S149)</f>
        <v>577685</v>
      </c>
      <c r="T150" s="39">
        <f t="shared" si="38"/>
        <v>9.8991993041420756E-2</v>
      </c>
      <c r="U150" s="39">
        <f t="shared" si="39"/>
        <v>10.725261489698891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20000</v>
      </c>
      <c r="E151" s="33">
        <v>20000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140000</v>
      </c>
      <c r="R151" s="33">
        <v>20000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2109800</v>
      </c>
      <c r="E152" s="33">
        <v>2634905</v>
      </c>
      <c r="F152" s="33">
        <v>579522</v>
      </c>
      <c r="G152" s="38">
        <f t="shared" si="32"/>
        <v>0.27468101241823867</v>
      </c>
      <c r="H152" s="33">
        <v>669468</v>
      </c>
      <c r="I152" s="38">
        <f t="shared" si="33"/>
        <v>0.31731348943027776</v>
      </c>
      <c r="J152" s="33">
        <v>526946</v>
      </c>
      <c r="K152" s="38">
        <f t="shared" si="34"/>
        <v>0.19998671678865082</v>
      </c>
      <c r="L152" s="33">
        <v>0</v>
      </c>
      <c r="M152" s="38">
        <f t="shared" si="35"/>
        <v>0</v>
      </c>
      <c r="N152" s="33">
        <f t="shared" si="36"/>
        <v>1775936</v>
      </c>
      <c r="O152" s="38">
        <f t="shared" si="37"/>
        <v>0.67400380658885239</v>
      </c>
      <c r="P152" s="33">
        <v>569741</v>
      </c>
      <c r="Q152" s="33">
        <v>1950600</v>
      </c>
      <c r="R152" s="33">
        <v>2038903</v>
      </c>
      <c r="S152" s="33">
        <v>1500271</v>
      </c>
      <c r="T152" s="38">
        <f t="shared" si="38"/>
        <v>0.73582264580512169</v>
      </c>
      <c r="U152" s="38">
        <f t="shared" si="39"/>
        <v>-7.5113077696707831E-2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40000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258700</v>
      </c>
      <c r="Q155" s="33">
        <v>0</v>
      </c>
      <c r="R155" s="33">
        <v>300000</v>
      </c>
      <c r="S155" s="33">
        <v>327887</v>
      </c>
      <c r="T155" s="38">
        <f t="shared" si="38"/>
        <v>1.0929566666666666</v>
      </c>
      <c r="U155" s="38">
        <f t="shared" si="39"/>
        <v>-1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2169800</v>
      </c>
      <c r="E157" s="34">
        <f>SUM(E151:E156)</f>
        <v>2654905</v>
      </c>
      <c r="F157" s="34">
        <f>SUM(F151:F156)</f>
        <v>579522</v>
      </c>
      <c r="G157" s="39">
        <f t="shared" si="32"/>
        <v>0.26708544566319475</v>
      </c>
      <c r="H157" s="34">
        <f>SUM(H151:H156)</f>
        <v>669468</v>
      </c>
      <c r="I157" s="39">
        <f t="shared" si="33"/>
        <v>0.30853903585583925</v>
      </c>
      <c r="J157" s="34">
        <f>SUM(J151:J156)</f>
        <v>526946</v>
      </c>
      <c r="K157" s="39">
        <f t="shared" si="34"/>
        <v>0.19848017160689366</v>
      </c>
      <c r="L157" s="34">
        <f>SUM(L151:L156)</f>
        <v>0</v>
      </c>
      <c r="M157" s="39">
        <f t="shared" si="35"/>
        <v>0</v>
      </c>
      <c r="N157" s="34">
        <f t="shared" si="36"/>
        <v>1775936</v>
      </c>
      <c r="O157" s="39">
        <f t="shared" si="37"/>
        <v>0.66892638342991562</v>
      </c>
      <c r="P157" s="34">
        <f>SUM(P151:P156)</f>
        <v>828441</v>
      </c>
      <c r="Q157" s="34">
        <f>SUM(Q151:Q156)</f>
        <v>2090600</v>
      </c>
      <c r="R157" s="34">
        <f>SUM(R151:R156)</f>
        <v>2358903</v>
      </c>
      <c r="S157" s="34">
        <f>SUM(S151:S156)</f>
        <v>1828158</v>
      </c>
      <c r="T157" s="39">
        <f t="shared" si="38"/>
        <v>0.7750034655939646</v>
      </c>
      <c r="U157" s="39">
        <f t="shared" si="39"/>
        <v>-0.36393056355250408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18336863</v>
      </c>
      <c r="E162" s="33">
        <v>17057883</v>
      </c>
      <c r="F162" s="33">
        <v>3751192</v>
      </c>
      <c r="G162" s="38">
        <f t="shared" si="32"/>
        <v>0.2045710872137726</v>
      </c>
      <c r="H162" s="33">
        <v>4176430</v>
      </c>
      <c r="I162" s="38">
        <f t="shared" si="33"/>
        <v>0.22776142244177752</v>
      </c>
      <c r="J162" s="33">
        <v>3702708</v>
      </c>
      <c r="K162" s="38">
        <f t="shared" si="34"/>
        <v>0.21706726444307303</v>
      </c>
      <c r="L162" s="33">
        <v>0</v>
      </c>
      <c r="M162" s="38">
        <f t="shared" si="35"/>
        <v>0</v>
      </c>
      <c r="N162" s="33">
        <f t="shared" si="36"/>
        <v>11630330</v>
      </c>
      <c r="O162" s="38">
        <f t="shared" si="37"/>
        <v>0.68181555706531694</v>
      </c>
      <c r="P162" s="33">
        <v>3557129</v>
      </c>
      <c r="Q162" s="33">
        <v>24290472</v>
      </c>
      <c r="R162" s="33">
        <v>18375934</v>
      </c>
      <c r="S162" s="33">
        <v>11875037</v>
      </c>
      <c r="T162" s="38">
        <f t="shared" si="38"/>
        <v>0.64622766929833331</v>
      </c>
      <c r="U162" s="38">
        <f t="shared" si="39"/>
        <v>4.0925982723707843E-2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18336863</v>
      </c>
      <c r="E163" s="34">
        <f>SUM(E158:E162)</f>
        <v>17057883</v>
      </c>
      <c r="F163" s="34">
        <f>SUM(F158:F162)</f>
        <v>3751192</v>
      </c>
      <c r="G163" s="39">
        <f t="shared" si="32"/>
        <v>0.2045710872137726</v>
      </c>
      <c r="H163" s="34">
        <f>SUM(H158:H162)</f>
        <v>4176430</v>
      </c>
      <c r="I163" s="39">
        <f t="shared" si="33"/>
        <v>0.22776142244177752</v>
      </c>
      <c r="J163" s="34">
        <f>SUM(J158:J162)</f>
        <v>3702708</v>
      </c>
      <c r="K163" s="39">
        <f t="shared" si="34"/>
        <v>0.21706726444307303</v>
      </c>
      <c r="L163" s="34">
        <f>SUM(L158:L162)</f>
        <v>0</v>
      </c>
      <c r="M163" s="39">
        <f t="shared" si="35"/>
        <v>0</v>
      </c>
      <c r="N163" s="34">
        <f t="shared" si="36"/>
        <v>11630330</v>
      </c>
      <c r="O163" s="39">
        <f t="shared" si="37"/>
        <v>0.68181555706531694</v>
      </c>
      <c r="P163" s="34">
        <f>SUM(P158:P162)</f>
        <v>3557129</v>
      </c>
      <c r="Q163" s="34">
        <f>SUM(Q158:Q162)</f>
        <v>24290472</v>
      </c>
      <c r="R163" s="34">
        <f>SUM(R158:R162)</f>
        <v>18375934</v>
      </c>
      <c r="S163" s="34">
        <f>SUM(S158:S162)</f>
        <v>11875037</v>
      </c>
      <c r="T163" s="39">
        <f t="shared" si="38"/>
        <v>0.64622766929833331</v>
      </c>
      <c r="U163" s="39">
        <f t="shared" si="39"/>
        <v>4.0925982723707843E-2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252472</v>
      </c>
      <c r="S167" s="33">
        <v>30000</v>
      </c>
      <c r="T167" s="38">
        <f t="shared" si="38"/>
        <v>0.11882505782819482</v>
      </c>
      <c r="U167" s="38">
        <f t="shared" si="39"/>
        <v>0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252472</v>
      </c>
      <c r="S169" s="34">
        <f>SUM(S164:S168)</f>
        <v>30000</v>
      </c>
      <c r="T169" s="39">
        <f t="shared" si="38"/>
        <v>0.11882505782819482</v>
      </c>
      <c r="U169" s="39">
        <f t="shared" si="39"/>
        <v>0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746167759</v>
      </c>
      <c r="E170" s="34">
        <f>SUM(E105,E107:E111,E113:E120,E122:E125,E127:E131,E133:E136,E138:E143,E145:E149,E151:E156,E158:E162,E164:E168)</f>
        <v>728602784</v>
      </c>
      <c r="F170" s="34">
        <f>SUM(F105,F107:F111,F113:F120,F122:F125,F127:F131,F133:F136,F138:F143,F145:F149,F151:F156,F158:F162,F164:F168)</f>
        <v>162749058</v>
      </c>
      <c r="G170" s="39">
        <f t="shared" si="32"/>
        <v>0.21811322726957974</v>
      </c>
      <c r="H170" s="34">
        <f>SUM(H105,H107:H111,H113:H120,H122:H125,H127:H131,H133:H136,H138:H143,H145:H149,H151:H156,H158:H162,H164:H168)</f>
        <v>211556210</v>
      </c>
      <c r="I170" s="39">
        <f t="shared" si="33"/>
        <v>0.28352365463166573</v>
      </c>
      <c r="J170" s="34">
        <f>SUM(J105,J107:J111,J113:J120,J122:J125,J127:J131,J133:J136,J138:J143,J145:J149,J151:J156,J158:J162,J164:J168)</f>
        <v>162192864</v>
      </c>
      <c r="K170" s="39">
        <f t="shared" si="34"/>
        <v>0.22260807611737043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536498132</v>
      </c>
      <c r="O170" s="39">
        <f t="shared" si="37"/>
        <v>0.73633829540788576</v>
      </c>
      <c r="P170" s="34">
        <f>SUM(P105,P107:P111,P113:P120,P122:P125,P127:P131,P133:P136,P138:P143,P145:P149,P151:P156,P158:P162,P164:P168)</f>
        <v>131814925</v>
      </c>
      <c r="Q170" s="34">
        <f>SUM(Q105,Q107:Q111,Q113:Q120,Q122:Q125,Q127:Q131,Q133:Q136,Q138:Q143,Q145:Q149,Q151:Q156,Q158:Q162,Q164:Q168)</f>
        <v>645200697</v>
      </c>
      <c r="R170" s="34">
        <f>SUM(R105,R107:R111,R113:R120,R122:R125,R127:R131,R133:R136,R138:R143,R145:R149,R151:R156,R158:R162,R164:R168)</f>
        <v>716237868</v>
      </c>
      <c r="S170" s="34">
        <f>SUM(S105,S107:S111,S113:S120,S122:S125,S127:S131,S133:S136,S138:S143,S145:S149,S151:S156,S158:S162,S164:S168)</f>
        <v>501143518</v>
      </c>
      <c r="T170" s="39">
        <f t="shared" si="38"/>
        <v>0.69968866544207908</v>
      </c>
      <c r="U170" s="39">
        <f t="shared" si="39"/>
        <v>0.23045902427209963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=0),0,(($J173     /$P173     )-1))</f>
        <v>0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10849951</v>
      </c>
      <c r="E175" s="33">
        <v>11388757</v>
      </c>
      <c r="F175" s="33">
        <v>2549298</v>
      </c>
      <c r="G175" s="38">
        <f t="shared" si="40"/>
        <v>0.23495940212080221</v>
      </c>
      <c r="H175" s="33">
        <v>1824543</v>
      </c>
      <c r="I175" s="38">
        <f t="shared" si="41"/>
        <v>0.16816140459989173</v>
      </c>
      <c r="J175" s="33">
        <v>3031700</v>
      </c>
      <c r="K175" s="38">
        <f t="shared" si="42"/>
        <v>0.26620113151944502</v>
      </c>
      <c r="L175" s="33">
        <v>0</v>
      </c>
      <c r="M175" s="38">
        <f t="shared" si="43"/>
        <v>0</v>
      </c>
      <c r="N175" s="33">
        <f t="shared" si="44"/>
        <v>7405541</v>
      </c>
      <c r="O175" s="38">
        <f t="shared" si="45"/>
        <v>0.65025015460422941</v>
      </c>
      <c r="P175" s="33">
        <v>1686864</v>
      </c>
      <c r="Q175" s="33">
        <v>11722504</v>
      </c>
      <c r="R175" s="33">
        <v>11722504</v>
      </c>
      <c r="S175" s="33">
        <v>7215683</v>
      </c>
      <c r="T175" s="38">
        <f t="shared" si="46"/>
        <v>0.61554109941016011</v>
      </c>
      <c r="U175" s="38">
        <f t="shared" si="47"/>
        <v>0.7972403228713163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20703095</v>
      </c>
      <c r="E176" s="33">
        <v>13541549</v>
      </c>
      <c r="F176" s="33">
        <v>2493322</v>
      </c>
      <c r="G176" s="38">
        <f t="shared" si="40"/>
        <v>0.12043233149439733</v>
      </c>
      <c r="H176" s="33">
        <v>3346089</v>
      </c>
      <c r="I176" s="38">
        <f t="shared" si="41"/>
        <v>0.16162264627583461</v>
      </c>
      <c r="J176" s="33">
        <v>3479972</v>
      </c>
      <c r="K176" s="38">
        <f t="shared" si="42"/>
        <v>0.2569847806923713</v>
      </c>
      <c r="L176" s="33">
        <v>0</v>
      </c>
      <c r="M176" s="38">
        <f t="shared" si="43"/>
        <v>0</v>
      </c>
      <c r="N176" s="33">
        <f t="shared" si="44"/>
        <v>9319383</v>
      </c>
      <c r="O176" s="38">
        <f t="shared" si="45"/>
        <v>0.68820657075494096</v>
      </c>
      <c r="P176" s="33">
        <v>1733320</v>
      </c>
      <c r="Q176" s="33">
        <v>14807871</v>
      </c>
      <c r="R176" s="33">
        <v>16718258</v>
      </c>
      <c r="S176" s="33">
        <v>6790524</v>
      </c>
      <c r="T176" s="38">
        <f t="shared" si="46"/>
        <v>0.4061741360852309</v>
      </c>
      <c r="U176" s="38">
        <f t="shared" si="47"/>
        <v>1.0076915976276739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33971544</v>
      </c>
      <c r="E178" s="33">
        <v>34843479</v>
      </c>
      <c r="F178" s="33">
        <v>9385744</v>
      </c>
      <c r="G178" s="38">
        <f t="shared" si="40"/>
        <v>0.27628252634028055</v>
      </c>
      <c r="H178" s="33">
        <v>9556778</v>
      </c>
      <c r="I178" s="38">
        <f t="shared" si="41"/>
        <v>0.28131715179033367</v>
      </c>
      <c r="J178" s="33">
        <v>8808283</v>
      </c>
      <c r="K178" s="38">
        <f t="shared" si="42"/>
        <v>0.25279573833600255</v>
      </c>
      <c r="L178" s="33">
        <v>0</v>
      </c>
      <c r="M178" s="38">
        <f t="shared" si="43"/>
        <v>0</v>
      </c>
      <c r="N178" s="33">
        <f t="shared" si="44"/>
        <v>27750805</v>
      </c>
      <c r="O178" s="38">
        <f t="shared" si="45"/>
        <v>0.79644185358184238</v>
      </c>
      <c r="P178" s="33">
        <v>12575730</v>
      </c>
      <c r="Q178" s="33">
        <v>35674764</v>
      </c>
      <c r="R178" s="33">
        <v>32924734</v>
      </c>
      <c r="S178" s="33">
        <v>27026093</v>
      </c>
      <c r="T178" s="38">
        <f t="shared" si="46"/>
        <v>0.82084468776573871</v>
      </c>
      <c r="U178" s="38">
        <f t="shared" si="47"/>
        <v>-0.29958077980363762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65524590</v>
      </c>
      <c r="E179" s="34">
        <f>SUM(E173:E178)</f>
        <v>59773785</v>
      </c>
      <c r="F179" s="34">
        <f>SUM(F173:F178)</f>
        <v>14428364</v>
      </c>
      <c r="G179" s="39">
        <f t="shared" si="40"/>
        <v>0.22019769982536327</v>
      </c>
      <c r="H179" s="34">
        <f>SUM(H173:H178)</f>
        <v>14727410</v>
      </c>
      <c r="I179" s="39">
        <f t="shared" si="41"/>
        <v>0.22476157424258589</v>
      </c>
      <c r="J179" s="34">
        <f>SUM(J173:J178)</f>
        <v>15319955</v>
      </c>
      <c r="K179" s="39">
        <f t="shared" si="42"/>
        <v>0.25629889423933921</v>
      </c>
      <c r="L179" s="34">
        <f>SUM(L173:L178)</f>
        <v>0</v>
      </c>
      <c r="M179" s="39">
        <f t="shared" si="43"/>
        <v>0</v>
      </c>
      <c r="N179" s="34">
        <f t="shared" si="44"/>
        <v>44475729</v>
      </c>
      <c r="O179" s="39">
        <f t="shared" si="45"/>
        <v>0.74406747038020093</v>
      </c>
      <c r="P179" s="34">
        <f>SUM(P173:P178)</f>
        <v>15995914</v>
      </c>
      <c r="Q179" s="34">
        <f>SUM(Q173:Q178)</f>
        <v>62205139</v>
      </c>
      <c r="R179" s="34">
        <f>SUM(R173:R178)</f>
        <v>61365496</v>
      </c>
      <c r="S179" s="34">
        <f>SUM(S173:S178)</f>
        <v>41032300</v>
      </c>
      <c r="T179" s="39">
        <f t="shared" si="46"/>
        <v>0.66865425482750107</v>
      </c>
      <c r="U179" s="39">
        <f t="shared" si="47"/>
        <v>-4.2258229195280772E-2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1942488</v>
      </c>
      <c r="E182" s="33">
        <v>2357488</v>
      </c>
      <c r="F182" s="33">
        <v>520157</v>
      </c>
      <c r="G182" s="38">
        <f t="shared" si="40"/>
        <v>0.2677787456087245</v>
      </c>
      <c r="H182" s="33">
        <v>592670</v>
      </c>
      <c r="I182" s="38">
        <f t="shared" si="41"/>
        <v>0.30510870594824779</v>
      </c>
      <c r="J182" s="33">
        <v>507857</v>
      </c>
      <c r="K182" s="38">
        <f t="shared" si="42"/>
        <v>0.21542294170744453</v>
      </c>
      <c r="L182" s="33">
        <v>0</v>
      </c>
      <c r="M182" s="38">
        <f t="shared" si="43"/>
        <v>0</v>
      </c>
      <c r="N182" s="33">
        <f t="shared" si="44"/>
        <v>1620684</v>
      </c>
      <c r="O182" s="38">
        <f t="shared" si="45"/>
        <v>0.68746224795205746</v>
      </c>
      <c r="P182" s="33">
        <v>520253</v>
      </c>
      <c r="Q182" s="33">
        <v>1839972</v>
      </c>
      <c r="R182" s="33">
        <v>2030242</v>
      </c>
      <c r="S182" s="33">
        <v>1666006</v>
      </c>
      <c r="T182" s="38">
        <f t="shared" si="46"/>
        <v>0.82059478623730575</v>
      </c>
      <c r="U182" s="38">
        <f t="shared" si="47"/>
        <v>-2.3826868850347793E-2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3262400</v>
      </c>
      <c r="E184" s="33">
        <v>3111650</v>
      </c>
      <c r="F184" s="33">
        <v>60700</v>
      </c>
      <c r="G184" s="38">
        <f t="shared" si="40"/>
        <v>1.8605934281510545E-2</v>
      </c>
      <c r="H184" s="33">
        <v>141550</v>
      </c>
      <c r="I184" s="38">
        <f t="shared" si="41"/>
        <v>4.3388303089749877E-2</v>
      </c>
      <c r="J184" s="33">
        <v>178675</v>
      </c>
      <c r="K184" s="38">
        <f t="shared" si="42"/>
        <v>5.7421303809875791E-2</v>
      </c>
      <c r="L184" s="33">
        <v>0</v>
      </c>
      <c r="M184" s="38">
        <f t="shared" si="43"/>
        <v>0</v>
      </c>
      <c r="N184" s="33">
        <f t="shared" si="44"/>
        <v>380925</v>
      </c>
      <c r="O184" s="38">
        <f t="shared" si="45"/>
        <v>0.12241897385631417</v>
      </c>
      <c r="P184" s="33">
        <v>0</v>
      </c>
      <c r="Q184" s="33">
        <v>0</v>
      </c>
      <c r="R184" s="33">
        <v>1500000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5204888</v>
      </c>
      <c r="E185" s="34">
        <f>SUM(E180:E184)</f>
        <v>5469138</v>
      </c>
      <c r="F185" s="34">
        <f>SUM(F180:F184)</f>
        <v>580857</v>
      </c>
      <c r="G185" s="39">
        <f t="shared" si="40"/>
        <v>0.11159836676600918</v>
      </c>
      <c r="H185" s="34">
        <f>SUM(H180:H184)</f>
        <v>734220</v>
      </c>
      <c r="I185" s="39">
        <f t="shared" si="41"/>
        <v>0.14106355410529486</v>
      </c>
      <c r="J185" s="34">
        <f>SUM(J180:J184)</f>
        <v>686532</v>
      </c>
      <c r="K185" s="39">
        <f t="shared" si="42"/>
        <v>0.12552837394119512</v>
      </c>
      <c r="L185" s="34">
        <f>SUM(L180:L184)</f>
        <v>0</v>
      </c>
      <c r="M185" s="39">
        <f t="shared" si="43"/>
        <v>0</v>
      </c>
      <c r="N185" s="34">
        <f t="shared" si="44"/>
        <v>2001609</v>
      </c>
      <c r="O185" s="39">
        <f t="shared" si="45"/>
        <v>0.36598253691898064</v>
      </c>
      <c r="P185" s="34">
        <f>SUM(P180:P184)</f>
        <v>520253</v>
      </c>
      <c r="Q185" s="34">
        <f>SUM(Q180:Q184)</f>
        <v>1839972</v>
      </c>
      <c r="R185" s="34">
        <f>SUM(R180:R184)</f>
        <v>3530242</v>
      </c>
      <c r="S185" s="34">
        <f>SUM(S180:S184)</f>
        <v>1666006</v>
      </c>
      <c r="T185" s="39">
        <f t="shared" si="46"/>
        <v>0.47192402107277631</v>
      </c>
      <c r="U185" s="39">
        <f t="shared" si="47"/>
        <v>0.31961180425677505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7154785</v>
      </c>
      <c r="E188" s="33">
        <v>6738840</v>
      </c>
      <c r="F188" s="33">
        <v>1198506</v>
      </c>
      <c r="G188" s="38">
        <f t="shared" si="40"/>
        <v>0.16751111319208054</v>
      </c>
      <c r="H188" s="33">
        <v>1354716</v>
      </c>
      <c r="I188" s="38">
        <f t="shared" si="41"/>
        <v>0.1893440543636182</v>
      </c>
      <c r="J188" s="33">
        <v>1265455</v>
      </c>
      <c r="K188" s="38">
        <f t="shared" si="42"/>
        <v>0.18778528648847576</v>
      </c>
      <c r="L188" s="33">
        <v>0</v>
      </c>
      <c r="M188" s="38">
        <f t="shared" si="43"/>
        <v>0</v>
      </c>
      <c r="N188" s="33">
        <f t="shared" si="44"/>
        <v>3818677</v>
      </c>
      <c r="O188" s="38">
        <f t="shared" si="45"/>
        <v>0.5666668150601587</v>
      </c>
      <c r="P188" s="33">
        <v>1223509</v>
      </c>
      <c r="Q188" s="33">
        <v>7004858</v>
      </c>
      <c r="R188" s="33">
        <v>7024858</v>
      </c>
      <c r="S188" s="33">
        <v>3697840</v>
      </c>
      <c r="T188" s="38">
        <f t="shared" si="46"/>
        <v>0.52639355841783564</v>
      </c>
      <c r="U188" s="38">
        <f t="shared" si="47"/>
        <v>3.428336040029123E-2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21951000</v>
      </c>
      <c r="E190" s="33">
        <v>21080000</v>
      </c>
      <c r="F190" s="33">
        <v>4433188</v>
      </c>
      <c r="G190" s="38">
        <f t="shared" si="40"/>
        <v>0.20195836180584029</v>
      </c>
      <c r="H190" s="33">
        <v>5452349</v>
      </c>
      <c r="I190" s="38">
        <f t="shared" si="41"/>
        <v>0.24838727165049429</v>
      </c>
      <c r="J190" s="33">
        <v>4407178</v>
      </c>
      <c r="K190" s="38">
        <f t="shared" si="42"/>
        <v>0.209069165085389</v>
      </c>
      <c r="L190" s="33">
        <v>0</v>
      </c>
      <c r="M190" s="38">
        <f t="shared" si="43"/>
        <v>0</v>
      </c>
      <c r="N190" s="33">
        <f t="shared" si="44"/>
        <v>14292715</v>
      </c>
      <c r="O190" s="38">
        <f t="shared" si="45"/>
        <v>0.67802253320683115</v>
      </c>
      <c r="P190" s="33">
        <v>4483971</v>
      </c>
      <c r="Q190" s="33">
        <v>17473000</v>
      </c>
      <c r="R190" s="33">
        <v>21044000</v>
      </c>
      <c r="S190" s="33">
        <v>14556266</v>
      </c>
      <c r="T190" s="38">
        <f t="shared" si="46"/>
        <v>0.69170623455616798</v>
      </c>
      <c r="U190" s="38">
        <f t="shared" si="47"/>
        <v>-1.7126114330355824E-2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29105785</v>
      </c>
      <c r="E191" s="34">
        <f>SUM(E186:E190)</f>
        <v>27818840</v>
      </c>
      <c r="F191" s="34">
        <f>SUM(F186:F190)</f>
        <v>5631694</v>
      </c>
      <c r="G191" s="39">
        <f t="shared" si="40"/>
        <v>0.19349053804939464</v>
      </c>
      <c r="H191" s="34">
        <f>SUM(H186:H190)</f>
        <v>6807065</v>
      </c>
      <c r="I191" s="39">
        <f t="shared" si="41"/>
        <v>0.23387326608782413</v>
      </c>
      <c r="J191" s="34">
        <f>SUM(J186:J190)</f>
        <v>5672633</v>
      </c>
      <c r="K191" s="39">
        <f t="shared" si="42"/>
        <v>0.20391335512192457</v>
      </c>
      <c r="L191" s="34">
        <f>SUM(L186:L190)</f>
        <v>0</v>
      </c>
      <c r="M191" s="39">
        <f t="shared" si="43"/>
        <v>0</v>
      </c>
      <c r="N191" s="34">
        <f t="shared" si="44"/>
        <v>18111392</v>
      </c>
      <c r="O191" s="39">
        <f t="shared" si="45"/>
        <v>0.65104770723725358</v>
      </c>
      <c r="P191" s="34">
        <f>SUM(P186:P190)</f>
        <v>5707480</v>
      </c>
      <c r="Q191" s="34">
        <f>SUM(Q186:Q190)</f>
        <v>24477858</v>
      </c>
      <c r="R191" s="34">
        <f>SUM(R186:R190)</f>
        <v>28068858</v>
      </c>
      <c r="S191" s="34">
        <f>SUM(S186:S190)</f>
        <v>18254106</v>
      </c>
      <c r="T191" s="39">
        <f t="shared" si="46"/>
        <v>0.65033304881873</v>
      </c>
      <c r="U191" s="39">
        <f t="shared" si="47"/>
        <v>-6.1054966465059479E-3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22217702</v>
      </c>
      <c r="E197" s="33">
        <v>23987730</v>
      </c>
      <c r="F197" s="33">
        <v>5487630</v>
      </c>
      <c r="G197" s="38">
        <f t="shared" si="40"/>
        <v>0.24699359096633847</v>
      </c>
      <c r="H197" s="33">
        <v>5570797</v>
      </c>
      <c r="I197" s="38">
        <f t="shared" si="41"/>
        <v>0.25073686738619505</v>
      </c>
      <c r="J197" s="33">
        <v>6168430</v>
      </c>
      <c r="K197" s="38">
        <f t="shared" si="42"/>
        <v>0.25714938428938461</v>
      </c>
      <c r="L197" s="33">
        <v>0</v>
      </c>
      <c r="M197" s="38">
        <f t="shared" si="43"/>
        <v>0</v>
      </c>
      <c r="N197" s="33">
        <f t="shared" si="44"/>
        <v>17226857</v>
      </c>
      <c r="O197" s="38">
        <f t="shared" si="45"/>
        <v>0.71815286398504574</v>
      </c>
      <c r="P197" s="33">
        <v>4929631</v>
      </c>
      <c r="Q197" s="33">
        <v>25024440</v>
      </c>
      <c r="R197" s="33">
        <v>21909739</v>
      </c>
      <c r="S197" s="33">
        <v>15794219</v>
      </c>
      <c r="T197" s="38">
        <f t="shared" si="46"/>
        <v>0.72087663846657413</v>
      </c>
      <c r="U197" s="38">
        <f t="shared" si="47"/>
        <v>0.25129649663433229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22217702</v>
      </c>
      <c r="E198" s="34">
        <f>SUM(E192:E197)</f>
        <v>23987730</v>
      </c>
      <c r="F198" s="34">
        <f>SUM(F192:F197)</f>
        <v>5487630</v>
      </c>
      <c r="G198" s="39">
        <f t="shared" si="40"/>
        <v>0.24699359096633847</v>
      </c>
      <c r="H198" s="34">
        <f>SUM(H192:H197)</f>
        <v>5570797</v>
      </c>
      <c r="I198" s="39">
        <f t="shared" si="41"/>
        <v>0.25073686738619505</v>
      </c>
      <c r="J198" s="34">
        <f>SUM(J192:J197)</f>
        <v>6168430</v>
      </c>
      <c r="K198" s="39">
        <f t="shared" si="42"/>
        <v>0.25714938428938461</v>
      </c>
      <c r="L198" s="34">
        <f>SUM(L192:L197)</f>
        <v>0</v>
      </c>
      <c r="M198" s="39">
        <f t="shared" si="43"/>
        <v>0</v>
      </c>
      <c r="N198" s="34">
        <f t="shared" si="44"/>
        <v>17226857</v>
      </c>
      <c r="O198" s="39">
        <f t="shared" si="45"/>
        <v>0.71815286398504574</v>
      </c>
      <c r="P198" s="34">
        <f>SUM(P192:P197)</f>
        <v>4929631</v>
      </c>
      <c r="Q198" s="34">
        <f>SUM(Q192:Q197)</f>
        <v>25024440</v>
      </c>
      <c r="R198" s="34">
        <f>SUM(R192:R197)</f>
        <v>21909739</v>
      </c>
      <c r="S198" s="34">
        <f>SUM(S192:S197)</f>
        <v>15794219</v>
      </c>
      <c r="T198" s="39">
        <f t="shared" si="46"/>
        <v>0.72087663846657413</v>
      </c>
      <c r="U198" s="39">
        <f t="shared" si="47"/>
        <v>0.25129649663433229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5891231</v>
      </c>
      <c r="E199" s="33">
        <v>5902636</v>
      </c>
      <c r="F199" s="33">
        <v>1144045</v>
      </c>
      <c r="G199" s="38">
        <f t="shared" si="40"/>
        <v>0.19419455797947832</v>
      </c>
      <c r="H199" s="33">
        <v>1459703</v>
      </c>
      <c r="I199" s="38">
        <f t="shared" si="41"/>
        <v>0.24777554979595945</v>
      </c>
      <c r="J199" s="33">
        <v>1112629</v>
      </c>
      <c r="K199" s="38">
        <f t="shared" si="42"/>
        <v>0.18849696982839531</v>
      </c>
      <c r="L199" s="33">
        <v>0</v>
      </c>
      <c r="M199" s="38">
        <f t="shared" si="43"/>
        <v>0</v>
      </c>
      <c r="N199" s="33">
        <f t="shared" si="44"/>
        <v>3716377</v>
      </c>
      <c r="O199" s="38">
        <f t="shared" si="45"/>
        <v>0.62961310844849661</v>
      </c>
      <c r="P199" s="33">
        <v>1196259</v>
      </c>
      <c r="Q199" s="33">
        <v>4793596</v>
      </c>
      <c r="R199" s="33">
        <v>5541146</v>
      </c>
      <c r="S199" s="33">
        <v>3221166</v>
      </c>
      <c r="T199" s="38">
        <f t="shared" si="46"/>
        <v>0.58131765522871981</v>
      </c>
      <c r="U199" s="38">
        <f t="shared" si="47"/>
        <v>-6.990960987545336E-2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5891231</v>
      </c>
      <c r="E204" s="34">
        <f>SUM(E199:E203)</f>
        <v>5902636</v>
      </c>
      <c r="F204" s="34">
        <f>SUM(F199:F203)</f>
        <v>1144045</v>
      </c>
      <c r="G204" s="39">
        <f t="shared" si="40"/>
        <v>0.19419455797947832</v>
      </c>
      <c r="H204" s="34">
        <f>SUM(H199:H203)</f>
        <v>1459703</v>
      </c>
      <c r="I204" s="39">
        <f t="shared" si="41"/>
        <v>0.24777554979595945</v>
      </c>
      <c r="J204" s="34">
        <f>SUM(J199:J203)</f>
        <v>1112629</v>
      </c>
      <c r="K204" s="39">
        <f t="shared" si="42"/>
        <v>0.18849696982839531</v>
      </c>
      <c r="L204" s="34">
        <f>SUM(L199:L203)</f>
        <v>0</v>
      </c>
      <c r="M204" s="39">
        <f t="shared" si="43"/>
        <v>0</v>
      </c>
      <c r="N204" s="34">
        <f t="shared" si="44"/>
        <v>3716377</v>
      </c>
      <c r="O204" s="39">
        <f t="shared" si="45"/>
        <v>0.62961310844849661</v>
      </c>
      <c r="P204" s="34">
        <f>SUM(P199:P203)</f>
        <v>1196259</v>
      </c>
      <c r="Q204" s="34">
        <f>SUM(Q199:Q203)</f>
        <v>4793596</v>
      </c>
      <c r="R204" s="34">
        <f>SUM(R199:R203)</f>
        <v>5541146</v>
      </c>
      <c r="S204" s="34">
        <f>SUM(S199:S203)</f>
        <v>3221166</v>
      </c>
      <c r="T204" s="39">
        <f t="shared" si="46"/>
        <v>0.58131765522871981</v>
      </c>
      <c r="U204" s="39">
        <f t="shared" si="47"/>
        <v>-6.990960987545336E-2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127944196</v>
      </c>
      <c r="E205" s="34">
        <f>SUM(E173:E178,E180:E184,E186:E190,E192:E197,E199:E203)</f>
        <v>122952129</v>
      </c>
      <c r="F205" s="34">
        <f>SUM(F173:F178,F180:F184,F186:F190,F192:F197,F199:F203)</f>
        <v>27272590</v>
      </c>
      <c r="G205" s="39">
        <f t="shared" si="40"/>
        <v>0.213160040491403</v>
      </c>
      <c r="H205" s="34">
        <f>SUM(H173:H178,H180:H184,H186:H190,H192:H197,H199:H203)</f>
        <v>29299195</v>
      </c>
      <c r="I205" s="39">
        <f t="shared" si="41"/>
        <v>0.22899979769305048</v>
      </c>
      <c r="J205" s="34">
        <f>SUM(J173:J178,J180:J184,J186:J190,J192:J197,J199:J203)</f>
        <v>28960179</v>
      </c>
      <c r="K205" s="39">
        <f t="shared" si="42"/>
        <v>0.23554028088444082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85531964</v>
      </c>
      <c r="O205" s="39">
        <f t="shared" si="45"/>
        <v>0.69565256572336376</v>
      </c>
      <c r="P205" s="34">
        <f>SUM(P173:P178,P180:P184,P186:P190,P192:P197,P199:P203)</f>
        <v>28349537</v>
      </c>
      <c r="Q205" s="34">
        <f>SUM(Q173:Q178,Q180:Q184,Q186:Q190,Q192:Q197,Q199:Q203)</f>
        <v>118341005</v>
      </c>
      <c r="R205" s="34">
        <f>SUM(R173:R178,R180:R184,R186:R190,R192:R197,R199:R203)</f>
        <v>120415481</v>
      </c>
      <c r="S205" s="34">
        <f>SUM(S173:S178,S180:S184,S186:S190,S192:S197,S199:S203)</f>
        <v>79967797</v>
      </c>
      <c r="T205" s="39">
        <f t="shared" si="46"/>
        <v>0.66409897079595603</v>
      </c>
      <c r="U205" s="39">
        <f t="shared" si="47"/>
        <v>2.1539752130696144E-2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=0),0,(($J208     /$P208     )-1))</f>
        <v>0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1000000</v>
      </c>
      <c r="E209" s="33">
        <v>256000</v>
      </c>
      <c r="F209" s="33">
        <v>79000</v>
      </c>
      <c r="G209" s="38">
        <f t="shared" si="48"/>
        <v>7.9000000000000001E-2</v>
      </c>
      <c r="H209" s="33">
        <v>0</v>
      </c>
      <c r="I209" s="38">
        <f t="shared" si="49"/>
        <v>0</v>
      </c>
      <c r="J209" s="33">
        <v>16900</v>
      </c>
      <c r="K209" s="38">
        <f t="shared" si="50"/>
        <v>6.6015624999999994E-2</v>
      </c>
      <c r="L209" s="33">
        <v>0</v>
      </c>
      <c r="M209" s="38">
        <f t="shared" si="51"/>
        <v>0</v>
      </c>
      <c r="N209" s="33">
        <f t="shared" si="52"/>
        <v>95900</v>
      </c>
      <c r="O209" s="38">
        <f t="shared" si="53"/>
        <v>0.37460937500000002</v>
      </c>
      <c r="P209" s="33">
        <v>183000</v>
      </c>
      <c r="Q209" s="33">
        <v>0</v>
      </c>
      <c r="R209" s="33">
        <v>3546000</v>
      </c>
      <c r="S209" s="33">
        <v>183000</v>
      </c>
      <c r="T209" s="38">
        <f t="shared" si="54"/>
        <v>5.1607445008460234E-2</v>
      </c>
      <c r="U209" s="38">
        <f t="shared" si="55"/>
        <v>-0.90765027322404368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1058073</v>
      </c>
      <c r="E214" s="33">
        <v>1160073</v>
      </c>
      <c r="F214" s="33">
        <v>59437</v>
      </c>
      <c r="G214" s="38">
        <f t="shared" si="48"/>
        <v>5.6174762988943104E-2</v>
      </c>
      <c r="H214" s="33">
        <v>324731</v>
      </c>
      <c r="I214" s="38">
        <f t="shared" si="49"/>
        <v>0.30690793546381018</v>
      </c>
      <c r="J214" s="33">
        <v>275722</v>
      </c>
      <c r="K214" s="38">
        <f t="shared" si="50"/>
        <v>0.23767642208723072</v>
      </c>
      <c r="L214" s="33">
        <v>0</v>
      </c>
      <c r="M214" s="38">
        <f t="shared" si="51"/>
        <v>0</v>
      </c>
      <c r="N214" s="33">
        <f t="shared" si="52"/>
        <v>659890</v>
      </c>
      <c r="O214" s="38">
        <f t="shared" si="53"/>
        <v>0.56883489228695094</v>
      </c>
      <c r="P214" s="33">
        <v>198692</v>
      </c>
      <c r="Q214" s="33">
        <v>1489032</v>
      </c>
      <c r="R214" s="33">
        <v>1506152</v>
      </c>
      <c r="S214" s="33">
        <v>629426</v>
      </c>
      <c r="T214" s="38">
        <f t="shared" si="54"/>
        <v>0.4179033723023971</v>
      </c>
      <c r="U214" s="38">
        <f t="shared" si="55"/>
        <v>0.38768546292754613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29636460</v>
      </c>
      <c r="E215" s="33">
        <v>29136460</v>
      </c>
      <c r="F215" s="33">
        <v>6338713</v>
      </c>
      <c r="G215" s="38">
        <f t="shared" si="48"/>
        <v>0.21388225854234952</v>
      </c>
      <c r="H215" s="33">
        <v>7396086</v>
      </c>
      <c r="I215" s="38">
        <f t="shared" si="49"/>
        <v>0.24956037259510752</v>
      </c>
      <c r="J215" s="33">
        <v>7528578</v>
      </c>
      <c r="K215" s="38">
        <f t="shared" si="50"/>
        <v>0.25839027802279341</v>
      </c>
      <c r="L215" s="33">
        <v>0</v>
      </c>
      <c r="M215" s="38">
        <f t="shared" si="51"/>
        <v>0</v>
      </c>
      <c r="N215" s="33">
        <f t="shared" si="52"/>
        <v>21263377</v>
      </c>
      <c r="O215" s="38">
        <f t="shared" si="53"/>
        <v>0.72978587652721028</v>
      </c>
      <c r="P215" s="33">
        <v>7101043</v>
      </c>
      <c r="Q215" s="33">
        <v>26103517</v>
      </c>
      <c r="R215" s="33">
        <v>27769017</v>
      </c>
      <c r="S215" s="33">
        <v>19987003</v>
      </c>
      <c r="T215" s="38">
        <f t="shared" si="54"/>
        <v>0.71975911138662196</v>
      </c>
      <c r="U215" s="38">
        <f t="shared" si="55"/>
        <v>6.0207352638196987E-2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31694533</v>
      </c>
      <c r="E216" s="34">
        <f>SUM(E208:E215)</f>
        <v>30552533</v>
      </c>
      <c r="F216" s="34">
        <f>SUM(F208:F215)</f>
        <v>6477150</v>
      </c>
      <c r="G216" s="39">
        <f t="shared" si="48"/>
        <v>0.20436174276491154</v>
      </c>
      <c r="H216" s="34">
        <f>SUM(H208:H215)</f>
        <v>7720817</v>
      </c>
      <c r="I216" s="39">
        <f t="shared" si="49"/>
        <v>0.24360090744987473</v>
      </c>
      <c r="J216" s="34">
        <f>SUM(J208:J215)</f>
        <v>7821200</v>
      </c>
      <c r="K216" s="39">
        <f t="shared" si="50"/>
        <v>0.25599186817014485</v>
      </c>
      <c r="L216" s="34">
        <f>SUM(L208:L215)</f>
        <v>0</v>
      </c>
      <c r="M216" s="39">
        <f t="shared" si="51"/>
        <v>0</v>
      </c>
      <c r="N216" s="34">
        <f t="shared" si="52"/>
        <v>22019167</v>
      </c>
      <c r="O216" s="39">
        <f t="shared" si="53"/>
        <v>0.72069857513941638</v>
      </c>
      <c r="P216" s="34">
        <f>SUM(P208:P215)</f>
        <v>7482735</v>
      </c>
      <c r="Q216" s="34">
        <f>SUM(Q208:Q215)</f>
        <v>27592549</v>
      </c>
      <c r="R216" s="34">
        <f>SUM(R208:R215)</f>
        <v>32821169</v>
      </c>
      <c r="S216" s="34">
        <f>SUM(S208:S215)</f>
        <v>20799429</v>
      </c>
      <c r="T216" s="39">
        <f t="shared" si="54"/>
        <v>0.63371993240094526</v>
      </c>
      <c r="U216" s="39">
        <f t="shared" si="55"/>
        <v>4.5232792555128576E-2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20916</v>
      </c>
      <c r="E217" s="33">
        <v>735282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1367334</v>
      </c>
      <c r="Q217" s="33">
        <v>715188</v>
      </c>
      <c r="R217" s="33">
        <v>3089498</v>
      </c>
      <c r="S217" s="33">
        <v>1633199</v>
      </c>
      <c r="T217" s="38">
        <f t="shared" si="54"/>
        <v>0.52862924656368127</v>
      </c>
      <c r="U217" s="38">
        <f t="shared" si="55"/>
        <v>-1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0</v>
      </c>
      <c r="E219" s="33">
        <v>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0</v>
      </c>
      <c r="R219" s="33">
        <v>0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5177928</v>
      </c>
      <c r="E220" s="33">
        <v>5177928</v>
      </c>
      <c r="F220" s="33">
        <v>67419</v>
      </c>
      <c r="G220" s="38">
        <f t="shared" si="48"/>
        <v>1.302045914891053E-2</v>
      </c>
      <c r="H220" s="33">
        <v>0</v>
      </c>
      <c r="I220" s="38">
        <f t="shared" si="49"/>
        <v>0</v>
      </c>
      <c r="J220" s="33">
        <v>24174</v>
      </c>
      <c r="K220" s="38">
        <f t="shared" si="50"/>
        <v>4.668662831928138E-3</v>
      </c>
      <c r="L220" s="33">
        <v>0</v>
      </c>
      <c r="M220" s="38">
        <f t="shared" si="51"/>
        <v>0</v>
      </c>
      <c r="N220" s="33">
        <f t="shared" si="52"/>
        <v>91593</v>
      </c>
      <c r="O220" s="38">
        <f t="shared" si="53"/>
        <v>1.7689121980838666E-2</v>
      </c>
      <c r="P220" s="33">
        <v>60978</v>
      </c>
      <c r="Q220" s="33">
        <v>465804</v>
      </c>
      <c r="R220" s="33">
        <v>470268</v>
      </c>
      <c r="S220" s="33">
        <v>241664</v>
      </c>
      <c r="T220" s="38">
        <f t="shared" si="54"/>
        <v>0.51388569921831806</v>
      </c>
      <c r="U220" s="38">
        <f t="shared" si="55"/>
        <v>-0.60356194037193744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36044230</v>
      </c>
      <c r="E223" s="33">
        <v>38657570</v>
      </c>
      <c r="F223" s="33">
        <v>9091942</v>
      </c>
      <c r="G223" s="38">
        <f t="shared" si="48"/>
        <v>0.25224403462079786</v>
      </c>
      <c r="H223" s="33">
        <v>8810245</v>
      </c>
      <c r="I223" s="38">
        <f t="shared" si="49"/>
        <v>0.24442871993658902</v>
      </c>
      <c r="J223" s="33">
        <v>6774481</v>
      </c>
      <c r="K223" s="38">
        <f t="shared" si="50"/>
        <v>0.1752433223298826</v>
      </c>
      <c r="L223" s="33">
        <v>0</v>
      </c>
      <c r="M223" s="38">
        <f t="shared" si="51"/>
        <v>0</v>
      </c>
      <c r="N223" s="33">
        <f t="shared" si="52"/>
        <v>24676668</v>
      </c>
      <c r="O223" s="38">
        <f t="shared" si="53"/>
        <v>0.63833986461125203</v>
      </c>
      <c r="P223" s="33">
        <v>7446030</v>
      </c>
      <c r="Q223" s="33">
        <v>31506449</v>
      </c>
      <c r="R223" s="33">
        <v>32163449</v>
      </c>
      <c r="S223" s="33">
        <v>23426826</v>
      </c>
      <c r="T223" s="38">
        <f t="shared" si="54"/>
        <v>0.72836796824867878</v>
      </c>
      <c r="U223" s="38">
        <f t="shared" si="55"/>
        <v>-9.0188865744564528E-2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41243074</v>
      </c>
      <c r="E224" s="34">
        <f>SUM(E217:E223)</f>
        <v>44570780</v>
      </c>
      <c r="F224" s="34">
        <f>SUM(F217:F223)</f>
        <v>9159361</v>
      </c>
      <c r="G224" s="39">
        <f t="shared" si="48"/>
        <v>0.22208240346003308</v>
      </c>
      <c r="H224" s="34">
        <f>SUM(H217:H223)</f>
        <v>8810245</v>
      </c>
      <c r="I224" s="39">
        <f t="shared" si="49"/>
        <v>0.21361756400601953</v>
      </c>
      <c r="J224" s="34">
        <f>SUM(J217:J223)</f>
        <v>6798655</v>
      </c>
      <c r="K224" s="39">
        <f t="shared" si="50"/>
        <v>0.15253614587853298</v>
      </c>
      <c r="L224" s="34">
        <f>SUM(L217:L223)</f>
        <v>0</v>
      </c>
      <c r="M224" s="39">
        <f t="shared" si="51"/>
        <v>0</v>
      </c>
      <c r="N224" s="34">
        <f t="shared" si="52"/>
        <v>24768261</v>
      </c>
      <c r="O224" s="39">
        <f t="shared" si="53"/>
        <v>0.55570624969991556</v>
      </c>
      <c r="P224" s="34">
        <f>SUM(P217:P223)</f>
        <v>8874342</v>
      </c>
      <c r="Q224" s="34">
        <f>SUM(Q217:Q223)</f>
        <v>32687441</v>
      </c>
      <c r="R224" s="34">
        <f>SUM(R217:R223)</f>
        <v>35723215</v>
      </c>
      <c r="S224" s="34">
        <f>SUM(S217:S223)</f>
        <v>25301689</v>
      </c>
      <c r="T224" s="39">
        <f t="shared" si="54"/>
        <v>0.7082702102820253</v>
      </c>
      <c r="U224" s="39">
        <f t="shared" si="55"/>
        <v>-0.23389756671536888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500000</v>
      </c>
      <c r="E225" s="33">
        <v>200000</v>
      </c>
      <c r="F225" s="33">
        <v>15552</v>
      </c>
      <c r="G225" s="38">
        <f t="shared" si="48"/>
        <v>3.1104E-2</v>
      </c>
      <c r="H225" s="33">
        <v>23508</v>
      </c>
      <c r="I225" s="38">
        <f t="shared" si="49"/>
        <v>4.7016000000000002E-2</v>
      </c>
      <c r="J225" s="33">
        <v>14692</v>
      </c>
      <c r="K225" s="38">
        <f t="shared" si="50"/>
        <v>7.3459999999999998E-2</v>
      </c>
      <c r="L225" s="33">
        <v>0</v>
      </c>
      <c r="M225" s="38">
        <f t="shared" si="51"/>
        <v>0</v>
      </c>
      <c r="N225" s="33">
        <f t="shared" si="52"/>
        <v>53752</v>
      </c>
      <c r="O225" s="38">
        <f t="shared" si="53"/>
        <v>0.26876</v>
      </c>
      <c r="P225" s="33">
        <v>27773</v>
      </c>
      <c r="Q225" s="33">
        <v>750000</v>
      </c>
      <c r="R225" s="33">
        <v>750000</v>
      </c>
      <c r="S225" s="33">
        <v>396516</v>
      </c>
      <c r="T225" s="38">
        <f t="shared" si="54"/>
        <v>0.52868800000000005</v>
      </c>
      <c r="U225" s="38">
        <f t="shared" si="55"/>
        <v>-0.47099701148597561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14321213</v>
      </c>
      <c r="E226" s="33">
        <v>13430143</v>
      </c>
      <c r="F226" s="33">
        <v>3413777</v>
      </c>
      <c r="G226" s="38">
        <f t="shared" si="48"/>
        <v>0.23837205689210822</v>
      </c>
      <c r="H226" s="33">
        <v>4151614</v>
      </c>
      <c r="I226" s="38">
        <f t="shared" si="49"/>
        <v>0.28989262292237394</v>
      </c>
      <c r="J226" s="33">
        <v>2240787</v>
      </c>
      <c r="K226" s="38">
        <f t="shared" si="50"/>
        <v>0.16684759052826167</v>
      </c>
      <c r="L226" s="33">
        <v>0</v>
      </c>
      <c r="M226" s="38">
        <f t="shared" si="51"/>
        <v>0</v>
      </c>
      <c r="N226" s="33">
        <f t="shared" si="52"/>
        <v>9806178</v>
      </c>
      <c r="O226" s="38">
        <f t="shared" si="53"/>
        <v>0.73016184563336373</v>
      </c>
      <c r="P226" s="33">
        <v>3255122</v>
      </c>
      <c r="Q226" s="33">
        <v>12956069</v>
      </c>
      <c r="R226" s="33">
        <v>13060731</v>
      </c>
      <c r="S226" s="33">
        <v>10286171</v>
      </c>
      <c r="T226" s="38">
        <f t="shared" si="54"/>
        <v>0.78756472359778329</v>
      </c>
      <c r="U226" s="38">
        <f t="shared" si="55"/>
        <v>-0.31161197644819461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3175130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9228596</v>
      </c>
      <c r="R227" s="33">
        <v>9228596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33015146</v>
      </c>
      <c r="E229" s="33">
        <v>33780008</v>
      </c>
      <c r="F229" s="33">
        <v>6947493</v>
      </c>
      <c r="G229" s="38">
        <f t="shared" si="48"/>
        <v>0.21043350830555163</v>
      </c>
      <c r="H229" s="33">
        <v>9277210</v>
      </c>
      <c r="I229" s="38">
        <f t="shared" si="49"/>
        <v>0.28099860591257114</v>
      </c>
      <c r="J229" s="33">
        <v>7398305</v>
      </c>
      <c r="K229" s="38">
        <f t="shared" si="50"/>
        <v>0.21901430573965525</v>
      </c>
      <c r="L229" s="33">
        <v>0</v>
      </c>
      <c r="M229" s="38">
        <f t="shared" si="51"/>
        <v>0</v>
      </c>
      <c r="N229" s="33">
        <f t="shared" si="52"/>
        <v>23623008</v>
      </c>
      <c r="O229" s="38">
        <f t="shared" si="53"/>
        <v>0.69931919495104911</v>
      </c>
      <c r="P229" s="33">
        <v>6465373</v>
      </c>
      <c r="Q229" s="33">
        <v>30012469</v>
      </c>
      <c r="R229" s="33">
        <v>33831939</v>
      </c>
      <c r="S229" s="33">
        <v>23214034</v>
      </c>
      <c r="T229" s="38">
        <f t="shared" si="54"/>
        <v>0.68615736153934304</v>
      </c>
      <c r="U229" s="38">
        <f t="shared" si="55"/>
        <v>0.14429670182988663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51011489</v>
      </c>
      <c r="E230" s="34">
        <f>SUM(E225:E229)</f>
        <v>47410151</v>
      </c>
      <c r="F230" s="34">
        <f>SUM(F225:F229)</f>
        <v>10376822</v>
      </c>
      <c r="G230" s="39">
        <f t="shared" si="48"/>
        <v>0.20342127241178942</v>
      </c>
      <c r="H230" s="34">
        <f>SUM(H225:H229)</f>
        <v>13452332</v>
      </c>
      <c r="I230" s="39">
        <f t="shared" si="49"/>
        <v>0.26371180813796674</v>
      </c>
      <c r="J230" s="34">
        <f>SUM(J225:J229)</f>
        <v>9653784</v>
      </c>
      <c r="K230" s="39">
        <f t="shared" si="50"/>
        <v>0.20362272206220142</v>
      </c>
      <c r="L230" s="34">
        <f>SUM(L225:L229)</f>
        <v>0</v>
      </c>
      <c r="M230" s="39">
        <f t="shared" si="51"/>
        <v>0</v>
      </c>
      <c r="N230" s="34">
        <f t="shared" si="52"/>
        <v>33482938</v>
      </c>
      <c r="O230" s="39">
        <f t="shared" si="53"/>
        <v>0.70623985146134638</v>
      </c>
      <c r="P230" s="34">
        <f>SUM(P225:P229)</f>
        <v>9748268</v>
      </c>
      <c r="Q230" s="34">
        <f>SUM(Q225:Q229)</f>
        <v>52947134</v>
      </c>
      <c r="R230" s="34">
        <f>SUM(R225:R229)</f>
        <v>56871266</v>
      </c>
      <c r="S230" s="34">
        <f>SUM(S225:S229)</f>
        <v>33896721</v>
      </c>
      <c r="T230" s="39">
        <f t="shared" si="54"/>
        <v>0.5960254340038782</v>
      </c>
      <c r="U230" s="39">
        <f t="shared" si="55"/>
        <v>-9.6923884324887633E-3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123949096</v>
      </c>
      <c r="E231" s="34">
        <f>SUM(E208:E215,E217:E223,E225:E229)</f>
        <v>122533464</v>
      </c>
      <c r="F231" s="34">
        <f>SUM(F208:F215,F217:F223,F225:F229)</f>
        <v>26013333</v>
      </c>
      <c r="G231" s="39">
        <f t="shared" si="48"/>
        <v>0.20987109901955234</v>
      </c>
      <c r="H231" s="34">
        <f>SUM(H208:H215,H217:H223,H225:H229)</f>
        <v>29983394</v>
      </c>
      <c r="I231" s="39">
        <f t="shared" si="49"/>
        <v>0.24190086872436731</v>
      </c>
      <c r="J231" s="34">
        <f>SUM(J208:J215,J217:J223,J225:J229)</f>
        <v>24273639</v>
      </c>
      <c r="K231" s="39">
        <f t="shared" si="50"/>
        <v>0.19809803956901112</v>
      </c>
      <c r="L231" s="34">
        <f>SUM(L208:L215,L217:L223,L225:L229)</f>
        <v>0</v>
      </c>
      <c r="M231" s="39">
        <f t="shared" si="51"/>
        <v>0</v>
      </c>
      <c r="N231" s="34">
        <f t="shared" si="52"/>
        <v>80270366</v>
      </c>
      <c r="O231" s="39">
        <f t="shared" si="53"/>
        <v>0.6550893395130003</v>
      </c>
      <c r="P231" s="34">
        <f>SUM(P208:P215,P217:P223,P225:P229)</f>
        <v>26105345</v>
      </c>
      <c r="Q231" s="34">
        <f>SUM(Q208:Q215,Q217:Q223,Q225:Q229)</f>
        <v>113227124</v>
      </c>
      <c r="R231" s="34">
        <f>SUM(R208:R215,R217:R223,R225:R229)</f>
        <v>125415650</v>
      </c>
      <c r="S231" s="34">
        <f>SUM(S208:S215,S217:S223,S225:S229)</f>
        <v>79997839</v>
      </c>
      <c r="T231" s="39">
        <f t="shared" si="54"/>
        <v>0.6378616942941332</v>
      </c>
      <c r="U231" s="39">
        <f t="shared" si="55"/>
        <v>-7.0165937282192559E-2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793049</v>
      </c>
      <c r="E234" s="33">
        <v>774636</v>
      </c>
      <c r="F234" s="33">
        <v>0</v>
      </c>
      <c r="G234" s="38">
        <f t="shared" ref="G234:G260" si="56">IF(($D234     =0),0,($F234     /$D234     ))</f>
        <v>0</v>
      </c>
      <c r="H234" s="33">
        <v>170334</v>
      </c>
      <c r="I234" s="38">
        <f t="shared" ref="I234:I260" si="57">IF(($D234     =0),0,($H234     /$D234     ))</f>
        <v>0.21478370188979495</v>
      </c>
      <c r="J234" s="33">
        <v>105226</v>
      </c>
      <c r="K234" s="38">
        <f t="shared" ref="K234:K260" si="58">IF(($E234     =0),0,($J234     /$E234     ))</f>
        <v>0.13583928451556601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275560</v>
      </c>
      <c r="O234" s="38">
        <f t="shared" ref="O234:O260" si="61">IF(($E234     =0),0,($N234     /$E234     ))</f>
        <v>0.35572836790440931</v>
      </c>
      <c r="P234" s="33">
        <v>199005</v>
      </c>
      <c r="Q234" s="33">
        <v>747591</v>
      </c>
      <c r="R234" s="33">
        <v>677591</v>
      </c>
      <c r="S234" s="33">
        <v>299675</v>
      </c>
      <c r="T234" s="38">
        <f t="shared" ref="T234:T260" si="62">IF(($R234     =0),0,($S234     /$R234     ))</f>
        <v>0.44226531934456037</v>
      </c>
      <c r="U234" s="38">
        <f t="shared" ref="U234:U260" si="63">IF(($P234     =0),0,(($J234     /$P234     )-1))</f>
        <v>-0.47123941609507303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7625032</v>
      </c>
      <c r="E235" s="33">
        <v>7665485</v>
      </c>
      <c r="F235" s="33">
        <v>1917304</v>
      </c>
      <c r="G235" s="38">
        <f t="shared" si="56"/>
        <v>0.25144864965812602</v>
      </c>
      <c r="H235" s="33">
        <v>1856813</v>
      </c>
      <c r="I235" s="38">
        <f t="shared" si="57"/>
        <v>0.24351543704996911</v>
      </c>
      <c r="J235" s="33">
        <v>1624371</v>
      </c>
      <c r="K235" s="38">
        <f t="shared" si="58"/>
        <v>0.21190713960042973</v>
      </c>
      <c r="L235" s="33">
        <v>0</v>
      </c>
      <c r="M235" s="38">
        <f t="shared" si="59"/>
        <v>0</v>
      </c>
      <c r="N235" s="33">
        <f t="shared" si="60"/>
        <v>5398488</v>
      </c>
      <c r="O235" s="38">
        <f t="shared" si="61"/>
        <v>0.70425915646563786</v>
      </c>
      <c r="P235" s="33">
        <v>1713232</v>
      </c>
      <c r="Q235" s="33">
        <v>7561489</v>
      </c>
      <c r="R235" s="33">
        <v>7556489</v>
      </c>
      <c r="S235" s="33">
        <v>5486881</v>
      </c>
      <c r="T235" s="38">
        <f t="shared" si="62"/>
        <v>0.72611513098212677</v>
      </c>
      <c r="U235" s="38">
        <f t="shared" si="63"/>
        <v>-5.1867464534867458E-2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37423446</v>
      </c>
      <c r="E239" s="33">
        <v>37413996</v>
      </c>
      <c r="F239" s="33">
        <v>8898214</v>
      </c>
      <c r="G239" s="38">
        <f t="shared" si="56"/>
        <v>0.2377711021053486</v>
      </c>
      <c r="H239" s="33">
        <v>9439842</v>
      </c>
      <c r="I239" s="38">
        <f t="shared" si="57"/>
        <v>0.25224406111612491</v>
      </c>
      <c r="J239" s="33">
        <v>8960962</v>
      </c>
      <c r="K239" s="38">
        <f t="shared" si="58"/>
        <v>0.23950828454677764</v>
      </c>
      <c r="L239" s="33">
        <v>0</v>
      </c>
      <c r="M239" s="38">
        <f t="shared" si="59"/>
        <v>0</v>
      </c>
      <c r="N239" s="33">
        <f t="shared" si="60"/>
        <v>27299018</v>
      </c>
      <c r="O239" s="38">
        <f t="shared" si="61"/>
        <v>0.72964721544311917</v>
      </c>
      <c r="P239" s="33">
        <v>6231286</v>
      </c>
      <c r="Q239" s="33">
        <v>35234579</v>
      </c>
      <c r="R239" s="33">
        <v>36334579</v>
      </c>
      <c r="S239" s="33">
        <v>24973044</v>
      </c>
      <c r="T239" s="38">
        <f t="shared" si="62"/>
        <v>0.68730792229627868</v>
      </c>
      <c r="U239" s="38">
        <f t="shared" si="63"/>
        <v>0.43805981622413093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45841527</v>
      </c>
      <c r="E240" s="34">
        <f>SUM(E234:E239)</f>
        <v>45854117</v>
      </c>
      <c r="F240" s="34">
        <f>SUM(F234:F239)</f>
        <v>10815518</v>
      </c>
      <c r="G240" s="39">
        <f t="shared" si="56"/>
        <v>0.23593276026778079</v>
      </c>
      <c r="H240" s="34">
        <f>SUM(H234:H239)</f>
        <v>11466989</v>
      </c>
      <c r="I240" s="39">
        <f t="shared" si="57"/>
        <v>0.25014413241513528</v>
      </c>
      <c r="J240" s="34">
        <f>SUM(J234:J239)</f>
        <v>10690559</v>
      </c>
      <c r="K240" s="39">
        <f t="shared" si="58"/>
        <v>0.23314283862450128</v>
      </c>
      <c r="L240" s="34">
        <f>SUM(L234:L239)</f>
        <v>0</v>
      </c>
      <c r="M240" s="39">
        <f t="shared" si="59"/>
        <v>0</v>
      </c>
      <c r="N240" s="34">
        <f t="shared" si="60"/>
        <v>32973066</v>
      </c>
      <c r="O240" s="39">
        <f t="shared" si="61"/>
        <v>0.71908627092306676</v>
      </c>
      <c r="P240" s="34">
        <f>SUM(P234:P239)</f>
        <v>8143523</v>
      </c>
      <c r="Q240" s="34">
        <f>SUM(Q234:Q239)</f>
        <v>43543659</v>
      </c>
      <c r="R240" s="34">
        <f>SUM(R234:R239)</f>
        <v>44568659</v>
      </c>
      <c r="S240" s="34">
        <f>SUM(S234:S239)</f>
        <v>30759600</v>
      </c>
      <c r="T240" s="39">
        <f t="shared" si="62"/>
        <v>0.69016211593891574</v>
      </c>
      <c r="U240" s="39">
        <f t="shared" si="63"/>
        <v>0.31276831906780389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0</v>
      </c>
      <c r="E243" s="33">
        <v>4766665</v>
      </c>
      <c r="F243" s="33">
        <v>208792</v>
      </c>
      <c r="G243" s="38">
        <f t="shared" si="56"/>
        <v>0</v>
      </c>
      <c r="H243" s="33">
        <v>192436</v>
      </c>
      <c r="I243" s="38">
        <f t="shared" si="57"/>
        <v>0</v>
      </c>
      <c r="J243" s="33">
        <v>258963</v>
      </c>
      <c r="K243" s="38">
        <f t="shared" si="58"/>
        <v>5.4327921093678705E-2</v>
      </c>
      <c r="L243" s="33">
        <v>0</v>
      </c>
      <c r="M243" s="38">
        <f t="shared" si="59"/>
        <v>0</v>
      </c>
      <c r="N243" s="33">
        <f t="shared" si="60"/>
        <v>660191</v>
      </c>
      <c r="O243" s="38">
        <f t="shared" si="61"/>
        <v>0.13850165681876112</v>
      </c>
      <c r="P243" s="33">
        <v>726728</v>
      </c>
      <c r="Q243" s="33">
        <v>2540496</v>
      </c>
      <c r="R243" s="33">
        <v>3440496</v>
      </c>
      <c r="S243" s="33">
        <v>2275384</v>
      </c>
      <c r="T243" s="38">
        <f t="shared" si="62"/>
        <v>0.66135347926578025</v>
      </c>
      <c r="U243" s="38">
        <f t="shared" si="63"/>
        <v>-0.64365897557270402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18612758</v>
      </c>
      <c r="E246" s="33">
        <v>18612758</v>
      </c>
      <c r="F246" s="33">
        <v>998275</v>
      </c>
      <c r="G246" s="38">
        <f t="shared" si="56"/>
        <v>5.3633910675677403E-2</v>
      </c>
      <c r="H246" s="33">
        <v>4019427</v>
      </c>
      <c r="I246" s="38">
        <f t="shared" si="57"/>
        <v>0.2159501026124124</v>
      </c>
      <c r="J246" s="33">
        <v>1066755</v>
      </c>
      <c r="K246" s="38">
        <f t="shared" si="58"/>
        <v>5.7313107493258117E-2</v>
      </c>
      <c r="L246" s="33">
        <v>0</v>
      </c>
      <c r="M246" s="38">
        <f t="shared" si="59"/>
        <v>0</v>
      </c>
      <c r="N246" s="33">
        <f t="shared" si="60"/>
        <v>6084457</v>
      </c>
      <c r="O246" s="38">
        <f t="shared" si="61"/>
        <v>0.32689712078134792</v>
      </c>
      <c r="P246" s="33">
        <v>2932353</v>
      </c>
      <c r="Q246" s="33">
        <v>17251163</v>
      </c>
      <c r="R246" s="33">
        <v>17023163</v>
      </c>
      <c r="S246" s="33">
        <v>8717351</v>
      </c>
      <c r="T246" s="38">
        <f t="shared" si="62"/>
        <v>0.5120876184995703</v>
      </c>
      <c r="U246" s="38">
        <f t="shared" si="63"/>
        <v>-0.63621194310507634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18612758</v>
      </c>
      <c r="E247" s="34">
        <f>SUM(E241:E246)</f>
        <v>23379423</v>
      </c>
      <c r="F247" s="34">
        <f>SUM(F241:F246)</f>
        <v>1207067</v>
      </c>
      <c r="G247" s="39">
        <f t="shared" si="56"/>
        <v>6.4851592654887574E-2</v>
      </c>
      <c r="H247" s="34">
        <f>SUM(H241:H246)</f>
        <v>4211863</v>
      </c>
      <c r="I247" s="39">
        <f t="shared" si="57"/>
        <v>0.22628903250125532</v>
      </c>
      <c r="J247" s="34">
        <f>SUM(J241:J246)</f>
        <v>1325718</v>
      </c>
      <c r="K247" s="39">
        <f t="shared" si="58"/>
        <v>5.6704478977090238E-2</v>
      </c>
      <c r="L247" s="34">
        <f>SUM(L241:L246)</f>
        <v>0</v>
      </c>
      <c r="M247" s="39">
        <f t="shared" si="59"/>
        <v>0</v>
      </c>
      <c r="N247" s="34">
        <f t="shared" si="60"/>
        <v>6744648</v>
      </c>
      <c r="O247" s="39">
        <f t="shared" si="61"/>
        <v>0.28848650370883833</v>
      </c>
      <c r="P247" s="34">
        <f>SUM(P241:P246)</f>
        <v>3659081</v>
      </c>
      <c r="Q247" s="34">
        <f>SUM(Q241:Q246)</f>
        <v>19791659</v>
      </c>
      <c r="R247" s="34">
        <f>SUM(R241:R246)</f>
        <v>20463659</v>
      </c>
      <c r="S247" s="34">
        <f>SUM(S241:S246)</f>
        <v>10992735</v>
      </c>
      <c r="T247" s="39">
        <f t="shared" si="62"/>
        <v>0.53718325740279393</v>
      </c>
      <c r="U247" s="39">
        <f t="shared" si="63"/>
        <v>-0.6376909939954869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63258</v>
      </c>
      <c r="Q251" s="33">
        <v>350000</v>
      </c>
      <c r="R251" s="33">
        <v>350000</v>
      </c>
      <c r="S251" s="33">
        <v>273077</v>
      </c>
      <c r="T251" s="38">
        <f t="shared" si="62"/>
        <v>0.78022000000000002</v>
      </c>
      <c r="U251" s="38">
        <f t="shared" si="63"/>
        <v>-1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63258</v>
      </c>
      <c r="Q254" s="34">
        <f>SUM(Q248:Q253)</f>
        <v>350000</v>
      </c>
      <c r="R254" s="34">
        <f>SUM(R248:R253)</f>
        <v>350000</v>
      </c>
      <c r="S254" s="34">
        <f>SUM(S248:S253)</f>
        <v>273077</v>
      </c>
      <c r="T254" s="39">
        <f t="shared" si="62"/>
        <v>0.78022000000000002</v>
      </c>
      <c r="U254" s="39">
        <f t="shared" si="63"/>
        <v>-1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172613</v>
      </c>
      <c r="E255" s="33">
        <v>3135266</v>
      </c>
      <c r="F255" s="33">
        <v>0</v>
      </c>
      <c r="G255" s="38">
        <f t="shared" si="56"/>
        <v>0</v>
      </c>
      <c r="H255" s="33">
        <v>1062</v>
      </c>
      <c r="I255" s="38">
        <f t="shared" si="57"/>
        <v>6.1524914114232413E-3</v>
      </c>
      <c r="J255" s="33">
        <v>5922</v>
      </c>
      <c r="K255" s="38">
        <f t="shared" si="58"/>
        <v>1.8888349505273238E-3</v>
      </c>
      <c r="L255" s="33">
        <v>0</v>
      </c>
      <c r="M255" s="38">
        <f t="shared" si="59"/>
        <v>0</v>
      </c>
      <c r="N255" s="33">
        <f t="shared" si="60"/>
        <v>6984</v>
      </c>
      <c r="O255" s="38">
        <f t="shared" si="61"/>
        <v>2.2275621908954455E-3</v>
      </c>
      <c r="P255" s="33">
        <v>5092</v>
      </c>
      <c r="Q255" s="33">
        <v>223500</v>
      </c>
      <c r="R255" s="33">
        <v>21512883</v>
      </c>
      <c r="S255" s="33">
        <v>12809</v>
      </c>
      <c r="T255" s="38">
        <f t="shared" si="62"/>
        <v>5.9541066625054388E-4</v>
      </c>
      <c r="U255" s="38">
        <f t="shared" si="63"/>
        <v>0.16300078554595454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163847</v>
      </c>
      <c r="E256" s="33">
        <v>163847</v>
      </c>
      <c r="F256" s="33">
        <v>38574</v>
      </c>
      <c r="G256" s="38">
        <f t="shared" si="56"/>
        <v>0.23542695319413842</v>
      </c>
      <c r="H256" s="33">
        <v>56286</v>
      </c>
      <c r="I256" s="38">
        <f t="shared" si="57"/>
        <v>0.34352780337754124</v>
      </c>
      <c r="J256" s="33">
        <v>43967</v>
      </c>
      <c r="K256" s="38">
        <f t="shared" si="58"/>
        <v>0.26834180668550539</v>
      </c>
      <c r="L256" s="33">
        <v>0</v>
      </c>
      <c r="M256" s="38">
        <f t="shared" si="59"/>
        <v>0</v>
      </c>
      <c r="N256" s="33">
        <f t="shared" si="60"/>
        <v>138827</v>
      </c>
      <c r="O256" s="38">
        <f t="shared" si="61"/>
        <v>0.84729656325718505</v>
      </c>
      <c r="P256" s="33">
        <v>38574</v>
      </c>
      <c r="Q256" s="33">
        <v>163847</v>
      </c>
      <c r="R256" s="33">
        <v>163847</v>
      </c>
      <c r="S256" s="33">
        <v>130013</v>
      </c>
      <c r="T256" s="38">
        <f t="shared" si="62"/>
        <v>0.79350247486984804</v>
      </c>
      <c r="U256" s="38">
        <f t="shared" si="63"/>
        <v>0.13980919790532487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3778600</v>
      </c>
      <c r="E257" s="33">
        <v>3778600</v>
      </c>
      <c r="F257" s="33">
        <v>540829</v>
      </c>
      <c r="G257" s="38">
        <f t="shared" si="56"/>
        <v>0.14312946593976605</v>
      </c>
      <c r="H257" s="33">
        <v>1433220</v>
      </c>
      <c r="I257" s="38">
        <f t="shared" si="57"/>
        <v>0.37929921134811834</v>
      </c>
      <c r="J257" s="33">
        <v>840998</v>
      </c>
      <c r="K257" s="38">
        <f t="shared" si="58"/>
        <v>0.22256867622929127</v>
      </c>
      <c r="L257" s="33">
        <v>0</v>
      </c>
      <c r="M257" s="38">
        <f t="shared" si="59"/>
        <v>0</v>
      </c>
      <c r="N257" s="33">
        <f t="shared" si="60"/>
        <v>2815047</v>
      </c>
      <c r="O257" s="38">
        <f t="shared" si="61"/>
        <v>0.74499735351717566</v>
      </c>
      <c r="P257" s="33">
        <v>1478319</v>
      </c>
      <c r="Q257" s="33">
        <v>4980797</v>
      </c>
      <c r="R257" s="33">
        <v>8955297</v>
      </c>
      <c r="S257" s="33">
        <v>3051771</v>
      </c>
      <c r="T257" s="38">
        <f t="shared" si="62"/>
        <v>0.34077831254507807</v>
      </c>
      <c r="U257" s="38">
        <f t="shared" si="63"/>
        <v>-0.43111195892090948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4115060</v>
      </c>
      <c r="E259" s="34">
        <f>SUM(E255:E258)</f>
        <v>7077713</v>
      </c>
      <c r="F259" s="34">
        <f>SUM(F255:F258)</f>
        <v>579403</v>
      </c>
      <c r="G259" s="39">
        <f t="shared" si="56"/>
        <v>0.1408006201610669</v>
      </c>
      <c r="H259" s="34">
        <f>SUM(H255:H258)</f>
        <v>1490568</v>
      </c>
      <c r="I259" s="39">
        <f t="shared" si="57"/>
        <v>0.36222266504012091</v>
      </c>
      <c r="J259" s="34">
        <f>SUM(J255:J258)</f>
        <v>890887</v>
      </c>
      <c r="K259" s="39">
        <f t="shared" si="58"/>
        <v>0.12587215672633237</v>
      </c>
      <c r="L259" s="34">
        <f>SUM(L255:L258)</f>
        <v>0</v>
      </c>
      <c r="M259" s="39">
        <f t="shared" si="59"/>
        <v>0</v>
      </c>
      <c r="N259" s="34">
        <f t="shared" si="60"/>
        <v>2960858</v>
      </c>
      <c r="O259" s="39">
        <f t="shared" si="61"/>
        <v>0.41833541427859539</v>
      </c>
      <c r="P259" s="34">
        <f>SUM(P255:P258)</f>
        <v>1521985</v>
      </c>
      <c r="Q259" s="34">
        <f>SUM(Q255:Q258)</f>
        <v>5368144</v>
      </c>
      <c r="R259" s="34">
        <f>SUM(R255:R258)</f>
        <v>30632027</v>
      </c>
      <c r="S259" s="34">
        <f>SUM(S255:S258)</f>
        <v>3194593</v>
      </c>
      <c r="T259" s="39">
        <f t="shared" si="62"/>
        <v>0.1042893113145924</v>
      </c>
      <c r="U259" s="39">
        <f t="shared" si="63"/>
        <v>-0.41465454652969647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68569345</v>
      </c>
      <c r="E260" s="34">
        <f>SUM(E234:E239,E241:E246,E248:E253,E255:E258)</f>
        <v>76311253</v>
      </c>
      <c r="F260" s="34">
        <f>SUM(F234:F239,F241:F246,F248:F253,F255:F258)</f>
        <v>12601988</v>
      </c>
      <c r="G260" s="39">
        <f t="shared" si="56"/>
        <v>0.18378457603758647</v>
      </c>
      <c r="H260" s="34">
        <f>SUM(H234:H239,H241:H246,H248:H253,H255:H258)</f>
        <v>17169420</v>
      </c>
      <c r="I260" s="39">
        <f t="shared" si="57"/>
        <v>0.25039498335590049</v>
      </c>
      <c r="J260" s="34">
        <f>SUM(J234:J239,J241:J246,J248:J253,J255:J258)</f>
        <v>12907164</v>
      </c>
      <c r="K260" s="39">
        <f t="shared" si="58"/>
        <v>0.16913841003239719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42678572</v>
      </c>
      <c r="O260" s="39">
        <f t="shared" si="61"/>
        <v>0.55926970560947287</v>
      </c>
      <c r="P260" s="34">
        <f>SUM(P234:P239,P241:P246,P248:P253,P255:P258)</f>
        <v>13387847</v>
      </c>
      <c r="Q260" s="34">
        <f>SUM(Q234:Q239,Q241:Q246,Q248:Q253,Q255:Q258)</f>
        <v>69053462</v>
      </c>
      <c r="R260" s="34">
        <f>SUM(R234:R239,R241:R246,R248:R253,R255:R258)</f>
        <v>96014345</v>
      </c>
      <c r="S260" s="34">
        <f>SUM(S234:S239,S241:S246,S248:S253,S255:S258)</f>
        <v>45220005</v>
      </c>
      <c r="T260" s="39">
        <f t="shared" si="62"/>
        <v>0.47097134287590048</v>
      </c>
      <c r="U260" s="39">
        <f t="shared" si="63"/>
        <v>-3.5904428845056291E-2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1800000</v>
      </c>
      <c r="E263" s="33">
        <v>58145</v>
      </c>
      <c r="F263" s="33">
        <v>58146</v>
      </c>
      <c r="G263" s="38">
        <f t="shared" ref="G263:G299" si="64">IF(($D263     =0),0,($F263     /$D263     ))</f>
        <v>3.2303333333333337E-2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58146</v>
      </c>
      <c r="O263" s="38">
        <f t="shared" ref="O263:O299" si="69">IF(($E263     =0),0,($N263     /$E263     ))</f>
        <v>1.0000171983833519</v>
      </c>
      <c r="P263" s="33">
        <v>0</v>
      </c>
      <c r="Q263" s="33">
        <v>0</v>
      </c>
      <c r="R263" s="33">
        <v>1200000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=0),0,(($J263     /$P263     )-1))</f>
        <v>0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8218528</v>
      </c>
      <c r="E266" s="33">
        <v>8454872</v>
      </c>
      <c r="F266" s="33">
        <v>1724403</v>
      </c>
      <c r="G266" s="38">
        <f t="shared" si="64"/>
        <v>0.20981896028096517</v>
      </c>
      <c r="H266" s="33">
        <v>2504406</v>
      </c>
      <c r="I266" s="38">
        <f t="shared" si="65"/>
        <v>0.304726831860888</v>
      </c>
      <c r="J266" s="33">
        <v>2065655</v>
      </c>
      <c r="K266" s="38">
        <f t="shared" si="66"/>
        <v>0.24431534859427795</v>
      </c>
      <c r="L266" s="33">
        <v>0</v>
      </c>
      <c r="M266" s="38">
        <f t="shared" si="67"/>
        <v>0</v>
      </c>
      <c r="N266" s="33">
        <f t="shared" si="68"/>
        <v>6294464</v>
      </c>
      <c r="O266" s="38">
        <f t="shared" si="69"/>
        <v>0.74447774017158386</v>
      </c>
      <c r="P266" s="33">
        <v>1624383</v>
      </c>
      <c r="Q266" s="33">
        <v>9030953</v>
      </c>
      <c r="R266" s="33">
        <v>8714887</v>
      </c>
      <c r="S266" s="33">
        <v>6097888</v>
      </c>
      <c r="T266" s="38">
        <f t="shared" si="70"/>
        <v>0.69970935939846379</v>
      </c>
      <c r="U266" s="38">
        <f t="shared" si="71"/>
        <v>0.27165514536904167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10018528</v>
      </c>
      <c r="E267" s="34">
        <f>SUM(E263:E266)</f>
        <v>8513017</v>
      </c>
      <c r="F267" s="34">
        <f>SUM(F263:F266)</f>
        <v>1782549</v>
      </c>
      <c r="G267" s="39">
        <f t="shared" si="64"/>
        <v>0.17792524011511471</v>
      </c>
      <c r="H267" s="34">
        <f>SUM(H263:H266)</f>
        <v>2504406</v>
      </c>
      <c r="I267" s="39">
        <f t="shared" si="65"/>
        <v>0.24997744179584067</v>
      </c>
      <c r="J267" s="34">
        <f>SUM(J263:J266)</f>
        <v>2065655</v>
      </c>
      <c r="K267" s="39">
        <f t="shared" si="66"/>
        <v>0.24264664336979475</v>
      </c>
      <c r="L267" s="34">
        <f>SUM(L263:L266)</f>
        <v>0</v>
      </c>
      <c r="M267" s="39">
        <f t="shared" si="67"/>
        <v>0</v>
      </c>
      <c r="N267" s="34">
        <f t="shared" si="68"/>
        <v>6352610</v>
      </c>
      <c r="O267" s="39">
        <f t="shared" si="69"/>
        <v>0.7462231075070096</v>
      </c>
      <c r="P267" s="34">
        <f>SUM(P263:P266)</f>
        <v>1624383</v>
      </c>
      <c r="Q267" s="34">
        <f>SUM(Q263:Q266)</f>
        <v>9030953</v>
      </c>
      <c r="R267" s="34">
        <f>SUM(R263:R266)</f>
        <v>9914887</v>
      </c>
      <c r="S267" s="34">
        <f>SUM(S263:S266)</f>
        <v>6097888</v>
      </c>
      <c r="T267" s="39">
        <f t="shared" si="70"/>
        <v>0.6150234490821731</v>
      </c>
      <c r="U267" s="39">
        <f t="shared" si="71"/>
        <v>0.27165514536904167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75000</v>
      </c>
      <c r="E268" s="33">
        <v>78774</v>
      </c>
      <c r="F268" s="33">
        <v>0</v>
      </c>
      <c r="G268" s="38">
        <f t="shared" si="64"/>
        <v>0</v>
      </c>
      <c r="H268" s="33">
        <v>9541</v>
      </c>
      <c r="I268" s="38">
        <f t="shared" si="65"/>
        <v>0.12721333333333334</v>
      </c>
      <c r="J268" s="33">
        <v>14942</v>
      </c>
      <c r="K268" s="38">
        <f t="shared" si="66"/>
        <v>0.18968187473024095</v>
      </c>
      <c r="L268" s="33">
        <v>0</v>
      </c>
      <c r="M268" s="38">
        <f t="shared" si="67"/>
        <v>0</v>
      </c>
      <c r="N268" s="33">
        <f t="shared" si="68"/>
        <v>24483</v>
      </c>
      <c r="O268" s="38">
        <f t="shared" si="69"/>
        <v>0.3108005179373905</v>
      </c>
      <c r="P268" s="33">
        <v>4774</v>
      </c>
      <c r="Q268" s="33">
        <v>81588</v>
      </c>
      <c r="R268" s="33">
        <v>81588</v>
      </c>
      <c r="S268" s="33">
        <v>29144</v>
      </c>
      <c r="T268" s="38">
        <f t="shared" si="70"/>
        <v>0.35720939353826542</v>
      </c>
      <c r="U268" s="38">
        <f t="shared" si="71"/>
        <v>2.1298701298701297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5553733</v>
      </c>
      <c r="E274" s="33">
        <v>5316244</v>
      </c>
      <c r="F274" s="33">
        <v>1179121</v>
      </c>
      <c r="G274" s="38">
        <f t="shared" si="64"/>
        <v>0.21231143088801713</v>
      </c>
      <c r="H274" s="33">
        <v>1415783</v>
      </c>
      <c r="I274" s="38">
        <f t="shared" si="65"/>
        <v>0.25492457055461615</v>
      </c>
      <c r="J274" s="33">
        <v>1263619</v>
      </c>
      <c r="K274" s="38">
        <f t="shared" si="66"/>
        <v>0.23769018126331298</v>
      </c>
      <c r="L274" s="33">
        <v>0</v>
      </c>
      <c r="M274" s="38">
        <f t="shared" si="67"/>
        <v>0</v>
      </c>
      <c r="N274" s="33">
        <f t="shared" si="68"/>
        <v>3858523</v>
      </c>
      <c r="O274" s="38">
        <f t="shared" si="69"/>
        <v>0.72579870299406879</v>
      </c>
      <c r="P274" s="33">
        <v>1366052</v>
      </c>
      <c r="Q274" s="33">
        <v>5540640</v>
      </c>
      <c r="R274" s="33">
        <v>5579282</v>
      </c>
      <c r="S274" s="33">
        <v>4198365</v>
      </c>
      <c r="T274" s="38">
        <f t="shared" si="70"/>
        <v>0.75249198732023226</v>
      </c>
      <c r="U274" s="38">
        <f t="shared" si="71"/>
        <v>-7.4984700436000917E-2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5628733</v>
      </c>
      <c r="E275" s="34">
        <f>SUM(E268:E274)</f>
        <v>5395018</v>
      </c>
      <c r="F275" s="34">
        <f>SUM(F268:F274)</f>
        <v>1179121</v>
      </c>
      <c r="G275" s="39">
        <f t="shared" si="64"/>
        <v>0.20948248922093124</v>
      </c>
      <c r="H275" s="34">
        <f>SUM(H268:H274)</f>
        <v>1425324</v>
      </c>
      <c r="I275" s="39">
        <f t="shared" si="65"/>
        <v>0.25322288337357624</v>
      </c>
      <c r="J275" s="34">
        <f>SUM(J268:J274)</f>
        <v>1278561</v>
      </c>
      <c r="K275" s="39">
        <f t="shared" si="66"/>
        <v>0.23698920003603324</v>
      </c>
      <c r="L275" s="34">
        <f>SUM(L268:L274)</f>
        <v>0</v>
      </c>
      <c r="M275" s="39">
        <f t="shared" si="67"/>
        <v>0</v>
      </c>
      <c r="N275" s="34">
        <f t="shared" si="68"/>
        <v>3883006</v>
      </c>
      <c r="O275" s="39">
        <f t="shared" si="69"/>
        <v>0.719739211250083</v>
      </c>
      <c r="P275" s="34">
        <f>SUM(P268:P274)</f>
        <v>1370826</v>
      </c>
      <c r="Q275" s="34">
        <f>SUM(Q268:Q274)</f>
        <v>5622228</v>
      </c>
      <c r="R275" s="34">
        <f>SUM(R268:R274)</f>
        <v>5660870</v>
      </c>
      <c r="S275" s="34">
        <f>SUM(S268:S274)</f>
        <v>4227509</v>
      </c>
      <c r="T275" s="39">
        <f t="shared" si="70"/>
        <v>0.74679492728149555</v>
      </c>
      <c r="U275" s="39">
        <f t="shared" si="71"/>
        <v>-6.7306135133124112E-2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166326</v>
      </c>
      <c r="E278" s="33">
        <v>166326</v>
      </c>
      <c r="F278" s="33">
        <v>16121</v>
      </c>
      <c r="G278" s="38">
        <f t="shared" si="64"/>
        <v>9.6924112886740493E-2</v>
      </c>
      <c r="H278" s="33">
        <v>14939</v>
      </c>
      <c r="I278" s="38">
        <f t="shared" si="65"/>
        <v>8.9817587148130776E-2</v>
      </c>
      <c r="J278" s="33">
        <v>4328</v>
      </c>
      <c r="K278" s="38">
        <f t="shared" si="66"/>
        <v>2.6021187306855213E-2</v>
      </c>
      <c r="L278" s="33">
        <v>0</v>
      </c>
      <c r="M278" s="38">
        <f t="shared" si="67"/>
        <v>0</v>
      </c>
      <c r="N278" s="33">
        <f t="shared" si="68"/>
        <v>35388</v>
      </c>
      <c r="O278" s="38">
        <f t="shared" si="69"/>
        <v>0.21276288734172649</v>
      </c>
      <c r="P278" s="33">
        <v>5075</v>
      </c>
      <c r="Q278" s="33">
        <v>176295</v>
      </c>
      <c r="R278" s="33">
        <v>176295</v>
      </c>
      <c r="S278" s="33">
        <v>17262</v>
      </c>
      <c r="T278" s="38">
        <f t="shared" si="70"/>
        <v>9.791542584871947E-2</v>
      </c>
      <c r="U278" s="38">
        <f t="shared" si="71"/>
        <v>-0.14719211822660094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13085</v>
      </c>
      <c r="E279" s="33">
        <v>14185</v>
      </c>
      <c r="F279" s="33">
        <v>7560</v>
      </c>
      <c r="G279" s="38">
        <f t="shared" si="64"/>
        <v>0.57776079480320974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7560</v>
      </c>
      <c r="O279" s="38">
        <f t="shared" si="69"/>
        <v>0.53295734931265426</v>
      </c>
      <c r="P279" s="33">
        <v>0</v>
      </c>
      <c r="Q279" s="33">
        <v>11587</v>
      </c>
      <c r="R279" s="33">
        <v>11587</v>
      </c>
      <c r="S279" s="33">
        <v>5295</v>
      </c>
      <c r="T279" s="38">
        <f t="shared" si="70"/>
        <v>0.45697764736342456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5439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5439</v>
      </c>
      <c r="O282" s="38">
        <f t="shared" si="69"/>
        <v>0</v>
      </c>
      <c r="P282" s="33">
        <v>5439</v>
      </c>
      <c r="Q282" s="33">
        <v>18100</v>
      </c>
      <c r="R282" s="33">
        <v>18100</v>
      </c>
      <c r="S282" s="33">
        <v>26261</v>
      </c>
      <c r="T282" s="38">
        <f t="shared" si="70"/>
        <v>1.4508839779005525</v>
      </c>
      <c r="U282" s="38">
        <f t="shared" si="71"/>
        <v>-1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83469</v>
      </c>
      <c r="E283" s="33">
        <v>35613</v>
      </c>
      <c r="F283" s="33">
        <v>7074</v>
      </c>
      <c r="G283" s="38">
        <f t="shared" si="64"/>
        <v>8.4750026956115443E-2</v>
      </c>
      <c r="H283" s="33">
        <v>10611</v>
      </c>
      <c r="I283" s="38">
        <f t="shared" si="65"/>
        <v>0.12712504043417316</v>
      </c>
      <c r="J283" s="33">
        <v>3660</v>
      </c>
      <c r="K283" s="38">
        <f t="shared" si="66"/>
        <v>0.10277145986016342</v>
      </c>
      <c r="L283" s="33">
        <v>0</v>
      </c>
      <c r="M283" s="38">
        <f t="shared" si="67"/>
        <v>0</v>
      </c>
      <c r="N283" s="33">
        <f t="shared" si="68"/>
        <v>21345</v>
      </c>
      <c r="O283" s="38">
        <f t="shared" si="69"/>
        <v>0.59935978434841208</v>
      </c>
      <c r="P283" s="33">
        <v>11443</v>
      </c>
      <c r="Q283" s="33">
        <v>55610</v>
      </c>
      <c r="R283" s="33">
        <v>160610</v>
      </c>
      <c r="S283" s="33">
        <v>63199</v>
      </c>
      <c r="T283" s="38">
        <f t="shared" si="70"/>
        <v>0.3934935558184422</v>
      </c>
      <c r="U283" s="38">
        <f t="shared" si="71"/>
        <v>-0.68015380582015206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7850124</v>
      </c>
      <c r="E284" s="33">
        <v>7860500</v>
      </c>
      <c r="F284" s="33">
        <v>1935434</v>
      </c>
      <c r="G284" s="38">
        <f t="shared" si="64"/>
        <v>0.2465482073913737</v>
      </c>
      <c r="H284" s="33">
        <v>1916092</v>
      </c>
      <c r="I284" s="38">
        <f t="shared" si="65"/>
        <v>0.24408429726715145</v>
      </c>
      <c r="J284" s="33">
        <v>1868630</v>
      </c>
      <c r="K284" s="38">
        <f t="shared" si="66"/>
        <v>0.23772406335474844</v>
      </c>
      <c r="L284" s="33">
        <v>0</v>
      </c>
      <c r="M284" s="38">
        <f t="shared" si="67"/>
        <v>0</v>
      </c>
      <c r="N284" s="33">
        <f t="shared" si="68"/>
        <v>5720156</v>
      </c>
      <c r="O284" s="38">
        <f t="shared" si="69"/>
        <v>0.72770892436867884</v>
      </c>
      <c r="P284" s="33">
        <v>1683832</v>
      </c>
      <c r="Q284" s="33">
        <v>7492201</v>
      </c>
      <c r="R284" s="33">
        <v>8180395</v>
      </c>
      <c r="S284" s="33">
        <v>4648672</v>
      </c>
      <c r="T284" s="38">
        <f t="shared" si="70"/>
        <v>0.56826986960898584</v>
      </c>
      <c r="U284" s="38">
        <f t="shared" si="71"/>
        <v>0.10974847847053626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8113004</v>
      </c>
      <c r="E285" s="34">
        <f>SUM(E276:E284)</f>
        <v>8076624</v>
      </c>
      <c r="F285" s="34">
        <f>SUM(F276:F284)</f>
        <v>1971628</v>
      </c>
      <c r="G285" s="39">
        <f t="shared" si="64"/>
        <v>0.24302071094751093</v>
      </c>
      <c r="H285" s="34">
        <f>SUM(H276:H284)</f>
        <v>1941642</v>
      </c>
      <c r="I285" s="39">
        <f t="shared" si="65"/>
        <v>0.23932466938263558</v>
      </c>
      <c r="J285" s="34">
        <f>SUM(J276:J284)</f>
        <v>1876618</v>
      </c>
      <c r="K285" s="39">
        <f t="shared" si="66"/>
        <v>0.23235178460703382</v>
      </c>
      <c r="L285" s="34">
        <f>SUM(L276:L284)</f>
        <v>0</v>
      </c>
      <c r="M285" s="39">
        <f t="shared" si="67"/>
        <v>0</v>
      </c>
      <c r="N285" s="34">
        <f t="shared" si="68"/>
        <v>5789888</v>
      </c>
      <c r="O285" s="39">
        <f t="shared" si="69"/>
        <v>0.71686982085584272</v>
      </c>
      <c r="P285" s="34">
        <f>SUM(P276:P284)</f>
        <v>1705789</v>
      </c>
      <c r="Q285" s="34">
        <f>SUM(Q276:Q284)</f>
        <v>7753793</v>
      </c>
      <c r="R285" s="34">
        <f>SUM(R276:R284)</f>
        <v>8546987</v>
      </c>
      <c r="S285" s="34">
        <f>SUM(S276:S284)</f>
        <v>4760689</v>
      </c>
      <c r="T285" s="39">
        <f t="shared" si="70"/>
        <v>0.55700201720208542</v>
      </c>
      <c r="U285" s="39">
        <f t="shared" si="71"/>
        <v>0.10014661836839145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0</v>
      </c>
      <c r="E286" s="33">
        <v>1245000</v>
      </c>
      <c r="F286" s="33">
        <v>0</v>
      </c>
      <c r="G286" s="38">
        <f t="shared" si="64"/>
        <v>0</v>
      </c>
      <c r="H286" s="33">
        <v>678119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678119</v>
      </c>
      <c r="O286" s="38">
        <f t="shared" si="69"/>
        <v>0.54467389558232937</v>
      </c>
      <c r="P286" s="33">
        <v>107893</v>
      </c>
      <c r="Q286" s="33">
        <v>0</v>
      </c>
      <c r="R286" s="33">
        <v>1245000</v>
      </c>
      <c r="S286" s="33">
        <v>107893</v>
      </c>
      <c r="T286" s="38">
        <f t="shared" si="70"/>
        <v>8.6661044176706822E-2</v>
      </c>
      <c r="U286" s="38">
        <f t="shared" si="71"/>
        <v>-1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46000</v>
      </c>
      <c r="Q289" s="33">
        <v>0</v>
      </c>
      <c r="R289" s="33">
        <v>510000</v>
      </c>
      <c r="S289" s="33">
        <v>46000</v>
      </c>
      <c r="T289" s="38">
        <f t="shared" si="70"/>
        <v>9.0196078431372548E-2</v>
      </c>
      <c r="U289" s="38">
        <f t="shared" si="71"/>
        <v>-1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6292054</v>
      </c>
      <c r="E291" s="33">
        <v>7081004</v>
      </c>
      <c r="F291" s="33">
        <v>1599381</v>
      </c>
      <c r="G291" s="38">
        <f t="shared" si="64"/>
        <v>0.2541906029414242</v>
      </c>
      <c r="H291" s="33">
        <v>1989755</v>
      </c>
      <c r="I291" s="38">
        <f t="shared" si="65"/>
        <v>0.31623298210727374</v>
      </c>
      <c r="J291" s="33">
        <v>1632386</v>
      </c>
      <c r="K291" s="38">
        <f t="shared" si="66"/>
        <v>0.23053030332986679</v>
      </c>
      <c r="L291" s="33">
        <v>0</v>
      </c>
      <c r="M291" s="38">
        <f t="shared" si="67"/>
        <v>0</v>
      </c>
      <c r="N291" s="33">
        <f t="shared" si="68"/>
        <v>5221522</v>
      </c>
      <c r="O291" s="38">
        <f t="shared" si="69"/>
        <v>0.73739853839935687</v>
      </c>
      <c r="P291" s="33">
        <v>1538828</v>
      </c>
      <c r="Q291" s="33">
        <v>6259364</v>
      </c>
      <c r="R291" s="33">
        <v>6358269</v>
      </c>
      <c r="S291" s="33">
        <v>4735340</v>
      </c>
      <c r="T291" s="38">
        <f t="shared" si="70"/>
        <v>0.74475301375264247</v>
      </c>
      <c r="U291" s="38">
        <f t="shared" si="71"/>
        <v>6.0798217864504567E-2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6292054</v>
      </c>
      <c r="E292" s="34">
        <f>SUM(E286:E291)</f>
        <v>8326004</v>
      </c>
      <c r="F292" s="34">
        <f>SUM(F286:F291)</f>
        <v>1599381</v>
      </c>
      <c r="G292" s="39">
        <f t="shared" si="64"/>
        <v>0.2541906029414242</v>
      </c>
      <c r="H292" s="34">
        <f>SUM(H286:H291)</f>
        <v>2667874</v>
      </c>
      <c r="I292" s="39">
        <f t="shared" si="65"/>
        <v>0.42400685054514792</v>
      </c>
      <c r="J292" s="34">
        <f>SUM(J286:J291)</f>
        <v>1632386</v>
      </c>
      <c r="K292" s="39">
        <f t="shared" si="66"/>
        <v>0.19605875759848301</v>
      </c>
      <c r="L292" s="34">
        <f>SUM(L286:L291)</f>
        <v>0</v>
      </c>
      <c r="M292" s="39">
        <f t="shared" si="67"/>
        <v>0</v>
      </c>
      <c r="N292" s="34">
        <f t="shared" si="68"/>
        <v>5899641</v>
      </c>
      <c r="O292" s="39">
        <f t="shared" si="69"/>
        <v>0.70858013039628609</v>
      </c>
      <c r="P292" s="34">
        <f>SUM(P286:P291)</f>
        <v>1692721</v>
      </c>
      <c r="Q292" s="34">
        <f>SUM(Q286:Q291)</f>
        <v>6259364</v>
      </c>
      <c r="R292" s="34">
        <f>SUM(R286:R291)</f>
        <v>8113269</v>
      </c>
      <c r="S292" s="34">
        <f>SUM(S286:S291)</f>
        <v>4889233</v>
      </c>
      <c r="T292" s="39">
        <f t="shared" si="70"/>
        <v>0.6026218285132664</v>
      </c>
      <c r="U292" s="39">
        <f t="shared" si="71"/>
        <v>-3.5643794813203122E-2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18435151</v>
      </c>
      <c r="E293" s="33">
        <v>21435151</v>
      </c>
      <c r="F293" s="33">
        <v>1832606</v>
      </c>
      <c r="G293" s="38">
        <f t="shared" si="64"/>
        <v>9.9408244608357149E-2</v>
      </c>
      <c r="H293" s="33">
        <v>4477057</v>
      </c>
      <c r="I293" s="38">
        <f t="shared" si="65"/>
        <v>0.2428543709785724</v>
      </c>
      <c r="J293" s="33">
        <v>7835402</v>
      </c>
      <c r="K293" s="38">
        <f t="shared" si="66"/>
        <v>0.36553985553915624</v>
      </c>
      <c r="L293" s="33">
        <v>0</v>
      </c>
      <c r="M293" s="38">
        <f t="shared" si="67"/>
        <v>0</v>
      </c>
      <c r="N293" s="33">
        <f t="shared" si="68"/>
        <v>14145065</v>
      </c>
      <c r="O293" s="38">
        <f t="shared" si="69"/>
        <v>0.65990041311115555</v>
      </c>
      <c r="P293" s="33">
        <v>5950194</v>
      </c>
      <c r="Q293" s="33">
        <v>17806420</v>
      </c>
      <c r="R293" s="33">
        <v>19906420</v>
      </c>
      <c r="S293" s="33">
        <v>13142018</v>
      </c>
      <c r="T293" s="38">
        <f t="shared" si="70"/>
        <v>0.66018992867627635</v>
      </c>
      <c r="U293" s="38">
        <f t="shared" si="71"/>
        <v>0.31683135037277776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610000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18435151</v>
      </c>
      <c r="E298" s="34">
        <f>SUM(E293:E297)</f>
        <v>21435151</v>
      </c>
      <c r="F298" s="34">
        <f>SUM(F293:F297)</f>
        <v>1832606</v>
      </c>
      <c r="G298" s="39">
        <f t="shared" si="64"/>
        <v>9.9408244608357149E-2</v>
      </c>
      <c r="H298" s="34">
        <f>SUM(H293:H297)</f>
        <v>4477057</v>
      </c>
      <c r="I298" s="39">
        <f t="shared" si="65"/>
        <v>0.2428543709785724</v>
      </c>
      <c r="J298" s="34">
        <f>SUM(J293:J297)</f>
        <v>7835402</v>
      </c>
      <c r="K298" s="39">
        <f t="shared" si="66"/>
        <v>0.36553985553915624</v>
      </c>
      <c r="L298" s="34">
        <f>SUM(L293:L297)</f>
        <v>0</v>
      </c>
      <c r="M298" s="39">
        <f t="shared" si="67"/>
        <v>0</v>
      </c>
      <c r="N298" s="34">
        <f t="shared" si="68"/>
        <v>14145065</v>
      </c>
      <c r="O298" s="39">
        <f t="shared" si="69"/>
        <v>0.65990041311115555</v>
      </c>
      <c r="P298" s="34">
        <f>SUM(P293:P297)</f>
        <v>5950194</v>
      </c>
      <c r="Q298" s="34">
        <f>SUM(Q293:Q297)</f>
        <v>17806420</v>
      </c>
      <c r="R298" s="34">
        <f>SUM(R293:R297)</f>
        <v>20516420</v>
      </c>
      <c r="S298" s="34">
        <f>SUM(S293:S297)</f>
        <v>13142018</v>
      </c>
      <c r="T298" s="39">
        <f t="shared" si="70"/>
        <v>0.64056097506290088</v>
      </c>
      <c r="U298" s="39">
        <f t="shared" si="71"/>
        <v>0.31683135037277776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48487470</v>
      </c>
      <c r="E299" s="34">
        <f>SUM(E263:E266,E268:E274,E276:E284,E286:E291,E293:E297)</f>
        <v>51745814</v>
      </c>
      <c r="F299" s="34">
        <f>SUM(F263:F266,F268:F274,F276:F284,F286:F291,F293:F297)</f>
        <v>8365285</v>
      </c>
      <c r="G299" s="39">
        <f t="shared" si="64"/>
        <v>0.1725246749314823</v>
      </c>
      <c r="H299" s="34">
        <f>SUM(H263:H266,H268:H274,H276:H284,H286:H291,H293:H297)</f>
        <v>13016303</v>
      </c>
      <c r="I299" s="39">
        <f t="shared" si="65"/>
        <v>0.26844673479560804</v>
      </c>
      <c r="J299" s="34">
        <f>SUM(J263:J266,J268:J274,J276:J284,J286:J291,J293:J297)</f>
        <v>14688622</v>
      </c>
      <c r="K299" s="39">
        <f t="shared" si="66"/>
        <v>0.28386106748654105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36070210</v>
      </c>
      <c r="O299" s="39">
        <f t="shared" si="69"/>
        <v>0.69706527372436344</v>
      </c>
      <c r="P299" s="34">
        <f>SUM(P263:P266,P268:P274,P276:P284,P286:P291,P293:P297)</f>
        <v>12343913</v>
      </c>
      <c r="Q299" s="34">
        <f>SUM(Q263:Q266,Q268:Q274,Q276:Q284,Q286:Q291,Q293:Q297)</f>
        <v>46472758</v>
      </c>
      <c r="R299" s="34">
        <f>SUM(R263:R266,R268:R274,R276:R284,R286:R291,R293:R297)</f>
        <v>52752433</v>
      </c>
      <c r="S299" s="34">
        <f>SUM(S263:S266,S268:S274,S276:S284,S286:S291,S293:S297)</f>
        <v>33117337</v>
      </c>
      <c r="T299" s="39">
        <f t="shared" si="70"/>
        <v>0.627787859566591</v>
      </c>
      <c r="U299" s="39">
        <f t="shared" si="71"/>
        <v>0.18994860057746688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1399644040</v>
      </c>
      <c r="E302" s="33">
        <v>1469566831</v>
      </c>
      <c r="F302" s="33">
        <v>312282953</v>
      </c>
      <c r="G302" s="38">
        <f t="shared" ref="G302:G339" si="72">IF(($D302     =0),0,($F302     /$D302     ))</f>
        <v>0.22311598097470553</v>
      </c>
      <c r="H302" s="33">
        <v>433512828</v>
      </c>
      <c r="I302" s="38">
        <f t="shared" ref="I302:I339" si="73">IF(($D302     =0),0,($H302     /$D302     ))</f>
        <v>0.30973077126095577</v>
      </c>
      <c r="J302" s="33">
        <v>347460209</v>
      </c>
      <c r="K302" s="38">
        <f t="shared" ref="K302:K339" si="74">IF(($E302     =0),0,($J302     /$E302     ))</f>
        <v>0.23643716071324422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1093255990</v>
      </c>
      <c r="O302" s="38">
        <f t="shared" ref="O302:O339" si="77">IF(($E302     =0),0,($N302     /$E302     ))</f>
        <v>0.74393077397920671</v>
      </c>
      <c r="P302" s="33">
        <v>350122653</v>
      </c>
      <c r="Q302" s="33">
        <v>1401578841</v>
      </c>
      <c r="R302" s="33">
        <v>1433515705</v>
      </c>
      <c r="S302" s="33">
        <v>1082378002</v>
      </c>
      <c r="T302" s="38">
        <f t="shared" ref="T302:T339" si="78">IF(($R302     =0),0,($S302     /$R302     ))</f>
        <v>0.75505137350413609</v>
      </c>
      <c r="U302" s="38">
        <f t="shared" ref="U302:U339" si="79">IF(($P302     =0),0,(($J302     /$P302     )-1))</f>
        <v>-7.6043180216619488E-3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1399644040</v>
      </c>
      <c r="E303" s="34">
        <f>E302</f>
        <v>1469566831</v>
      </c>
      <c r="F303" s="34">
        <f>F302</f>
        <v>312282953</v>
      </c>
      <c r="G303" s="39">
        <f t="shared" si="72"/>
        <v>0.22311598097470553</v>
      </c>
      <c r="H303" s="34">
        <f>H302</f>
        <v>433512828</v>
      </c>
      <c r="I303" s="39">
        <f t="shared" si="73"/>
        <v>0.30973077126095577</v>
      </c>
      <c r="J303" s="34">
        <f>J302</f>
        <v>347460209</v>
      </c>
      <c r="K303" s="39">
        <f t="shared" si="74"/>
        <v>0.23643716071324422</v>
      </c>
      <c r="L303" s="34">
        <f>L302</f>
        <v>0</v>
      </c>
      <c r="M303" s="39">
        <f t="shared" si="75"/>
        <v>0</v>
      </c>
      <c r="N303" s="34">
        <f t="shared" si="76"/>
        <v>1093255990</v>
      </c>
      <c r="O303" s="39">
        <f t="shared" si="77"/>
        <v>0.74393077397920671</v>
      </c>
      <c r="P303" s="34">
        <f>P302</f>
        <v>350122653</v>
      </c>
      <c r="Q303" s="34">
        <f>Q302</f>
        <v>1401578841</v>
      </c>
      <c r="R303" s="34">
        <f>R302</f>
        <v>1433515705</v>
      </c>
      <c r="S303" s="34">
        <f>S302</f>
        <v>1082378002</v>
      </c>
      <c r="T303" s="39">
        <f t="shared" si="78"/>
        <v>0.75505137350413609</v>
      </c>
      <c r="U303" s="39">
        <f t="shared" si="79"/>
        <v>-7.6043180216619488E-3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119000</v>
      </c>
      <c r="E304" s="33">
        <v>121000</v>
      </c>
      <c r="F304" s="33">
        <v>62146</v>
      </c>
      <c r="G304" s="38">
        <f t="shared" si="72"/>
        <v>0.52223529411764702</v>
      </c>
      <c r="H304" s="33">
        <v>18268</v>
      </c>
      <c r="I304" s="38">
        <f t="shared" si="73"/>
        <v>0.1535126050420168</v>
      </c>
      <c r="J304" s="33">
        <v>6009</v>
      </c>
      <c r="K304" s="38">
        <f t="shared" si="74"/>
        <v>4.9661157024793387E-2</v>
      </c>
      <c r="L304" s="33">
        <v>0</v>
      </c>
      <c r="M304" s="38">
        <f t="shared" si="75"/>
        <v>0</v>
      </c>
      <c r="N304" s="33">
        <f t="shared" si="76"/>
        <v>86423</v>
      </c>
      <c r="O304" s="38">
        <f t="shared" si="77"/>
        <v>0.71423966942148764</v>
      </c>
      <c r="P304" s="33">
        <v>61922</v>
      </c>
      <c r="Q304" s="33">
        <v>0</v>
      </c>
      <c r="R304" s="33">
        <v>230000</v>
      </c>
      <c r="S304" s="33">
        <v>138772</v>
      </c>
      <c r="T304" s="38">
        <f t="shared" si="78"/>
        <v>0.60335652173913046</v>
      </c>
      <c r="U304" s="38">
        <f t="shared" si="79"/>
        <v>-0.90295856077000103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60000</v>
      </c>
      <c r="E307" s="33">
        <v>60000</v>
      </c>
      <c r="F307" s="33">
        <v>5563</v>
      </c>
      <c r="G307" s="38">
        <f t="shared" si="72"/>
        <v>9.2716666666666669E-2</v>
      </c>
      <c r="H307" s="33">
        <v>24048</v>
      </c>
      <c r="I307" s="38">
        <f t="shared" si="73"/>
        <v>0.40079999999999999</v>
      </c>
      <c r="J307" s="33">
        <v>2478</v>
      </c>
      <c r="K307" s="38">
        <f t="shared" si="74"/>
        <v>4.1300000000000003E-2</v>
      </c>
      <c r="L307" s="33">
        <v>0</v>
      </c>
      <c r="M307" s="38">
        <f t="shared" si="75"/>
        <v>0</v>
      </c>
      <c r="N307" s="33">
        <f t="shared" si="76"/>
        <v>32089</v>
      </c>
      <c r="O307" s="38">
        <f t="shared" si="77"/>
        <v>0.53481666666666672</v>
      </c>
      <c r="P307" s="33">
        <v>12173</v>
      </c>
      <c r="Q307" s="33">
        <v>68340</v>
      </c>
      <c r="R307" s="33">
        <v>60002</v>
      </c>
      <c r="S307" s="33">
        <v>24342</v>
      </c>
      <c r="T307" s="38">
        <f t="shared" si="78"/>
        <v>0.40568647711742944</v>
      </c>
      <c r="U307" s="38">
        <f t="shared" si="79"/>
        <v>-0.79643473260494535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30087454</v>
      </c>
      <c r="E309" s="33">
        <v>30087454</v>
      </c>
      <c r="F309" s="33">
        <v>5979731</v>
      </c>
      <c r="G309" s="38">
        <f t="shared" si="72"/>
        <v>0.19874499849671562</v>
      </c>
      <c r="H309" s="33">
        <v>8108148</v>
      </c>
      <c r="I309" s="38">
        <f t="shared" si="73"/>
        <v>0.26948601234255315</v>
      </c>
      <c r="J309" s="33">
        <v>6732734</v>
      </c>
      <c r="K309" s="38">
        <f t="shared" si="74"/>
        <v>0.22377214103925178</v>
      </c>
      <c r="L309" s="33">
        <v>0</v>
      </c>
      <c r="M309" s="38">
        <f t="shared" si="75"/>
        <v>0</v>
      </c>
      <c r="N309" s="33">
        <f t="shared" si="76"/>
        <v>20820613</v>
      </c>
      <c r="O309" s="38">
        <f t="shared" si="77"/>
        <v>0.69200315187852057</v>
      </c>
      <c r="P309" s="33">
        <v>6317480</v>
      </c>
      <c r="Q309" s="33">
        <v>27819586</v>
      </c>
      <c r="R309" s="33">
        <v>28622338</v>
      </c>
      <c r="S309" s="33">
        <v>19607774</v>
      </c>
      <c r="T309" s="38">
        <f t="shared" si="78"/>
        <v>0.68505144478414026</v>
      </c>
      <c r="U309" s="38">
        <f t="shared" si="79"/>
        <v>6.5730956014106834E-2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30266454</v>
      </c>
      <c r="E310" s="34">
        <f>SUM(E304:E309)</f>
        <v>30268454</v>
      </c>
      <c r="F310" s="34">
        <f>SUM(F304:F309)</f>
        <v>6047440</v>
      </c>
      <c r="G310" s="39">
        <f t="shared" si="72"/>
        <v>0.19980669027167833</v>
      </c>
      <c r="H310" s="34">
        <f>SUM(H304:H309)</f>
        <v>8150464</v>
      </c>
      <c r="I310" s="39">
        <f t="shared" si="73"/>
        <v>0.26929035030003845</v>
      </c>
      <c r="J310" s="34">
        <f>SUM(J304:J309)</f>
        <v>6741221</v>
      </c>
      <c r="K310" s="39">
        <f t="shared" si="74"/>
        <v>0.22271441415541077</v>
      </c>
      <c r="L310" s="34">
        <f>SUM(L304:L309)</f>
        <v>0</v>
      </c>
      <c r="M310" s="39">
        <f t="shared" si="75"/>
        <v>0</v>
      </c>
      <c r="N310" s="34">
        <f t="shared" si="76"/>
        <v>20939125</v>
      </c>
      <c r="O310" s="39">
        <f t="shared" si="77"/>
        <v>0.69178045895571671</v>
      </c>
      <c r="P310" s="34">
        <f>SUM(P304:P309)</f>
        <v>6391575</v>
      </c>
      <c r="Q310" s="34">
        <f>SUM(Q304:Q309)</f>
        <v>27887926</v>
      </c>
      <c r="R310" s="34">
        <f>SUM(R304:R309)</f>
        <v>28912340</v>
      </c>
      <c r="S310" s="34">
        <f>SUM(S304:S309)</f>
        <v>19770888</v>
      </c>
      <c r="T310" s="39">
        <f t="shared" si="78"/>
        <v>0.68382178682182071</v>
      </c>
      <c r="U310" s="39">
        <f t="shared" si="79"/>
        <v>5.4704200451375362E-2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90600</v>
      </c>
      <c r="E314" s="33">
        <v>90600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62179</v>
      </c>
      <c r="K314" s="38">
        <f t="shared" si="74"/>
        <v>0.68630242825607068</v>
      </c>
      <c r="L314" s="33">
        <v>0</v>
      </c>
      <c r="M314" s="38">
        <f t="shared" si="75"/>
        <v>0</v>
      </c>
      <c r="N314" s="33">
        <f t="shared" si="76"/>
        <v>62179</v>
      </c>
      <c r="O314" s="38">
        <f t="shared" si="77"/>
        <v>0.68630242825607068</v>
      </c>
      <c r="P314" s="33">
        <v>27913</v>
      </c>
      <c r="Q314" s="33">
        <v>85330</v>
      </c>
      <c r="R314" s="33">
        <v>85330</v>
      </c>
      <c r="S314" s="33">
        <v>27913</v>
      </c>
      <c r="T314" s="38">
        <f t="shared" si="78"/>
        <v>0.32711824680651586</v>
      </c>
      <c r="U314" s="38">
        <f t="shared" si="79"/>
        <v>1.227600042990721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40593154</v>
      </c>
      <c r="E316" s="33">
        <v>40017044</v>
      </c>
      <c r="F316" s="33">
        <v>8117803</v>
      </c>
      <c r="G316" s="38">
        <f t="shared" si="72"/>
        <v>0.19997960739882395</v>
      </c>
      <c r="H316" s="33">
        <v>11310181</v>
      </c>
      <c r="I316" s="38">
        <f t="shared" si="73"/>
        <v>0.27862286827971039</v>
      </c>
      <c r="J316" s="33">
        <v>8984527</v>
      </c>
      <c r="K316" s="38">
        <f t="shared" si="74"/>
        <v>0.22451750808980295</v>
      </c>
      <c r="L316" s="33">
        <v>0</v>
      </c>
      <c r="M316" s="38">
        <f t="shared" si="75"/>
        <v>0</v>
      </c>
      <c r="N316" s="33">
        <f t="shared" si="76"/>
        <v>28412511</v>
      </c>
      <c r="O316" s="38">
        <f t="shared" si="77"/>
        <v>0.71001023963689069</v>
      </c>
      <c r="P316" s="33">
        <v>8908809</v>
      </c>
      <c r="Q316" s="33">
        <v>42205582</v>
      </c>
      <c r="R316" s="33">
        <v>40979920</v>
      </c>
      <c r="S316" s="33">
        <v>27269289</v>
      </c>
      <c r="T316" s="38">
        <f t="shared" si="78"/>
        <v>0.6654305084050921</v>
      </c>
      <c r="U316" s="38">
        <f t="shared" si="79"/>
        <v>8.4992281235347633E-3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40683754</v>
      </c>
      <c r="E317" s="34">
        <f>SUM(E311:E316)</f>
        <v>40107644</v>
      </c>
      <c r="F317" s="34">
        <f>SUM(F311:F316)</f>
        <v>8117803</v>
      </c>
      <c r="G317" s="39">
        <f t="shared" si="72"/>
        <v>0.19953426618399078</v>
      </c>
      <c r="H317" s="34">
        <f>SUM(H311:H316)</f>
        <v>11310181</v>
      </c>
      <c r="I317" s="39">
        <f t="shared" si="73"/>
        <v>0.27800239378106556</v>
      </c>
      <c r="J317" s="34">
        <f>SUM(J311:J316)</f>
        <v>9046706</v>
      </c>
      <c r="K317" s="39">
        <f t="shared" si="74"/>
        <v>0.22556064375160007</v>
      </c>
      <c r="L317" s="34">
        <f>SUM(L311:L316)</f>
        <v>0</v>
      </c>
      <c r="M317" s="39">
        <f t="shared" si="75"/>
        <v>0</v>
      </c>
      <c r="N317" s="34">
        <f t="shared" si="76"/>
        <v>28474690</v>
      </c>
      <c r="O317" s="39">
        <f t="shared" si="77"/>
        <v>0.70995668556348013</v>
      </c>
      <c r="P317" s="34">
        <f>SUM(P311:P316)</f>
        <v>8936722</v>
      </c>
      <c r="Q317" s="34">
        <f>SUM(Q311:Q316)</f>
        <v>42290912</v>
      </c>
      <c r="R317" s="34">
        <f>SUM(R311:R316)</f>
        <v>41065250</v>
      </c>
      <c r="S317" s="34">
        <f>SUM(S311:S316)</f>
        <v>27297202</v>
      </c>
      <c r="T317" s="39">
        <f t="shared" si="78"/>
        <v>0.66472752509725375</v>
      </c>
      <c r="U317" s="39">
        <f t="shared" si="79"/>
        <v>1.2306973407027799E-2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24748</v>
      </c>
      <c r="E321" s="33">
        <v>0</v>
      </c>
      <c r="F321" s="33">
        <v>90890</v>
      </c>
      <c r="G321" s="38">
        <f t="shared" si="72"/>
        <v>3.6726200096977535</v>
      </c>
      <c r="H321" s="33">
        <v>58130</v>
      </c>
      <c r="I321" s="38">
        <f t="shared" si="73"/>
        <v>2.3488766769031839</v>
      </c>
      <c r="J321" s="33">
        <v>38764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187784</v>
      </c>
      <c r="O321" s="38">
        <f t="shared" si="77"/>
        <v>0</v>
      </c>
      <c r="P321" s="33">
        <v>119921</v>
      </c>
      <c r="Q321" s="33">
        <v>0</v>
      </c>
      <c r="R321" s="33">
        <v>409335</v>
      </c>
      <c r="S321" s="33">
        <v>290650</v>
      </c>
      <c r="T321" s="38">
        <f t="shared" si="78"/>
        <v>0.71005411215752379</v>
      </c>
      <c r="U321" s="38">
        <f t="shared" si="79"/>
        <v>-0.67675386295978179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17647598</v>
      </c>
      <c r="E322" s="33">
        <v>17144874</v>
      </c>
      <c r="F322" s="33">
        <v>3184632</v>
      </c>
      <c r="G322" s="38">
        <f t="shared" si="72"/>
        <v>0.18045696643815209</v>
      </c>
      <c r="H322" s="33">
        <v>4176885</v>
      </c>
      <c r="I322" s="38">
        <f t="shared" si="73"/>
        <v>0.2366829185478953</v>
      </c>
      <c r="J322" s="33">
        <v>3830403</v>
      </c>
      <c r="K322" s="38">
        <f t="shared" si="74"/>
        <v>0.22341389035579964</v>
      </c>
      <c r="L322" s="33">
        <v>0</v>
      </c>
      <c r="M322" s="38">
        <f t="shared" si="75"/>
        <v>0</v>
      </c>
      <c r="N322" s="33">
        <f t="shared" si="76"/>
        <v>11191920</v>
      </c>
      <c r="O322" s="38">
        <f t="shared" si="77"/>
        <v>0.65278519982124106</v>
      </c>
      <c r="P322" s="33">
        <v>3223776</v>
      </c>
      <c r="Q322" s="33">
        <v>17360183</v>
      </c>
      <c r="R322" s="33">
        <v>17360183</v>
      </c>
      <c r="S322" s="33">
        <v>10556559</v>
      </c>
      <c r="T322" s="38">
        <f t="shared" si="78"/>
        <v>0.60809030642130901</v>
      </c>
      <c r="U322" s="38">
        <f t="shared" si="79"/>
        <v>0.18817281349572679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17672346</v>
      </c>
      <c r="E323" s="34">
        <f>SUM(E318:E322)</f>
        <v>17144874</v>
      </c>
      <c r="F323" s="34">
        <f>SUM(F318:F322)</f>
        <v>3275522</v>
      </c>
      <c r="G323" s="39">
        <f t="shared" si="72"/>
        <v>0.18534732174211618</v>
      </c>
      <c r="H323" s="34">
        <f>SUM(H318:H322)</f>
        <v>4235015</v>
      </c>
      <c r="I323" s="39">
        <f t="shared" si="73"/>
        <v>0.23964079245619116</v>
      </c>
      <c r="J323" s="34">
        <f>SUM(J318:J322)</f>
        <v>3869167</v>
      </c>
      <c r="K323" s="39">
        <f t="shared" si="74"/>
        <v>0.22567485768632653</v>
      </c>
      <c r="L323" s="34">
        <f>SUM(L318:L322)</f>
        <v>0</v>
      </c>
      <c r="M323" s="39">
        <f t="shared" si="75"/>
        <v>0</v>
      </c>
      <c r="N323" s="34">
        <f t="shared" si="76"/>
        <v>11379704</v>
      </c>
      <c r="O323" s="39">
        <f t="shared" si="77"/>
        <v>0.66373797789356748</v>
      </c>
      <c r="P323" s="34">
        <f>SUM(P318:P322)</f>
        <v>3343697</v>
      </c>
      <c r="Q323" s="34">
        <f>SUM(Q318:Q322)</f>
        <v>17360183</v>
      </c>
      <c r="R323" s="34">
        <f>SUM(R318:R322)</f>
        <v>17769518</v>
      </c>
      <c r="S323" s="34">
        <f>SUM(S318:S322)</f>
        <v>10847209</v>
      </c>
      <c r="T323" s="39">
        <f t="shared" si="78"/>
        <v>0.61043912389745181</v>
      </c>
      <c r="U323" s="39">
        <f t="shared" si="79"/>
        <v>0.15715239748099186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4402210</v>
      </c>
      <c r="E327" s="33">
        <v>4583260</v>
      </c>
      <c r="F327" s="33">
        <v>806977</v>
      </c>
      <c r="G327" s="38">
        <f t="shared" si="72"/>
        <v>0.18331179112309498</v>
      </c>
      <c r="H327" s="33">
        <v>1337609</v>
      </c>
      <c r="I327" s="38">
        <f t="shared" si="73"/>
        <v>0.30384943017257243</v>
      </c>
      <c r="J327" s="33">
        <v>962870</v>
      </c>
      <c r="K327" s="38">
        <f t="shared" si="74"/>
        <v>0.21008408861814518</v>
      </c>
      <c r="L327" s="33">
        <v>0</v>
      </c>
      <c r="M327" s="38">
        <f t="shared" si="75"/>
        <v>0</v>
      </c>
      <c r="N327" s="33">
        <f t="shared" si="76"/>
        <v>3107456</v>
      </c>
      <c r="O327" s="38">
        <f t="shared" si="77"/>
        <v>0.67800124801996831</v>
      </c>
      <c r="P327" s="33">
        <v>629344</v>
      </c>
      <c r="Q327" s="33">
        <v>4255428</v>
      </c>
      <c r="R327" s="33">
        <v>3846234</v>
      </c>
      <c r="S327" s="33">
        <v>2486107</v>
      </c>
      <c r="T327" s="38">
        <f t="shared" si="78"/>
        <v>0.64637434955855522</v>
      </c>
      <c r="U327" s="38">
        <f t="shared" si="79"/>
        <v>0.52995817867493766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35455900</v>
      </c>
      <c r="E331" s="33">
        <v>37221830</v>
      </c>
      <c r="F331" s="33">
        <v>8393239</v>
      </c>
      <c r="G331" s="38">
        <f t="shared" si="72"/>
        <v>0.23672333800580439</v>
      </c>
      <c r="H331" s="33">
        <v>10612704</v>
      </c>
      <c r="I331" s="38">
        <f t="shared" si="73"/>
        <v>0.29932124131667792</v>
      </c>
      <c r="J331" s="33">
        <v>9359922</v>
      </c>
      <c r="K331" s="38">
        <f t="shared" si="74"/>
        <v>0.25146324079176119</v>
      </c>
      <c r="L331" s="33">
        <v>0</v>
      </c>
      <c r="M331" s="38">
        <f t="shared" si="75"/>
        <v>0</v>
      </c>
      <c r="N331" s="33">
        <f t="shared" si="76"/>
        <v>28365865</v>
      </c>
      <c r="O331" s="38">
        <f t="shared" si="77"/>
        <v>0.76207604515952065</v>
      </c>
      <c r="P331" s="33">
        <v>9126612</v>
      </c>
      <c r="Q331" s="33">
        <v>32792923</v>
      </c>
      <c r="R331" s="33">
        <v>34482328</v>
      </c>
      <c r="S331" s="33">
        <v>26148601</v>
      </c>
      <c r="T331" s="38">
        <f t="shared" si="78"/>
        <v>0.75831889888640924</v>
      </c>
      <c r="U331" s="38">
        <f t="shared" si="79"/>
        <v>2.5563703157316153E-2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39858110</v>
      </c>
      <c r="E332" s="34">
        <f>SUM(E324:E331)</f>
        <v>41805090</v>
      </c>
      <c r="F332" s="34">
        <f>SUM(F324:F331)</f>
        <v>9200216</v>
      </c>
      <c r="G332" s="39">
        <f t="shared" si="72"/>
        <v>0.23082419111192176</v>
      </c>
      <c r="H332" s="34">
        <f>SUM(H324:H331)</f>
        <v>11950313</v>
      </c>
      <c r="I332" s="39">
        <f t="shared" si="73"/>
        <v>0.29982136634175577</v>
      </c>
      <c r="J332" s="34">
        <f>SUM(J324:J331)</f>
        <v>10322792</v>
      </c>
      <c r="K332" s="39">
        <f t="shared" si="74"/>
        <v>0.24692667806719229</v>
      </c>
      <c r="L332" s="34">
        <f>SUM(L324:L331)</f>
        <v>0</v>
      </c>
      <c r="M332" s="39">
        <f t="shared" si="75"/>
        <v>0</v>
      </c>
      <c r="N332" s="34">
        <f t="shared" si="76"/>
        <v>31473321</v>
      </c>
      <c r="O332" s="39">
        <f t="shared" si="77"/>
        <v>0.75285858731556377</v>
      </c>
      <c r="P332" s="34">
        <f>SUM(P324:P331)</f>
        <v>9755956</v>
      </c>
      <c r="Q332" s="34">
        <f>SUM(Q324:Q331)</f>
        <v>37048351</v>
      </c>
      <c r="R332" s="34">
        <f>SUM(R324:R331)</f>
        <v>38328562</v>
      </c>
      <c r="S332" s="34">
        <f>SUM(S324:S331)</f>
        <v>28634708</v>
      </c>
      <c r="T332" s="39">
        <f t="shared" si="78"/>
        <v>0.74708537200012881</v>
      </c>
      <c r="U332" s="39">
        <f t="shared" si="79"/>
        <v>5.8101533053244614E-2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21048</v>
      </c>
      <c r="E333" s="33">
        <v>10692</v>
      </c>
      <c r="F333" s="33">
        <v>-825</v>
      </c>
      <c r="G333" s="38">
        <f t="shared" si="72"/>
        <v>-3.9196123147092359E-2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-825</v>
      </c>
      <c r="O333" s="38">
        <f t="shared" si="77"/>
        <v>-7.716049382716049E-2</v>
      </c>
      <c r="P333" s="33">
        <v>-2101</v>
      </c>
      <c r="Q333" s="33">
        <v>13812</v>
      </c>
      <c r="R333" s="33">
        <v>98900</v>
      </c>
      <c r="S333" s="33">
        <v>56119</v>
      </c>
      <c r="T333" s="38">
        <f t="shared" si="78"/>
        <v>0.56743174924165829</v>
      </c>
      <c r="U333" s="38">
        <f t="shared" si="79"/>
        <v>-1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5690700</v>
      </c>
      <c r="E336" s="33">
        <v>5222572</v>
      </c>
      <c r="F336" s="33">
        <v>616474</v>
      </c>
      <c r="G336" s="38">
        <f t="shared" si="72"/>
        <v>0.1083300824151686</v>
      </c>
      <c r="H336" s="33">
        <v>2240714</v>
      </c>
      <c r="I336" s="38">
        <f t="shared" si="73"/>
        <v>0.39375015375964295</v>
      </c>
      <c r="J336" s="33">
        <v>1211645</v>
      </c>
      <c r="K336" s="38">
        <f t="shared" si="74"/>
        <v>0.23200158848934968</v>
      </c>
      <c r="L336" s="33">
        <v>0</v>
      </c>
      <c r="M336" s="38">
        <f t="shared" si="75"/>
        <v>0</v>
      </c>
      <c r="N336" s="33">
        <f t="shared" si="76"/>
        <v>4068833</v>
      </c>
      <c r="O336" s="38">
        <f t="shared" si="77"/>
        <v>0.77908605185337798</v>
      </c>
      <c r="P336" s="33">
        <v>898011</v>
      </c>
      <c r="Q336" s="33">
        <v>5093091</v>
      </c>
      <c r="R336" s="33">
        <v>4914096</v>
      </c>
      <c r="S336" s="33">
        <v>1686844</v>
      </c>
      <c r="T336" s="38">
        <f t="shared" si="78"/>
        <v>0.34326639121417246</v>
      </c>
      <c r="U336" s="38">
        <f t="shared" si="79"/>
        <v>0.34925407372515482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5711748</v>
      </c>
      <c r="E337" s="34">
        <f>SUM(E333:E336)</f>
        <v>5233264</v>
      </c>
      <c r="F337" s="34">
        <f>SUM(F333:F336)</f>
        <v>615649</v>
      </c>
      <c r="G337" s="39">
        <f t="shared" si="72"/>
        <v>0.10778644295931823</v>
      </c>
      <c r="H337" s="34">
        <f>SUM(H333:H336)</f>
        <v>2240714</v>
      </c>
      <c r="I337" s="39">
        <f t="shared" si="73"/>
        <v>0.39229917006142428</v>
      </c>
      <c r="J337" s="34">
        <f>SUM(J333:J336)</f>
        <v>1211645</v>
      </c>
      <c r="K337" s="39">
        <f t="shared" si="74"/>
        <v>0.23152758966488218</v>
      </c>
      <c r="L337" s="34">
        <f>SUM(L333:L336)</f>
        <v>0</v>
      </c>
      <c r="M337" s="39">
        <f t="shared" si="75"/>
        <v>0</v>
      </c>
      <c r="N337" s="34">
        <f t="shared" si="76"/>
        <v>4068008</v>
      </c>
      <c r="O337" s="39">
        <f t="shared" si="77"/>
        <v>0.77733666789980405</v>
      </c>
      <c r="P337" s="34">
        <f>SUM(P333:P336)</f>
        <v>895910</v>
      </c>
      <c r="Q337" s="34">
        <f>SUM(Q333:Q336)</f>
        <v>5106903</v>
      </c>
      <c r="R337" s="34">
        <f>SUM(R333:R336)</f>
        <v>5012996</v>
      </c>
      <c r="S337" s="34">
        <f>SUM(S333:S336)</f>
        <v>1742963</v>
      </c>
      <c r="T337" s="39">
        <f t="shared" si="78"/>
        <v>0.34768888704479317</v>
      </c>
      <c r="U337" s="39">
        <f t="shared" si="79"/>
        <v>0.35241821165072396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1533836452</v>
      </c>
      <c r="E338" s="34">
        <f>SUM(E302,E304:E309,E311:E316,E318:E322,E324:E331,E333:E336)</f>
        <v>1604126157</v>
      </c>
      <c r="F338" s="34">
        <f>SUM(F302,F304:F309,F311:F316,F318:F322,F324:F331,F333:F336)</f>
        <v>339539583</v>
      </c>
      <c r="G338" s="39">
        <f t="shared" si="72"/>
        <v>0.22136622360048072</v>
      </c>
      <c r="H338" s="34">
        <f>SUM(H302,H304:H309,H311:H316,H318:H322,H324:H331,H333:H336)</f>
        <v>471399515</v>
      </c>
      <c r="I338" s="39">
        <f t="shared" si="73"/>
        <v>0.30733362372848338</v>
      </c>
      <c r="J338" s="34">
        <f>SUM(J302,J304:J309,J311:J316,J318:J322,J324:J331,J333:J336)</f>
        <v>378651740</v>
      </c>
      <c r="K338" s="39">
        <f t="shared" si="74"/>
        <v>0.23604860400016531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1189590838</v>
      </c>
      <c r="O338" s="39">
        <f t="shared" si="77"/>
        <v>0.74158184679485906</v>
      </c>
      <c r="P338" s="34">
        <f>SUM(P302,P304:P309,P311:P316,P318:P322,P324:P331,P333:P336)</f>
        <v>379446513</v>
      </c>
      <c r="Q338" s="34">
        <f>SUM(Q302,Q304:Q309,Q311:Q316,Q318:Q322,Q324:Q331,Q333:Q336)</f>
        <v>1531273116</v>
      </c>
      <c r="R338" s="34">
        <f>SUM(R302,R304:R309,R311:R316,R318:R322,R324:R331,R333:R336)</f>
        <v>1564604371</v>
      </c>
      <c r="S338" s="34">
        <f>SUM(S302,S304:S309,S311:S316,S318:S322,S324:S331,S333:S336)</f>
        <v>1170670972</v>
      </c>
      <c r="T338" s="39">
        <f t="shared" si="78"/>
        <v>0.74822171898431955</v>
      </c>
      <c r="U338" s="39">
        <f t="shared" si="79"/>
        <v>-2.094558713206518E-3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6469797126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6516607516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1445694411</v>
      </c>
      <c r="G339" s="41">
        <f t="shared" si="72"/>
        <v>0.22345281974765896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1733463943</v>
      </c>
      <c r="I339" s="41">
        <f t="shared" si="73"/>
        <v>0.26793173097094114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1517806338</v>
      </c>
      <c r="K339" s="41">
        <f t="shared" si="74"/>
        <v>0.2329135726332118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4696964692</v>
      </c>
      <c r="O339" s="41">
        <f t="shared" si="77"/>
        <v>0.72076838761083983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1617576519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6460512274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6624005526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4971679590</v>
      </c>
      <c r="T339" s="41">
        <f t="shared" si="78"/>
        <v>0.75055486751718026</v>
      </c>
      <c r="U339" s="41">
        <f t="shared" si="79"/>
        <v>-6.1678801483641021E-2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5" customHeight="1" x14ac:dyDescent="0.3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5" customHeight="1" x14ac:dyDescent="0.35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5" customHeight="1" x14ac:dyDescent="0.25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ht="13" x14ac:dyDescent="0.3">
      <c r="A8" s="18" t="s">
        <v>23</v>
      </c>
      <c r="B8" s="12" t="s">
        <v>24</v>
      </c>
      <c r="C8" s="11" t="s">
        <v>25</v>
      </c>
      <c r="D8" s="33">
        <v>334189807</v>
      </c>
      <c r="E8" s="33">
        <v>310732432</v>
      </c>
      <c r="F8" s="33">
        <v>60306918</v>
      </c>
      <c r="G8" s="38">
        <f>IF(($D8       =0),0,($F8       /$D8       ))</f>
        <v>0.18045708377933861</v>
      </c>
      <c r="H8" s="33">
        <v>94401139</v>
      </c>
      <c r="I8" s="38">
        <f>IF(($D8       =0),0,($H8       /$D8       ))</f>
        <v>0.28247761308889952</v>
      </c>
      <c r="J8" s="33">
        <v>72947866</v>
      </c>
      <c r="K8" s="38">
        <f>IF(($E8       =0),0,($J8       /$E8       ))</f>
        <v>0.23476103067348952</v>
      </c>
      <c r="L8" s="33">
        <v>0</v>
      </c>
      <c r="M8" s="38">
        <f>IF(($E8       =0),0,($L8       /$E8       ))</f>
        <v>0</v>
      </c>
      <c r="N8" s="33">
        <f>$F8       +$H8       +$J8</f>
        <v>227655923</v>
      </c>
      <c r="O8" s="38">
        <f>IF(($E8       =0),0,($N8       /$E8       ))</f>
        <v>0.73264294150022935</v>
      </c>
      <c r="P8" s="33">
        <v>74218631</v>
      </c>
      <c r="Q8" s="33">
        <v>259798872</v>
      </c>
      <c r="R8" s="33">
        <v>305032766</v>
      </c>
      <c r="S8" s="33">
        <v>258862678</v>
      </c>
      <c r="T8" s="38">
        <f>IF(($R8       =0),0,($S8       /$R8       ))</f>
        <v>0.84863892294115051</v>
      </c>
      <c r="U8" s="38">
        <f>IF(($P8       =0),0,(($J8       /$P8       )-1))</f>
        <v>-1.7121913768525343E-2</v>
      </c>
    </row>
    <row r="9" spans="1:21" ht="13" x14ac:dyDescent="0.3">
      <c r="A9" s="18" t="s">
        <v>23</v>
      </c>
      <c r="B9" s="12" t="s">
        <v>26</v>
      </c>
      <c r="C9" s="11" t="s">
        <v>27</v>
      </c>
      <c r="D9" s="33">
        <v>354600050</v>
      </c>
      <c r="E9" s="33">
        <v>438934810</v>
      </c>
      <c r="F9" s="33">
        <v>45307453</v>
      </c>
      <c r="G9" s="38">
        <f>IF(($D9       =0),0,($F9       /$D9       ))</f>
        <v>0.1277705770205052</v>
      </c>
      <c r="H9" s="33">
        <v>85429954</v>
      </c>
      <c r="I9" s="38">
        <f>IF(($D9       =0),0,($H9       /$D9       ))</f>
        <v>0.24091918204749266</v>
      </c>
      <c r="J9" s="33">
        <v>93794585</v>
      </c>
      <c r="K9" s="38">
        <f>IF(($E9       =0),0,($J9       /$E9       ))</f>
        <v>0.21368682287923349</v>
      </c>
      <c r="L9" s="33">
        <v>0</v>
      </c>
      <c r="M9" s="38">
        <f>IF(($E9       =0),0,($L9       /$E9       ))</f>
        <v>0</v>
      </c>
      <c r="N9" s="33">
        <f>$F9       +$H9       +$J9</f>
        <v>224531992</v>
      </c>
      <c r="O9" s="38">
        <f>IF(($E9       =0),0,($N9       /$E9       ))</f>
        <v>0.51153835805367087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=0),0,(($J9       /$P9       )-1))</f>
        <v>0</v>
      </c>
    </row>
    <row r="10" spans="1:21" ht="14" x14ac:dyDescent="0.3">
      <c r="A10" s="19" t="s">
        <v>0</v>
      </c>
      <c r="B10" s="14" t="s">
        <v>28</v>
      </c>
      <c r="C10" s="13" t="s">
        <v>0</v>
      </c>
      <c r="D10" s="34">
        <f>SUM(D8:D9)</f>
        <v>688789857</v>
      </c>
      <c r="E10" s="34">
        <f>SUM(E8:E9)</f>
        <v>749667242</v>
      </c>
      <c r="F10" s="34">
        <f>SUM(F8:F9)</f>
        <v>105614371</v>
      </c>
      <c r="G10" s="39">
        <f t="shared" ref="G10:G54" si="0">IF(($D10      =0),0,($F10      /$D10      ))</f>
        <v>0.15333322627600773</v>
      </c>
      <c r="H10" s="34">
        <f>SUM(H8:H9)</f>
        <v>179831093</v>
      </c>
      <c r="I10" s="39">
        <f t="shared" ref="I10:I54" si="1">IF(($D10      =0),0,($H10      /$D10      ))</f>
        <v>0.26108266719148276</v>
      </c>
      <c r="J10" s="34">
        <f>SUM(J8:J9)</f>
        <v>166742451</v>
      </c>
      <c r="K10" s="39">
        <f t="shared" ref="K10:K54" si="2">IF(($E10      =0),0,($J10      /$E10      ))</f>
        <v>0.22242195157835107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      +$J10</f>
        <v>452187915</v>
      </c>
      <c r="O10" s="39">
        <f t="shared" ref="O10:O54" si="5">IF(($E10      =0),0,($N10      /$E10      ))</f>
        <v>0.60318483944107026</v>
      </c>
      <c r="P10" s="34">
        <f>SUM(P8:P9)</f>
        <v>74218631</v>
      </c>
      <c r="Q10" s="34">
        <f>SUM(Q8:Q9)</f>
        <v>259798872</v>
      </c>
      <c r="R10" s="34">
        <f>SUM(R8:R9)</f>
        <v>305032766</v>
      </c>
      <c r="S10" s="34">
        <f>SUM(S8:S9)</f>
        <v>258862678</v>
      </c>
      <c r="T10" s="39">
        <f t="shared" ref="T10:T54" si="6">IF(($R10      =0),0,($S10      /$R10      ))</f>
        <v>0.84863892294115051</v>
      </c>
      <c r="U10" s="39">
        <f t="shared" ref="U10:U54" si="7">IF(($P10      =0),0,(($J10      /$P10      )-1))</f>
        <v>1.2466387314527534</v>
      </c>
    </row>
    <row r="11" spans="1:21" ht="13" x14ac:dyDescent="0.3">
      <c r="A11" s="18" t="s">
        <v>29</v>
      </c>
      <c r="B11" s="12" t="s">
        <v>30</v>
      </c>
      <c r="C11" s="11" t="s">
        <v>31</v>
      </c>
      <c r="D11" s="33">
        <v>18230720</v>
      </c>
      <c r="E11" s="33">
        <v>19936079</v>
      </c>
      <c r="F11" s="33">
        <v>4185163</v>
      </c>
      <c r="G11" s="38">
        <f t="shared" si="0"/>
        <v>0.2295665228800618</v>
      </c>
      <c r="H11" s="33">
        <v>5204473</v>
      </c>
      <c r="I11" s="38">
        <f t="shared" si="1"/>
        <v>0.28547819285250392</v>
      </c>
      <c r="J11" s="33">
        <v>3652701</v>
      </c>
      <c r="K11" s="38">
        <f t="shared" si="2"/>
        <v>0.18322063230186839</v>
      </c>
      <c r="L11" s="33">
        <v>0</v>
      </c>
      <c r="M11" s="38">
        <f t="shared" si="3"/>
        <v>0</v>
      </c>
      <c r="N11" s="33">
        <f t="shared" si="4"/>
        <v>13042337</v>
      </c>
      <c r="O11" s="38">
        <f t="shared" si="5"/>
        <v>0.65420773061743986</v>
      </c>
      <c r="P11" s="33">
        <v>3693403</v>
      </c>
      <c r="Q11" s="33">
        <v>17919544</v>
      </c>
      <c r="R11" s="33">
        <v>18120084</v>
      </c>
      <c r="S11" s="33">
        <v>11923845</v>
      </c>
      <c r="T11" s="38">
        <f t="shared" si="6"/>
        <v>0.65804579051620293</v>
      </c>
      <c r="U11" s="38">
        <f t="shared" si="7"/>
        <v>-1.1020189240112721E-2</v>
      </c>
    </row>
    <row r="12" spans="1:21" ht="13" x14ac:dyDescent="0.3">
      <c r="A12" s="18" t="s">
        <v>29</v>
      </c>
      <c r="B12" s="12" t="s">
        <v>32</v>
      </c>
      <c r="C12" s="11" t="s">
        <v>33</v>
      </c>
      <c r="D12" s="33">
        <v>2094697</v>
      </c>
      <c r="E12" s="33">
        <v>2094697</v>
      </c>
      <c r="F12" s="33">
        <v>454365</v>
      </c>
      <c r="G12" s="38">
        <f t="shared" si="0"/>
        <v>0.2169120402616703</v>
      </c>
      <c r="H12" s="33">
        <v>631976</v>
      </c>
      <c r="I12" s="38">
        <f t="shared" si="1"/>
        <v>0.30170282384516711</v>
      </c>
      <c r="J12" s="33">
        <v>495009</v>
      </c>
      <c r="K12" s="38">
        <f t="shared" si="2"/>
        <v>0.23631532388693927</v>
      </c>
      <c r="L12" s="33">
        <v>0</v>
      </c>
      <c r="M12" s="38">
        <f t="shared" si="3"/>
        <v>0</v>
      </c>
      <c r="N12" s="33">
        <f t="shared" si="4"/>
        <v>1581350</v>
      </c>
      <c r="O12" s="38">
        <f t="shared" si="5"/>
        <v>0.75493018799377665</v>
      </c>
      <c r="P12" s="33">
        <v>456644</v>
      </c>
      <c r="Q12" s="33">
        <v>2123463</v>
      </c>
      <c r="R12" s="33">
        <v>2069140</v>
      </c>
      <c r="S12" s="33">
        <v>1488998</v>
      </c>
      <c r="T12" s="38">
        <f t="shared" si="6"/>
        <v>0.71962167857177373</v>
      </c>
      <c r="U12" s="38">
        <f t="shared" si="7"/>
        <v>8.4015118998607141E-2</v>
      </c>
    </row>
    <row r="13" spans="1:21" ht="13" x14ac:dyDescent="0.3">
      <c r="A13" s="18" t="s">
        <v>29</v>
      </c>
      <c r="B13" s="12" t="s">
        <v>34</v>
      </c>
      <c r="C13" s="11" t="s">
        <v>35</v>
      </c>
      <c r="D13" s="33">
        <v>10554396</v>
      </c>
      <c r="E13" s="33">
        <v>10754396</v>
      </c>
      <c r="F13" s="33">
        <v>1248710</v>
      </c>
      <c r="G13" s="38">
        <f t="shared" si="0"/>
        <v>0.11831183897212119</v>
      </c>
      <c r="H13" s="33">
        <v>411771</v>
      </c>
      <c r="I13" s="38">
        <f t="shared" si="1"/>
        <v>3.9014170019771859E-2</v>
      </c>
      <c r="J13" s="33">
        <v>1289063</v>
      </c>
      <c r="K13" s="38">
        <f t="shared" si="2"/>
        <v>0.11986382126899549</v>
      </c>
      <c r="L13" s="33">
        <v>0</v>
      </c>
      <c r="M13" s="38">
        <f t="shared" si="3"/>
        <v>0</v>
      </c>
      <c r="N13" s="33">
        <f t="shared" si="4"/>
        <v>2949544</v>
      </c>
      <c r="O13" s="38">
        <f t="shared" si="5"/>
        <v>0.27426403119245374</v>
      </c>
      <c r="P13" s="33">
        <v>1791109</v>
      </c>
      <c r="Q13" s="33">
        <v>10026792</v>
      </c>
      <c r="R13" s="33">
        <v>10026792</v>
      </c>
      <c r="S13" s="33">
        <v>4725193</v>
      </c>
      <c r="T13" s="38">
        <f t="shared" si="6"/>
        <v>0.47125670902517974</v>
      </c>
      <c r="U13" s="38">
        <f t="shared" si="7"/>
        <v>-0.28029896561292478</v>
      </c>
    </row>
    <row r="14" spans="1:21" ht="13" x14ac:dyDescent="0.3">
      <c r="A14" s="18" t="s">
        <v>29</v>
      </c>
      <c r="B14" s="12" t="s">
        <v>36</v>
      </c>
      <c r="C14" s="11" t="s">
        <v>37</v>
      </c>
      <c r="D14" s="33">
        <v>24653477</v>
      </c>
      <c r="E14" s="33">
        <v>25566312</v>
      </c>
      <c r="F14" s="33">
        <v>4460254</v>
      </c>
      <c r="G14" s="38">
        <f t="shared" si="0"/>
        <v>0.18091784781513781</v>
      </c>
      <c r="H14" s="33">
        <v>6564674</v>
      </c>
      <c r="I14" s="38">
        <f t="shared" si="1"/>
        <v>0.26627781549839807</v>
      </c>
      <c r="J14" s="33">
        <v>6597297</v>
      </c>
      <c r="K14" s="38">
        <f t="shared" si="2"/>
        <v>0.25804648711163347</v>
      </c>
      <c r="L14" s="33">
        <v>0</v>
      </c>
      <c r="M14" s="38">
        <f t="shared" si="3"/>
        <v>0</v>
      </c>
      <c r="N14" s="33">
        <f t="shared" si="4"/>
        <v>17622225</v>
      </c>
      <c r="O14" s="38">
        <f t="shared" si="5"/>
        <v>0.68927520715541613</v>
      </c>
      <c r="P14" s="33">
        <v>4404628</v>
      </c>
      <c r="Q14" s="33">
        <v>24548611</v>
      </c>
      <c r="R14" s="33">
        <v>26051355</v>
      </c>
      <c r="S14" s="33">
        <v>14968355</v>
      </c>
      <c r="T14" s="38">
        <f t="shared" si="6"/>
        <v>0.57457107317450473</v>
      </c>
      <c r="U14" s="38">
        <f t="shared" si="7"/>
        <v>0.49781025775616006</v>
      </c>
    </row>
    <row r="15" spans="1:21" ht="13" x14ac:dyDescent="0.3">
      <c r="A15" s="18" t="s">
        <v>29</v>
      </c>
      <c r="B15" s="12" t="s">
        <v>38</v>
      </c>
      <c r="C15" s="11" t="s">
        <v>39</v>
      </c>
      <c r="D15" s="33">
        <v>8117549</v>
      </c>
      <c r="E15" s="33">
        <v>4252926</v>
      </c>
      <c r="F15" s="33">
        <v>1081712</v>
      </c>
      <c r="G15" s="38">
        <f t="shared" si="0"/>
        <v>0.13325598650528625</v>
      </c>
      <c r="H15" s="33">
        <v>987036</v>
      </c>
      <c r="I15" s="38">
        <f t="shared" si="1"/>
        <v>0.12159286011085366</v>
      </c>
      <c r="J15" s="33">
        <v>899288</v>
      </c>
      <c r="K15" s="38">
        <f t="shared" si="2"/>
        <v>0.2114515982643479</v>
      </c>
      <c r="L15" s="33">
        <v>0</v>
      </c>
      <c r="M15" s="38">
        <f t="shared" si="3"/>
        <v>0</v>
      </c>
      <c r="N15" s="33">
        <f t="shared" si="4"/>
        <v>2968036</v>
      </c>
      <c r="O15" s="38">
        <f t="shared" si="5"/>
        <v>0.69788094126255662</v>
      </c>
      <c r="P15" s="33">
        <v>3092646</v>
      </c>
      <c r="Q15" s="33">
        <v>6955215</v>
      </c>
      <c r="R15" s="33">
        <v>5917223</v>
      </c>
      <c r="S15" s="33">
        <v>3685086</v>
      </c>
      <c r="T15" s="38">
        <f t="shared" si="6"/>
        <v>0.62277287842624829</v>
      </c>
      <c r="U15" s="38">
        <f t="shared" si="7"/>
        <v>-0.70921728513383031</v>
      </c>
    </row>
    <row r="16" spans="1:21" ht="13" x14ac:dyDescent="0.3">
      <c r="A16" s="18" t="s">
        <v>29</v>
      </c>
      <c r="B16" s="12" t="s">
        <v>40</v>
      </c>
      <c r="C16" s="11" t="s">
        <v>41</v>
      </c>
      <c r="D16" s="33">
        <v>45302940</v>
      </c>
      <c r="E16" s="33">
        <v>40573495</v>
      </c>
      <c r="F16" s="33">
        <v>7002322</v>
      </c>
      <c r="G16" s="38">
        <f t="shared" si="0"/>
        <v>0.15456661311605824</v>
      </c>
      <c r="H16" s="33">
        <v>8508099</v>
      </c>
      <c r="I16" s="38">
        <f t="shared" si="1"/>
        <v>0.18780456632615897</v>
      </c>
      <c r="J16" s="33">
        <v>7567340</v>
      </c>
      <c r="K16" s="38">
        <f t="shared" si="2"/>
        <v>0.18650944415806428</v>
      </c>
      <c r="L16" s="33">
        <v>0</v>
      </c>
      <c r="M16" s="38">
        <f t="shared" si="3"/>
        <v>0</v>
      </c>
      <c r="N16" s="33">
        <f t="shared" si="4"/>
        <v>23077761</v>
      </c>
      <c r="O16" s="38">
        <f t="shared" si="5"/>
        <v>0.5687890826264782</v>
      </c>
      <c r="P16" s="33">
        <v>7631964</v>
      </c>
      <c r="Q16" s="33">
        <v>39343044</v>
      </c>
      <c r="R16" s="33">
        <v>40582996</v>
      </c>
      <c r="S16" s="33">
        <v>21145490</v>
      </c>
      <c r="T16" s="38">
        <f t="shared" si="6"/>
        <v>0.52104309893729872</v>
      </c>
      <c r="U16" s="38">
        <f t="shared" si="7"/>
        <v>-8.4675451823410519E-3</v>
      </c>
    </row>
    <row r="17" spans="1:21" ht="13" x14ac:dyDescent="0.3">
      <c r="A17" s="18" t="s">
        <v>29</v>
      </c>
      <c r="B17" s="12" t="s">
        <v>42</v>
      </c>
      <c r="C17" s="11" t="s">
        <v>43</v>
      </c>
      <c r="D17" s="33">
        <v>3534476</v>
      </c>
      <c r="E17" s="33">
        <v>4188174</v>
      </c>
      <c r="F17" s="33">
        <v>873452</v>
      </c>
      <c r="G17" s="38">
        <f t="shared" si="0"/>
        <v>0.24712347742635685</v>
      </c>
      <c r="H17" s="33">
        <v>864942</v>
      </c>
      <c r="I17" s="38">
        <f t="shared" si="1"/>
        <v>0.24471576550526866</v>
      </c>
      <c r="J17" s="33">
        <v>939621</v>
      </c>
      <c r="K17" s="38">
        <f t="shared" si="2"/>
        <v>0.22435099401314271</v>
      </c>
      <c r="L17" s="33">
        <v>0</v>
      </c>
      <c r="M17" s="38">
        <f t="shared" si="3"/>
        <v>0</v>
      </c>
      <c r="N17" s="33">
        <f t="shared" si="4"/>
        <v>2678015</v>
      </c>
      <c r="O17" s="38">
        <f t="shared" si="5"/>
        <v>0.63942305166881797</v>
      </c>
      <c r="P17" s="33">
        <v>778088</v>
      </c>
      <c r="Q17" s="33">
        <v>4380946</v>
      </c>
      <c r="R17" s="33">
        <v>2997193</v>
      </c>
      <c r="S17" s="33">
        <v>2474287</v>
      </c>
      <c r="T17" s="38">
        <f t="shared" si="6"/>
        <v>0.82553475868921355</v>
      </c>
      <c r="U17" s="38">
        <f t="shared" si="7"/>
        <v>0.20760248198147258</v>
      </c>
    </row>
    <row r="18" spans="1:21" ht="13" x14ac:dyDescent="0.3">
      <c r="A18" s="18" t="s">
        <v>44</v>
      </c>
      <c r="B18" s="12" t="s">
        <v>45</v>
      </c>
      <c r="C18" s="11" t="s">
        <v>46</v>
      </c>
      <c r="D18" s="33">
        <v>18558798</v>
      </c>
      <c r="E18" s="33">
        <v>22607798</v>
      </c>
      <c r="F18" s="33">
        <v>3022322</v>
      </c>
      <c r="G18" s="38">
        <f t="shared" si="0"/>
        <v>0.16285117171920294</v>
      </c>
      <c r="H18" s="33">
        <v>4175896</v>
      </c>
      <c r="I18" s="38">
        <f t="shared" si="1"/>
        <v>0.22500896879205215</v>
      </c>
      <c r="J18" s="33">
        <v>2878678</v>
      </c>
      <c r="K18" s="38">
        <f t="shared" si="2"/>
        <v>0.12733119784598218</v>
      </c>
      <c r="L18" s="33">
        <v>0</v>
      </c>
      <c r="M18" s="38">
        <f t="shared" si="3"/>
        <v>0</v>
      </c>
      <c r="N18" s="33">
        <f t="shared" si="4"/>
        <v>10076896</v>
      </c>
      <c r="O18" s="38">
        <f t="shared" si="5"/>
        <v>0.44572655859717075</v>
      </c>
      <c r="P18" s="33">
        <v>3790084</v>
      </c>
      <c r="Q18" s="33">
        <v>21695080</v>
      </c>
      <c r="R18" s="33">
        <v>24604577</v>
      </c>
      <c r="S18" s="33">
        <v>11391778</v>
      </c>
      <c r="T18" s="38">
        <f t="shared" si="6"/>
        <v>0.46299426322183879</v>
      </c>
      <c r="U18" s="38">
        <f t="shared" si="7"/>
        <v>-0.2404711874459774</v>
      </c>
    </row>
    <row r="19" spans="1:21" ht="14" x14ac:dyDescent="0.3">
      <c r="A19" s="19" t="s">
        <v>0</v>
      </c>
      <c r="B19" s="14" t="s">
        <v>47</v>
      </c>
      <c r="C19" s="13" t="s">
        <v>0</v>
      </c>
      <c r="D19" s="34">
        <f>SUM(D11:D18)</f>
        <v>131047053</v>
      </c>
      <c r="E19" s="34">
        <f>SUM(E11:E18)</f>
        <v>129973877</v>
      </c>
      <c r="F19" s="34">
        <f>SUM(F11:F18)</f>
        <v>22328300</v>
      </c>
      <c r="G19" s="39">
        <f t="shared" si="0"/>
        <v>0.17038383915432267</v>
      </c>
      <c r="H19" s="34">
        <f>SUM(H11:H18)</f>
        <v>27348867</v>
      </c>
      <c r="I19" s="39">
        <f t="shared" si="1"/>
        <v>0.20869501735380497</v>
      </c>
      <c r="J19" s="34">
        <f>SUM(J11:J18)</f>
        <v>24318997</v>
      </c>
      <c r="K19" s="39">
        <f t="shared" si="2"/>
        <v>0.18710680608534899</v>
      </c>
      <c r="L19" s="34">
        <f>SUM(L11:L18)</f>
        <v>0</v>
      </c>
      <c r="M19" s="39">
        <f t="shared" si="3"/>
        <v>0</v>
      </c>
      <c r="N19" s="34">
        <f t="shared" si="4"/>
        <v>73996164</v>
      </c>
      <c r="O19" s="39">
        <f t="shared" si="5"/>
        <v>0.56931566333133232</v>
      </c>
      <c r="P19" s="34">
        <f>SUM(P11:P18)</f>
        <v>25638566</v>
      </c>
      <c r="Q19" s="34">
        <f>SUM(Q11:Q18)</f>
        <v>126992695</v>
      </c>
      <c r="R19" s="34">
        <f>SUM(R11:R18)</f>
        <v>130369360</v>
      </c>
      <c r="S19" s="34">
        <f>SUM(S11:S18)</f>
        <v>71803032</v>
      </c>
      <c r="T19" s="39">
        <f t="shared" si="6"/>
        <v>0.5507661616195707</v>
      </c>
      <c r="U19" s="39">
        <f t="shared" si="7"/>
        <v>-5.146812813165913E-2</v>
      </c>
    </row>
    <row r="20" spans="1:21" ht="13" x14ac:dyDescent="0.3">
      <c r="A20" s="18" t="s">
        <v>29</v>
      </c>
      <c r="B20" s="12" t="s">
        <v>48</v>
      </c>
      <c r="C20" s="11" t="s">
        <v>49</v>
      </c>
      <c r="D20" s="33">
        <v>21069225</v>
      </c>
      <c r="E20" s="33">
        <v>21044032</v>
      </c>
      <c r="F20" s="33">
        <v>2481438</v>
      </c>
      <c r="G20" s="38">
        <f t="shared" si="0"/>
        <v>0.11777547584213467</v>
      </c>
      <c r="H20" s="33">
        <v>5549792</v>
      </c>
      <c r="I20" s="38">
        <f t="shared" si="1"/>
        <v>0.26340750549676129</v>
      </c>
      <c r="J20" s="33">
        <v>4042472</v>
      </c>
      <c r="K20" s="38">
        <f t="shared" si="2"/>
        <v>0.19209588732805577</v>
      </c>
      <c r="L20" s="33">
        <v>0</v>
      </c>
      <c r="M20" s="38">
        <f t="shared" si="3"/>
        <v>0</v>
      </c>
      <c r="N20" s="33">
        <f t="shared" si="4"/>
        <v>12073702</v>
      </c>
      <c r="O20" s="38">
        <f t="shared" si="5"/>
        <v>0.57373520435627545</v>
      </c>
      <c r="P20" s="33">
        <v>2825299</v>
      </c>
      <c r="Q20" s="33">
        <v>23775527</v>
      </c>
      <c r="R20" s="33">
        <v>25230977</v>
      </c>
      <c r="S20" s="33">
        <v>7543735</v>
      </c>
      <c r="T20" s="38">
        <f t="shared" si="6"/>
        <v>0.29898703486591105</v>
      </c>
      <c r="U20" s="38">
        <f t="shared" si="7"/>
        <v>0.43081210165720507</v>
      </c>
    </row>
    <row r="21" spans="1:21" ht="13" x14ac:dyDescent="0.3">
      <c r="A21" s="18" t="s">
        <v>29</v>
      </c>
      <c r="B21" s="12" t="s">
        <v>50</v>
      </c>
      <c r="C21" s="11" t="s">
        <v>51</v>
      </c>
      <c r="D21" s="33">
        <v>29753756</v>
      </c>
      <c r="E21" s="33">
        <v>37101273</v>
      </c>
      <c r="F21" s="33">
        <v>5795065</v>
      </c>
      <c r="G21" s="38">
        <f t="shared" si="0"/>
        <v>0.19476751103289278</v>
      </c>
      <c r="H21" s="33">
        <v>7570698</v>
      </c>
      <c r="I21" s="38">
        <f t="shared" si="1"/>
        <v>0.25444511946659776</v>
      </c>
      <c r="J21" s="33">
        <v>8971925</v>
      </c>
      <c r="K21" s="38">
        <f t="shared" si="2"/>
        <v>0.24182256495619436</v>
      </c>
      <c r="L21" s="33">
        <v>0</v>
      </c>
      <c r="M21" s="38">
        <f t="shared" si="3"/>
        <v>0</v>
      </c>
      <c r="N21" s="33">
        <f t="shared" si="4"/>
        <v>22337688</v>
      </c>
      <c r="O21" s="38">
        <f t="shared" si="5"/>
        <v>0.60207335742900248</v>
      </c>
      <c r="P21" s="33">
        <v>12971760</v>
      </c>
      <c r="Q21" s="33">
        <v>33698010</v>
      </c>
      <c r="R21" s="33">
        <v>34984445</v>
      </c>
      <c r="S21" s="33">
        <v>24397258</v>
      </c>
      <c r="T21" s="38">
        <f t="shared" si="6"/>
        <v>0.69737444741512977</v>
      </c>
      <c r="U21" s="38">
        <f t="shared" si="7"/>
        <v>-0.30834944525646479</v>
      </c>
    </row>
    <row r="22" spans="1:21" ht="13" x14ac:dyDescent="0.3">
      <c r="A22" s="18" t="s">
        <v>29</v>
      </c>
      <c r="B22" s="12" t="s">
        <v>52</v>
      </c>
      <c r="C22" s="11" t="s">
        <v>53</v>
      </c>
      <c r="D22" s="33">
        <v>13628142</v>
      </c>
      <c r="E22" s="33">
        <v>14481613</v>
      </c>
      <c r="F22" s="33">
        <v>2940090</v>
      </c>
      <c r="G22" s="38">
        <f t="shared" si="0"/>
        <v>0.21573667195425467</v>
      </c>
      <c r="H22" s="33">
        <v>2842839</v>
      </c>
      <c r="I22" s="38">
        <f t="shared" si="1"/>
        <v>0.20860062949153305</v>
      </c>
      <c r="J22" s="33">
        <v>3232384</v>
      </c>
      <c r="K22" s="38">
        <f t="shared" si="2"/>
        <v>0.2232060751796088</v>
      </c>
      <c r="L22" s="33">
        <v>0</v>
      </c>
      <c r="M22" s="38">
        <f t="shared" si="3"/>
        <v>0</v>
      </c>
      <c r="N22" s="33">
        <f t="shared" si="4"/>
        <v>9015313</v>
      </c>
      <c r="O22" s="38">
        <f t="shared" si="5"/>
        <v>0.62253514163097712</v>
      </c>
      <c r="P22" s="33">
        <v>3132400</v>
      </c>
      <c r="Q22" s="33">
        <v>13071314</v>
      </c>
      <c r="R22" s="33">
        <v>14125314</v>
      </c>
      <c r="S22" s="33">
        <v>8053447</v>
      </c>
      <c r="T22" s="38">
        <f t="shared" si="6"/>
        <v>0.57014286549665372</v>
      </c>
      <c r="U22" s="38">
        <f t="shared" si="7"/>
        <v>3.1919295109181567E-2</v>
      </c>
    </row>
    <row r="23" spans="1:21" ht="13" x14ac:dyDescent="0.3">
      <c r="A23" s="18" t="s">
        <v>29</v>
      </c>
      <c r="B23" s="12" t="s">
        <v>54</v>
      </c>
      <c r="C23" s="11" t="s">
        <v>55</v>
      </c>
      <c r="D23" s="33">
        <v>9802321</v>
      </c>
      <c r="E23" s="33">
        <v>8700198</v>
      </c>
      <c r="F23" s="33">
        <v>2000814</v>
      </c>
      <c r="G23" s="38">
        <f t="shared" si="0"/>
        <v>0.20411635162733396</v>
      </c>
      <c r="H23" s="33">
        <v>2581207</v>
      </c>
      <c r="I23" s="38">
        <f t="shared" si="1"/>
        <v>0.26332610409310203</v>
      </c>
      <c r="J23" s="33">
        <v>1413357</v>
      </c>
      <c r="K23" s="38">
        <f t="shared" si="2"/>
        <v>0.16245113042254899</v>
      </c>
      <c r="L23" s="33">
        <v>0</v>
      </c>
      <c r="M23" s="38">
        <f t="shared" si="3"/>
        <v>0</v>
      </c>
      <c r="N23" s="33">
        <f t="shared" si="4"/>
        <v>5995378</v>
      </c>
      <c r="O23" s="38">
        <f t="shared" si="5"/>
        <v>0.6891082248932725</v>
      </c>
      <c r="P23" s="33">
        <v>1992524</v>
      </c>
      <c r="Q23" s="33">
        <v>9560500</v>
      </c>
      <c r="R23" s="33">
        <v>9422500</v>
      </c>
      <c r="S23" s="33">
        <v>5110700</v>
      </c>
      <c r="T23" s="38">
        <f t="shared" si="6"/>
        <v>0.54239320774741306</v>
      </c>
      <c r="U23" s="38">
        <f t="shared" si="7"/>
        <v>-0.29067002455177449</v>
      </c>
    </row>
    <row r="24" spans="1:21" ht="13" x14ac:dyDescent="0.3">
      <c r="A24" s="18" t="s">
        <v>29</v>
      </c>
      <c r="B24" s="12" t="s">
        <v>56</v>
      </c>
      <c r="C24" s="11" t="s">
        <v>57</v>
      </c>
      <c r="D24" s="33">
        <v>6292410</v>
      </c>
      <c r="E24" s="33">
        <v>6930452</v>
      </c>
      <c r="F24" s="33">
        <v>1561560</v>
      </c>
      <c r="G24" s="38">
        <f t="shared" si="0"/>
        <v>0.2481656471844651</v>
      </c>
      <c r="H24" s="33">
        <v>1765553</v>
      </c>
      <c r="I24" s="38">
        <f t="shared" si="1"/>
        <v>0.28058454550800088</v>
      </c>
      <c r="J24" s="33">
        <v>1737871</v>
      </c>
      <c r="K24" s="38">
        <f t="shared" si="2"/>
        <v>0.25075868067479584</v>
      </c>
      <c r="L24" s="33">
        <v>0</v>
      </c>
      <c r="M24" s="38">
        <f t="shared" si="3"/>
        <v>0</v>
      </c>
      <c r="N24" s="33">
        <f t="shared" si="4"/>
        <v>5064984</v>
      </c>
      <c r="O24" s="38">
        <f t="shared" si="5"/>
        <v>0.73083025465005746</v>
      </c>
      <c r="P24" s="33">
        <v>1312446</v>
      </c>
      <c r="Q24" s="33">
        <v>6190488</v>
      </c>
      <c r="R24" s="33">
        <v>7596986</v>
      </c>
      <c r="S24" s="33">
        <v>3702539</v>
      </c>
      <c r="T24" s="38">
        <f t="shared" si="6"/>
        <v>0.48736946467980857</v>
      </c>
      <c r="U24" s="38">
        <f t="shared" si="7"/>
        <v>0.32414666965345629</v>
      </c>
    </row>
    <row r="25" spans="1:21" ht="13" x14ac:dyDescent="0.3">
      <c r="A25" s="18" t="s">
        <v>29</v>
      </c>
      <c r="B25" s="12" t="s">
        <v>58</v>
      </c>
      <c r="C25" s="11" t="s">
        <v>59</v>
      </c>
      <c r="D25" s="33">
        <v>18723061</v>
      </c>
      <c r="E25" s="33">
        <v>18723061</v>
      </c>
      <c r="F25" s="33">
        <v>3161936</v>
      </c>
      <c r="G25" s="38">
        <f t="shared" si="0"/>
        <v>0.16887922332785221</v>
      </c>
      <c r="H25" s="33">
        <v>4946162</v>
      </c>
      <c r="I25" s="38">
        <f t="shared" si="1"/>
        <v>0.26417485901477328</v>
      </c>
      <c r="J25" s="33">
        <v>5244790</v>
      </c>
      <c r="K25" s="38">
        <f t="shared" si="2"/>
        <v>0.2801246014206758</v>
      </c>
      <c r="L25" s="33">
        <v>0</v>
      </c>
      <c r="M25" s="38">
        <f t="shared" si="3"/>
        <v>0</v>
      </c>
      <c r="N25" s="33">
        <f t="shared" si="4"/>
        <v>13352888</v>
      </c>
      <c r="O25" s="38">
        <f t="shared" si="5"/>
        <v>0.71317868376330129</v>
      </c>
      <c r="P25" s="33">
        <v>1219741</v>
      </c>
      <c r="Q25" s="33">
        <v>29692298</v>
      </c>
      <c r="R25" s="33">
        <v>29692298</v>
      </c>
      <c r="S25" s="33">
        <v>4976001</v>
      </c>
      <c r="T25" s="38">
        <f t="shared" si="6"/>
        <v>0.1675855806108372</v>
      </c>
      <c r="U25" s="38">
        <f t="shared" si="7"/>
        <v>3.2999210488128217</v>
      </c>
    </row>
    <row r="26" spans="1:21" ht="13" x14ac:dyDescent="0.3">
      <c r="A26" s="18" t="s">
        <v>44</v>
      </c>
      <c r="B26" s="12" t="s">
        <v>60</v>
      </c>
      <c r="C26" s="11" t="s">
        <v>61</v>
      </c>
      <c r="D26" s="33">
        <v>111934056</v>
      </c>
      <c r="E26" s="33">
        <v>110935059</v>
      </c>
      <c r="F26" s="33">
        <v>22181020</v>
      </c>
      <c r="G26" s="38">
        <f t="shared" si="0"/>
        <v>0.1981614960865887</v>
      </c>
      <c r="H26" s="33">
        <v>19309087</v>
      </c>
      <c r="I26" s="38">
        <f t="shared" si="1"/>
        <v>0.17250413046767465</v>
      </c>
      <c r="J26" s="33">
        <v>24407989</v>
      </c>
      <c r="K26" s="38">
        <f t="shared" si="2"/>
        <v>0.22002051668805619</v>
      </c>
      <c r="L26" s="33">
        <v>0</v>
      </c>
      <c r="M26" s="38">
        <f t="shared" si="3"/>
        <v>0</v>
      </c>
      <c r="N26" s="33">
        <f t="shared" si="4"/>
        <v>65898096</v>
      </c>
      <c r="O26" s="38">
        <f t="shared" si="5"/>
        <v>0.59402407673483992</v>
      </c>
      <c r="P26" s="33">
        <v>20187245</v>
      </c>
      <c r="Q26" s="33">
        <v>115590756</v>
      </c>
      <c r="R26" s="33">
        <v>0</v>
      </c>
      <c r="S26" s="33">
        <v>73834900</v>
      </c>
      <c r="T26" s="38">
        <f t="shared" si="6"/>
        <v>0</v>
      </c>
      <c r="U26" s="38">
        <f t="shared" si="7"/>
        <v>0.20907974317446487</v>
      </c>
    </row>
    <row r="27" spans="1:21" ht="14" x14ac:dyDescent="0.3">
      <c r="A27" s="19" t="s">
        <v>0</v>
      </c>
      <c r="B27" s="14" t="s">
        <v>62</v>
      </c>
      <c r="C27" s="13" t="s">
        <v>0</v>
      </c>
      <c r="D27" s="34">
        <f>SUM(D20:D26)</f>
        <v>211202971</v>
      </c>
      <c r="E27" s="34">
        <f>SUM(E20:E26)</f>
        <v>217915688</v>
      </c>
      <c r="F27" s="34">
        <f>SUM(F20:F26)</f>
        <v>40121923</v>
      </c>
      <c r="G27" s="39">
        <f t="shared" si="0"/>
        <v>0.18996855399349472</v>
      </c>
      <c r="H27" s="34">
        <f>SUM(H20:H26)</f>
        <v>44565338</v>
      </c>
      <c r="I27" s="39">
        <f t="shared" si="1"/>
        <v>0.21100715481885907</v>
      </c>
      <c r="J27" s="34">
        <f>SUM(J20:J26)</f>
        <v>49050788</v>
      </c>
      <c r="K27" s="39">
        <f t="shared" si="2"/>
        <v>0.22509066901140223</v>
      </c>
      <c r="L27" s="34">
        <f>SUM(L20:L26)</f>
        <v>0</v>
      </c>
      <c r="M27" s="39">
        <f t="shared" si="3"/>
        <v>0</v>
      </c>
      <c r="N27" s="34">
        <f t="shared" si="4"/>
        <v>133738049</v>
      </c>
      <c r="O27" s="39">
        <f t="shared" si="5"/>
        <v>0.61371464453720281</v>
      </c>
      <c r="P27" s="34">
        <f>SUM(P20:P26)</f>
        <v>43641415</v>
      </c>
      <c r="Q27" s="34">
        <f>SUM(Q20:Q26)</f>
        <v>231578893</v>
      </c>
      <c r="R27" s="34">
        <f>SUM(R20:R26)</f>
        <v>121052520</v>
      </c>
      <c r="S27" s="34">
        <f>SUM(S20:S26)</f>
        <v>127618580</v>
      </c>
      <c r="T27" s="39">
        <f t="shared" si="6"/>
        <v>1.0542414152138262</v>
      </c>
      <c r="U27" s="39">
        <f t="shared" si="7"/>
        <v>0.12395044936100263</v>
      </c>
    </row>
    <row r="28" spans="1:21" ht="13" x14ac:dyDescent="0.3">
      <c r="A28" s="18" t="s">
        <v>29</v>
      </c>
      <c r="B28" s="12" t="s">
        <v>63</v>
      </c>
      <c r="C28" s="11" t="s">
        <v>64</v>
      </c>
      <c r="D28" s="33">
        <v>11705612</v>
      </c>
      <c r="E28" s="33">
        <v>10524957</v>
      </c>
      <c r="F28" s="33">
        <v>2072364</v>
      </c>
      <c r="G28" s="38">
        <f t="shared" si="0"/>
        <v>0.17704020943116858</v>
      </c>
      <c r="H28" s="33">
        <v>2667241</v>
      </c>
      <c r="I28" s="38">
        <f t="shared" si="1"/>
        <v>0.22786002132993985</v>
      </c>
      <c r="J28" s="33">
        <v>3071771</v>
      </c>
      <c r="K28" s="38">
        <f t="shared" si="2"/>
        <v>0.29185591922133269</v>
      </c>
      <c r="L28" s="33">
        <v>0</v>
      </c>
      <c r="M28" s="38">
        <f t="shared" si="3"/>
        <v>0</v>
      </c>
      <c r="N28" s="33">
        <f t="shared" si="4"/>
        <v>7811376</v>
      </c>
      <c r="O28" s="38">
        <f t="shared" si="5"/>
        <v>0.74217652385658206</v>
      </c>
      <c r="P28" s="33">
        <v>2145669</v>
      </c>
      <c r="Q28" s="33">
        <v>12650522</v>
      </c>
      <c r="R28" s="33">
        <v>11085872</v>
      </c>
      <c r="S28" s="33">
        <v>4108068</v>
      </c>
      <c r="T28" s="38">
        <f t="shared" si="6"/>
        <v>0.37056787233336269</v>
      </c>
      <c r="U28" s="38">
        <f t="shared" si="7"/>
        <v>0.43161456869629</v>
      </c>
    </row>
    <row r="29" spans="1:21" ht="13" x14ac:dyDescent="0.3">
      <c r="A29" s="18" t="s">
        <v>29</v>
      </c>
      <c r="B29" s="12" t="s">
        <v>65</v>
      </c>
      <c r="C29" s="11" t="s">
        <v>66</v>
      </c>
      <c r="D29" s="33">
        <v>18280120</v>
      </c>
      <c r="E29" s="33">
        <v>19580120</v>
      </c>
      <c r="F29" s="33">
        <v>944467</v>
      </c>
      <c r="G29" s="38">
        <f t="shared" si="0"/>
        <v>5.1666345735148347E-2</v>
      </c>
      <c r="H29" s="33">
        <v>2762550</v>
      </c>
      <c r="I29" s="38">
        <f t="shared" si="1"/>
        <v>0.15112318737513758</v>
      </c>
      <c r="J29" s="33">
        <v>1918747</v>
      </c>
      <c r="K29" s="38">
        <f t="shared" si="2"/>
        <v>9.7994649675282888E-2</v>
      </c>
      <c r="L29" s="33">
        <v>0</v>
      </c>
      <c r="M29" s="38">
        <f t="shared" si="3"/>
        <v>0</v>
      </c>
      <c r="N29" s="33">
        <f t="shared" si="4"/>
        <v>5625764</v>
      </c>
      <c r="O29" s="38">
        <f t="shared" si="5"/>
        <v>0.28732020028477862</v>
      </c>
      <c r="P29" s="33">
        <v>2536771</v>
      </c>
      <c r="Q29" s="33">
        <v>15365435</v>
      </c>
      <c r="R29" s="33">
        <v>19290270</v>
      </c>
      <c r="S29" s="33">
        <v>8248707</v>
      </c>
      <c r="T29" s="38">
        <f t="shared" si="6"/>
        <v>0.42760972241446077</v>
      </c>
      <c r="U29" s="38">
        <f t="shared" si="7"/>
        <v>-0.2436262476983535</v>
      </c>
    </row>
    <row r="30" spans="1:21" ht="13" x14ac:dyDescent="0.3">
      <c r="A30" s="18" t="s">
        <v>29</v>
      </c>
      <c r="B30" s="12" t="s">
        <v>67</v>
      </c>
      <c r="C30" s="11" t="s">
        <v>68</v>
      </c>
      <c r="D30" s="33">
        <v>30702093</v>
      </c>
      <c r="E30" s="33">
        <v>24442128</v>
      </c>
      <c r="F30" s="33">
        <v>4478591</v>
      </c>
      <c r="G30" s="38">
        <f t="shared" si="0"/>
        <v>0.14587249800852339</v>
      </c>
      <c r="H30" s="33">
        <v>9038285</v>
      </c>
      <c r="I30" s="38">
        <f t="shared" si="1"/>
        <v>0.29438660745376544</v>
      </c>
      <c r="J30" s="33">
        <v>5978933</v>
      </c>
      <c r="K30" s="38">
        <f t="shared" si="2"/>
        <v>0.2446158943280225</v>
      </c>
      <c r="L30" s="33">
        <v>0</v>
      </c>
      <c r="M30" s="38">
        <f t="shared" si="3"/>
        <v>0</v>
      </c>
      <c r="N30" s="33">
        <f t="shared" si="4"/>
        <v>19495809</v>
      </c>
      <c r="O30" s="38">
        <f t="shared" si="5"/>
        <v>0.79763140918008446</v>
      </c>
      <c r="P30" s="33">
        <v>5262332</v>
      </c>
      <c r="Q30" s="33">
        <v>39716577</v>
      </c>
      <c r="R30" s="33">
        <v>39221023</v>
      </c>
      <c r="S30" s="33">
        <v>19023752</v>
      </c>
      <c r="T30" s="38">
        <f t="shared" si="6"/>
        <v>0.48503966864913239</v>
      </c>
      <c r="U30" s="38">
        <f t="shared" si="7"/>
        <v>0.13617555866866637</v>
      </c>
    </row>
    <row r="31" spans="1:21" ht="13" x14ac:dyDescent="0.3">
      <c r="A31" s="18" t="s">
        <v>29</v>
      </c>
      <c r="B31" s="12" t="s">
        <v>69</v>
      </c>
      <c r="C31" s="11" t="s">
        <v>70</v>
      </c>
      <c r="D31" s="33">
        <v>12362912</v>
      </c>
      <c r="E31" s="33">
        <v>14019133</v>
      </c>
      <c r="F31" s="33">
        <v>1818253</v>
      </c>
      <c r="G31" s="38">
        <f t="shared" si="0"/>
        <v>0.14707319764146182</v>
      </c>
      <c r="H31" s="33">
        <v>2276273</v>
      </c>
      <c r="I31" s="38">
        <f t="shared" si="1"/>
        <v>0.18412110350700547</v>
      </c>
      <c r="J31" s="33">
        <v>2972760</v>
      </c>
      <c r="K31" s="38">
        <f t="shared" si="2"/>
        <v>0.21205020310457146</v>
      </c>
      <c r="L31" s="33">
        <v>0</v>
      </c>
      <c r="M31" s="38">
        <f t="shared" si="3"/>
        <v>0</v>
      </c>
      <c r="N31" s="33">
        <f t="shared" si="4"/>
        <v>7067286</v>
      </c>
      <c r="O31" s="38">
        <f t="shared" si="5"/>
        <v>0.50411719469385163</v>
      </c>
      <c r="P31" s="33">
        <v>2394102</v>
      </c>
      <c r="Q31" s="33">
        <v>8842072</v>
      </c>
      <c r="R31" s="33">
        <v>13586729</v>
      </c>
      <c r="S31" s="33">
        <v>6674437</v>
      </c>
      <c r="T31" s="38">
        <f t="shared" si="6"/>
        <v>0.49124678942223693</v>
      </c>
      <c r="U31" s="38">
        <f t="shared" si="7"/>
        <v>0.24170148139051717</v>
      </c>
    </row>
    <row r="32" spans="1:21" ht="13" x14ac:dyDescent="0.3">
      <c r="A32" s="18" t="s">
        <v>29</v>
      </c>
      <c r="B32" s="12" t="s">
        <v>71</v>
      </c>
      <c r="C32" s="11" t="s">
        <v>72</v>
      </c>
      <c r="D32" s="33">
        <v>11497611</v>
      </c>
      <c r="E32" s="33">
        <v>9547640</v>
      </c>
      <c r="F32" s="33">
        <v>2046875</v>
      </c>
      <c r="G32" s="38">
        <f t="shared" si="0"/>
        <v>0.17802611342478017</v>
      </c>
      <c r="H32" s="33">
        <v>1083371</v>
      </c>
      <c r="I32" s="38">
        <f t="shared" si="1"/>
        <v>9.4225748288057409E-2</v>
      </c>
      <c r="J32" s="33">
        <v>184917</v>
      </c>
      <c r="K32" s="38">
        <f t="shared" si="2"/>
        <v>1.9367822833705504E-2</v>
      </c>
      <c r="L32" s="33">
        <v>0</v>
      </c>
      <c r="M32" s="38">
        <f t="shared" si="3"/>
        <v>0</v>
      </c>
      <c r="N32" s="33">
        <f t="shared" si="4"/>
        <v>3315163</v>
      </c>
      <c r="O32" s="38">
        <f t="shared" si="5"/>
        <v>0.34722329287656428</v>
      </c>
      <c r="P32" s="33">
        <v>1404237</v>
      </c>
      <c r="Q32" s="33">
        <v>12561986</v>
      </c>
      <c r="R32" s="33">
        <v>12300971</v>
      </c>
      <c r="S32" s="33">
        <v>4579248</v>
      </c>
      <c r="T32" s="38">
        <f t="shared" si="6"/>
        <v>0.3722671974431937</v>
      </c>
      <c r="U32" s="38">
        <f t="shared" si="7"/>
        <v>-0.86831496392702945</v>
      </c>
    </row>
    <row r="33" spans="1:21" ht="13" x14ac:dyDescent="0.3">
      <c r="A33" s="18" t="s">
        <v>29</v>
      </c>
      <c r="B33" s="12" t="s">
        <v>73</v>
      </c>
      <c r="C33" s="11" t="s">
        <v>74</v>
      </c>
      <c r="D33" s="33">
        <v>12317064</v>
      </c>
      <c r="E33" s="33">
        <v>12317064</v>
      </c>
      <c r="F33" s="33">
        <v>2746930</v>
      </c>
      <c r="G33" s="38">
        <f t="shared" si="0"/>
        <v>0.22301824525714894</v>
      </c>
      <c r="H33" s="33">
        <v>2662364</v>
      </c>
      <c r="I33" s="38">
        <f t="shared" si="1"/>
        <v>0.21615248568977152</v>
      </c>
      <c r="J33" s="33">
        <v>2724386</v>
      </c>
      <c r="K33" s="38">
        <f t="shared" si="2"/>
        <v>0.22118793894389116</v>
      </c>
      <c r="L33" s="33">
        <v>0</v>
      </c>
      <c r="M33" s="38">
        <f t="shared" si="3"/>
        <v>0</v>
      </c>
      <c r="N33" s="33">
        <f t="shared" si="4"/>
        <v>8133680</v>
      </c>
      <c r="O33" s="38">
        <f t="shared" si="5"/>
        <v>0.6603586698908116</v>
      </c>
      <c r="P33" s="33">
        <v>3028818</v>
      </c>
      <c r="Q33" s="33">
        <v>10511482</v>
      </c>
      <c r="R33" s="33">
        <v>10861482</v>
      </c>
      <c r="S33" s="33">
        <v>8645899</v>
      </c>
      <c r="T33" s="38">
        <f t="shared" si="6"/>
        <v>0.79601466908475293</v>
      </c>
      <c r="U33" s="38">
        <f t="shared" si="7"/>
        <v>-0.10051181682095123</v>
      </c>
    </row>
    <row r="34" spans="1:21" ht="13" x14ac:dyDescent="0.3">
      <c r="A34" s="18" t="s">
        <v>44</v>
      </c>
      <c r="B34" s="12" t="s">
        <v>75</v>
      </c>
      <c r="C34" s="11" t="s">
        <v>76</v>
      </c>
      <c r="D34" s="33">
        <v>72979762</v>
      </c>
      <c r="E34" s="33">
        <v>72946176</v>
      </c>
      <c r="F34" s="33">
        <v>14671872</v>
      </c>
      <c r="G34" s="38">
        <f t="shared" si="0"/>
        <v>0.20104028292117479</v>
      </c>
      <c r="H34" s="33">
        <v>12326843</v>
      </c>
      <c r="I34" s="38">
        <f t="shared" si="1"/>
        <v>0.16890768977843473</v>
      </c>
      <c r="J34" s="33">
        <v>7705629</v>
      </c>
      <c r="K34" s="38">
        <f t="shared" si="2"/>
        <v>0.10563444751373945</v>
      </c>
      <c r="L34" s="33">
        <v>0</v>
      </c>
      <c r="M34" s="38">
        <f t="shared" si="3"/>
        <v>0</v>
      </c>
      <c r="N34" s="33">
        <f t="shared" si="4"/>
        <v>34704344</v>
      </c>
      <c r="O34" s="38">
        <f t="shared" si="5"/>
        <v>0.47575275227586983</v>
      </c>
      <c r="P34" s="33">
        <v>40829046</v>
      </c>
      <c r="Q34" s="33">
        <v>110495820</v>
      </c>
      <c r="R34" s="33">
        <v>94172458</v>
      </c>
      <c r="S34" s="33">
        <v>85066517</v>
      </c>
      <c r="T34" s="38">
        <f t="shared" si="6"/>
        <v>0.90330568837865521</v>
      </c>
      <c r="U34" s="38">
        <f t="shared" si="7"/>
        <v>-0.81127090258244094</v>
      </c>
    </row>
    <row r="35" spans="1:21" ht="14" x14ac:dyDescent="0.3">
      <c r="A35" s="19" t="s">
        <v>0</v>
      </c>
      <c r="B35" s="14" t="s">
        <v>77</v>
      </c>
      <c r="C35" s="13" t="s">
        <v>0</v>
      </c>
      <c r="D35" s="34">
        <f>SUM(D28:D34)</f>
        <v>169845174</v>
      </c>
      <c r="E35" s="34">
        <f>SUM(E28:E34)</f>
        <v>163377218</v>
      </c>
      <c r="F35" s="34">
        <f>SUM(F28:F34)</f>
        <v>28779352</v>
      </c>
      <c r="G35" s="39">
        <f t="shared" si="0"/>
        <v>0.16944462608045607</v>
      </c>
      <c r="H35" s="34">
        <f>SUM(H28:H34)</f>
        <v>32816927</v>
      </c>
      <c r="I35" s="39">
        <f t="shared" si="1"/>
        <v>0.19321671747941452</v>
      </c>
      <c r="J35" s="34">
        <f>SUM(J28:J34)</f>
        <v>24557143</v>
      </c>
      <c r="K35" s="39">
        <f t="shared" si="2"/>
        <v>0.15030946970831638</v>
      </c>
      <c r="L35" s="34">
        <f>SUM(L28:L34)</f>
        <v>0</v>
      </c>
      <c r="M35" s="39">
        <f t="shared" si="3"/>
        <v>0</v>
      </c>
      <c r="N35" s="34">
        <f t="shared" si="4"/>
        <v>86153422</v>
      </c>
      <c r="O35" s="39">
        <f t="shared" si="5"/>
        <v>0.52732824719784366</v>
      </c>
      <c r="P35" s="34">
        <f>SUM(P28:P34)</f>
        <v>57600975</v>
      </c>
      <c r="Q35" s="34">
        <f>SUM(Q28:Q34)</f>
        <v>210143894</v>
      </c>
      <c r="R35" s="34">
        <f>SUM(R28:R34)</f>
        <v>200518805</v>
      </c>
      <c r="S35" s="34">
        <f>SUM(S28:S34)</f>
        <v>136346628</v>
      </c>
      <c r="T35" s="39">
        <f t="shared" si="6"/>
        <v>0.67996928268149215</v>
      </c>
      <c r="U35" s="39">
        <f t="shared" si="7"/>
        <v>-0.57366792836405978</v>
      </c>
    </row>
    <row r="36" spans="1:21" ht="13" x14ac:dyDescent="0.3">
      <c r="A36" s="18" t="s">
        <v>29</v>
      </c>
      <c r="B36" s="12" t="s">
        <v>78</v>
      </c>
      <c r="C36" s="11" t="s">
        <v>79</v>
      </c>
      <c r="D36" s="33">
        <v>14553275</v>
      </c>
      <c r="E36" s="33">
        <v>14776391</v>
      </c>
      <c r="F36" s="33">
        <v>762648</v>
      </c>
      <c r="G36" s="38">
        <f t="shared" si="0"/>
        <v>5.2403874729227612E-2</v>
      </c>
      <c r="H36" s="33">
        <v>6321513</v>
      </c>
      <c r="I36" s="38">
        <f t="shared" si="1"/>
        <v>0.43437047674836077</v>
      </c>
      <c r="J36" s="33">
        <v>3155115</v>
      </c>
      <c r="K36" s="38">
        <f t="shared" si="2"/>
        <v>0.21352406010371544</v>
      </c>
      <c r="L36" s="33">
        <v>0</v>
      </c>
      <c r="M36" s="38">
        <f t="shared" si="3"/>
        <v>0</v>
      </c>
      <c r="N36" s="33">
        <f t="shared" si="4"/>
        <v>10239276</v>
      </c>
      <c r="O36" s="38">
        <f t="shared" si="5"/>
        <v>0.69294836607937627</v>
      </c>
      <c r="P36" s="33">
        <v>1583393</v>
      </c>
      <c r="Q36" s="33">
        <v>18759722</v>
      </c>
      <c r="R36" s="33">
        <v>16533878</v>
      </c>
      <c r="S36" s="33">
        <v>7200237</v>
      </c>
      <c r="T36" s="38">
        <f t="shared" si="6"/>
        <v>0.4354838592615719</v>
      </c>
      <c r="U36" s="38">
        <f t="shared" si="7"/>
        <v>0.99262911987106173</v>
      </c>
    </row>
    <row r="37" spans="1:21" ht="13" x14ac:dyDescent="0.3">
      <c r="A37" s="18" t="s">
        <v>29</v>
      </c>
      <c r="B37" s="12" t="s">
        <v>80</v>
      </c>
      <c r="C37" s="11" t="s">
        <v>81</v>
      </c>
      <c r="D37" s="33">
        <v>20563436</v>
      </c>
      <c r="E37" s="33">
        <v>19281269</v>
      </c>
      <c r="F37" s="33">
        <v>1457538</v>
      </c>
      <c r="G37" s="38">
        <f t="shared" si="0"/>
        <v>7.0880080546850244E-2</v>
      </c>
      <c r="H37" s="33">
        <v>3623989</v>
      </c>
      <c r="I37" s="38">
        <f t="shared" si="1"/>
        <v>0.17623460398349769</v>
      </c>
      <c r="J37" s="33">
        <v>3658350</v>
      </c>
      <c r="K37" s="38">
        <f t="shared" si="2"/>
        <v>0.18973595565727547</v>
      </c>
      <c r="L37" s="33">
        <v>0</v>
      </c>
      <c r="M37" s="38">
        <f t="shared" si="3"/>
        <v>0</v>
      </c>
      <c r="N37" s="33">
        <f t="shared" si="4"/>
        <v>8739877</v>
      </c>
      <c r="O37" s="38">
        <f t="shared" si="5"/>
        <v>0.45328328752635522</v>
      </c>
      <c r="P37" s="33">
        <v>1063518</v>
      </c>
      <c r="Q37" s="33">
        <v>18829462</v>
      </c>
      <c r="R37" s="33">
        <v>18097680</v>
      </c>
      <c r="S37" s="33">
        <v>4108216</v>
      </c>
      <c r="T37" s="38">
        <f t="shared" si="6"/>
        <v>0.22700235610310271</v>
      </c>
      <c r="U37" s="38">
        <f t="shared" si="7"/>
        <v>2.4398571533344993</v>
      </c>
    </row>
    <row r="38" spans="1:21" ht="13" x14ac:dyDescent="0.3">
      <c r="A38" s="18" t="s">
        <v>29</v>
      </c>
      <c r="B38" s="12" t="s">
        <v>82</v>
      </c>
      <c r="C38" s="11" t="s">
        <v>83</v>
      </c>
      <c r="D38" s="33">
        <v>4236810</v>
      </c>
      <c r="E38" s="33">
        <v>1822394</v>
      </c>
      <c r="F38" s="33">
        <v>181354</v>
      </c>
      <c r="G38" s="38">
        <f t="shared" si="0"/>
        <v>4.2804374045567299E-2</v>
      </c>
      <c r="H38" s="33">
        <v>1027358</v>
      </c>
      <c r="I38" s="38">
        <f t="shared" si="1"/>
        <v>0.2424838498776202</v>
      </c>
      <c r="J38" s="33">
        <v>477197</v>
      </c>
      <c r="K38" s="38">
        <f t="shared" si="2"/>
        <v>0.26185171812462071</v>
      </c>
      <c r="L38" s="33">
        <v>0</v>
      </c>
      <c r="M38" s="38">
        <f t="shared" si="3"/>
        <v>0</v>
      </c>
      <c r="N38" s="33">
        <f t="shared" si="4"/>
        <v>1685909</v>
      </c>
      <c r="O38" s="38">
        <f t="shared" si="5"/>
        <v>0.92510675518027385</v>
      </c>
      <c r="P38" s="33">
        <v>3600</v>
      </c>
      <c r="Q38" s="33">
        <v>2863472</v>
      </c>
      <c r="R38" s="33">
        <v>4142114</v>
      </c>
      <c r="S38" s="33">
        <v>1336132</v>
      </c>
      <c r="T38" s="38">
        <f t="shared" si="6"/>
        <v>0.32257248351928508</v>
      </c>
      <c r="U38" s="38">
        <f t="shared" si="7"/>
        <v>131.55472222222221</v>
      </c>
    </row>
    <row r="39" spans="1:21" ht="13" x14ac:dyDescent="0.3">
      <c r="A39" s="18" t="s">
        <v>44</v>
      </c>
      <c r="B39" s="12" t="s">
        <v>84</v>
      </c>
      <c r="C39" s="11" t="s">
        <v>85</v>
      </c>
      <c r="D39" s="33">
        <v>84210391</v>
      </c>
      <c r="E39" s="33">
        <v>78101740</v>
      </c>
      <c r="F39" s="33">
        <v>10010856</v>
      </c>
      <c r="G39" s="38">
        <f t="shared" si="0"/>
        <v>0.11887910602386349</v>
      </c>
      <c r="H39" s="33">
        <v>17279687</v>
      </c>
      <c r="I39" s="38">
        <f t="shared" si="1"/>
        <v>0.20519661285030727</v>
      </c>
      <c r="J39" s="33">
        <v>12691124</v>
      </c>
      <c r="K39" s="38">
        <f t="shared" si="2"/>
        <v>0.1624947664418232</v>
      </c>
      <c r="L39" s="33">
        <v>0</v>
      </c>
      <c r="M39" s="38">
        <f t="shared" si="3"/>
        <v>0</v>
      </c>
      <c r="N39" s="33">
        <f t="shared" si="4"/>
        <v>39981667</v>
      </c>
      <c r="O39" s="38">
        <f t="shared" si="5"/>
        <v>0.51191774984782668</v>
      </c>
      <c r="P39" s="33">
        <v>11135541</v>
      </c>
      <c r="Q39" s="33">
        <v>57700830</v>
      </c>
      <c r="R39" s="33">
        <v>63614400</v>
      </c>
      <c r="S39" s="33">
        <v>43252952</v>
      </c>
      <c r="T39" s="38">
        <f t="shared" si="6"/>
        <v>0.67992391659749996</v>
      </c>
      <c r="U39" s="38">
        <f t="shared" si="7"/>
        <v>0.1396953232896363</v>
      </c>
    </row>
    <row r="40" spans="1:21" ht="14" x14ac:dyDescent="0.3">
      <c r="A40" s="19" t="s">
        <v>0</v>
      </c>
      <c r="B40" s="14" t="s">
        <v>86</v>
      </c>
      <c r="C40" s="13" t="s">
        <v>0</v>
      </c>
      <c r="D40" s="34">
        <f>SUM(D36:D39)</f>
        <v>123563912</v>
      </c>
      <c r="E40" s="34">
        <f>SUM(E36:E39)</f>
        <v>113981794</v>
      </c>
      <c r="F40" s="34">
        <f>SUM(F36:F39)</f>
        <v>12412396</v>
      </c>
      <c r="G40" s="39">
        <f t="shared" si="0"/>
        <v>0.10045324560459044</v>
      </c>
      <c r="H40" s="34">
        <f>SUM(H36:H39)</f>
        <v>28252547</v>
      </c>
      <c r="I40" s="39">
        <f t="shared" si="1"/>
        <v>0.2286472364196433</v>
      </c>
      <c r="J40" s="34">
        <f>SUM(J36:J39)</f>
        <v>19981786</v>
      </c>
      <c r="K40" s="39">
        <f t="shared" si="2"/>
        <v>0.17530682136833187</v>
      </c>
      <c r="L40" s="34">
        <f>SUM(L36:L39)</f>
        <v>0</v>
      </c>
      <c r="M40" s="39">
        <f t="shared" si="3"/>
        <v>0</v>
      </c>
      <c r="N40" s="34">
        <f t="shared" si="4"/>
        <v>60646729</v>
      </c>
      <c r="O40" s="39">
        <f t="shared" si="5"/>
        <v>0.53207382400034864</v>
      </c>
      <c r="P40" s="34">
        <f>SUM(P36:P39)</f>
        <v>13786052</v>
      </c>
      <c r="Q40" s="34">
        <f>SUM(Q36:Q39)</f>
        <v>98153486</v>
      </c>
      <c r="R40" s="34">
        <f>SUM(R36:R39)</f>
        <v>102388072</v>
      </c>
      <c r="S40" s="34">
        <f>SUM(S36:S39)</f>
        <v>55897537</v>
      </c>
      <c r="T40" s="39">
        <f t="shared" si="6"/>
        <v>0.54593797800978228</v>
      </c>
      <c r="U40" s="39">
        <f t="shared" si="7"/>
        <v>0.44942047222801706</v>
      </c>
    </row>
    <row r="41" spans="1:21" ht="13" x14ac:dyDescent="0.3">
      <c r="A41" s="18" t="s">
        <v>29</v>
      </c>
      <c r="B41" s="12" t="s">
        <v>87</v>
      </c>
      <c r="C41" s="11" t="s">
        <v>88</v>
      </c>
      <c r="D41" s="33">
        <v>23077236</v>
      </c>
      <c r="E41" s="33">
        <v>39377236</v>
      </c>
      <c r="F41" s="33">
        <v>4686486</v>
      </c>
      <c r="G41" s="38">
        <f t="shared" si="0"/>
        <v>0.20307830625816714</v>
      </c>
      <c r="H41" s="33">
        <v>7207483</v>
      </c>
      <c r="I41" s="38">
        <f t="shared" si="1"/>
        <v>0.31232002827374994</v>
      </c>
      <c r="J41" s="33">
        <v>4614765</v>
      </c>
      <c r="K41" s="38">
        <f t="shared" si="2"/>
        <v>0.11719372583692771</v>
      </c>
      <c r="L41" s="33">
        <v>0</v>
      </c>
      <c r="M41" s="38">
        <f t="shared" si="3"/>
        <v>0</v>
      </c>
      <c r="N41" s="33">
        <f t="shared" si="4"/>
        <v>16508734</v>
      </c>
      <c r="O41" s="38">
        <f t="shared" si="5"/>
        <v>0.41924562709277002</v>
      </c>
      <c r="P41" s="33">
        <v>4891205</v>
      </c>
      <c r="Q41" s="33">
        <v>21094882</v>
      </c>
      <c r="R41" s="33">
        <v>30825753</v>
      </c>
      <c r="S41" s="33">
        <v>7909508</v>
      </c>
      <c r="T41" s="38">
        <f t="shared" si="6"/>
        <v>0.25658766551461049</v>
      </c>
      <c r="U41" s="38">
        <f t="shared" si="7"/>
        <v>-5.6517770160931735E-2</v>
      </c>
    </row>
    <row r="42" spans="1:21" ht="13" x14ac:dyDescent="0.3">
      <c r="A42" s="18" t="s">
        <v>29</v>
      </c>
      <c r="B42" s="12" t="s">
        <v>89</v>
      </c>
      <c r="C42" s="11" t="s">
        <v>90</v>
      </c>
      <c r="D42" s="33">
        <v>20267442</v>
      </c>
      <c r="E42" s="33">
        <v>25963719</v>
      </c>
      <c r="F42" s="33">
        <v>6400421</v>
      </c>
      <c r="G42" s="38">
        <f t="shared" si="0"/>
        <v>0.31579816535308203</v>
      </c>
      <c r="H42" s="33">
        <v>1450997</v>
      </c>
      <c r="I42" s="38">
        <f t="shared" si="1"/>
        <v>7.159250782609862E-2</v>
      </c>
      <c r="J42" s="33">
        <v>6764675</v>
      </c>
      <c r="K42" s="38">
        <f t="shared" si="2"/>
        <v>0.26054337593162213</v>
      </c>
      <c r="L42" s="33">
        <v>0</v>
      </c>
      <c r="M42" s="38">
        <f t="shared" si="3"/>
        <v>0</v>
      </c>
      <c r="N42" s="33">
        <f t="shared" si="4"/>
        <v>14616093</v>
      </c>
      <c r="O42" s="38">
        <f t="shared" si="5"/>
        <v>0.56294296668362498</v>
      </c>
      <c r="P42" s="33">
        <v>1054788</v>
      </c>
      <c r="Q42" s="33">
        <v>20270361</v>
      </c>
      <c r="R42" s="33">
        <v>20492860</v>
      </c>
      <c r="S42" s="33">
        <v>6988519</v>
      </c>
      <c r="T42" s="38">
        <f t="shared" si="6"/>
        <v>0.3410221413702138</v>
      </c>
      <c r="U42" s="38">
        <f t="shared" si="7"/>
        <v>5.4133029575611404</v>
      </c>
    </row>
    <row r="43" spans="1:21" ht="13" x14ac:dyDescent="0.3">
      <c r="A43" s="18" t="s">
        <v>29</v>
      </c>
      <c r="B43" s="12" t="s">
        <v>91</v>
      </c>
      <c r="C43" s="11" t="s">
        <v>92</v>
      </c>
      <c r="D43" s="33">
        <v>28067804</v>
      </c>
      <c r="E43" s="33">
        <v>34295821</v>
      </c>
      <c r="F43" s="33">
        <v>4539437</v>
      </c>
      <c r="G43" s="38">
        <f t="shared" si="0"/>
        <v>0.16173110657321108</v>
      </c>
      <c r="H43" s="33">
        <v>3894077</v>
      </c>
      <c r="I43" s="38">
        <f t="shared" si="1"/>
        <v>0.13873821407617068</v>
      </c>
      <c r="J43" s="33">
        <v>5155981</v>
      </c>
      <c r="K43" s="38">
        <f t="shared" si="2"/>
        <v>0.15033846251996708</v>
      </c>
      <c r="L43" s="33">
        <v>0</v>
      </c>
      <c r="M43" s="38">
        <f t="shared" si="3"/>
        <v>0</v>
      </c>
      <c r="N43" s="33">
        <f t="shared" si="4"/>
        <v>13589495</v>
      </c>
      <c r="O43" s="38">
        <f t="shared" si="5"/>
        <v>0.39624346651447706</v>
      </c>
      <c r="P43" s="33">
        <v>4908283</v>
      </c>
      <c r="Q43" s="33">
        <v>27044733</v>
      </c>
      <c r="R43" s="33">
        <v>31897813</v>
      </c>
      <c r="S43" s="33">
        <v>12594644</v>
      </c>
      <c r="T43" s="38">
        <f t="shared" si="6"/>
        <v>0.39484349601021235</v>
      </c>
      <c r="U43" s="38">
        <f t="shared" si="7"/>
        <v>5.0465305280889439E-2</v>
      </c>
    </row>
    <row r="44" spans="1:21" ht="13" x14ac:dyDescent="0.3">
      <c r="A44" s="18" t="s">
        <v>29</v>
      </c>
      <c r="B44" s="12" t="s">
        <v>93</v>
      </c>
      <c r="C44" s="11" t="s">
        <v>94</v>
      </c>
      <c r="D44" s="33">
        <v>27181163</v>
      </c>
      <c r="E44" s="33">
        <v>31031062</v>
      </c>
      <c r="F44" s="33">
        <v>5880202</v>
      </c>
      <c r="G44" s="38">
        <f t="shared" si="0"/>
        <v>0.21633371611067562</v>
      </c>
      <c r="H44" s="33">
        <v>6041998</v>
      </c>
      <c r="I44" s="38">
        <f t="shared" si="1"/>
        <v>0.22228622079195065</v>
      </c>
      <c r="J44" s="33">
        <v>6742270</v>
      </c>
      <c r="K44" s="38">
        <f t="shared" si="2"/>
        <v>0.21727487122419464</v>
      </c>
      <c r="L44" s="33">
        <v>0</v>
      </c>
      <c r="M44" s="38">
        <f t="shared" si="3"/>
        <v>0</v>
      </c>
      <c r="N44" s="33">
        <f t="shared" si="4"/>
        <v>18664470</v>
      </c>
      <c r="O44" s="38">
        <f t="shared" si="5"/>
        <v>0.60147699746789196</v>
      </c>
      <c r="P44" s="33">
        <v>5657172</v>
      </c>
      <c r="Q44" s="33">
        <v>30946667</v>
      </c>
      <c r="R44" s="33">
        <v>31042519</v>
      </c>
      <c r="S44" s="33">
        <v>16819212</v>
      </c>
      <c r="T44" s="38">
        <f t="shared" si="6"/>
        <v>0.54181208683483451</v>
      </c>
      <c r="U44" s="38">
        <f t="shared" si="7"/>
        <v>0.1918092644169207</v>
      </c>
    </row>
    <row r="45" spans="1:21" ht="13" x14ac:dyDescent="0.3">
      <c r="A45" s="18" t="s">
        <v>29</v>
      </c>
      <c r="B45" s="12" t="s">
        <v>95</v>
      </c>
      <c r="C45" s="11" t="s">
        <v>96</v>
      </c>
      <c r="D45" s="33">
        <v>37425834</v>
      </c>
      <c r="E45" s="33">
        <v>28560843</v>
      </c>
      <c r="F45" s="33">
        <v>4683142</v>
      </c>
      <c r="G45" s="38">
        <f t="shared" si="0"/>
        <v>0.12513126627986434</v>
      </c>
      <c r="H45" s="33">
        <v>8855555</v>
      </c>
      <c r="I45" s="38">
        <f t="shared" si="1"/>
        <v>0.23661610319759341</v>
      </c>
      <c r="J45" s="33">
        <v>5560292</v>
      </c>
      <c r="K45" s="38">
        <f t="shared" si="2"/>
        <v>0.1946823488368323</v>
      </c>
      <c r="L45" s="33">
        <v>0</v>
      </c>
      <c r="M45" s="38">
        <f t="shared" si="3"/>
        <v>0</v>
      </c>
      <c r="N45" s="33">
        <f t="shared" si="4"/>
        <v>19098989</v>
      </c>
      <c r="O45" s="38">
        <f t="shared" si="5"/>
        <v>0.66871236958937097</v>
      </c>
      <c r="P45" s="33">
        <v>5212351</v>
      </c>
      <c r="Q45" s="33">
        <v>31758040</v>
      </c>
      <c r="R45" s="33">
        <v>26845087</v>
      </c>
      <c r="S45" s="33">
        <v>17424577</v>
      </c>
      <c r="T45" s="38">
        <f t="shared" si="6"/>
        <v>0.64907880536948903</v>
      </c>
      <c r="U45" s="38">
        <f t="shared" si="7"/>
        <v>6.6753179131643359E-2</v>
      </c>
    </row>
    <row r="46" spans="1:21" ht="13" x14ac:dyDescent="0.3">
      <c r="A46" s="18" t="s">
        <v>44</v>
      </c>
      <c r="B46" s="12" t="s">
        <v>97</v>
      </c>
      <c r="C46" s="11" t="s">
        <v>98</v>
      </c>
      <c r="D46" s="33">
        <v>173087973</v>
      </c>
      <c r="E46" s="33">
        <v>142148401</v>
      </c>
      <c r="F46" s="33">
        <v>15637130</v>
      </c>
      <c r="G46" s="38">
        <f t="shared" si="0"/>
        <v>9.0342094421545976E-2</v>
      </c>
      <c r="H46" s="33">
        <v>20009986</v>
      </c>
      <c r="I46" s="38">
        <f t="shared" si="1"/>
        <v>0.11560587170317142</v>
      </c>
      <c r="J46" s="33">
        <v>19181730</v>
      </c>
      <c r="K46" s="38">
        <f t="shared" si="2"/>
        <v>0.13494158122819827</v>
      </c>
      <c r="L46" s="33">
        <v>0</v>
      </c>
      <c r="M46" s="38">
        <f t="shared" si="3"/>
        <v>0</v>
      </c>
      <c r="N46" s="33">
        <f t="shared" si="4"/>
        <v>54828846</v>
      </c>
      <c r="O46" s="38">
        <f t="shared" si="5"/>
        <v>0.38571553119334773</v>
      </c>
      <c r="P46" s="33">
        <v>33178156</v>
      </c>
      <c r="Q46" s="33">
        <v>196149332</v>
      </c>
      <c r="R46" s="33">
        <v>197028563</v>
      </c>
      <c r="S46" s="33">
        <v>91398833</v>
      </c>
      <c r="T46" s="38">
        <f t="shared" si="6"/>
        <v>0.46388620821438969</v>
      </c>
      <c r="U46" s="38">
        <f t="shared" si="7"/>
        <v>-0.42185665773589109</v>
      </c>
    </row>
    <row r="47" spans="1:21" ht="14" x14ac:dyDescent="0.3">
      <c r="A47" s="19" t="s">
        <v>0</v>
      </c>
      <c r="B47" s="14" t="s">
        <v>99</v>
      </c>
      <c r="C47" s="13" t="s">
        <v>0</v>
      </c>
      <c r="D47" s="34">
        <f>SUM(D41:D46)</f>
        <v>309107452</v>
      </c>
      <c r="E47" s="34">
        <f>SUM(E41:E46)</f>
        <v>301377082</v>
      </c>
      <c r="F47" s="34">
        <f>SUM(F41:F46)</f>
        <v>41826818</v>
      </c>
      <c r="G47" s="39">
        <f t="shared" si="0"/>
        <v>0.13531481602714646</v>
      </c>
      <c r="H47" s="34">
        <f>SUM(H41:H46)</f>
        <v>47460096</v>
      </c>
      <c r="I47" s="39">
        <f t="shared" si="1"/>
        <v>0.15353915181572522</v>
      </c>
      <c r="J47" s="34">
        <f>SUM(J41:J46)</f>
        <v>48019713</v>
      </c>
      <c r="K47" s="39">
        <f t="shared" si="2"/>
        <v>0.15933432191104696</v>
      </c>
      <c r="L47" s="34">
        <f>SUM(L41:L46)</f>
        <v>0</v>
      </c>
      <c r="M47" s="39">
        <f t="shared" si="3"/>
        <v>0</v>
      </c>
      <c r="N47" s="34">
        <f t="shared" si="4"/>
        <v>137306627</v>
      </c>
      <c r="O47" s="39">
        <f t="shared" si="5"/>
        <v>0.45559743988761559</v>
      </c>
      <c r="P47" s="34">
        <f>SUM(P41:P46)</f>
        <v>54901955</v>
      </c>
      <c r="Q47" s="34">
        <f>SUM(Q41:Q46)</f>
        <v>327264015</v>
      </c>
      <c r="R47" s="34">
        <f>SUM(R41:R46)</f>
        <v>338132595</v>
      </c>
      <c r="S47" s="34">
        <f>SUM(S41:S46)</f>
        <v>153135293</v>
      </c>
      <c r="T47" s="39">
        <f t="shared" si="6"/>
        <v>0.45288533334090431</v>
      </c>
      <c r="U47" s="39">
        <f t="shared" si="7"/>
        <v>-0.12535513534991605</v>
      </c>
    </row>
    <row r="48" spans="1:21" ht="13" x14ac:dyDescent="0.3">
      <c r="A48" s="18" t="s">
        <v>29</v>
      </c>
      <c r="B48" s="12" t="s">
        <v>100</v>
      </c>
      <c r="C48" s="11" t="s">
        <v>101</v>
      </c>
      <c r="D48" s="33">
        <v>21954048</v>
      </c>
      <c r="E48" s="33">
        <v>23254048</v>
      </c>
      <c r="F48" s="33">
        <v>2377542</v>
      </c>
      <c r="G48" s="38">
        <f t="shared" si="0"/>
        <v>0.10829629232841251</v>
      </c>
      <c r="H48" s="33">
        <v>4154255</v>
      </c>
      <c r="I48" s="38">
        <f t="shared" si="1"/>
        <v>0.1892250121708762</v>
      </c>
      <c r="J48" s="33">
        <v>10079789</v>
      </c>
      <c r="K48" s="38">
        <f t="shared" si="2"/>
        <v>0.43346384251034487</v>
      </c>
      <c r="L48" s="33">
        <v>0</v>
      </c>
      <c r="M48" s="38">
        <f t="shared" si="3"/>
        <v>0</v>
      </c>
      <c r="N48" s="33">
        <f t="shared" si="4"/>
        <v>16611586</v>
      </c>
      <c r="O48" s="38">
        <f t="shared" si="5"/>
        <v>0.71435244306711676</v>
      </c>
      <c r="P48" s="33">
        <v>5727810</v>
      </c>
      <c r="Q48" s="33">
        <v>25583976</v>
      </c>
      <c r="R48" s="33">
        <v>31083976</v>
      </c>
      <c r="S48" s="33">
        <v>12929075</v>
      </c>
      <c r="T48" s="38">
        <f t="shared" si="6"/>
        <v>0.41594019375127556</v>
      </c>
      <c r="U48" s="38">
        <f t="shared" si="7"/>
        <v>0.75979807291093793</v>
      </c>
    </row>
    <row r="49" spans="1:21" ht="13" x14ac:dyDescent="0.3">
      <c r="A49" s="18" t="s">
        <v>29</v>
      </c>
      <c r="B49" s="12" t="s">
        <v>102</v>
      </c>
      <c r="C49" s="11" t="s">
        <v>103</v>
      </c>
      <c r="D49" s="33">
        <v>42120819</v>
      </c>
      <c r="E49" s="33">
        <v>41570819</v>
      </c>
      <c r="F49" s="33">
        <v>7603425</v>
      </c>
      <c r="G49" s="38">
        <f t="shared" si="0"/>
        <v>0.18051465238603268</v>
      </c>
      <c r="H49" s="33">
        <v>8120635</v>
      </c>
      <c r="I49" s="38">
        <f t="shared" si="1"/>
        <v>0.19279385331989865</v>
      </c>
      <c r="J49" s="33">
        <v>11486312</v>
      </c>
      <c r="K49" s="38">
        <f t="shared" si="2"/>
        <v>0.27630708935515558</v>
      </c>
      <c r="L49" s="33">
        <v>0</v>
      </c>
      <c r="M49" s="38">
        <f t="shared" si="3"/>
        <v>0</v>
      </c>
      <c r="N49" s="33">
        <f t="shared" si="4"/>
        <v>27210372</v>
      </c>
      <c r="O49" s="38">
        <f t="shared" si="5"/>
        <v>0.65455462881306237</v>
      </c>
      <c r="P49" s="33">
        <v>5932711</v>
      </c>
      <c r="Q49" s="33">
        <v>39019878</v>
      </c>
      <c r="R49" s="33">
        <v>39204633</v>
      </c>
      <c r="S49" s="33">
        <v>22498977</v>
      </c>
      <c r="T49" s="38">
        <f t="shared" si="6"/>
        <v>0.57388566805356911</v>
      </c>
      <c r="U49" s="38">
        <f t="shared" si="7"/>
        <v>0.93609835368687255</v>
      </c>
    </row>
    <row r="50" spans="1:21" ht="13" x14ac:dyDescent="0.3">
      <c r="A50" s="18" t="s">
        <v>29</v>
      </c>
      <c r="B50" s="12" t="s">
        <v>104</v>
      </c>
      <c r="C50" s="11" t="s">
        <v>105</v>
      </c>
      <c r="D50" s="33">
        <v>31355565</v>
      </c>
      <c r="E50" s="33">
        <v>32901385</v>
      </c>
      <c r="F50" s="33">
        <v>4355473</v>
      </c>
      <c r="G50" s="38">
        <f t="shared" si="0"/>
        <v>0.13890590075477829</v>
      </c>
      <c r="H50" s="33">
        <v>4461185</v>
      </c>
      <c r="I50" s="38">
        <f t="shared" si="1"/>
        <v>0.14227729591222482</v>
      </c>
      <c r="J50" s="33">
        <v>4007960</v>
      </c>
      <c r="K50" s="38">
        <f t="shared" si="2"/>
        <v>0.12181736422342099</v>
      </c>
      <c r="L50" s="33">
        <v>0</v>
      </c>
      <c r="M50" s="38">
        <f t="shared" si="3"/>
        <v>0</v>
      </c>
      <c r="N50" s="33">
        <f t="shared" si="4"/>
        <v>12824618</v>
      </c>
      <c r="O50" s="38">
        <f t="shared" si="5"/>
        <v>0.38978960916083016</v>
      </c>
      <c r="P50" s="33">
        <v>4012610</v>
      </c>
      <c r="Q50" s="33">
        <v>28221252</v>
      </c>
      <c r="R50" s="33">
        <v>34695119</v>
      </c>
      <c r="S50" s="33">
        <v>13109422</v>
      </c>
      <c r="T50" s="38">
        <f t="shared" si="6"/>
        <v>0.3778462901366616</v>
      </c>
      <c r="U50" s="38">
        <f t="shared" si="7"/>
        <v>-1.1588467356657972E-3</v>
      </c>
    </row>
    <row r="51" spans="1:21" ht="13" x14ac:dyDescent="0.3">
      <c r="A51" s="18" t="s">
        <v>29</v>
      </c>
      <c r="B51" s="12" t="s">
        <v>106</v>
      </c>
      <c r="C51" s="11" t="s">
        <v>107</v>
      </c>
      <c r="D51" s="33">
        <v>29387938</v>
      </c>
      <c r="E51" s="33">
        <v>27038817</v>
      </c>
      <c r="F51" s="33">
        <v>5936370</v>
      </c>
      <c r="G51" s="38">
        <f t="shared" si="0"/>
        <v>0.20200022199584061</v>
      </c>
      <c r="H51" s="33">
        <v>6941554</v>
      </c>
      <c r="I51" s="38">
        <f t="shared" si="1"/>
        <v>0.23620418690144235</v>
      </c>
      <c r="J51" s="33">
        <v>5787364</v>
      </c>
      <c r="K51" s="38">
        <f t="shared" si="2"/>
        <v>0.21403909793834544</v>
      </c>
      <c r="L51" s="33">
        <v>0</v>
      </c>
      <c r="M51" s="38">
        <f t="shared" si="3"/>
        <v>0</v>
      </c>
      <c r="N51" s="33">
        <f t="shared" si="4"/>
        <v>18665288</v>
      </c>
      <c r="O51" s="38">
        <f t="shared" si="5"/>
        <v>0.69031452078691169</v>
      </c>
      <c r="P51" s="33">
        <v>2893657</v>
      </c>
      <c r="Q51" s="33">
        <v>20817905</v>
      </c>
      <c r="R51" s="33">
        <v>27080882</v>
      </c>
      <c r="S51" s="33">
        <v>10289229</v>
      </c>
      <c r="T51" s="38">
        <f t="shared" si="6"/>
        <v>0.37994438290451543</v>
      </c>
      <c r="U51" s="38">
        <f t="shared" si="7"/>
        <v>1.0000172791730324</v>
      </c>
    </row>
    <row r="52" spans="1:21" ht="13" x14ac:dyDescent="0.3">
      <c r="A52" s="18" t="s">
        <v>44</v>
      </c>
      <c r="B52" s="12" t="s">
        <v>108</v>
      </c>
      <c r="C52" s="11" t="s">
        <v>109</v>
      </c>
      <c r="D52" s="33">
        <v>62799831</v>
      </c>
      <c r="E52" s="33">
        <v>81950097</v>
      </c>
      <c r="F52" s="33">
        <v>25018950</v>
      </c>
      <c r="G52" s="38">
        <f t="shared" si="0"/>
        <v>0.39839199567272721</v>
      </c>
      <c r="H52" s="33">
        <v>18936911</v>
      </c>
      <c r="I52" s="38">
        <f t="shared" si="1"/>
        <v>0.30154398026962842</v>
      </c>
      <c r="J52" s="33">
        <v>15611027</v>
      </c>
      <c r="K52" s="38">
        <f t="shared" si="2"/>
        <v>0.19049430777366866</v>
      </c>
      <c r="L52" s="33">
        <v>0</v>
      </c>
      <c r="M52" s="38">
        <f t="shared" si="3"/>
        <v>0</v>
      </c>
      <c r="N52" s="33">
        <f t="shared" si="4"/>
        <v>59566888</v>
      </c>
      <c r="O52" s="38">
        <f t="shared" si="5"/>
        <v>0.72686781566591674</v>
      </c>
      <c r="P52" s="33">
        <v>10709099</v>
      </c>
      <c r="Q52" s="33">
        <v>67104802</v>
      </c>
      <c r="R52" s="33">
        <v>79519242</v>
      </c>
      <c r="S52" s="33">
        <v>45786455</v>
      </c>
      <c r="T52" s="38">
        <f t="shared" si="6"/>
        <v>0.57579088844936421</v>
      </c>
      <c r="U52" s="38">
        <f t="shared" si="7"/>
        <v>0.45773486639725713</v>
      </c>
    </row>
    <row r="53" spans="1:21" ht="14" x14ac:dyDescent="0.3">
      <c r="A53" s="19" t="s">
        <v>0</v>
      </c>
      <c r="B53" s="14" t="s">
        <v>110</v>
      </c>
      <c r="C53" s="13" t="s">
        <v>0</v>
      </c>
      <c r="D53" s="34">
        <f>SUM(D48:D52)</f>
        <v>187618201</v>
      </c>
      <c r="E53" s="34">
        <f>SUM(E48:E52)</f>
        <v>206715166</v>
      </c>
      <c r="F53" s="34">
        <f>SUM(F48:F52)</f>
        <v>45291760</v>
      </c>
      <c r="G53" s="39">
        <f t="shared" si="0"/>
        <v>0.24140387104553893</v>
      </c>
      <c r="H53" s="34">
        <f>SUM(H48:H52)</f>
        <v>42614540</v>
      </c>
      <c r="I53" s="39">
        <f t="shared" si="1"/>
        <v>0.22713435995476794</v>
      </c>
      <c r="J53" s="34">
        <f>SUM(J48:J52)</f>
        <v>46972452</v>
      </c>
      <c r="K53" s="39">
        <f t="shared" si="2"/>
        <v>0.22723273240629088</v>
      </c>
      <c r="L53" s="34">
        <f>SUM(L48:L52)</f>
        <v>0</v>
      </c>
      <c r="M53" s="39">
        <f t="shared" si="3"/>
        <v>0</v>
      </c>
      <c r="N53" s="34">
        <f t="shared" si="4"/>
        <v>134878752</v>
      </c>
      <c r="O53" s="39">
        <f t="shared" si="5"/>
        <v>0.65248600095456954</v>
      </c>
      <c r="P53" s="34">
        <f>SUM(P48:P52)</f>
        <v>29275887</v>
      </c>
      <c r="Q53" s="34">
        <f>SUM(Q48:Q52)</f>
        <v>180747813</v>
      </c>
      <c r="R53" s="34">
        <f>SUM(R48:R52)</f>
        <v>211583852</v>
      </c>
      <c r="S53" s="34">
        <f>SUM(S48:S52)</f>
        <v>104613158</v>
      </c>
      <c r="T53" s="39">
        <f t="shared" si="6"/>
        <v>0.4944288376033536</v>
      </c>
      <c r="U53" s="39">
        <f t="shared" si="7"/>
        <v>0.60447579265489026</v>
      </c>
    </row>
    <row r="54" spans="1:21" ht="14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1821174620</v>
      </c>
      <c r="E54" s="34">
        <f>SUM(E8:E9,E11:E18,E20:E26,E28:E34,E36:E39,E41:E46,E48:E52)</f>
        <v>1883008067</v>
      </c>
      <c r="F54" s="34">
        <f>SUM(F8:F9,F11:F18,F20:F26,F28:F34,F36:F39,F41:F46,F48:F52)</f>
        <v>296374920</v>
      </c>
      <c r="G54" s="39">
        <f t="shared" si="0"/>
        <v>0.16273833203320173</v>
      </c>
      <c r="H54" s="34">
        <f>SUM(H8:H9,H11:H18,H20:H26,H28:H34,H36:H39,H41:H46,H48:H52)</f>
        <v>402889408</v>
      </c>
      <c r="I54" s="39">
        <f t="shared" si="1"/>
        <v>0.22122502893215149</v>
      </c>
      <c r="J54" s="34">
        <f>SUM(J8:J9,J11:J18,J20:J26,J28:J34,J36:J39,J41:J46,J48:J52)</f>
        <v>379643330</v>
      </c>
      <c r="K54" s="39">
        <f t="shared" si="2"/>
        <v>0.20161534974454254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1078907658</v>
      </c>
      <c r="O54" s="39">
        <f t="shared" si="5"/>
        <v>0.57297027926115629</v>
      </c>
      <c r="P54" s="34">
        <f>SUM(P8:P9,P11:P18,P20:P26,P28:P34,P36:P39,P41:P46,P48:P52)</f>
        <v>299063481</v>
      </c>
      <c r="Q54" s="34">
        <f>SUM(Q8:Q9,Q11:Q18,Q20:Q26,Q28:Q34,Q36:Q39,Q41:Q46,Q48:Q52)</f>
        <v>1434679668</v>
      </c>
      <c r="R54" s="34">
        <f>SUM(R8:R9,R11:R18,R20:R26,R28:R34,R36:R39,R41:R46,R48:R52)</f>
        <v>1409077970</v>
      </c>
      <c r="S54" s="34">
        <f>SUM(S8:S9,S11:S18,S20:S26,S28:S34,S36:S39,S41:S46,S48:S52)</f>
        <v>908276906</v>
      </c>
      <c r="T54" s="39">
        <f t="shared" si="6"/>
        <v>0.64458952970501693</v>
      </c>
      <c r="U54" s="39">
        <f t="shared" si="7"/>
        <v>0.26944061752561499</v>
      </c>
    </row>
    <row r="55" spans="1:21" ht="14.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ht="13" x14ac:dyDescent="0.3">
      <c r="A57" s="18" t="s">
        <v>23</v>
      </c>
      <c r="B57" s="12" t="s">
        <v>113</v>
      </c>
      <c r="C57" s="11" t="s">
        <v>114</v>
      </c>
      <c r="D57" s="33">
        <v>51449492</v>
      </c>
      <c r="E57" s="33">
        <v>51014287</v>
      </c>
      <c r="F57" s="33">
        <v>9307718</v>
      </c>
      <c r="G57" s="38">
        <f t="shared" ref="G57:G85" si="8">IF(($D57      =0),0,($F57      /$D57      ))</f>
        <v>0.1809098134535517</v>
      </c>
      <c r="H57" s="33">
        <v>12224623</v>
      </c>
      <c r="I57" s="38">
        <f t="shared" ref="I57:I85" si="9">IF(($D57      =0),0,($H57      /$D57      ))</f>
        <v>0.23760434796907226</v>
      </c>
      <c r="J57" s="33">
        <v>8902890</v>
      </c>
      <c r="K57" s="38">
        <f t="shared" ref="K57:K85" si="10">IF(($E57      =0),0,($J57      /$E57      ))</f>
        <v>0.17451758171196238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</f>
        <v>30435231</v>
      </c>
      <c r="O57" s="38">
        <f t="shared" ref="O57:O85" si="13">IF(($E57      =0),0,($N57      /$E57      ))</f>
        <v>0.59660210481820519</v>
      </c>
      <c r="P57" s="33">
        <v>10151660</v>
      </c>
      <c r="Q57" s="33">
        <v>47997142</v>
      </c>
      <c r="R57" s="33">
        <v>44484426</v>
      </c>
      <c r="S57" s="33">
        <v>33722196</v>
      </c>
      <c r="T57" s="38">
        <f t="shared" ref="T57:T85" si="14">IF(($R57      =0),0,($S57      /$R57      ))</f>
        <v>0.75806746388050505</v>
      </c>
      <c r="U57" s="38">
        <f t="shared" ref="U57:U85" si="15">IF(($P57      =0),0,(($J57      /$P57      )-1))</f>
        <v>-0.12301140897153762</v>
      </c>
    </row>
    <row r="58" spans="1:21" ht="14" x14ac:dyDescent="0.3">
      <c r="A58" s="19" t="s">
        <v>0</v>
      </c>
      <c r="B58" s="14" t="s">
        <v>28</v>
      </c>
      <c r="C58" s="13" t="s">
        <v>0</v>
      </c>
      <c r="D58" s="34">
        <f>D57</f>
        <v>51449492</v>
      </c>
      <c r="E58" s="34">
        <f>E57</f>
        <v>51014287</v>
      </c>
      <c r="F58" s="34">
        <f>F57</f>
        <v>9307718</v>
      </c>
      <c r="G58" s="39">
        <f t="shared" si="8"/>
        <v>0.1809098134535517</v>
      </c>
      <c r="H58" s="34">
        <f>H57</f>
        <v>12224623</v>
      </c>
      <c r="I58" s="39">
        <f t="shared" si="9"/>
        <v>0.23760434796907226</v>
      </c>
      <c r="J58" s="34">
        <f>J57</f>
        <v>8902890</v>
      </c>
      <c r="K58" s="39">
        <f t="shared" si="10"/>
        <v>0.17451758171196238</v>
      </c>
      <c r="L58" s="34">
        <f>L57</f>
        <v>0</v>
      </c>
      <c r="M58" s="39">
        <f t="shared" si="11"/>
        <v>0</v>
      </c>
      <c r="N58" s="34">
        <f t="shared" si="12"/>
        <v>30435231</v>
      </c>
      <c r="O58" s="39">
        <f t="shared" si="13"/>
        <v>0.59660210481820519</v>
      </c>
      <c r="P58" s="34">
        <f>P57</f>
        <v>10151660</v>
      </c>
      <c r="Q58" s="34">
        <f>Q57</f>
        <v>47997142</v>
      </c>
      <c r="R58" s="34">
        <f>R57</f>
        <v>44484426</v>
      </c>
      <c r="S58" s="34">
        <f>S57</f>
        <v>33722196</v>
      </c>
      <c r="T58" s="39">
        <f t="shared" si="14"/>
        <v>0.75806746388050505</v>
      </c>
      <c r="U58" s="39">
        <f t="shared" si="15"/>
        <v>-0.12301140897153762</v>
      </c>
    </row>
    <row r="59" spans="1:21" ht="13" x14ac:dyDescent="0.3">
      <c r="A59" s="18" t="s">
        <v>29</v>
      </c>
      <c r="B59" s="12" t="s">
        <v>115</v>
      </c>
      <c r="C59" s="11" t="s">
        <v>116</v>
      </c>
      <c r="D59" s="33">
        <v>2545706</v>
      </c>
      <c r="E59" s="33">
        <v>2318406</v>
      </c>
      <c r="F59" s="33">
        <v>487194</v>
      </c>
      <c r="G59" s="38">
        <f t="shared" si="8"/>
        <v>0.19137873737187247</v>
      </c>
      <c r="H59" s="33">
        <v>494887</v>
      </c>
      <c r="I59" s="38">
        <f t="shared" si="9"/>
        <v>0.19440068884623754</v>
      </c>
      <c r="J59" s="33">
        <v>341312</v>
      </c>
      <c r="K59" s="38">
        <f t="shared" si="10"/>
        <v>0.14721839056662206</v>
      </c>
      <c r="L59" s="33">
        <v>0</v>
      </c>
      <c r="M59" s="38">
        <f t="shared" si="11"/>
        <v>0</v>
      </c>
      <c r="N59" s="33">
        <f t="shared" si="12"/>
        <v>1323393</v>
      </c>
      <c r="O59" s="38">
        <f t="shared" si="13"/>
        <v>0.57082021009262396</v>
      </c>
      <c r="P59" s="33">
        <v>468737</v>
      </c>
      <c r="Q59" s="33">
        <v>5202930</v>
      </c>
      <c r="R59" s="33">
        <v>2518865</v>
      </c>
      <c r="S59" s="33">
        <v>831978</v>
      </c>
      <c r="T59" s="38">
        <f t="shared" si="14"/>
        <v>0.33029876551542064</v>
      </c>
      <c r="U59" s="38">
        <f t="shared" si="15"/>
        <v>-0.27184753923842153</v>
      </c>
    </row>
    <row r="60" spans="1:21" ht="13" x14ac:dyDescent="0.3">
      <c r="A60" s="18" t="s">
        <v>29</v>
      </c>
      <c r="B60" s="12" t="s">
        <v>117</v>
      </c>
      <c r="C60" s="11" t="s">
        <v>118</v>
      </c>
      <c r="D60" s="33">
        <v>90000</v>
      </c>
      <c r="E60" s="33">
        <v>90000</v>
      </c>
      <c r="F60" s="33">
        <v>0</v>
      </c>
      <c r="G60" s="38">
        <f t="shared" si="8"/>
        <v>0</v>
      </c>
      <c r="H60" s="33">
        <v>947058</v>
      </c>
      <c r="I60" s="38">
        <f t="shared" si="9"/>
        <v>10.522866666666667</v>
      </c>
      <c r="J60" s="33">
        <v>-189346</v>
      </c>
      <c r="K60" s="38">
        <f t="shared" si="10"/>
        <v>-2.1038444444444444</v>
      </c>
      <c r="L60" s="33">
        <v>0</v>
      </c>
      <c r="M60" s="38">
        <f t="shared" si="11"/>
        <v>0</v>
      </c>
      <c r="N60" s="33">
        <f t="shared" si="12"/>
        <v>757712</v>
      </c>
      <c r="O60" s="38">
        <f t="shared" si="13"/>
        <v>8.4190222222222229</v>
      </c>
      <c r="P60" s="33">
        <v>1612726</v>
      </c>
      <c r="Q60" s="33">
        <v>0</v>
      </c>
      <c r="R60" s="33">
        <v>0</v>
      </c>
      <c r="S60" s="33">
        <v>6124990</v>
      </c>
      <c r="T60" s="38">
        <f t="shared" si="14"/>
        <v>0</v>
      </c>
      <c r="U60" s="38">
        <f t="shared" si="15"/>
        <v>-1.1174074207273894</v>
      </c>
    </row>
    <row r="61" spans="1:21" ht="13" x14ac:dyDescent="0.3">
      <c r="A61" s="18" t="s">
        <v>29</v>
      </c>
      <c r="B61" s="12" t="s">
        <v>119</v>
      </c>
      <c r="C61" s="11" t="s">
        <v>120</v>
      </c>
      <c r="D61" s="33">
        <v>9964269</v>
      </c>
      <c r="E61" s="33">
        <v>9232550</v>
      </c>
      <c r="F61" s="33">
        <v>1344357</v>
      </c>
      <c r="G61" s="38">
        <f t="shared" si="8"/>
        <v>0.13491777470078337</v>
      </c>
      <c r="H61" s="33">
        <v>2031821</v>
      </c>
      <c r="I61" s="38">
        <f t="shared" si="9"/>
        <v>0.20391069329822389</v>
      </c>
      <c r="J61" s="33">
        <v>643580</v>
      </c>
      <c r="K61" s="38">
        <f t="shared" si="10"/>
        <v>6.9707718885898259E-2</v>
      </c>
      <c r="L61" s="33">
        <v>0</v>
      </c>
      <c r="M61" s="38">
        <f t="shared" si="11"/>
        <v>0</v>
      </c>
      <c r="N61" s="33">
        <f t="shared" si="12"/>
        <v>4019758</v>
      </c>
      <c r="O61" s="38">
        <f t="shared" si="13"/>
        <v>0.43538978938646422</v>
      </c>
      <c r="P61" s="33">
        <v>1320971</v>
      </c>
      <c r="Q61" s="33">
        <v>8335968</v>
      </c>
      <c r="R61" s="33">
        <v>9218907</v>
      </c>
      <c r="S61" s="33">
        <v>4649419</v>
      </c>
      <c r="T61" s="38">
        <f t="shared" si="14"/>
        <v>0.50433516684787039</v>
      </c>
      <c r="U61" s="38">
        <f t="shared" si="15"/>
        <v>-0.5127977828430752</v>
      </c>
    </row>
    <row r="62" spans="1:21" ht="13" x14ac:dyDescent="0.3">
      <c r="A62" s="18" t="s">
        <v>44</v>
      </c>
      <c r="B62" s="12" t="s">
        <v>121</v>
      </c>
      <c r="C62" s="11" t="s">
        <v>122</v>
      </c>
      <c r="D62" s="33">
        <v>15117624</v>
      </c>
      <c r="E62" s="33">
        <v>14259141</v>
      </c>
      <c r="F62" s="33">
        <v>2814683</v>
      </c>
      <c r="G62" s="38">
        <f t="shared" si="8"/>
        <v>0.18618554079662253</v>
      </c>
      <c r="H62" s="33">
        <v>3041568</v>
      </c>
      <c r="I62" s="38">
        <f t="shared" si="9"/>
        <v>0.20119352088661552</v>
      </c>
      <c r="J62" s="33">
        <v>2913856</v>
      </c>
      <c r="K62" s="38">
        <f t="shared" si="10"/>
        <v>0.20435003763550694</v>
      </c>
      <c r="L62" s="33">
        <v>0</v>
      </c>
      <c r="M62" s="38">
        <f t="shared" si="11"/>
        <v>0</v>
      </c>
      <c r="N62" s="33">
        <f t="shared" si="12"/>
        <v>8770107</v>
      </c>
      <c r="O62" s="38">
        <f t="shared" si="13"/>
        <v>0.61505156586922027</v>
      </c>
      <c r="P62" s="33">
        <v>384003</v>
      </c>
      <c r="Q62" s="33">
        <v>13730628</v>
      </c>
      <c r="R62" s="33">
        <v>14229184</v>
      </c>
      <c r="S62" s="33">
        <v>5299886</v>
      </c>
      <c r="T62" s="38">
        <f t="shared" si="14"/>
        <v>0.3724659123109238</v>
      </c>
      <c r="U62" s="38">
        <f t="shared" si="15"/>
        <v>6.5881073845777243</v>
      </c>
    </row>
    <row r="63" spans="1:21" ht="14" x14ac:dyDescent="0.3">
      <c r="A63" s="19" t="s">
        <v>0</v>
      </c>
      <c r="B63" s="14" t="s">
        <v>123</v>
      </c>
      <c r="C63" s="13" t="s">
        <v>0</v>
      </c>
      <c r="D63" s="34">
        <f>SUM(D59:D62)</f>
        <v>27717599</v>
      </c>
      <c r="E63" s="34">
        <f>SUM(E59:E62)</f>
        <v>25900097</v>
      </c>
      <c r="F63" s="34">
        <f>SUM(F59:F62)</f>
        <v>4646234</v>
      </c>
      <c r="G63" s="39">
        <f t="shared" si="8"/>
        <v>0.16762757842048295</v>
      </c>
      <c r="H63" s="34">
        <f>SUM(H59:H62)</f>
        <v>6515334</v>
      </c>
      <c r="I63" s="39">
        <f t="shared" si="9"/>
        <v>0.23506126919579146</v>
      </c>
      <c r="J63" s="34">
        <f>SUM(J59:J62)</f>
        <v>3709402</v>
      </c>
      <c r="K63" s="39">
        <f t="shared" si="10"/>
        <v>0.14321961805780109</v>
      </c>
      <c r="L63" s="34">
        <f>SUM(L59:L62)</f>
        <v>0</v>
      </c>
      <c r="M63" s="39">
        <f t="shared" si="11"/>
        <v>0</v>
      </c>
      <c r="N63" s="34">
        <f t="shared" si="12"/>
        <v>14870970</v>
      </c>
      <c r="O63" s="39">
        <f t="shared" si="13"/>
        <v>0.57416657551514194</v>
      </c>
      <c r="P63" s="34">
        <f>SUM(P59:P62)</f>
        <v>3786437</v>
      </c>
      <c r="Q63" s="34">
        <f>SUM(Q59:Q62)</f>
        <v>27269526</v>
      </c>
      <c r="R63" s="34">
        <f>SUM(R59:R62)</f>
        <v>25966956</v>
      </c>
      <c r="S63" s="34">
        <f>SUM(S59:S62)</f>
        <v>16906273</v>
      </c>
      <c r="T63" s="39">
        <f t="shared" si="14"/>
        <v>0.65106872750121347</v>
      </c>
      <c r="U63" s="39">
        <f t="shared" si="15"/>
        <v>-2.0344983951931628E-2</v>
      </c>
    </row>
    <row r="64" spans="1:21" ht="13" x14ac:dyDescent="0.3">
      <c r="A64" s="18" t="s">
        <v>29</v>
      </c>
      <c r="B64" s="12" t="s">
        <v>124</v>
      </c>
      <c r="C64" s="11" t="s">
        <v>125</v>
      </c>
      <c r="D64" s="33">
        <v>3639380</v>
      </c>
      <c r="E64" s="33">
        <v>3639380</v>
      </c>
      <c r="F64" s="33">
        <v>0</v>
      </c>
      <c r="G64" s="38">
        <f t="shared" si="8"/>
        <v>0</v>
      </c>
      <c r="H64" s="33">
        <v>19453</v>
      </c>
      <c r="I64" s="38">
        <f t="shared" si="9"/>
        <v>5.3451412053701457E-3</v>
      </c>
      <c r="J64" s="33">
        <v>11520</v>
      </c>
      <c r="K64" s="38">
        <f t="shared" si="10"/>
        <v>3.165374321999901E-3</v>
      </c>
      <c r="L64" s="33">
        <v>0</v>
      </c>
      <c r="M64" s="38">
        <f t="shared" si="11"/>
        <v>0</v>
      </c>
      <c r="N64" s="33">
        <f t="shared" si="12"/>
        <v>30973</v>
      </c>
      <c r="O64" s="38">
        <f t="shared" si="13"/>
        <v>8.5105155273700467E-3</v>
      </c>
      <c r="P64" s="33">
        <v>0</v>
      </c>
      <c r="Q64" s="33">
        <v>3513657</v>
      </c>
      <c r="R64" s="33">
        <v>3513657</v>
      </c>
      <c r="S64" s="33">
        <v>0</v>
      </c>
      <c r="T64" s="38">
        <f t="shared" si="14"/>
        <v>0</v>
      </c>
      <c r="U64" s="38">
        <f t="shared" si="15"/>
        <v>0</v>
      </c>
    </row>
    <row r="65" spans="1:21" ht="13" x14ac:dyDescent="0.3">
      <c r="A65" s="18" t="s">
        <v>29</v>
      </c>
      <c r="B65" s="12" t="s">
        <v>126</v>
      </c>
      <c r="C65" s="11" t="s">
        <v>127</v>
      </c>
      <c r="D65" s="33">
        <v>10985710</v>
      </c>
      <c r="E65" s="33">
        <v>13025990</v>
      </c>
      <c r="F65" s="33">
        <v>3108923</v>
      </c>
      <c r="G65" s="38">
        <f t="shared" si="8"/>
        <v>0.28299700246957182</v>
      </c>
      <c r="H65" s="33">
        <v>1637912</v>
      </c>
      <c r="I65" s="38">
        <f t="shared" si="9"/>
        <v>0.1490947785805378</v>
      </c>
      <c r="J65" s="33">
        <v>2622319</v>
      </c>
      <c r="K65" s="38">
        <f t="shared" si="10"/>
        <v>0.20131437226652255</v>
      </c>
      <c r="L65" s="33">
        <v>0</v>
      </c>
      <c r="M65" s="38">
        <f t="shared" si="11"/>
        <v>0</v>
      </c>
      <c r="N65" s="33">
        <f t="shared" si="12"/>
        <v>7369154</v>
      </c>
      <c r="O65" s="38">
        <f t="shared" si="13"/>
        <v>0.56572698121217657</v>
      </c>
      <c r="P65" s="33">
        <v>9335217</v>
      </c>
      <c r="Q65" s="33">
        <v>8803916</v>
      </c>
      <c r="R65" s="33">
        <v>12317697</v>
      </c>
      <c r="S65" s="33">
        <v>11864464</v>
      </c>
      <c r="T65" s="38">
        <f t="shared" si="14"/>
        <v>0.96320472893593667</v>
      </c>
      <c r="U65" s="38">
        <f t="shared" si="15"/>
        <v>-0.71909394286174599</v>
      </c>
    </row>
    <row r="66" spans="1:21" ht="13" x14ac:dyDescent="0.3">
      <c r="A66" s="18" t="s">
        <v>29</v>
      </c>
      <c r="B66" s="12" t="s">
        <v>128</v>
      </c>
      <c r="C66" s="11" t="s">
        <v>129</v>
      </c>
      <c r="D66" s="33">
        <v>5944311</v>
      </c>
      <c r="E66" s="33">
        <v>7199095</v>
      </c>
      <c r="F66" s="33">
        <v>2147</v>
      </c>
      <c r="G66" s="38">
        <f t="shared" si="8"/>
        <v>3.6118567820559859E-4</v>
      </c>
      <c r="H66" s="33">
        <v>14708</v>
      </c>
      <c r="I66" s="38">
        <f t="shared" si="9"/>
        <v>2.4742985351876778E-3</v>
      </c>
      <c r="J66" s="33">
        <v>4905138</v>
      </c>
      <c r="K66" s="38">
        <f t="shared" si="10"/>
        <v>0.68135480918087621</v>
      </c>
      <c r="L66" s="33">
        <v>0</v>
      </c>
      <c r="M66" s="38">
        <f t="shared" si="11"/>
        <v>0</v>
      </c>
      <c r="N66" s="33">
        <f t="shared" si="12"/>
        <v>4921993</v>
      </c>
      <c r="O66" s="38">
        <f t="shared" si="13"/>
        <v>0.68369607568729129</v>
      </c>
      <c r="P66" s="33">
        <v>23739</v>
      </c>
      <c r="Q66" s="33">
        <v>6928750</v>
      </c>
      <c r="R66" s="33">
        <v>7861940</v>
      </c>
      <c r="S66" s="33">
        <v>42518</v>
      </c>
      <c r="T66" s="38">
        <f t="shared" si="14"/>
        <v>5.4080799395569033E-3</v>
      </c>
      <c r="U66" s="38">
        <f t="shared" si="15"/>
        <v>205.62782762542651</v>
      </c>
    </row>
    <row r="67" spans="1:21" ht="13" x14ac:dyDescent="0.3">
      <c r="A67" s="18" t="s">
        <v>29</v>
      </c>
      <c r="B67" s="12" t="s">
        <v>130</v>
      </c>
      <c r="C67" s="11" t="s">
        <v>131</v>
      </c>
      <c r="D67" s="33">
        <v>53410687</v>
      </c>
      <c r="E67" s="33">
        <v>53647047</v>
      </c>
      <c r="F67" s="33">
        <v>7082155</v>
      </c>
      <c r="G67" s="38">
        <f t="shared" si="8"/>
        <v>0.13259808846869917</v>
      </c>
      <c r="H67" s="33">
        <v>11641585</v>
      </c>
      <c r="I67" s="38">
        <f t="shared" si="9"/>
        <v>0.2179635884481321</v>
      </c>
      <c r="J67" s="33">
        <v>9667663</v>
      </c>
      <c r="K67" s="38">
        <f t="shared" si="10"/>
        <v>0.18020867019949857</v>
      </c>
      <c r="L67" s="33">
        <v>0</v>
      </c>
      <c r="M67" s="38">
        <f t="shared" si="11"/>
        <v>0</v>
      </c>
      <c r="N67" s="33">
        <f t="shared" si="12"/>
        <v>28391403</v>
      </c>
      <c r="O67" s="38">
        <f t="shared" si="13"/>
        <v>0.5292258304543771</v>
      </c>
      <c r="P67" s="33">
        <v>11471317</v>
      </c>
      <c r="Q67" s="33">
        <v>54753516</v>
      </c>
      <c r="R67" s="33">
        <v>54753516</v>
      </c>
      <c r="S67" s="33">
        <v>33598826</v>
      </c>
      <c r="T67" s="38">
        <f t="shared" si="14"/>
        <v>0.61363777990074642</v>
      </c>
      <c r="U67" s="38">
        <f t="shared" si="15"/>
        <v>-0.15723164131895229</v>
      </c>
    </row>
    <row r="68" spans="1:21" ht="13" x14ac:dyDescent="0.3">
      <c r="A68" s="18" t="s">
        <v>29</v>
      </c>
      <c r="B68" s="12" t="s">
        <v>132</v>
      </c>
      <c r="C68" s="11" t="s">
        <v>133</v>
      </c>
      <c r="D68" s="33">
        <v>6370144</v>
      </c>
      <c r="E68" s="33">
        <v>6309502</v>
      </c>
      <c r="F68" s="33">
        <v>1141487</v>
      </c>
      <c r="G68" s="38">
        <f t="shared" si="8"/>
        <v>0.17919328040308036</v>
      </c>
      <c r="H68" s="33">
        <v>2077176</v>
      </c>
      <c r="I68" s="38">
        <f t="shared" si="9"/>
        <v>0.32607991279318016</v>
      </c>
      <c r="J68" s="33">
        <v>2005184</v>
      </c>
      <c r="K68" s="38">
        <f t="shared" si="10"/>
        <v>0.3178038456917836</v>
      </c>
      <c r="L68" s="33">
        <v>0</v>
      </c>
      <c r="M68" s="38">
        <f t="shared" si="11"/>
        <v>0</v>
      </c>
      <c r="N68" s="33">
        <f t="shared" si="12"/>
        <v>5223847</v>
      </c>
      <c r="O68" s="38">
        <f t="shared" si="13"/>
        <v>0.82793332976200018</v>
      </c>
      <c r="P68" s="33">
        <v>1526734</v>
      </c>
      <c r="Q68" s="33">
        <v>6205577</v>
      </c>
      <c r="R68" s="33">
        <v>6205577</v>
      </c>
      <c r="S68" s="33">
        <v>4386190</v>
      </c>
      <c r="T68" s="38">
        <f t="shared" si="14"/>
        <v>0.70681420921857874</v>
      </c>
      <c r="U68" s="38">
        <f t="shared" si="15"/>
        <v>0.31338137488259243</v>
      </c>
    </row>
    <row r="69" spans="1:21" ht="13" x14ac:dyDescent="0.3">
      <c r="A69" s="18" t="s">
        <v>44</v>
      </c>
      <c r="B69" s="12" t="s">
        <v>134</v>
      </c>
      <c r="C69" s="11" t="s">
        <v>135</v>
      </c>
      <c r="D69" s="33">
        <v>15698302</v>
      </c>
      <c r="E69" s="33">
        <v>15698302</v>
      </c>
      <c r="F69" s="33">
        <v>2120280</v>
      </c>
      <c r="G69" s="38">
        <f t="shared" si="8"/>
        <v>0.13506428911865756</v>
      </c>
      <c r="H69" s="33">
        <v>2463032</v>
      </c>
      <c r="I69" s="38">
        <f t="shared" si="9"/>
        <v>0.15689798807539823</v>
      </c>
      <c r="J69" s="33">
        <v>2115947</v>
      </c>
      <c r="K69" s="38">
        <f t="shared" si="10"/>
        <v>0.13478827200546914</v>
      </c>
      <c r="L69" s="33">
        <v>0</v>
      </c>
      <c r="M69" s="38">
        <f t="shared" si="11"/>
        <v>0</v>
      </c>
      <c r="N69" s="33">
        <f t="shared" si="12"/>
        <v>6699259</v>
      </c>
      <c r="O69" s="38">
        <f t="shared" si="13"/>
        <v>0.42675054919952488</v>
      </c>
      <c r="P69" s="33">
        <v>2304784</v>
      </c>
      <c r="Q69" s="33">
        <v>10351187</v>
      </c>
      <c r="R69" s="33">
        <v>9961187</v>
      </c>
      <c r="S69" s="33">
        <v>7019365</v>
      </c>
      <c r="T69" s="38">
        <f t="shared" si="14"/>
        <v>0.70467154165462409</v>
      </c>
      <c r="U69" s="38">
        <f t="shared" si="15"/>
        <v>-8.1932623621128964E-2</v>
      </c>
    </row>
    <row r="70" spans="1:21" ht="14" x14ac:dyDescent="0.3">
      <c r="A70" s="19" t="s">
        <v>0</v>
      </c>
      <c r="B70" s="14" t="s">
        <v>136</v>
      </c>
      <c r="C70" s="13" t="s">
        <v>0</v>
      </c>
      <c r="D70" s="34">
        <f>SUM(D64:D69)</f>
        <v>96048534</v>
      </c>
      <c r="E70" s="34">
        <f>SUM(E64:E69)</f>
        <v>99519316</v>
      </c>
      <c r="F70" s="34">
        <f>SUM(F64:F69)</f>
        <v>13454992</v>
      </c>
      <c r="G70" s="39">
        <f t="shared" si="8"/>
        <v>0.14008534476955162</v>
      </c>
      <c r="H70" s="34">
        <f>SUM(H64:H69)</f>
        <v>17853866</v>
      </c>
      <c r="I70" s="39">
        <f t="shared" si="9"/>
        <v>0.18588379495724527</v>
      </c>
      <c r="J70" s="34">
        <f>SUM(J64:J69)</f>
        <v>21327771</v>
      </c>
      <c r="K70" s="39">
        <f t="shared" si="10"/>
        <v>0.21430785356281989</v>
      </c>
      <c r="L70" s="34">
        <f>SUM(L64:L69)</f>
        <v>0</v>
      </c>
      <c r="M70" s="39">
        <f t="shared" si="11"/>
        <v>0</v>
      </c>
      <c r="N70" s="34">
        <f t="shared" si="12"/>
        <v>52636629</v>
      </c>
      <c r="O70" s="39">
        <f t="shared" si="13"/>
        <v>0.5289086693481696</v>
      </c>
      <c r="P70" s="34">
        <f>SUM(P64:P69)</f>
        <v>24661791</v>
      </c>
      <c r="Q70" s="34">
        <f>SUM(Q64:Q69)</f>
        <v>90556603</v>
      </c>
      <c r="R70" s="34">
        <f>SUM(R64:R69)</f>
        <v>94613574</v>
      </c>
      <c r="S70" s="34">
        <f>SUM(S64:S69)</f>
        <v>56911363</v>
      </c>
      <c r="T70" s="39">
        <f t="shared" si="14"/>
        <v>0.6015137214877857</v>
      </c>
      <c r="U70" s="39">
        <f t="shared" si="15"/>
        <v>-0.13518969486036114</v>
      </c>
    </row>
    <row r="71" spans="1:21" ht="13" x14ac:dyDescent="0.3">
      <c r="A71" s="18" t="s">
        <v>29</v>
      </c>
      <c r="B71" s="12" t="s">
        <v>137</v>
      </c>
      <c r="C71" s="11" t="s">
        <v>138</v>
      </c>
      <c r="D71" s="33">
        <v>9006564</v>
      </c>
      <c r="E71" s="33">
        <v>7140892</v>
      </c>
      <c r="F71" s="33">
        <v>1702644</v>
      </c>
      <c r="G71" s="38">
        <f t="shared" si="8"/>
        <v>0.1890447899998268</v>
      </c>
      <c r="H71" s="33">
        <v>1786143</v>
      </c>
      <c r="I71" s="38">
        <f t="shared" si="9"/>
        <v>0.19831569508638366</v>
      </c>
      <c r="J71" s="33">
        <v>1775114</v>
      </c>
      <c r="K71" s="38">
        <f t="shared" si="10"/>
        <v>0.24858435052651687</v>
      </c>
      <c r="L71" s="33">
        <v>0</v>
      </c>
      <c r="M71" s="38">
        <f t="shared" si="11"/>
        <v>0</v>
      </c>
      <c r="N71" s="33">
        <f t="shared" si="12"/>
        <v>5263901</v>
      </c>
      <c r="O71" s="38">
        <f t="shared" si="13"/>
        <v>0.73714894441758816</v>
      </c>
      <c r="P71" s="33">
        <v>2201807</v>
      </c>
      <c r="Q71" s="33">
        <v>11291412</v>
      </c>
      <c r="R71" s="33">
        <v>8443288</v>
      </c>
      <c r="S71" s="33">
        <v>5894883</v>
      </c>
      <c r="T71" s="38">
        <f t="shared" si="14"/>
        <v>0.69817386307324825</v>
      </c>
      <c r="U71" s="38">
        <f t="shared" si="15"/>
        <v>-0.19379218977866819</v>
      </c>
    </row>
    <row r="72" spans="1:21" ht="13" x14ac:dyDescent="0.3">
      <c r="A72" s="18" t="s">
        <v>29</v>
      </c>
      <c r="B72" s="12" t="s">
        <v>139</v>
      </c>
      <c r="C72" s="11" t="s">
        <v>140</v>
      </c>
      <c r="D72" s="33">
        <v>32231322</v>
      </c>
      <c r="E72" s="33">
        <v>16419062</v>
      </c>
      <c r="F72" s="33">
        <v>3859873</v>
      </c>
      <c r="G72" s="38">
        <f t="shared" si="8"/>
        <v>0.11975534233439138</v>
      </c>
      <c r="H72" s="33">
        <v>4286507</v>
      </c>
      <c r="I72" s="38">
        <f t="shared" si="9"/>
        <v>0.13299196973676725</v>
      </c>
      <c r="J72" s="33">
        <v>5079503</v>
      </c>
      <c r="K72" s="38">
        <f t="shared" si="10"/>
        <v>0.30936621105395667</v>
      </c>
      <c r="L72" s="33">
        <v>0</v>
      </c>
      <c r="M72" s="38">
        <f t="shared" si="11"/>
        <v>0</v>
      </c>
      <c r="N72" s="33">
        <f t="shared" si="12"/>
        <v>13225883</v>
      </c>
      <c r="O72" s="38">
        <f t="shared" si="13"/>
        <v>0.80552001082644065</v>
      </c>
      <c r="P72" s="33">
        <v>2277193</v>
      </c>
      <c r="Q72" s="33">
        <v>27177446</v>
      </c>
      <c r="R72" s="33">
        <v>27022446</v>
      </c>
      <c r="S72" s="33">
        <v>6889195</v>
      </c>
      <c r="T72" s="38">
        <f t="shared" si="14"/>
        <v>0.25494342740105763</v>
      </c>
      <c r="U72" s="38">
        <f t="shared" si="15"/>
        <v>1.2305983726456211</v>
      </c>
    </row>
    <row r="73" spans="1:21" ht="13" x14ac:dyDescent="0.3">
      <c r="A73" s="18" t="s">
        <v>29</v>
      </c>
      <c r="B73" s="12" t="s">
        <v>141</v>
      </c>
      <c r="C73" s="11" t="s">
        <v>142</v>
      </c>
      <c r="D73" s="33">
        <v>0</v>
      </c>
      <c r="E73" s="33">
        <v>1397874</v>
      </c>
      <c r="F73" s="33">
        <v>296979</v>
      </c>
      <c r="G73" s="38">
        <f t="shared" si="8"/>
        <v>0</v>
      </c>
      <c r="H73" s="33">
        <v>213606</v>
      </c>
      <c r="I73" s="38">
        <f t="shared" si="9"/>
        <v>0</v>
      </c>
      <c r="J73" s="33">
        <v>344331</v>
      </c>
      <c r="K73" s="38">
        <f t="shared" si="10"/>
        <v>0.24632477605277728</v>
      </c>
      <c r="L73" s="33">
        <v>0</v>
      </c>
      <c r="M73" s="38">
        <f t="shared" si="11"/>
        <v>0</v>
      </c>
      <c r="N73" s="33">
        <f t="shared" si="12"/>
        <v>854916</v>
      </c>
      <c r="O73" s="38">
        <f t="shared" si="13"/>
        <v>0.61158301821194183</v>
      </c>
      <c r="P73" s="33">
        <v>0</v>
      </c>
      <c r="Q73" s="33">
        <v>1249488</v>
      </c>
      <c r="R73" s="33">
        <v>1249488</v>
      </c>
      <c r="S73" s="33">
        <v>491600</v>
      </c>
      <c r="T73" s="38">
        <f t="shared" si="14"/>
        <v>0.39344115349647213</v>
      </c>
      <c r="U73" s="38">
        <f t="shared" si="15"/>
        <v>0</v>
      </c>
    </row>
    <row r="74" spans="1:21" ht="13" x14ac:dyDescent="0.3">
      <c r="A74" s="18" t="s">
        <v>29</v>
      </c>
      <c r="B74" s="12" t="s">
        <v>143</v>
      </c>
      <c r="C74" s="11" t="s">
        <v>144</v>
      </c>
      <c r="D74" s="33">
        <v>21570390</v>
      </c>
      <c r="E74" s="33">
        <v>28161028</v>
      </c>
      <c r="F74" s="33">
        <v>5651520</v>
      </c>
      <c r="G74" s="38">
        <f t="shared" si="8"/>
        <v>0.26200360772336523</v>
      </c>
      <c r="H74" s="33">
        <v>5432185</v>
      </c>
      <c r="I74" s="38">
        <f t="shared" si="9"/>
        <v>0.25183527047957871</v>
      </c>
      <c r="J74" s="33">
        <v>5125763</v>
      </c>
      <c r="K74" s="38">
        <f t="shared" si="10"/>
        <v>0.18201618918173015</v>
      </c>
      <c r="L74" s="33">
        <v>0</v>
      </c>
      <c r="M74" s="38">
        <f t="shared" si="11"/>
        <v>0</v>
      </c>
      <c r="N74" s="33">
        <f t="shared" si="12"/>
        <v>16209468</v>
      </c>
      <c r="O74" s="38">
        <f t="shared" si="13"/>
        <v>0.57559929985510472</v>
      </c>
      <c r="P74" s="33">
        <v>3109569</v>
      </c>
      <c r="Q74" s="33">
        <v>17272709</v>
      </c>
      <c r="R74" s="33">
        <v>20055331</v>
      </c>
      <c r="S74" s="33">
        <v>11127470</v>
      </c>
      <c r="T74" s="38">
        <f t="shared" si="14"/>
        <v>0.55483851151596553</v>
      </c>
      <c r="U74" s="38">
        <f t="shared" si="15"/>
        <v>0.64838374707234347</v>
      </c>
    </row>
    <row r="75" spans="1:21" ht="13" x14ac:dyDescent="0.3">
      <c r="A75" s="18" t="s">
        <v>29</v>
      </c>
      <c r="B75" s="12" t="s">
        <v>145</v>
      </c>
      <c r="C75" s="11" t="s">
        <v>146</v>
      </c>
      <c r="D75" s="33">
        <v>4245223</v>
      </c>
      <c r="E75" s="33">
        <v>15401416</v>
      </c>
      <c r="F75" s="33">
        <v>1414059</v>
      </c>
      <c r="G75" s="38">
        <f t="shared" si="8"/>
        <v>0.33309416254458246</v>
      </c>
      <c r="H75" s="33">
        <v>9146532</v>
      </c>
      <c r="I75" s="38">
        <f t="shared" si="9"/>
        <v>2.1545468871717692</v>
      </c>
      <c r="J75" s="33">
        <v>4091338</v>
      </c>
      <c r="K75" s="38">
        <f t="shared" si="10"/>
        <v>0.26564687298882128</v>
      </c>
      <c r="L75" s="33">
        <v>0</v>
      </c>
      <c r="M75" s="38">
        <f t="shared" si="11"/>
        <v>0</v>
      </c>
      <c r="N75" s="33">
        <f t="shared" si="12"/>
        <v>14651929</v>
      </c>
      <c r="O75" s="38">
        <f t="shared" si="13"/>
        <v>0.95133648750218813</v>
      </c>
      <c r="P75" s="33">
        <v>656735</v>
      </c>
      <c r="Q75" s="33">
        <v>3453422</v>
      </c>
      <c r="R75" s="33">
        <v>3731485</v>
      </c>
      <c r="S75" s="33">
        <v>1426484</v>
      </c>
      <c r="T75" s="38">
        <f t="shared" si="14"/>
        <v>0.38228319288433427</v>
      </c>
      <c r="U75" s="38">
        <f t="shared" si="15"/>
        <v>5.2298156790790804</v>
      </c>
    </row>
    <row r="76" spans="1:21" ht="13" x14ac:dyDescent="0.3">
      <c r="A76" s="18" t="s">
        <v>29</v>
      </c>
      <c r="B76" s="12" t="s">
        <v>147</v>
      </c>
      <c r="C76" s="11" t="s">
        <v>148</v>
      </c>
      <c r="D76" s="33">
        <v>5883475</v>
      </c>
      <c r="E76" s="33">
        <v>5883475</v>
      </c>
      <c r="F76" s="33">
        <v>1358127</v>
      </c>
      <c r="G76" s="38">
        <f t="shared" si="8"/>
        <v>0.2308375577358619</v>
      </c>
      <c r="H76" s="33">
        <v>1261820</v>
      </c>
      <c r="I76" s="38">
        <f t="shared" si="9"/>
        <v>0.21446849013550665</v>
      </c>
      <c r="J76" s="33">
        <v>1412009</v>
      </c>
      <c r="K76" s="38">
        <f t="shared" si="10"/>
        <v>0.2399957508105329</v>
      </c>
      <c r="L76" s="33">
        <v>0</v>
      </c>
      <c r="M76" s="38">
        <f t="shared" si="11"/>
        <v>0</v>
      </c>
      <c r="N76" s="33">
        <f t="shared" si="12"/>
        <v>4031956</v>
      </c>
      <c r="O76" s="38">
        <f t="shared" si="13"/>
        <v>0.68530179868190144</v>
      </c>
      <c r="P76" s="33">
        <v>18700</v>
      </c>
      <c r="Q76" s="33">
        <v>6589116</v>
      </c>
      <c r="R76" s="33">
        <v>492100</v>
      </c>
      <c r="S76" s="33">
        <v>18700</v>
      </c>
      <c r="T76" s="38">
        <f t="shared" si="14"/>
        <v>3.8000406421459056E-2</v>
      </c>
      <c r="U76" s="38">
        <f t="shared" si="15"/>
        <v>74.508502673796798</v>
      </c>
    </row>
    <row r="77" spans="1:21" ht="13" x14ac:dyDescent="0.3">
      <c r="A77" s="18" t="s">
        <v>44</v>
      </c>
      <c r="B77" s="12" t="s">
        <v>149</v>
      </c>
      <c r="C77" s="11" t="s">
        <v>150</v>
      </c>
      <c r="D77" s="33">
        <v>12808603</v>
      </c>
      <c r="E77" s="33">
        <v>16625261</v>
      </c>
      <c r="F77" s="33">
        <v>3959091</v>
      </c>
      <c r="G77" s="38">
        <f t="shared" si="8"/>
        <v>0.30909623789573304</v>
      </c>
      <c r="H77" s="33">
        <v>6956109</v>
      </c>
      <c r="I77" s="38">
        <f t="shared" si="9"/>
        <v>0.54308100578962437</v>
      </c>
      <c r="J77" s="33">
        <v>3098750</v>
      </c>
      <c r="K77" s="38">
        <f t="shared" si="10"/>
        <v>0.18638805129134514</v>
      </c>
      <c r="L77" s="33">
        <v>0</v>
      </c>
      <c r="M77" s="38">
        <f t="shared" si="11"/>
        <v>0</v>
      </c>
      <c r="N77" s="33">
        <f t="shared" si="12"/>
        <v>14013950</v>
      </c>
      <c r="O77" s="38">
        <f t="shared" si="13"/>
        <v>0.84293112751733645</v>
      </c>
      <c r="P77" s="33">
        <v>3989455</v>
      </c>
      <c r="Q77" s="33">
        <v>10882388</v>
      </c>
      <c r="R77" s="33">
        <v>10811359</v>
      </c>
      <c r="S77" s="33">
        <v>10269374</v>
      </c>
      <c r="T77" s="38">
        <f t="shared" si="14"/>
        <v>0.94986892952125634</v>
      </c>
      <c r="U77" s="38">
        <f t="shared" si="15"/>
        <v>-0.22326483191313096</v>
      </c>
    </row>
    <row r="78" spans="1:21" ht="14" x14ac:dyDescent="0.3">
      <c r="A78" s="19" t="s">
        <v>0</v>
      </c>
      <c r="B78" s="14" t="s">
        <v>151</v>
      </c>
      <c r="C78" s="13" t="s">
        <v>0</v>
      </c>
      <c r="D78" s="34">
        <f>SUM(D71:D77)</f>
        <v>85745577</v>
      </c>
      <c r="E78" s="34">
        <f>SUM(E71:E77)</f>
        <v>91029008</v>
      </c>
      <c r="F78" s="34">
        <f>SUM(F71:F77)</f>
        <v>18242293</v>
      </c>
      <c r="G78" s="39">
        <f t="shared" si="8"/>
        <v>0.21274908442216209</v>
      </c>
      <c r="H78" s="34">
        <f>SUM(H71:H77)</f>
        <v>29082902</v>
      </c>
      <c r="I78" s="39">
        <f t="shared" si="9"/>
        <v>0.33917670179069409</v>
      </c>
      <c r="J78" s="34">
        <f>SUM(J71:J77)</f>
        <v>20926808</v>
      </c>
      <c r="K78" s="39">
        <f t="shared" si="10"/>
        <v>0.22989164069545831</v>
      </c>
      <c r="L78" s="34">
        <f>SUM(L71:L77)</f>
        <v>0</v>
      </c>
      <c r="M78" s="39">
        <f t="shared" si="11"/>
        <v>0</v>
      </c>
      <c r="N78" s="34">
        <f t="shared" si="12"/>
        <v>68252003</v>
      </c>
      <c r="O78" s="39">
        <f t="shared" si="13"/>
        <v>0.74978300323782499</v>
      </c>
      <c r="P78" s="34">
        <f>SUM(P71:P77)</f>
        <v>12253459</v>
      </c>
      <c r="Q78" s="34">
        <f>SUM(Q71:Q77)</f>
        <v>77915981</v>
      </c>
      <c r="R78" s="34">
        <f>SUM(R71:R77)</f>
        <v>71805497</v>
      </c>
      <c r="S78" s="34">
        <f>SUM(S71:S77)</f>
        <v>36117706</v>
      </c>
      <c r="T78" s="39">
        <f t="shared" si="14"/>
        <v>0.50299360785706981</v>
      </c>
      <c r="U78" s="39">
        <f t="shared" si="15"/>
        <v>0.70782862210580699</v>
      </c>
    </row>
    <row r="79" spans="1:21" ht="13" x14ac:dyDescent="0.3">
      <c r="A79" s="18" t="s">
        <v>29</v>
      </c>
      <c r="B79" s="12" t="s">
        <v>152</v>
      </c>
      <c r="C79" s="11" t="s">
        <v>153</v>
      </c>
      <c r="D79" s="33">
        <v>9989696</v>
      </c>
      <c r="E79" s="33">
        <v>10083842</v>
      </c>
      <c r="F79" s="33">
        <v>1635663</v>
      </c>
      <c r="G79" s="38">
        <f t="shared" si="8"/>
        <v>0.16373501255693867</v>
      </c>
      <c r="H79" s="33">
        <v>3091170</v>
      </c>
      <c r="I79" s="38">
        <f t="shared" si="9"/>
        <v>0.30943584269231017</v>
      </c>
      <c r="J79" s="33">
        <v>2063355</v>
      </c>
      <c r="K79" s="38">
        <f t="shared" si="10"/>
        <v>0.20461992561961997</v>
      </c>
      <c r="L79" s="33">
        <v>0</v>
      </c>
      <c r="M79" s="38">
        <f t="shared" si="11"/>
        <v>0</v>
      </c>
      <c r="N79" s="33">
        <f t="shared" si="12"/>
        <v>6790188</v>
      </c>
      <c r="O79" s="38">
        <f t="shared" si="13"/>
        <v>0.67337310521128757</v>
      </c>
      <c r="P79" s="33">
        <v>2081701</v>
      </c>
      <c r="Q79" s="33">
        <v>10110031</v>
      </c>
      <c r="R79" s="33">
        <v>9601772</v>
      </c>
      <c r="S79" s="33">
        <v>4988749</v>
      </c>
      <c r="T79" s="38">
        <f t="shared" si="14"/>
        <v>0.51956545104382812</v>
      </c>
      <c r="U79" s="38">
        <f t="shared" si="15"/>
        <v>-8.8129851501248524E-3</v>
      </c>
    </row>
    <row r="80" spans="1:21" ht="13" x14ac:dyDescent="0.3">
      <c r="A80" s="18" t="s">
        <v>29</v>
      </c>
      <c r="B80" s="12" t="s">
        <v>154</v>
      </c>
      <c r="C80" s="11" t="s">
        <v>155</v>
      </c>
      <c r="D80" s="33">
        <v>1074353</v>
      </c>
      <c r="E80" s="33">
        <v>1344353</v>
      </c>
      <c r="F80" s="33">
        <v>23500</v>
      </c>
      <c r="G80" s="38">
        <f t="shared" si="8"/>
        <v>2.187362998939827E-2</v>
      </c>
      <c r="H80" s="33">
        <v>350003</v>
      </c>
      <c r="I80" s="38">
        <f t="shared" si="9"/>
        <v>0.32578026030550478</v>
      </c>
      <c r="J80" s="33">
        <v>25950</v>
      </c>
      <c r="K80" s="38">
        <f t="shared" si="10"/>
        <v>1.9302965813294572E-2</v>
      </c>
      <c r="L80" s="33">
        <v>0</v>
      </c>
      <c r="M80" s="38">
        <f t="shared" si="11"/>
        <v>0</v>
      </c>
      <c r="N80" s="33">
        <f t="shared" si="12"/>
        <v>399453</v>
      </c>
      <c r="O80" s="38">
        <f t="shared" si="13"/>
        <v>0.29713401167699255</v>
      </c>
      <c r="P80" s="33">
        <v>0</v>
      </c>
      <c r="Q80" s="33">
        <v>1540043</v>
      </c>
      <c r="R80" s="33">
        <v>960043</v>
      </c>
      <c r="S80" s="33">
        <v>35000</v>
      </c>
      <c r="T80" s="38">
        <f t="shared" si="14"/>
        <v>3.6456700376962282E-2</v>
      </c>
      <c r="U80" s="38">
        <f t="shared" si="15"/>
        <v>0</v>
      </c>
    </row>
    <row r="81" spans="1:21" ht="13" x14ac:dyDescent="0.3">
      <c r="A81" s="18" t="s">
        <v>29</v>
      </c>
      <c r="B81" s="12" t="s">
        <v>156</v>
      </c>
      <c r="C81" s="11" t="s">
        <v>157</v>
      </c>
      <c r="D81" s="33">
        <v>23185660</v>
      </c>
      <c r="E81" s="33">
        <v>24055450</v>
      </c>
      <c r="F81" s="33">
        <v>3340761</v>
      </c>
      <c r="G81" s="38">
        <f t="shared" si="8"/>
        <v>0.14408737987186906</v>
      </c>
      <c r="H81" s="33">
        <v>3980901</v>
      </c>
      <c r="I81" s="38">
        <f t="shared" si="9"/>
        <v>0.171696686658909</v>
      </c>
      <c r="J81" s="33">
        <v>3331427</v>
      </c>
      <c r="K81" s="38">
        <f t="shared" si="10"/>
        <v>0.13848948990769244</v>
      </c>
      <c r="L81" s="33">
        <v>0</v>
      </c>
      <c r="M81" s="38">
        <f t="shared" si="11"/>
        <v>0</v>
      </c>
      <c r="N81" s="33">
        <f t="shared" si="12"/>
        <v>10653089</v>
      </c>
      <c r="O81" s="38">
        <f t="shared" si="13"/>
        <v>0.44285552754157581</v>
      </c>
      <c r="P81" s="33">
        <v>3584395</v>
      </c>
      <c r="Q81" s="33">
        <v>25074880</v>
      </c>
      <c r="R81" s="33">
        <v>21831180</v>
      </c>
      <c r="S81" s="33">
        <v>11448586</v>
      </c>
      <c r="T81" s="38">
        <f t="shared" si="14"/>
        <v>0.52441443843163771</v>
      </c>
      <c r="U81" s="38">
        <f t="shared" si="15"/>
        <v>-7.0574811090853506E-2</v>
      </c>
    </row>
    <row r="82" spans="1:21" ht="13" x14ac:dyDescent="0.3">
      <c r="A82" s="18" t="s">
        <v>29</v>
      </c>
      <c r="B82" s="12" t="s">
        <v>158</v>
      </c>
      <c r="C82" s="11" t="s">
        <v>159</v>
      </c>
      <c r="D82" s="33">
        <v>9922141</v>
      </c>
      <c r="E82" s="33">
        <v>10499793</v>
      </c>
      <c r="F82" s="33">
        <v>1643861</v>
      </c>
      <c r="G82" s="38">
        <f t="shared" si="8"/>
        <v>0.16567603705692149</v>
      </c>
      <c r="H82" s="33">
        <v>2004196</v>
      </c>
      <c r="I82" s="38">
        <f t="shared" si="9"/>
        <v>0.20199229178460576</v>
      </c>
      <c r="J82" s="33">
        <v>1317963</v>
      </c>
      <c r="K82" s="38">
        <f t="shared" si="10"/>
        <v>0.12552276030584603</v>
      </c>
      <c r="L82" s="33">
        <v>0</v>
      </c>
      <c r="M82" s="38">
        <f t="shared" si="11"/>
        <v>0</v>
      </c>
      <c r="N82" s="33">
        <f t="shared" si="12"/>
        <v>4966020</v>
      </c>
      <c r="O82" s="38">
        <f t="shared" si="13"/>
        <v>0.47296360985402286</v>
      </c>
      <c r="P82" s="33">
        <v>642165</v>
      </c>
      <c r="Q82" s="33">
        <v>11997416</v>
      </c>
      <c r="R82" s="33">
        <v>11827416</v>
      </c>
      <c r="S82" s="33">
        <v>716287</v>
      </c>
      <c r="T82" s="38">
        <f t="shared" si="14"/>
        <v>6.0561579976556167E-2</v>
      </c>
      <c r="U82" s="38">
        <f t="shared" si="15"/>
        <v>1.0523743897596414</v>
      </c>
    </row>
    <row r="83" spans="1:21" ht="13" x14ac:dyDescent="0.3">
      <c r="A83" s="18" t="s">
        <v>44</v>
      </c>
      <c r="B83" s="12" t="s">
        <v>160</v>
      </c>
      <c r="C83" s="11" t="s">
        <v>161</v>
      </c>
      <c r="D83" s="33">
        <v>6236000</v>
      </c>
      <c r="E83" s="33">
        <v>6236000</v>
      </c>
      <c r="F83" s="33">
        <v>0</v>
      </c>
      <c r="G83" s="38">
        <f t="shared" si="8"/>
        <v>0</v>
      </c>
      <c r="H83" s="33">
        <v>2882727</v>
      </c>
      <c r="I83" s="38">
        <f t="shared" si="9"/>
        <v>0.46227180885182811</v>
      </c>
      <c r="J83" s="33">
        <v>547248</v>
      </c>
      <c r="K83" s="38">
        <f t="shared" si="10"/>
        <v>8.7756254008980114E-2</v>
      </c>
      <c r="L83" s="33">
        <v>0</v>
      </c>
      <c r="M83" s="38">
        <f t="shared" si="11"/>
        <v>0</v>
      </c>
      <c r="N83" s="33">
        <f t="shared" si="12"/>
        <v>3429975</v>
      </c>
      <c r="O83" s="38">
        <f t="shared" si="13"/>
        <v>0.55002806286080819</v>
      </c>
      <c r="P83" s="33">
        <v>2256884</v>
      </c>
      <c r="Q83" s="33">
        <v>5206000</v>
      </c>
      <c r="R83" s="33">
        <v>4906000</v>
      </c>
      <c r="S83" s="33">
        <v>2523884</v>
      </c>
      <c r="T83" s="38">
        <f t="shared" si="14"/>
        <v>0.51444843049327349</v>
      </c>
      <c r="U83" s="38">
        <f t="shared" si="15"/>
        <v>-0.75752054602717733</v>
      </c>
    </row>
    <row r="84" spans="1:21" ht="14" x14ac:dyDescent="0.3">
      <c r="A84" s="19" t="s">
        <v>0</v>
      </c>
      <c r="B84" s="14" t="s">
        <v>162</v>
      </c>
      <c r="C84" s="13" t="s">
        <v>0</v>
      </c>
      <c r="D84" s="34">
        <f>SUM(D79:D83)</f>
        <v>50407850</v>
      </c>
      <c r="E84" s="34">
        <f>SUM(E79:E83)</f>
        <v>52219438</v>
      </c>
      <c r="F84" s="34">
        <f>SUM(F79:F83)</f>
        <v>6643785</v>
      </c>
      <c r="G84" s="39">
        <f t="shared" si="8"/>
        <v>0.13180060248552558</v>
      </c>
      <c r="H84" s="34">
        <f>SUM(H79:H83)</f>
        <v>12308997</v>
      </c>
      <c r="I84" s="39">
        <f t="shared" si="9"/>
        <v>0.24418809768716579</v>
      </c>
      <c r="J84" s="34">
        <f>SUM(J79:J83)</f>
        <v>7285943</v>
      </c>
      <c r="K84" s="39">
        <f t="shared" si="10"/>
        <v>0.13952549623379706</v>
      </c>
      <c r="L84" s="34">
        <f>SUM(L79:L83)</f>
        <v>0</v>
      </c>
      <c r="M84" s="39">
        <f t="shared" si="11"/>
        <v>0</v>
      </c>
      <c r="N84" s="34">
        <f t="shared" si="12"/>
        <v>26238725</v>
      </c>
      <c r="O84" s="39">
        <f t="shared" si="13"/>
        <v>0.50247045937185308</v>
      </c>
      <c r="P84" s="34">
        <f>SUM(P79:P83)</f>
        <v>8565145</v>
      </c>
      <c r="Q84" s="34">
        <f>SUM(Q79:Q83)</f>
        <v>53928370</v>
      </c>
      <c r="R84" s="34">
        <f>SUM(R79:R83)</f>
        <v>49126411</v>
      </c>
      <c r="S84" s="34">
        <f>SUM(S79:S83)</f>
        <v>19712506</v>
      </c>
      <c r="T84" s="39">
        <f t="shared" si="14"/>
        <v>0.4012608614946449</v>
      </c>
      <c r="U84" s="39">
        <f t="shared" si="15"/>
        <v>-0.14934971912326056</v>
      </c>
    </row>
    <row r="85" spans="1:21" ht="14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311369052</v>
      </c>
      <c r="E85" s="34">
        <f>SUM(E57,E59:E62,E64:E69,E71:E77,E79:E83)</f>
        <v>319682146</v>
      </c>
      <c r="F85" s="34">
        <f>SUM(F57,F59:F62,F64:F69,F71:F77,F79:F83)</f>
        <v>52295022</v>
      </c>
      <c r="G85" s="39">
        <f t="shared" si="8"/>
        <v>0.16795189394737919</v>
      </c>
      <c r="H85" s="34">
        <f>SUM(H57,H59:H62,H64:H69,H71:H77,H79:H83)</f>
        <v>77985722</v>
      </c>
      <c r="I85" s="39">
        <f t="shared" si="9"/>
        <v>0.25046073621986042</v>
      </c>
      <c r="J85" s="34">
        <f>SUM(J57,J59:J62,J64:J69,J71:J77,J79:J83)</f>
        <v>62152814</v>
      </c>
      <c r="K85" s="39">
        <f t="shared" si="10"/>
        <v>0.19442066057702204</v>
      </c>
      <c r="L85" s="34">
        <f>SUM(L57,L59:L62,L64:L69,L71:L77,L79:L83)</f>
        <v>0</v>
      </c>
      <c r="M85" s="39">
        <f t="shared" si="11"/>
        <v>0</v>
      </c>
      <c r="N85" s="34">
        <f t="shared" si="12"/>
        <v>192433558</v>
      </c>
      <c r="O85" s="39">
        <f t="shared" si="13"/>
        <v>0.60195278468882651</v>
      </c>
      <c r="P85" s="34">
        <f>SUM(P57,P59:P62,P64:P69,P71:P77,P79:P83)</f>
        <v>59418492</v>
      </c>
      <c r="Q85" s="34">
        <f>SUM(Q57,Q59:Q62,Q64:Q69,Q71:Q77,Q79:Q83)</f>
        <v>297667622</v>
      </c>
      <c r="R85" s="34">
        <f>SUM(R57,R59:R62,R64:R69,R71:R77,R79:R83)</f>
        <v>285996864</v>
      </c>
      <c r="S85" s="34">
        <f>SUM(S57,S59:S62,S64:S69,S71:S77,S79:S83)</f>
        <v>163370044</v>
      </c>
      <c r="T85" s="39">
        <f t="shared" si="14"/>
        <v>0.57123019362897631</v>
      </c>
      <c r="U85" s="39">
        <f t="shared" si="15"/>
        <v>4.6018030885065286E-2</v>
      </c>
    </row>
    <row r="86" spans="1:21" ht="14.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ht="13" x14ac:dyDescent="0.3">
      <c r="A88" s="18" t="s">
        <v>23</v>
      </c>
      <c r="B88" s="12" t="s">
        <v>165</v>
      </c>
      <c r="C88" s="11" t="s">
        <v>166</v>
      </c>
      <c r="D88" s="33">
        <v>626941410</v>
      </c>
      <c r="E88" s="33">
        <v>649728844</v>
      </c>
      <c r="F88" s="33">
        <v>102335785</v>
      </c>
      <c r="G88" s="38">
        <f t="shared" ref="G88:G99" si="16">IF(($D88      =0),0,($F88      /$D88      ))</f>
        <v>0.16323022114618335</v>
      </c>
      <c r="H88" s="33">
        <v>141254542</v>
      </c>
      <c r="I88" s="38">
        <f t="shared" ref="I88:I99" si="17">IF(($D88      =0),0,($H88      /$D88      ))</f>
        <v>0.22530740472223712</v>
      </c>
      <c r="J88" s="33">
        <v>140231560</v>
      </c>
      <c r="K88" s="38">
        <f t="shared" ref="K88:K99" si="18">IF(($E88      =0),0,($J88      /$E88      ))</f>
        <v>0.21583089822005808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      +$J88</f>
        <v>383821887</v>
      </c>
      <c r="O88" s="38">
        <f t="shared" ref="O88:O99" si="21">IF(($E88      =0),0,($N88      /$E88      ))</f>
        <v>0.59074164637209792</v>
      </c>
      <c r="P88" s="33">
        <v>112143496</v>
      </c>
      <c r="Q88" s="33">
        <v>682346130</v>
      </c>
      <c r="R88" s="33">
        <v>533976260</v>
      </c>
      <c r="S88" s="33">
        <v>321138138</v>
      </c>
      <c r="T88" s="38">
        <f t="shared" ref="T88:T99" si="22">IF(($R88      =0),0,($S88      /$R88      ))</f>
        <v>0.60140901769677924</v>
      </c>
      <c r="U88" s="38">
        <f t="shared" ref="U88:U99" si="23">IF(($P88      =0),0,(($J88      /$P88      )-1))</f>
        <v>0.2504653858838144</v>
      </c>
    </row>
    <row r="89" spans="1:21" ht="13" x14ac:dyDescent="0.3">
      <c r="A89" s="18" t="s">
        <v>23</v>
      </c>
      <c r="B89" s="12" t="s">
        <v>167</v>
      </c>
      <c r="C89" s="11" t="s">
        <v>168</v>
      </c>
      <c r="D89" s="33">
        <v>1006721121</v>
      </c>
      <c r="E89" s="33">
        <v>1285233929</v>
      </c>
      <c r="F89" s="33">
        <v>228567167</v>
      </c>
      <c r="G89" s="38">
        <f t="shared" si="16"/>
        <v>0.22704119565203798</v>
      </c>
      <c r="H89" s="33">
        <v>271790436</v>
      </c>
      <c r="I89" s="38">
        <f t="shared" si="17"/>
        <v>0.26997589534033428</v>
      </c>
      <c r="J89" s="33">
        <v>283218366</v>
      </c>
      <c r="K89" s="38">
        <f t="shared" si="18"/>
        <v>0.22036328143030218</v>
      </c>
      <c r="L89" s="33">
        <v>0</v>
      </c>
      <c r="M89" s="38">
        <f t="shared" si="19"/>
        <v>0</v>
      </c>
      <c r="N89" s="33">
        <f t="shared" si="20"/>
        <v>783575969</v>
      </c>
      <c r="O89" s="38">
        <f t="shared" si="21"/>
        <v>0.60967575732277446</v>
      </c>
      <c r="P89" s="33">
        <v>226414996</v>
      </c>
      <c r="Q89" s="33">
        <v>985971281</v>
      </c>
      <c r="R89" s="33">
        <v>971589599</v>
      </c>
      <c r="S89" s="33">
        <v>684003567</v>
      </c>
      <c r="T89" s="38">
        <f t="shared" si="22"/>
        <v>0.70400462057642921</v>
      </c>
      <c r="U89" s="38">
        <f t="shared" si="23"/>
        <v>0.25088165979960086</v>
      </c>
    </row>
    <row r="90" spans="1:21" ht="13" x14ac:dyDescent="0.3">
      <c r="A90" s="18" t="s">
        <v>23</v>
      </c>
      <c r="B90" s="12" t="s">
        <v>169</v>
      </c>
      <c r="C90" s="11" t="s">
        <v>170</v>
      </c>
      <c r="D90" s="33">
        <v>936354708</v>
      </c>
      <c r="E90" s="33">
        <v>1059493329</v>
      </c>
      <c r="F90" s="33">
        <v>202381300</v>
      </c>
      <c r="G90" s="38">
        <f t="shared" si="16"/>
        <v>0.21613742983390863</v>
      </c>
      <c r="H90" s="33">
        <v>190073942</v>
      </c>
      <c r="I90" s="38">
        <f t="shared" si="17"/>
        <v>0.20299352411650393</v>
      </c>
      <c r="J90" s="33">
        <v>211655322</v>
      </c>
      <c r="K90" s="38">
        <f t="shared" si="18"/>
        <v>0.19977032059255184</v>
      </c>
      <c r="L90" s="33">
        <v>0</v>
      </c>
      <c r="M90" s="38">
        <f t="shared" si="19"/>
        <v>0</v>
      </c>
      <c r="N90" s="33">
        <f t="shared" si="20"/>
        <v>604110564</v>
      </c>
      <c r="O90" s="38">
        <f t="shared" si="21"/>
        <v>0.57018817151986045</v>
      </c>
      <c r="P90" s="33">
        <v>257276499</v>
      </c>
      <c r="Q90" s="33">
        <v>1031989863</v>
      </c>
      <c r="R90" s="33">
        <v>1028822747</v>
      </c>
      <c r="S90" s="33">
        <v>857995480</v>
      </c>
      <c r="T90" s="38">
        <f t="shared" si="22"/>
        <v>0.83395850500183388</v>
      </c>
      <c r="U90" s="38">
        <f t="shared" si="23"/>
        <v>-0.17732353004383816</v>
      </c>
    </row>
    <row r="91" spans="1:21" ht="14" x14ac:dyDescent="0.3">
      <c r="A91" s="19" t="s">
        <v>0</v>
      </c>
      <c r="B91" s="14" t="s">
        <v>28</v>
      </c>
      <c r="C91" s="13" t="s">
        <v>0</v>
      </c>
      <c r="D91" s="34">
        <f>SUM(D88:D90)</f>
        <v>2570017239</v>
      </c>
      <c r="E91" s="34">
        <f>SUM(E88:E90)</f>
        <v>2994456102</v>
      </c>
      <c r="F91" s="34">
        <f>SUM(F88:F90)</f>
        <v>533284252</v>
      </c>
      <c r="G91" s="39">
        <f t="shared" si="16"/>
        <v>0.2075022081204024</v>
      </c>
      <c r="H91" s="34">
        <f>SUM(H88:H90)</f>
        <v>603118920</v>
      </c>
      <c r="I91" s="39">
        <f t="shared" si="17"/>
        <v>0.23467504841900402</v>
      </c>
      <c r="J91" s="34">
        <f>SUM(J88:J90)</f>
        <v>635105248</v>
      </c>
      <c r="K91" s="39">
        <f t="shared" si="18"/>
        <v>0.21209369126360297</v>
      </c>
      <c r="L91" s="34">
        <f>SUM(L88:L90)</f>
        <v>0</v>
      </c>
      <c r="M91" s="39">
        <f t="shared" si="19"/>
        <v>0</v>
      </c>
      <c r="N91" s="34">
        <f t="shared" si="20"/>
        <v>1771508420</v>
      </c>
      <c r="O91" s="39">
        <f t="shared" si="21"/>
        <v>0.591596056064007</v>
      </c>
      <c r="P91" s="34">
        <f>SUM(P88:P90)</f>
        <v>595834991</v>
      </c>
      <c r="Q91" s="34">
        <f>SUM(Q88:Q90)</f>
        <v>2700307274</v>
      </c>
      <c r="R91" s="34">
        <f>SUM(R88:R90)</f>
        <v>2534388606</v>
      </c>
      <c r="S91" s="34">
        <f>SUM(S88:S90)</f>
        <v>1863137185</v>
      </c>
      <c r="T91" s="39">
        <f t="shared" si="22"/>
        <v>0.73514266146444318</v>
      </c>
      <c r="U91" s="39">
        <f t="shared" si="23"/>
        <v>6.5907940274021248E-2</v>
      </c>
    </row>
    <row r="92" spans="1:21" ht="13" x14ac:dyDescent="0.3">
      <c r="A92" s="18" t="s">
        <v>29</v>
      </c>
      <c r="B92" s="12" t="s">
        <v>171</v>
      </c>
      <c r="C92" s="11" t="s">
        <v>172</v>
      </c>
      <c r="D92" s="33">
        <v>177526586</v>
      </c>
      <c r="E92" s="33">
        <v>177179590</v>
      </c>
      <c r="F92" s="33">
        <v>29563746</v>
      </c>
      <c r="G92" s="38">
        <f t="shared" si="16"/>
        <v>0.16653137237709287</v>
      </c>
      <c r="H92" s="33">
        <v>27981388</v>
      </c>
      <c r="I92" s="38">
        <f t="shared" si="17"/>
        <v>0.15761801446460533</v>
      </c>
      <c r="J92" s="33">
        <v>37754651</v>
      </c>
      <c r="K92" s="38">
        <f t="shared" si="18"/>
        <v>0.21308690803494917</v>
      </c>
      <c r="L92" s="33">
        <v>0</v>
      </c>
      <c r="M92" s="38">
        <f t="shared" si="19"/>
        <v>0</v>
      </c>
      <c r="N92" s="33">
        <f t="shared" si="20"/>
        <v>95299785</v>
      </c>
      <c r="O92" s="38">
        <f t="shared" si="21"/>
        <v>0.53787112274049176</v>
      </c>
      <c r="P92" s="33">
        <v>32121673</v>
      </c>
      <c r="Q92" s="33">
        <v>186017406</v>
      </c>
      <c r="R92" s="33">
        <v>191624846</v>
      </c>
      <c r="S92" s="33">
        <v>93035645</v>
      </c>
      <c r="T92" s="38">
        <f t="shared" si="22"/>
        <v>0.48550930081373683</v>
      </c>
      <c r="U92" s="38">
        <f t="shared" si="23"/>
        <v>0.17536378008704601</v>
      </c>
    </row>
    <row r="93" spans="1:21" ht="13" x14ac:dyDescent="0.3">
      <c r="A93" s="18" t="s">
        <v>29</v>
      </c>
      <c r="B93" s="12" t="s">
        <v>173</v>
      </c>
      <c r="C93" s="11" t="s">
        <v>174</v>
      </c>
      <c r="D93" s="33">
        <v>43538894</v>
      </c>
      <c r="E93" s="33">
        <v>43657560</v>
      </c>
      <c r="F93" s="33">
        <v>8499175</v>
      </c>
      <c r="G93" s="38">
        <f t="shared" si="16"/>
        <v>0.19520879423349616</v>
      </c>
      <c r="H93" s="33">
        <v>10004122</v>
      </c>
      <c r="I93" s="38">
        <f t="shared" si="17"/>
        <v>0.22977437139308132</v>
      </c>
      <c r="J93" s="33">
        <v>9591891</v>
      </c>
      <c r="K93" s="38">
        <f t="shared" si="18"/>
        <v>0.21970744585817439</v>
      </c>
      <c r="L93" s="33">
        <v>0</v>
      </c>
      <c r="M93" s="38">
        <f t="shared" si="19"/>
        <v>0</v>
      </c>
      <c r="N93" s="33">
        <f t="shared" si="20"/>
        <v>28095188</v>
      </c>
      <c r="O93" s="38">
        <f t="shared" si="21"/>
        <v>0.64353546098316072</v>
      </c>
      <c r="P93" s="33">
        <v>6686949</v>
      </c>
      <c r="Q93" s="33">
        <v>36888975</v>
      </c>
      <c r="R93" s="33">
        <v>35198706</v>
      </c>
      <c r="S93" s="33">
        <v>23245095</v>
      </c>
      <c r="T93" s="38">
        <f t="shared" si="22"/>
        <v>0.66039629411376655</v>
      </c>
      <c r="U93" s="38">
        <f t="shared" si="23"/>
        <v>0.43441964339790839</v>
      </c>
    </row>
    <row r="94" spans="1:21" ht="13" x14ac:dyDescent="0.3">
      <c r="A94" s="18" t="s">
        <v>29</v>
      </c>
      <c r="B94" s="12" t="s">
        <v>175</v>
      </c>
      <c r="C94" s="11" t="s">
        <v>176</v>
      </c>
      <c r="D94" s="33">
        <v>18061795</v>
      </c>
      <c r="E94" s="33">
        <v>17606510</v>
      </c>
      <c r="F94" s="33">
        <v>2349972</v>
      </c>
      <c r="G94" s="38">
        <f t="shared" si="16"/>
        <v>0.13010733429318624</v>
      </c>
      <c r="H94" s="33">
        <v>1472168</v>
      </c>
      <c r="I94" s="38">
        <f t="shared" si="17"/>
        <v>8.1507292049322888E-2</v>
      </c>
      <c r="J94" s="33">
        <v>1658922</v>
      </c>
      <c r="K94" s="38">
        <f t="shared" si="18"/>
        <v>9.4222080355504861E-2</v>
      </c>
      <c r="L94" s="33">
        <v>0</v>
      </c>
      <c r="M94" s="38">
        <f t="shared" si="19"/>
        <v>0</v>
      </c>
      <c r="N94" s="33">
        <f t="shared" si="20"/>
        <v>5481062</v>
      </c>
      <c r="O94" s="38">
        <f t="shared" si="21"/>
        <v>0.31130882838222906</v>
      </c>
      <c r="P94" s="33">
        <v>2147783</v>
      </c>
      <c r="Q94" s="33">
        <v>23402489</v>
      </c>
      <c r="R94" s="33">
        <v>16616223</v>
      </c>
      <c r="S94" s="33">
        <v>5444979</v>
      </c>
      <c r="T94" s="38">
        <f t="shared" si="22"/>
        <v>0.32769053472621307</v>
      </c>
      <c r="U94" s="38">
        <f t="shared" si="23"/>
        <v>-0.22761191423900828</v>
      </c>
    </row>
    <row r="95" spans="1:21" ht="13" x14ac:dyDescent="0.3">
      <c r="A95" s="18" t="s">
        <v>44</v>
      </c>
      <c r="B95" s="12" t="s">
        <v>177</v>
      </c>
      <c r="C95" s="11" t="s">
        <v>178</v>
      </c>
      <c r="D95" s="33">
        <v>26054532</v>
      </c>
      <c r="E95" s="33">
        <v>23612766</v>
      </c>
      <c r="F95" s="33">
        <v>5954166</v>
      </c>
      <c r="G95" s="38">
        <f t="shared" si="16"/>
        <v>0.22852707544315132</v>
      </c>
      <c r="H95" s="33">
        <v>6337520</v>
      </c>
      <c r="I95" s="38">
        <f t="shared" si="17"/>
        <v>0.24324060013820245</v>
      </c>
      <c r="J95" s="33">
        <v>5414665</v>
      </c>
      <c r="K95" s="38">
        <f t="shared" si="18"/>
        <v>0.2293109159680827</v>
      </c>
      <c r="L95" s="33">
        <v>0</v>
      </c>
      <c r="M95" s="38">
        <f t="shared" si="19"/>
        <v>0</v>
      </c>
      <c r="N95" s="33">
        <f t="shared" si="20"/>
        <v>17706351</v>
      </c>
      <c r="O95" s="38">
        <f t="shared" si="21"/>
        <v>0.7498634848623833</v>
      </c>
      <c r="P95" s="33">
        <v>6161022</v>
      </c>
      <c r="Q95" s="33">
        <v>42104124</v>
      </c>
      <c r="R95" s="33">
        <v>24965626</v>
      </c>
      <c r="S95" s="33">
        <v>17039352</v>
      </c>
      <c r="T95" s="38">
        <f t="shared" si="22"/>
        <v>0.68251250739717084</v>
      </c>
      <c r="U95" s="38">
        <f t="shared" si="23"/>
        <v>-0.12114175213138345</v>
      </c>
    </row>
    <row r="96" spans="1:21" ht="14" x14ac:dyDescent="0.3">
      <c r="A96" s="19" t="s">
        <v>0</v>
      </c>
      <c r="B96" s="14" t="s">
        <v>179</v>
      </c>
      <c r="C96" s="13" t="s">
        <v>0</v>
      </c>
      <c r="D96" s="34">
        <f>SUM(D92:D95)</f>
        <v>265181807</v>
      </c>
      <c r="E96" s="34">
        <f>SUM(E92:E95)</f>
        <v>262056426</v>
      </c>
      <c r="F96" s="34">
        <f>SUM(F92:F95)</f>
        <v>46367059</v>
      </c>
      <c r="G96" s="39">
        <f t="shared" si="16"/>
        <v>0.17485007559360963</v>
      </c>
      <c r="H96" s="34">
        <f>SUM(H92:H95)</f>
        <v>45795198</v>
      </c>
      <c r="I96" s="39">
        <f t="shared" si="17"/>
        <v>0.17269358904398746</v>
      </c>
      <c r="J96" s="34">
        <f>SUM(J92:J95)</f>
        <v>54420129</v>
      </c>
      <c r="K96" s="39">
        <f t="shared" si="18"/>
        <v>0.20766569181554814</v>
      </c>
      <c r="L96" s="34">
        <f>SUM(L92:L95)</f>
        <v>0</v>
      </c>
      <c r="M96" s="39">
        <f t="shared" si="19"/>
        <v>0</v>
      </c>
      <c r="N96" s="34">
        <f t="shared" si="20"/>
        <v>146582386</v>
      </c>
      <c r="O96" s="39">
        <f t="shared" si="21"/>
        <v>0.55935428959868361</v>
      </c>
      <c r="P96" s="34">
        <f>SUM(P92:P95)</f>
        <v>47117427</v>
      </c>
      <c r="Q96" s="34">
        <f>SUM(Q92:Q95)</f>
        <v>288412994</v>
      </c>
      <c r="R96" s="34">
        <f>SUM(R92:R95)</f>
        <v>268405401</v>
      </c>
      <c r="S96" s="34">
        <f>SUM(S92:S95)</f>
        <v>138765071</v>
      </c>
      <c r="T96" s="39">
        <f t="shared" si="22"/>
        <v>0.51699805772537344</v>
      </c>
      <c r="U96" s="39">
        <f t="shared" si="23"/>
        <v>0.1549894055123171</v>
      </c>
    </row>
    <row r="97" spans="1:21" ht="13" x14ac:dyDescent="0.3">
      <c r="A97" s="18" t="s">
        <v>29</v>
      </c>
      <c r="B97" s="12" t="s">
        <v>180</v>
      </c>
      <c r="C97" s="11" t="s">
        <v>181</v>
      </c>
      <c r="D97" s="33">
        <v>92734054</v>
      </c>
      <c r="E97" s="33">
        <v>91956862</v>
      </c>
      <c r="F97" s="33">
        <v>27271643</v>
      </c>
      <c r="G97" s="38">
        <f t="shared" si="16"/>
        <v>0.29408444712230525</v>
      </c>
      <c r="H97" s="33">
        <v>18534518</v>
      </c>
      <c r="I97" s="38">
        <f t="shared" si="17"/>
        <v>0.19986744028250938</v>
      </c>
      <c r="J97" s="33">
        <v>18154846</v>
      </c>
      <c r="K97" s="38">
        <f t="shared" si="18"/>
        <v>0.19742785481305353</v>
      </c>
      <c r="L97" s="33">
        <v>0</v>
      </c>
      <c r="M97" s="38">
        <f t="shared" si="19"/>
        <v>0</v>
      </c>
      <c r="N97" s="33">
        <f t="shared" si="20"/>
        <v>63961007</v>
      </c>
      <c r="O97" s="38">
        <f t="shared" si="21"/>
        <v>0.69555447640220691</v>
      </c>
      <c r="P97" s="33">
        <v>18342096</v>
      </c>
      <c r="Q97" s="33">
        <v>92503033</v>
      </c>
      <c r="R97" s="33">
        <v>90785127</v>
      </c>
      <c r="S97" s="33">
        <v>63874683</v>
      </c>
      <c r="T97" s="38">
        <f t="shared" si="22"/>
        <v>0.70358091805059653</v>
      </c>
      <c r="U97" s="38">
        <f t="shared" si="23"/>
        <v>-1.0208756949042219E-2</v>
      </c>
    </row>
    <row r="98" spans="1:21" ht="13" x14ac:dyDescent="0.3">
      <c r="A98" s="18" t="s">
        <v>29</v>
      </c>
      <c r="B98" s="12" t="s">
        <v>182</v>
      </c>
      <c r="C98" s="11" t="s">
        <v>183</v>
      </c>
      <c r="D98" s="33">
        <v>19876986</v>
      </c>
      <c r="E98" s="33">
        <v>18621662</v>
      </c>
      <c r="F98" s="33">
        <v>4055682</v>
      </c>
      <c r="G98" s="38">
        <f t="shared" si="16"/>
        <v>0.2040390831889704</v>
      </c>
      <c r="H98" s="33">
        <v>4494451</v>
      </c>
      <c r="I98" s="38">
        <f t="shared" si="17"/>
        <v>0.2261133051057137</v>
      </c>
      <c r="J98" s="33">
        <v>4487927</v>
      </c>
      <c r="K98" s="38">
        <f t="shared" si="18"/>
        <v>0.24100571689036135</v>
      </c>
      <c r="L98" s="33">
        <v>0</v>
      </c>
      <c r="M98" s="38">
        <f t="shared" si="19"/>
        <v>0</v>
      </c>
      <c r="N98" s="33">
        <f t="shared" si="20"/>
        <v>13038060</v>
      </c>
      <c r="O98" s="38">
        <f t="shared" si="21"/>
        <v>0.70015555002555629</v>
      </c>
      <c r="P98" s="33">
        <v>4429903</v>
      </c>
      <c r="Q98" s="33">
        <v>18162352</v>
      </c>
      <c r="R98" s="33">
        <v>16706615</v>
      </c>
      <c r="S98" s="33">
        <v>44097470</v>
      </c>
      <c r="T98" s="38">
        <f t="shared" si="22"/>
        <v>2.6395215308427229</v>
      </c>
      <c r="U98" s="38">
        <f t="shared" si="23"/>
        <v>1.3098255198815911E-2</v>
      </c>
    </row>
    <row r="99" spans="1:21" ht="13" x14ac:dyDescent="0.3">
      <c r="A99" s="18" t="s">
        <v>29</v>
      </c>
      <c r="B99" s="12" t="s">
        <v>184</v>
      </c>
      <c r="C99" s="11" t="s">
        <v>185</v>
      </c>
      <c r="D99" s="33">
        <v>68278420</v>
      </c>
      <c r="E99" s="33">
        <v>67283420</v>
      </c>
      <c r="F99" s="33">
        <v>6156938</v>
      </c>
      <c r="G99" s="38">
        <f t="shared" si="16"/>
        <v>9.0173996410578924E-2</v>
      </c>
      <c r="H99" s="33">
        <v>27620550</v>
      </c>
      <c r="I99" s="38">
        <f t="shared" si="17"/>
        <v>0.40452825358290367</v>
      </c>
      <c r="J99" s="33">
        <v>21916895</v>
      </c>
      <c r="K99" s="38">
        <f t="shared" si="18"/>
        <v>0.32573990739471925</v>
      </c>
      <c r="L99" s="33">
        <v>0</v>
      </c>
      <c r="M99" s="38">
        <f t="shared" si="19"/>
        <v>0</v>
      </c>
      <c r="N99" s="33">
        <f t="shared" si="20"/>
        <v>55694383</v>
      </c>
      <c r="O99" s="38">
        <f t="shared" si="21"/>
        <v>0.82775790826328388</v>
      </c>
      <c r="P99" s="33">
        <v>4152785</v>
      </c>
      <c r="Q99" s="33">
        <v>67726961</v>
      </c>
      <c r="R99" s="33">
        <v>67728965</v>
      </c>
      <c r="S99" s="33">
        <v>16015674</v>
      </c>
      <c r="T99" s="38">
        <f t="shared" si="22"/>
        <v>0.2364671304219694</v>
      </c>
      <c r="U99" s="38">
        <f t="shared" si="23"/>
        <v>4.2776377780212558</v>
      </c>
    </row>
    <row r="100" spans="1:21" ht="13" x14ac:dyDescent="0.3">
      <c r="A100" s="18" t="s">
        <v>44</v>
      </c>
      <c r="B100" s="12" t="s">
        <v>186</v>
      </c>
      <c r="C100" s="11" t="s">
        <v>187</v>
      </c>
      <c r="D100" s="33">
        <v>27767779</v>
      </c>
      <c r="E100" s="33">
        <v>20192503</v>
      </c>
      <c r="F100" s="33">
        <v>4667759</v>
      </c>
      <c r="G100" s="38">
        <f>IF(($D100     =0),0,($F100     /$D100     ))</f>
        <v>0.16809983254332297</v>
      </c>
      <c r="H100" s="33">
        <v>4465359</v>
      </c>
      <c r="I100" s="38">
        <f>IF(($D100     =0),0,($H100     /$D100     ))</f>
        <v>0.160810808815498</v>
      </c>
      <c r="J100" s="33">
        <v>4209272</v>
      </c>
      <c r="K100" s="38">
        <f>IF(($E100     =0),0,($J100     /$E100     ))</f>
        <v>0.20845716848475893</v>
      </c>
      <c r="L100" s="33">
        <v>0</v>
      </c>
      <c r="M100" s="38">
        <f>IF(($E100     =0),0,($L100     /$E100     ))</f>
        <v>0</v>
      </c>
      <c r="N100" s="33">
        <f>$F100     +$H100     +$J100</f>
        <v>13342390</v>
      </c>
      <c r="O100" s="38">
        <f>IF(($E100     =0),0,($N100     /$E100     ))</f>
        <v>0.66075958983391014</v>
      </c>
      <c r="P100" s="33">
        <v>4455360</v>
      </c>
      <c r="Q100" s="33">
        <v>22518792</v>
      </c>
      <c r="R100" s="33">
        <v>20141870</v>
      </c>
      <c r="S100" s="33">
        <v>13906475</v>
      </c>
      <c r="T100" s="38">
        <f>IF(($R100     =0),0,($S100     /$R100     ))</f>
        <v>0.69042621166753637</v>
      </c>
      <c r="U100" s="38">
        <f>IF(($P100     =0),0,(($J100     /$P100     )-1))</f>
        <v>-5.5234144940027319E-2</v>
      </c>
    </row>
    <row r="101" spans="1:21" ht="14" x14ac:dyDescent="0.3">
      <c r="A101" s="19" t="s">
        <v>0</v>
      </c>
      <c r="B101" s="14" t="s">
        <v>188</v>
      </c>
      <c r="C101" s="13" t="s">
        <v>0</v>
      </c>
      <c r="D101" s="34">
        <f>SUM(D97:D100)</f>
        <v>208657239</v>
      </c>
      <c r="E101" s="34">
        <f>SUM(E97:E100)</f>
        <v>198054447</v>
      </c>
      <c r="F101" s="34">
        <f>SUM(F97:F100)</f>
        <v>42152022</v>
      </c>
      <c r="G101" s="39">
        <f>IF(($D101     =0),0,($F101     /$D101     ))</f>
        <v>0.2020156223767535</v>
      </c>
      <c r="H101" s="34">
        <f>SUM(H97:H100)</f>
        <v>55114878</v>
      </c>
      <c r="I101" s="39">
        <f>IF(($D101     =0),0,($H101     /$D101     ))</f>
        <v>0.2641407423204713</v>
      </c>
      <c r="J101" s="34">
        <f>SUM(J97:J100)</f>
        <v>48768940</v>
      </c>
      <c r="K101" s="39">
        <f>IF(($E101     =0),0,($J101     /$E101     ))</f>
        <v>0.24624006549067792</v>
      </c>
      <c r="L101" s="34">
        <f>SUM(L97:L100)</f>
        <v>0</v>
      </c>
      <c r="M101" s="39">
        <f>IF(($E101     =0),0,($L101     /$E101     ))</f>
        <v>0</v>
      </c>
      <c r="N101" s="34">
        <f>$F101     +$H101     +$J101</f>
        <v>146035840</v>
      </c>
      <c r="O101" s="39">
        <f>IF(($E101     =0),0,($N101     /$E101     ))</f>
        <v>0.73735198685036341</v>
      </c>
      <c r="P101" s="34">
        <f>SUM(P97:P100)</f>
        <v>31380144</v>
      </c>
      <c r="Q101" s="34">
        <f>SUM(Q97:Q100)</f>
        <v>200911138</v>
      </c>
      <c r="R101" s="34">
        <f>SUM(R97:R100)</f>
        <v>195362577</v>
      </c>
      <c r="S101" s="34">
        <f>SUM(S97:S100)</f>
        <v>137894302</v>
      </c>
      <c r="T101" s="39">
        <f>IF(($R101     =0),0,($S101     /$R101     ))</f>
        <v>0.70583785347999373</v>
      </c>
      <c r="U101" s="39">
        <f>IF(($P101     =0),0,(($J101     /$P101     )-1))</f>
        <v>0.55413372226717628</v>
      </c>
    </row>
    <row r="102" spans="1:21" ht="14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3043856285</v>
      </c>
      <c r="E102" s="34">
        <f>SUM(E88:E90,E92:E95,E97:E100)</f>
        <v>3454566975</v>
      </c>
      <c r="F102" s="34">
        <f>SUM(F88:F90,F92:F95,F97:F100)</f>
        <v>621803333</v>
      </c>
      <c r="G102" s="39">
        <f>IF(($D102     =0),0,($F102     /$D102     ))</f>
        <v>0.20428143604026955</v>
      </c>
      <c r="H102" s="34">
        <f>SUM(H88:H90,H92:H95,H97:H100)</f>
        <v>704028996</v>
      </c>
      <c r="I102" s="39">
        <f>IF(($D102     =0),0,($H102     /$D102     ))</f>
        <v>0.2312950842881204</v>
      </c>
      <c r="J102" s="34">
        <f>SUM(J88:J90,J92:J95,J97:J100)</f>
        <v>738294317</v>
      </c>
      <c r="K102" s="39">
        <f>IF(($E102     =0),0,($J102     /$E102     ))</f>
        <v>0.21371544461082564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     +$J102</f>
        <v>2064126646</v>
      </c>
      <c r="O102" s="39">
        <f>IF(($E102     =0),0,($N102     /$E102     ))</f>
        <v>0.59750662266433552</v>
      </c>
      <c r="P102" s="34">
        <f>SUM(P88:P90,P92:P95,P97:P100)</f>
        <v>674332562</v>
      </c>
      <c r="Q102" s="34">
        <f>SUM(Q88:Q90,Q92:Q95,Q97:Q100)</f>
        <v>3189631406</v>
      </c>
      <c r="R102" s="34">
        <f>SUM(R88:R90,R92:R95,R97:R100)</f>
        <v>2998156584</v>
      </c>
      <c r="S102" s="34">
        <f>SUM(S88:S90,S92:S95,S97:S100)</f>
        <v>2139796558</v>
      </c>
      <c r="T102" s="39">
        <f>IF(($R102     =0),0,($S102     /$R102     ))</f>
        <v>0.7137040705009422</v>
      </c>
      <c r="U102" s="39">
        <f>IF(($P102     =0),0,(($J102     /$P102     )-1))</f>
        <v>9.485194487760773E-2</v>
      </c>
    </row>
    <row r="103" spans="1:21" ht="14.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ht="13" x14ac:dyDescent="0.3">
      <c r="A105" s="18" t="s">
        <v>23</v>
      </c>
      <c r="B105" s="12" t="s">
        <v>191</v>
      </c>
      <c r="C105" s="11" t="s">
        <v>192</v>
      </c>
      <c r="D105" s="33">
        <v>863779480</v>
      </c>
      <c r="E105" s="33">
        <v>1150639352</v>
      </c>
      <c r="F105" s="33">
        <v>169445048</v>
      </c>
      <c r="G105" s="38">
        <f t="shared" ref="G105:G136" si="24">IF(($D105     =0),0,($F105     /$D105     ))</f>
        <v>0.19616702170327083</v>
      </c>
      <c r="H105" s="33">
        <v>227753321</v>
      </c>
      <c r="I105" s="38">
        <f t="shared" ref="I105:I136" si="25">IF(($D105     =0),0,($H105     /$D105     ))</f>
        <v>0.26367067784476661</v>
      </c>
      <c r="J105" s="33">
        <v>173010911</v>
      </c>
      <c r="K105" s="38">
        <f t="shared" ref="K105:K136" si="26">IF(($E105     =0),0,($J105     /$E105     ))</f>
        <v>0.15036067617475332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     +$J105</f>
        <v>570209280</v>
      </c>
      <c r="O105" s="38">
        <f t="shared" ref="O105:O136" si="29">IF(($E105     =0),0,($N105     /$E105     ))</f>
        <v>0.49555864659841742</v>
      </c>
      <c r="P105" s="33">
        <v>111979066</v>
      </c>
      <c r="Q105" s="33">
        <v>784321750</v>
      </c>
      <c r="R105" s="33">
        <v>747975366</v>
      </c>
      <c r="S105" s="33">
        <v>482889345</v>
      </c>
      <c r="T105" s="38">
        <f t="shared" ref="T105:T136" si="30">IF(($R105     =0),0,($S105     /$R105     ))</f>
        <v>0.64559525213026869</v>
      </c>
      <c r="U105" s="38">
        <f t="shared" ref="U105:U136" si="31">IF(($P105     =0),0,(($J105     /$P105     )-1))</f>
        <v>0.54502905927077472</v>
      </c>
    </row>
    <row r="106" spans="1:21" ht="14" x14ac:dyDescent="0.3">
      <c r="A106" s="19" t="s">
        <v>0</v>
      </c>
      <c r="B106" s="14" t="s">
        <v>28</v>
      </c>
      <c r="C106" s="13" t="s">
        <v>0</v>
      </c>
      <c r="D106" s="34">
        <f>D105</f>
        <v>863779480</v>
      </c>
      <c r="E106" s="34">
        <f>E105</f>
        <v>1150639352</v>
      </c>
      <c r="F106" s="34">
        <f>F105</f>
        <v>169445048</v>
      </c>
      <c r="G106" s="39">
        <f t="shared" si="24"/>
        <v>0.19616702170327083</v>
      </c>
      <c r="H106" s="34">
        <f>H105</f>
        <v>227753321</v>
      </c>
      <c r="I106" s="39">
        <f t="shared" si="25"/>
        <v>0.26367067784476661</v>
      </c>
      <c r="J106" s="34">
        <f>J105</f>
        <v>173010911</v>
      </c>
      <c r="K106" s="39">
        <f t="shared" si="26"/>
        <v>0.15036067617475332</v>
      </c>
      <c r="L106" s="34">
        <f>L105</f>
        <v>0</v>
      </c>
      <c r="M106" s="39">
        <f t="shared" si="27"/>
        <v>0</v>
      </c>
      <c r="N106" s="34">
        <f t="shared" si="28"/>
        <v>570209280</v>
      </c>
      <c r="O106" s="39">
        <f t="shared" si="29"/>
        <v>0.49555864659841742</v>
      </c>
      <c r="P106" s="34">
        <f>P105</f>
        <v>111979066</v>
      </c>
      <c r="Q106" s="34">
        <f>Q105</f>
        <v>784321750</v>
      </c>
      <c r="R106" s="34">
        <f>R105</f>
        <v>747975366</v>
      </c>
      <c r="S106" s="34">
        <f>S105</f>
        <v>482889345</v>
      </c>
      <c r="T106" s="39">
        <f t="shared" si="30"/>
        <v>0.64559525213026869</v>
      </c>
      <c r="U106" s="39">
        <f t="shared" si="31"/>
        <v>0.54502905927077472</v>
      </c>
    </row>
    <row r="107" spans="1:21" ht="13" x14ac:dyDescent="0.3">
      <c r="A107" s="18" t="s">
        <v>29</v>
      </c>
      <c r="B107" s="12" t="s">
        <v>193</v>
      </c>
      <c r="C107" s="11" t="s">
        <v>194</v>
      </c>
      <c r="D107" s="33">
        <v>19152862</v>
      </c>
      <c r="E107" s="33">
        <v>17899644</v>
      </c>
      <c r="F107" s="33">
        <v>4190943</v>
      </c>
      <c r="G107" s="38">
        <f t="shared" si="24"/>
        <v>0.2188154960861724</v>
      </c>
      <c r="H107" s="33">
        <v>4754428</v>
      </c>
      <c r="I107" s="38">
        <f t="shared" si="25"/>
        <v>0.24823590333392473</v>
      </c>
      <c r="J107" s="33">
        <v>3711140</v>
      </c>
      <c r="K107" s="38">
        <f t="shared" si="26"/>
        <v>0.20733038042544311</v>
      </c>
      <c r="L107" s="33">
        <v>0</v>
      </c>
      <c r="M107" s="38">
        <f t="shared" si="27"/>
        <v>0</v>
      </c>
      <c r="N107" s="33">
        <f t="shared" si="28"/>
        <v>12656511</v>
      </c>
      <c r="O107" s="38">
        <f t="shared" si="29"/>
        <v>0.7070817162620664</v>
      </c>
      <c r="P107" s="33">
        <v>3123878</v>
      </c>
      <c r="Q107" s="33">
        <v>16007635</v>
      </c>
      <c r="R107" s="33">
        <v>16588288</v>
      </c>
      <c r="S107" s="33">
        <v>9763636</v>
      </c>
      <c r="T107" s="38">
        <f t="shared" si="30"/>
        <v>0.58858611569801533</v>
      </c>
      <c r="U107" s="38">
        <f t="shared" si="31"/>
        <v>0.18799133640942434</v>
      </c>
    </row>
    <row r="108" spans="1:21" ht="13" x14ac:dyDescent="0.3">
      <c r="A108" s="18" t="s">
        <v>29</v>
      </c>
      <c r="B108" s="12" t="s">
        <v>195</v>
      </c>
      <c r="C108" s="11" t="s">
        <v>196</v>
      </c>
      <c r="D108" s="33">
        <v>17575298</v>
      </c>
      <c r="E108" s="33">
        <v>24203442</v>
      </c>
      <c r="F108" s="33">
        <v>3441407</v>
      </c>
      <c r="G108" s="38">
        <f t="shared" si="24"/>
        <v>0.19580931145520264</v>
      </c>
      <c r="H108" s="33">
        <v>3556535</v>
      </c>
      <c r="I108" s="38">
        <f t="shared" si="25"/>
        <v>0.20235986894788355</v>
      </c>
      <c r="J108" s="33">
        <v>1841892</v>
      </c>
      <c r="K108" s="38">
        <f t="shared" si="26"/>
        <v>7.6100415800364266E-2</v>
      </c>
      <c r="L108" s="33">
        <v>0</v>
      </c>
      <c r="M108" s="38">
        <f t="shared" si="27"/>
        <v>0</v>
      </c>
      <c r="N108" s="33">
        <f t="shared" si="28"/>
        <v>8839834</v>
      </c>
      <c r="O108" s="38">
        <f t="shared" si="29"/>
        <v>0.36523044945425531</v>
      </c>
      <c r="P108" s="33">
        <v>1403679</v>
      </c>
      <c r="Q108" s="33">
        <v>19718341</v>
      </c>
      <c r="R108" s="33">
        <v>21143341</v>
      </c>
      <c r="S108" s="33">
        <v>5452631</v>
      </c>
      <c r="T108" s="38">
        <f t="shared" si="30"/>
        <v>0.25788880763924682</v>
      </c>
      <c r="U108" s="38">
        <f t="shared" si="31"/>
        <v>0.31218889788904725</v>
      </c>
    </row>
    <row r="109" spans="1:21" ht="13" x14ac:dyDescent="0.3">
      <c r="A109" s="18" t="s">
        <v>29</v>
      </c>
      <c r="B109" s="12" t="s">
        <v>197</v>
      </c>
      <c r="C109" s="11" t="s">
        <v>198</v>
      </c>
      <c r="D109" s="33">
        <v>25280028</v>
      </c>
      <c r="E109" s="33">
        <v>20030034</v>
      </c>
      <c r="F109" s="33">
        <v>8633098</v>
      </c>
      <c r="G109" s="38">
        <f t="shared" si="24"/>
        <v>0.34149875150454739</v>
      </c>
      <c r="H109" s="33">
        <v>-4042654</v>
      </c>
      <c r="I109" s="38">
        <f t="shared" si="25"/>
        <v>-0.15991493363852288</v>
      </c>
      <c r="J109" s="33">
        <v>14766312</v>
      </c>
      <c r="K109" s="38">
        <f t="shared" si="26"/>
        <v>0.73720853394457542</v>
      </c>
      <c r="L109" s="33">
        <v>0</v>
      </c>
      <c r="M109" s="38">
        <f t="shared" si="27"/>
        <v>0</v>
      </c>
      <c r="N109" s="33">
        <f t="shared" si="28"/>
        <v>19356756</v>
      </c>
      <c r="O109" s="38">
        <f t="shared" si="29"/>
        <v>0.96638657727690325</v>
      </c>
      <c r="P109" s="33">
        <v>9689860</v>
      </c>
      <c r="Q109" s="33">
        <v>20182188</v>
      </c>
      <c r="R109" s="33">
        <v>18875856</v>
      </c>
      <c r="S109" s="33">
        <v>13671219</v>
      </c>
      <c r="T109" s="38">
        <f t="shared" si="30"/>
        <v>0.724270147006843</v>
      </c>
      <c r="U109" s="38">
        <f t="shared" si="31"/>
        <v>0.52389322446351128</v>
      </c>
    </row>
    <row r="110" spans="1:21" ht="13" x14ac:dyDescent="0.3">
      <c r="A110" s="18" t="s">
        <v>29</v>
      </c>
      <c r="B110" s="12" t="s">
        <v>199</v>
      </c>
      <c r="C110" s="11" t="s">
        <v>200</v>
      </c>
      <c r="D110" s="33">
        <v>45380696</v>
      </c>
      <c r="E110" s="33">
        <v>44750400</v>
      </c>
      <c r="F110" s="33">
        <v>13480197</v>
      </c>
      <c r="G110" s="38">
        <f t="shared" si="24"/>
        <v>0.2970469426030839</v>
      </c>
      <c r="H110" s="33">
        <v>10790882</v>
      </c>
      <c r="I110" s="38">
        <f t="shared" si="25"/>
        <v>0.23778573162474193</v>
      </c>
      <c r="J110" s="33">
        <v>6037183</v>
      </c>
      <c r="K110" s="38">
        <f t="shared" si="26"/>
        <v>0.13490791143766312</v>
      </c>
      <c r="L110" s="33">
        <v>0</v>
      </c>
      <c r="M110" s="38">
        <f t="shared" si="27"/>
        <v>0</v>
      </c>
      <c r="N110" s="33">
        <f t="shared" si="28"/>
        <v>30308262</v>
      </c>
      <c r="O110" s="38">
        <f t="shared" si="29"/>
        <v>0.67727354392362971</v>
      </c>
      <c r="P110" s="33">
        <v>11637526</v>
      </c>
      <c r="Q110" s="33">
        <v>37329338</v>
      </c>
      <c r="R110" s="33">
        <v>43737367</v>
      </c>
      <c r="S110" s="33">
        <v>26661374</v>
      </c>
      <c r="T110" s="38">
        <f t="shared" si="30"/>
        <v>0.6095788527919388</v>
      </c>
      <c r="U110" s="38">
        <f t="shared" si="31"/>
        <v>-0.48123140605657933</v>
      </c>
    </row>
    <row r="111" spans="1:21" ht="13" x14ac:dyDescent="0.3">
      <c r="A111" s="18" t="s">
        <v>44</v>
      </c>
      <c r="B111" s="12" t="s">
        <v>201</v>
      </c>
      <c r="C111" s="11" t="s">
        <v>202</v>
      </c>
      <c r="D111" s="33">
        <v>57623872</v>
      </c>
      <c r="E111" s="33">
        <v>45128713</v>
      </c>
      <c r="F111" s="33">
        <v>9924632</v>
      </c>
      <c r="G111" s="38">
        <f t="shared" si="24"/>
        <v>0.17223125860060221</v>
      </c>
      <c r="H111" s="33">
        <v>9546595</v>
      </c>
      <c r="I111" s="38">
        <f t="shared" si="25"/>
        <v>0.16567083517053488</v>
      </c>
      <c r="J111" s="33">
        <v>6237649</v>
      </c>
      <c r="K111" s="38">
        <f t="shared" si="26"/>
        <v>0.13821907573566303</v>
      </c>
      <c r="L111" s="33">
        <v>0</v>
      </c>
      <c r="M111" s="38">
        <f t="shared" si="27"/>
        <v>0</v>
      </c>
      <c r="N111" s="33">
        <f t="shared" si="28"/>
        <v>25708876</v>
      </c>
      <c r="O111" s="38">
        <f t="shared" si="29"/>
        <v>0.56967890930104748</v>
      </c>
      <c r="P111" s="33">
        <v>7477610</v>
      </c>
      <c r="Q111" s="33">
        <v>53341234</v>
      </c>
      <c r="R111" s="33">
        <v>48620690</v>
      </c>
      <c r="S111" s="33">
        <v>20349252</v>
      </c>
      <c r="T111" s="38">
        <f t="shared" si="30"/>
        <v>0.4185307119253141</v>
      </c>
      <c r="U111" s="38">
        <f t="shared" si="31"/>
        <v>-0.16582317077247943</v>
      </c>
    </row>
    <row r="112" spans="1:21" ht="14" x14ac:dyDescent="0.3">
      <c r="A112" s="19" t="s">
        <v>0</v>
      </c>
      <c r="B112" s="14" t="s">
        <v>203</v>
      </c>
      <c r="C112" s="13" t="s">
        <v>0</v>
      </c>
      <c r="D112" s="34">
        <f>SUM(D107:D111)</f>
        <v>165012756</v>
      </c>
      <c r="E112" s="34">
        <f>SUM(E107:E111)</f>
        <v>152012233</v>
      </c>
      <c r="F112" s="34">
        <f>SUM(F107:F111)</f>
        <v>39670277</v>
      </c>
      <c r="G112" s="39">
        <f t="shared" si="24"/>
        <v>0.24040733553956278</v>
      </c>
      <c r="H112" s="34">
        <f>SUM(H107:H111)</f>
        <v>24605786</v>
      </c>
      <c r="I112" s="39">
        <f t="shared" si="25"/>
        <v>0.14911444785517067</v>
      </c>
      <c r="J112" s="34">
        <f>SUM(J107:J111)</f>
        <v>32594176</v>
      </c>
      <c r="K112" s="39">
        <f t="shared" si="26"/>
        <v>0.21441811199497346</v>
      </c>
      <c r="L112" s="34">
        <f>SUM(L107:L111)</f>
        <v>0</v>
      </c>
      <c r="M112" s="39">
        <f t="shared" si="27"/>
        <v>0</v>
      </c>
      <c r="N112" s="34">
        <f t="shared" si="28"/>
        <v>96870239</v>
      </c>
      <c r="O112" s="39">
        <f t="shared" si="29"/>
        <v>0.63725291766485659</v>
      </c>
      <c r="P112" s="34">
        <f>SUM(P107:P111)</f>
        <v>33332553</v>
      </c>
      <c r="Q112" s="34">
        <f>SUM(Q107:Q111)</f>
        <v>146578736</v>
      </c>
      <c r="R112" s="34">
        <f>SUM(R107:R111)</f>
        <v>148965542</v>
      </c>
      <c r="S112" s="34">
        <f>SUM(S107:S111)</f>
        <v>75898112</v>
      </c>
      <c r="T112" s="39">
        <f t="shared" si="30"/>
        <v>0.50950113013383991</v>
      </c>
      <c r="U112" s="39">
        <f t="shared" si="31"/>
        <v>-2.2151828574306975E-2</v>
      </c>
    </row>
    <row r="113" spans="1:21" ht="13" x14ac:dyDescent="0.3">
      <c r="A113" s="18" t="s">
        <v>29</v>
      </c>
      <c r="B113" s="12" t="s">
        <v>204</v>
      </c>
      <c r="C113" s="11" t="s">
        <v>205</v>
      </c>
      <c r="D113" s="33">
        <v>12752000</v>
      </c>
      <c r="E113" s="33">
        <v>12878000</v>
      </c>
      <c r="F113" s="33">
        <v>14852107</v>
      </c>
      <c r="G113" s="38">
        <f t="shared" si="24"/>
        <v>1.1646884410288583</v>
      </c>
      <c r="H113" s="33">
        <v>17410745</v>
      </c>
      <c r="I113" s="38">
        <f t="shared" si="25"/>
        <v>1.365334457340025</v>
      </c>
      <c r="J113" s="33">
        <v>-1856458</v>
      </c>
      <c r="K113" s="38">
        <f t="shared" si="26"/>
        <v>-0.14415732256561578</v>
      </c>
      <c r="L113" s="33">
        <v>0</v>
      </c>
      <c r="M113" s="38">
        <f t="shared" si="27"/>
        <v>0</v>
      </c>
      <c r="N113" s="33">
        <f t="shared" si="28"/>
        <v>30406394</v>
      </c>
      <c r="O113" s="38">
        <f t="shared" si="29"/>
        <v>2.3611115079981362</v>
      </c>
      <c r="P113" s="33">
        <v>-5491736</v>
      </c>
      <c r="Q113" s="33">
        <v>12839000</v>
      </c>
      <c r="R113" s="33">
        <v>13347000</v>
      </c>
      <c r="S113" s="33">
        <v>-73559</v>
      </c>
      <c r="T113" s="38">
        <f t="shared" si="30"/>
        <v>-5.5112759421592867E-3</v>
      </c>
      <c r="U113" s="38">
        <f t="shared" si="31"/>
        <v>-0.66195425271717356</v>
      </c>
    </row>
    <row r="114" spans="1:21" ht="13" x14ac:dyDescent="0.3">
      <c r="A114" s="18" t="s">
        <v>29</v>
      </c>
      <c r="B114" s="12" t="s">
        <v>206</v>
      </c>
      <c r="C114" s="11" t="s">
        <v>207</v>
      </c>
      <c r="D114" s="33">
        <v>15116584</v>
      </c>
      <c r="E114" s="33">
        <v>12044162</v>
      </c>
      <c r="F114" s="33">
        <v>2920549</v>
      </c>
      <c r="G114" s="38">
        <f t="shared" si="24"/>
        <v>0.19320165190760027</v>
      </c>
      <c r="H114" s="33">
        <v>2561207</v>
      </c>
      <c r="I114" s="38">
        <f t="shared" si="25"/>
        <v>0.16943027604649305</v>
      </c>
      <c r="J114" s="33">
        <v>2488850</v>
      </c>
      <c r="K114" s="38">
        <f t="shared" si="26"/>
        <v>0.20664368347087991</v>
      </c>
      <c r="L114" s="33">
        <v>0</v>
      </c>
      <c r="M114" s="38">
        <f t="shared" si="27"/>
        <v>0</v>
      </c>
      <c r="N114" s="33">
        <f t="shared" si="28"/>
        <v>7970606</v>
      </c>
      <c r="O114" s="38">
        <f t="shared" si="29"/>
        <v>0.66178169971476641</v>
      </c>
      <c r="P114" s="33">
        <v>2239703</v>
      </c>
      <c r="Q114" s="33">
        <v>16569186</v>
      </c>
      <c r="R114" s="33">
        <v>14824686</v>
      </c>
      <c r="S114" s="33">
        <v>7641364</v>
      </c>
      <c r="T114" s="38">
        <f t="shared" si="30"/>
        <v>0.51544862400458258</v>
      </c>
      <c r="U114" s="38">
        <f t="shared" si="31"/>
        <v>0.11124108866220217</v>
      </c>
    </row>
    <row r="115" spans="1:21" ht="13" x14ac:dyDescent="0.3">
      <c r="A115" s="18" t="s">
        <v>29</v>
      </c>
      <c r="B115" s="12" t="s">
        <v>208</v>
      </c>
      <c r="C115" s="11" t="s">
        <v>209</v>
      </c>
      <c r="D115" s="33">
        <v>2351542</v>
      </c>
      <c r="E115" s="33">
        <v>2284818</v>
      </c>
      <c r="F115" s="33">
        <v>1830323</v>
      </c>
      <c r="G115" s="38">
        <f t="shared" si="24"/>
        <v>0.77835012089939282</v>
      </c>
      <c r="H115" s="33">
        <v>2315473</v>
      </c>
      <c r="I115" s="38">
        <f t="shared" si="25"/>
        <v>0.98466155399308197</v>
      </c>
      <c r="J115" s="33">
        <v>2518219</v>
      </c>
      <c r="K115" s="38">
        <f t="shared" si="26"/>
        <v>1.1021529942428674</v>
      </c>
      <c r="L115" s="33">
        <v>0</v>
      </c>
      <c r="M115" s="38">
        <f t="shared" si="27"/>
        <v>0</v>
      </c>
      <c r="N115" s="33">
        <f t="shared" si="28"/>
        <v>6664015</v>
      </c>
      <c r="O115" s="38">
        <f t="shared" si="29"/>
        <v>2.9166502539808423</v>
      </c>
      <c r="P115" s="33">
        <v>2026081</v>
      </c>
      <c r="Q115" s="33">
        <v>1411542</v>
      </c>
      <c r="R115" s="33">
        <v>1140493</v>
      </c>
      <c r="S115" s="33">
        <v>4168533</v>
      </c>
      <c r="T115" s="38">
        <f t="shared" si="30"/>
        <v>3.6550272557569401</v>
      </c>
      <c r="U115" s="38">
        <f t="shared" si="31"/>
        <v>0.2429014437231285</v>
      </c>
    </row>
    <row r="116" spans="1:21" ht="13" x14ac:dyDescent="0.3">
      <c r="A116" s="18" t="s">
        <v>29</v>
      </c>
      <c r="B116" s="12" t="s">
        <v>210</v>
      </c>
      <c r="C116" s="11" t="s">
        <v>211</v>
      </c>
      <c r="D116" s="33">
        <v>933785</v>
      </c>
      <c r="E116" s="33">
        <v>1017829</v>
      </c>
      <c r="F116" s="33">
        <v>219285</v>
      </c>
      <c r="G116" s="38">
        <f t="shared" si="24"/>
        <v>0.23483457112718667</v>
      </c>
      <c r="H116" s="33">
        <v>68295</v>
      </c>
      <c r="I116" s="38">
        <f t="shared" si="25"/>
        <v>7.3137820804574927E-2</v>
      </c>
      <c r="J116" s="33">
        <v>435049</v>
      </c>
      <c r="K116" s="38">
        <f t="shared" si="26"/>
        <v>0.42742837942326267</v>
      </c>
      <c r="L116" s="33">
        <v>0</v>
      </c>
      <c r="M116" s="38">
        <f t="shared" si="27"/>
        <v>0</v>
      </c>
      <c r="N116" s="33">
        <f t="shared" si="28"/>
        <v>722629</v>
      </c>
      <c r="O116" s="38">
        <f t="shared" si="29"/>
        <v>0.70997092831900055</v>
      </c>
      <c r="P116" s="33">
        <v>312247</v>
      </c>
      <c r="Q116" s="33">
        <v>4027127</v>
      </c>
      <c r="R116" s="33">
        <v>2784856</v>
      </c>
      <c r="S116" s="33">
        <v>1493113</v>
      </c>
      <c r="T116" s="38">
        <f t="shared" si="30"/>
        <v>0.53615447261905103</v>
      </c>
      <c r="U116" s="38">
        <f t="shared" si="31"/>
        <v>0.39328480337681393</v>
      </c>
    </row>
    <row r="117" spans="1:21" ht="13" x14ac:dyDescent="0.3">
      <c r="A117" s="18" t="s">
        <v>29</v>
      </c>
      <c r="B117" s="12" t="s">
        <v>212</v>
      </c>
      <c r="C117" s="11" t="s">
        <v>213</v>
      </c>
      <c r="D117" s="33">
        <v>71909653</v>
      </c>
      <c r="E117" s="33">
        <v>10657726</v>
      </c>
      <c r="F117" s="33">
        <v>14841355</v>
      </c>
      <c r="G117" s="38">
        <f t="shared" si="24"/>
        <v>0.2063889113746662</v>
      </c>
      <c r="H117" s="33">
        <v>44672301</v>
      </c>
      <c r="I117" s="38">
        <f t="shared" si="25"/>
        <v>0.6212281541672855</v>
      </c>
      <c r="J117" s="33">
        <v>729705</v>
      </c>
      <c r="K117" s="38">
        <f t="shared" si="26"/>
        <v>6.8467232128129399E-2</v>
      </c>
      <c r="L117" s="33">
        <v>0</v>
      </c>
      <c r="M117" s="38">
        <f t="shared" si="27"/>
        <v>0</v>
      </c>
      <c r="N117" s="33">
        <f t="shared" si="28"/>
        <v>60243361</v>
      </c>
      <c r="O117" s="38">
        <f t="shared" si="29"/>
        <v>5.6525529930118301</v>
      </c>
      <c r="P117" s="33">
        <v>88620157</v>
      </c>
      <c r="Q117" s="33">
        <v>100510255</v>
      </c>
      <c r="R117" s="33">
        <v>102098502</v>
      </c>
      <c r="S117" s="33">
        <v>192756462</v>
      </c>
      <c r="T117" s="38">
        <f t="shared" si="30"/>
        <v>1.8879460347028403</v>
      </c>
      <c r="U117" s="38">
        <f t="shared" si="31"/>
        <v>-0.99176592521721663</v>
      </c>
    </row>
    <row r="118" spans="1:21" ht="13" x14ac:dyDescent="0.3">
      <c r="A118" s="18" t="s">
        <v>29</v>
      </c>
      <c r="B118" s="12" t="s">
        <v>214</v>
      </c>
      <c r="C118" s="11" t="s">
        <v>215</v>
      </c>
      <c r="D118" s="33">
        <v>571700</v>
      </c>
      <c r="E118" s="33">
        <v>285297</v>
      </c>
      <c r="F118" s="33">
        <v>24348</v>
      </c>
      <c r="G118" s="38">
        <f t="shared" si="24"/>
        <v>4.2588770334091308E-2</v>
      </c>
      <c r="H118" s="33">
        <v>177694</v>
      </c>
      <c r="I118" s="38">
        <f t="shared" si="25"/>
        <v>0.31081686199055447</v>
      </c>
      <c r="J118" s="33">
        <v>28000</v>
      </c>
      <c r="K118" s="38">
        <f t="shared" si="26"/>
        <v>9.8143338345653822E-2</v>
      </c>
      <c r="L118" s="33">
        <v>0</v>
      </c>
      <c r="M118" s="38">
        <f t="shared" si="27"/>
        <v>0</v>
      </c>
      <c r="N118" s="33">
        <f t="shared" si="28"/>
        <v>230042</v>
      </c>
      <c r="O118" s="38">
        <f t="shared" si="29"/>
        <v>0.80632463713253211</v>
      </c>
      <c r="P118" s="33">
        <v>0</v>
      </c>
      <c r="Q118" s="33">
        <v>580000</v>
      </c>
      <c r="R118" s="33">
        <v>430220</v>
      </c>
      <c r="S118" s="33">
        <v>49777</v>
      </c>
      <c r="T118" s="38">
        <f t="shared" si="30"/>
        <v>0.11570126911812562</v>
      </c>
      <c r="U118" s="38">
        <f t="shared" si="31"/>
        <v>0</v>
      </c>
    </row>
    <row r="119" spans="1:21" ht="13" x14ac:dyDescent="0.3">
      <c r="A119" s="18" t="s">
        <v>29</v>
      </c>
      <c r="B119" s="12" t="s">
        <v>216</v>
      </c>
      <c r="C119" s="11" t="s">
        <v>217</v>
      </c>
      <c r="D119" s="33">
        <v>8904800</v>
      </c>
      <c r="E119" s="33">
        <v>8067552</v>
      </c>
      <c r="F119" s="33">
        <v>1501092</v>
      </c>
      <c r="G119" s="38">
        <f t="shared" si="24"/>
        <v>0.16857110771718622</v>
      </c>
      <c r="H119" s="33">
        <v>2572515</v>
      </c>
      <c r="I119" s="38">
        <f t="shared" si="25"/>
        <v>0.28889082292696072</v>
      </c>
      <c r="J119" s="33">
        <v>1718047</v>
      </c>
      <c r="K119" s="38">
        <f t="shared" si="26"/>
        <v>0.21295766051461459</v>
      </c>
      <c r="L119" s="33">
        <v>0</v>
      </c>
      <c r="M119" s="38">
        <f t="shared" si="27"/>
        <v>0</v>
      </c>
      <c r="N119" s="33">
        <f t="shared" si="28"/>
        <v>5791654</v>
      </c>
      <c r="O119" s="38">
        <f t="shared" si="29"/>
        <v>0.71789484592104269</v>
      </c>
      <c r="P119" s="33">
        <v>1765522</v>
      </c>
      <c r="Q119" s="33">
        <v>10517250</v>
      </c>
      <c r="R119" s="33">
        <v>8650297</v>
      </c>
      <c r="S119" s="33">
        <v>5321391</v>
      </c>
      <c r="T119" s="38">
        <f t="shared" si="30"/>
        <v>0.6151685890091404</v>
      </c>
      <c r="U119" s="38">
        <f t="shared" si="31"/>
        <v>-2.6890064241623768E-2</v>
      </c>
    </row>
    <row r="120" spans="1:21" ht="13" x14ac:dyDescent="0.3">
      <c r="A120" s="18" t="s">
        <v>44</v>
      </c>
      <c r="B120" s="12" t="s">
        <v>218</v>
      </c>
      <c r="C120" s="11" t="s">
        <v>219</v>
      </c>
      <c r="D120" s="33">
        <v>886240</v>
      </c>
      <c r="E120" s="33">
        <v>6811736</v>
      </c>
      <c r="F120" s="33">
        <v>5365921</v>
      </c>
      <c r="G120" s="38">
        <f t="shared" si="24"/>
        <v>6.0547041433471742</v>
      </c>
      <c r="H120" s="33">
        <v>4107239</v>
      </c>
      <c r="I120" s="38">
        <f t="shared" si="25"/>
        <v>4.6344545495576819</v>
      </c>
      <c r="J120" s="33">
        <v>4653789</v>
      </c>
      <c r="K120" s="38">
        <f t="shared" si="26"/>
        <v>0.68320160969244847</v>
      </c>
      <c r="L120" s="33">
        <v>0</v>
      </c>
      <c r="M120" s="38">
        <f t="shared" si="27"/>
        <v>0</v>
      </c>
      <c r="N120" s="33">
        <f t="shared" si="28"/>
        <v>14126949</v>
      </c>
      <c r="O120" s="38">
        <f t="shared" si="29"/>
        <v>2.0739131698586086</v>
      </c>
      <c r="P120" s="33">
        <v>6653640</v>
      </c>
      <c r="Q120" s="33">
        <v>21024886</v>
      </c>
      <c r="R120" s="33">
        <v>5910500</v>
      </c>
      <c r="S120" s="33">
        <v>15238233</v>
      </c>
      <c r="T120" s="38">
        <f t="shared" si="30"/>
        <v>2.5781630995685645</v>
      </c>
      <c r="U120" s="38">
        <f t="shared" si="31"/>
        <v>-0.30056495391995963</v>
      </c>
    </row>
    <row r="121" spans="1:21" ht="14" x14ac:dyDescent="0.3">
      <c r="A121" s="19" t="s">
        <v>0</v>
      </c>
      <c r="B121" s="14" t="s">
        <v>220</v>
      </c>
      <c r="C121" s="13" t="s">
        <v>0</v>
      </c>
      <c r="D121" s="34">
        <f>SUM(D113:D120)</f>
        <v>113426304</v>
      </c>
      <c r="E121" s="34">
        <f>SUM(E113:E120)</f>
        <v>54047120</v>
      </c>
      <c r="F121" s="34">
        <f>SUM(F113:F120)</f>
        <v>41554980</v>
      </c>
      <c r="G121" s="39">
        <f t="shared" si="24"/>
        <v>0.36636105148943227</v>
      </c>
      <c r="H121" s="34">
        <f>SUM(H113:H120)</f>
        <v>73885469</v>
      </c>
      <c r="I121" s="39">
        <f t="shared" si="25"/>
        <v>0.65139624932149776</v>
      </c>
      <c r="J121" s="34">
        <f>SUM(J113:J120)</f>
        <v>10715201</v>
      </c>
      <c r="K121" s="39">
        <f t="shared" si="26"/>
        <v>0.19825665086317273</v>
      </c>
      <c r="L121" s="34">
        <f>SUM(L113:L120)</f>
        <v>0</v>
      </c>
      <c r="M121" s="39">
        <f t="shared" si="27"/>
        <v>0</v>
      </c>
      <c r="N121" s="34">
        <f t="shared" si="28"/>
        <v>126155650</v>
      </c>
      <c r="O121" s="39">
        <f t="shared" si="29"/>
        <v>2.3341789534761519</v>
      </c>
      <c r="P121" s="34">
        <f>SUM(P113:P120)</f>
        <v>96125614</v>
      </c>
      <c r="Q121" s="34">
        <f>SUM(Q113:Q120)</f>
        <v>167479246</v>
      </c>
      <c r="R121" s="34">
        <f>SUM(R113:R120)</f>
        <v>149186554</v>
      </c>
      <c r="S121" s="34">
        <f>SUM(S113:S120)</f>
        <v>226595314</v>
      </c>
      <c r="T121" s="39">
        <f t="shared" si="30"/>
        <v>1.5188722302681514</v>
      </c>
      <c r="U121" s="39">
        <f t="shared" si="31"/>
        <v>-0.88852918016211579</v>
      </c>
    </row>
    <row r="122" spans="1:21" ht="13" x14ac:dyDescent="0.3">
      <c r="A122" s="18" t="s">
        <v>29</v>
      </c>
      <c r="B122" s="12" t="s">
        <v>221</v>
      </c>
      <c r="C122" s="11" t="s">
        <v>222</v>
      </c>
      <c r="D122" s="33">
        <v>37329434</v>
      </c>
      <c r="E122" s="33">
        <v>39895410</v>
      </c>
      <c r="F122" s="33">
        <v>6010684</v>
      </c>
      <c r="G122" s="38">
        <f t="shared" si="24"/>
        <v>0.16101728196575388</v>
      </c>
      <c r="H122" s="33">
        <v>12305472</v>
      </c>
      <c r="I122" s="38">
        <f t="shared" si="25"/>
        <v>0.32964528741582311</v>
      </c>
      <c r="J122" s="33">
        <v>9109954</v>
      </c>
      <c r="K122" s="38">
        <f t="shared" si="26"/>
        <v>0.2283459174877511</v>
      </c>
      <c r="L122" s="33">
        <v>0</v>
      </c>
      <c r="M122" s="38">
        <f t="shared" si="27"/>
        <v>0</v>
      </c>
      <c r="N122" s="33">
        <f t="shared" si="28"/>
        <v>27426110</v>
      </c>
      <c r="O122" s="38">
        <f t="shared" si="29"/>
        <v>0.6874502605688223</v>
      </c>
      <c r="P122" s="33">
        <v>6035312</v>
      </c>
      <c r="Q122" s="33">
        <v>33216263</v>
      </c>
      <c r="R122" s="33">
        <v>38526776</v>
      </c>
      <c r="S122" s="33">
        <v>22959630</v>
      </c>
      <c r="T122" s="38">
        <f t="shared" si="30"/>
        <v>0.59593956161813277</v>
      </c>
      <c r="U122" s="38">
        <f t="shared" si="31"/>
        <v>0.50944209677975216</v>
      </c>
    </row>
    <row r="123" spans="1:21" ht="13" x14ac:dyDescent="0.3">
      <c r="A123" s="18" t="s">
        <v>29</v>
      </c>
      <c r="B123" s="12" t="s">
        <v>223</v>
      </c>
      <c r="C123" s="11" t="s">
        <v>224</v>
      </c>
      <c r="D123" s="33">
        <v>7958226</v>
      </c>
      <c r="E123" s="33">
        <v>8394046</v>
      </c>
      <c r="F123" s="33">
        <v>429714</v>
      </c>
      <c r="G123" s="38">
        <f t="shared" si="24"/>
        <v>5.3996204681797173E-2</v>
      </c>
      <c r="H123" s="33">
        <v>763839</v>
      </c>
      <c r="I123" s="38">
        <f t="shared" si="25"/>
        <v>9.5981064121576851E-2</v>
      </c>
      <c r="J123" s="33">
        <v>519127</v>
      </c>
      <c r="K123" s="38">
        <f t="shared" si="26"/>
        <v>6.184466942401793E-2</v>
      </c>
      <c r="L123" s="33">
        <v>0</v>
      </c>
      <c r="M123" s="38">
        <f t="shared" si="27"/>
        <v>0</v>
      </c>
      <c r="N123" s="33">
        <f t="shared" si="28"/>
        <v>1712680</v>
      </c>
      <c r="O123" s="38">
        <f t="shared" si="29"/>
        <v>0.20403509821127977</v>
      </c>
      <c r="P123" s="33">
        <v>1032752</v>
      </c>
      <c r="Q123" s="33">
        <v>7289672</v>
      </c>
      <c r="R123" s="33">
        <v>7514107</v>
      </c>
      <c r="S123" s="33">
        <v>1850827</v>
      </c>
      <c r="T123" s="38">
        <f t="shared" si="30"/>
        <v>0.24631363380904744</v>
      </c>
      <c r="U123" s="38">
        <f t="shared" si="31"/>
        <v>-0.49733624335755344</v>
      </c>
    </row>
    <row r="124" spans="1:21" ht="13" x14ac:dyDescent="0.3">
      <c r="A124" s="18" t="s">
        <v>29</v>
      </c>
      <c r="B124" s="12" t="s">
        <v>225</v>
      </c>
      <c r="C124" s="11" t="s">
        <v>226</v>
      </c>
      <c r="D124" s="33">
        <v>182832780</v>
      </c>
      <c r="E124" s="33">
        <v>151183499</v>
      </c>
      <c r="F124" s="33">
        <v>12635535</v>
      </c>
      <c r="G124" s="38">
        <f t="shared" si="24"/>
        <v>6.9109789830904503E-2</v>
      </c>
      <c r="H124" s="33">
        <v>25550925</v>
      </c>
      <c r="I124" s="38">
        <f t="shared" si="25"/>
        <v>0.13975024062971639</v>
      </c>
      <c r="J124" s="33">
        <v>54302022</v>
      </c>
      <c r="K124" s="38">
        <f t="shared" si="26"/>
        <v>0.35917955570005694</v>
      </c>
      <c r="L124" s="33">
        <v>0</v>
      </c>
      <c r="M124" s="38">
        <f t="shared" si="27"/>
        <v>0</v>
      </c>
      <c r="N124" s="33">
        <f t="shared" si="28"/>
        <v>92488482</v>
      </c>
      <c r="O124" s="38">
        <f t="shared" si="29"/>
        <v>0.61176307342906522</v>
      </c>
      <c r="P124" s="33">
        <v>16267513</v>
      </c>
      <c r="Q124" s="33">
        <v>200074980</v>
      </c>
      <c r="R124" s="33">
        <v>175043943</v>
      </c>
      <c r="S124" s="33">
        <v>42958817</v>
      </c>
      <c r="T124" s="38">
        <f t="shared" si="30"/>
        <v>0.24541732929313642</v>
      </c>
      <c r="U124" s="38">
        <f t="shared" si="31"/>
        <v>2.3380653822130033</v>
      </c>
    </row>
    <row r="125" spans="1:21" ht="13" x14ac:dyDescent="0.3">
      <c r="A125" s="18" t="s">
        <v>44</v>
      </c>
      <c r="B125" s="12" t="s">
        <v>227</v>
      </c>
      <c r="C125" s="11" t="s">
        <v>228</v>
      </c>
      <c r="D125" s="33">
        <v>19010424</v>
      </c>
      <c r="E125" s="33">
        <v>19110424</v>
      </c>
      <c r="F125" s="33">
        <v>5340289</v>
      </c>
      <c r="G125" s="38">
        <f t="shared" si="24"/>
        <v>0.28091372396533609</v>
      </c>
      <c r="H125" s="33">
        <v>4050175</v>
      </c>
      <c r="I125" s="38">
        <f t="shared" si="25"/>
        <v>0.21305021918501135</v>
      </c>
      <c r="J125" s="33">
        <v>5007743</v>
      </c>
      <c r="K125" s="38">
        <f t="shared" si="26"/>
        <v>0.2620424852949364</v>
      </c>
      <c r="L125" s="33">
        <v>0</v>
      </c>
      <c r="M125" s="38">
        <f t="shared" si="27"/>
        <v>0</v>
      </c>
      <c r="N125" s="33">
        <f t="shared" si="28"/>
        <v>14398207</v>
      </c>
      <c r="O125" s="38">
        <f t="shared" si="29"/>
        <v>0.75342164046177107</v>
      </c>
      <c r="P125" s="33">
        <v>3257748</v>
      </c>
      <c r="Q125" s="33">
        <v>24738052</v>
      </c>
      <c r="R125" s="33">
        <v>20064345</v>
      </c>
      <c r="S125" s="33">
        <v>13231344</v>
      </c>
      <c r="T125" s="38">
        <f t="shared" si="30"/>
        <v>0.65944559864775054</v>
      </c>
      <c r="U125" s="38">
        <f t="shared" si="31"/>
        <v>0.53717936439528158</v>
      </c>
    </row>
    <row r="126" spans="1:21" ht="14" x14ac:dyDescent="0.3">
      <c r="A126" s="19" t="s">
        <v>0</v>
      </c>
      <c r="B126" s="14" t="s">
        <v>229</v>
      </c>
      <c r="C126" s="13" t="s">
        <v>0</v>
      </c>
      <c r="D126" s="34">
        <f>SUM(D122:D125)</f>
        <v>247130864</v>
      </c>
      <c r="E126" s="34">
        <f>SUM(E122:E125)</f>
        <v>218583379</v>
      </c>
      <c r="F126" s="34">
        <f>SUM(F122:F125)</f>
        <v>24416222</v>
      </c>
      <c r="G126" s="39">
        <f t="shared" si="24"/>
        <v>9.8798756273518307E-2</v>
      </c>
      <c r="H126" s="34">
        <f>SUM(H122:H125)</f>
        <v>42670411</v>
      </c>
      <c r="I126" s="39">
        <f t="shared" si="25"/>
        <v>0.17266322105360341</v>
      </c>
      <c r="J126" s="34">
        <f>SUM(J122:J125)</f>
        <v>68938846</v>
      </c>
      <c r="K126" s="39">
        <f t="shared" si="26"/>
        <v>0.31538924100903393</v>
      </c>
      <c r="L126" s="34">
        <f>SUM(L122:L125)</f>
        <v>0</v>
      </c>
      <c r="M126" s="39">
        <f t="shared" si="27"/>
        <v>0</v>
      </c>
      <c r="N126" s="34">
        <f t="shared" si="28"/>
        <v>136025479</v>
      </c>
      <c r="O126" s="39">
        <f t="shared" si="29"/>
        <v>0.62230476819557268</v>
      </c>
      <c r="P126" s="34">
        <f>SUM(P122:P125)</f>
        <v>26593325</v>
      </c>
      <c r="Q126" s="34">
        <f>SUM(Q122:Q125)</f>
        <v>265318967</v>
      </c>
      <c r="R126" s="34">
        <f>SUM(R122:R125)</f>
        <v>241149171</v>
      </c>
      <c r="S126" s="34">
        <f>SUM(S122:S125)</f>
        <v>81000618</v>
      </c>
      <c r="T126" s="39">
        <f t="shared" si="30"/>
        <v>0.33589424199181678</v>
      </c>
      <c r="U126" s="39">
        <f t="shared" si="31"/>
        <v>1.5923364603711647</v>
      </c>
    </row>
    <row r="127" spans="1:21" ht="13" x14ac:dyDescent="0.3">
      <c r="A127" s="18" t="s">
        <v>29</v>
      </c>
      <c r="B127" s="12" t="s">
        <v>230</v>
      </c>
      <c r="C127" s="11" t="s">
        <v>231</v>
      </c>
      <c r="D127" s="33">
        <v>10387822</v>
      </c>
      <c r="E127" s="33">
        <v>10559822</v>
      </c>
      <c r="F127" s="33">
        <v>45274</v>
      </c>
      <c r="G127" s="38">
        <f t="shared" si="24"/>
        <v>4.3583727175918107E-3</v>
      </c>
      <c r="H127" s="33">
        <v>282958</v>
      </c>
      <c r="I127" s="38">
        <f t="shared" si="25"/>
        <v>2.7239396285381093E-2</v>
      </c>
      <c r="J127" s="33">
        <v>2623245</v>
      </c>
      <c r="K127" s="38">
        <f t="shared" si="26"/>
        <v>0.24841753961383062</v>
      </c>
      <c r="L127" s="33">
        <v>0</v>
      </c>
      <c r="M127" s="38">
        <f t="shared" si="27"/>
        <v>0</v>
      </c>
      <c r="N127" s="33">
        <f t="shared" si="28"/>
        <v>2951477</v>
      </c>
      <c r="O127" s="38">
        <f t="shared" si="29"/>
        <v>0.27950063931001867</v>
      </c>
      <c r="P127" s="33">
        <v>554961</v>
      </c>
      <c r="Q127" s="33">
        <v>10034788</v>
      </c>
      <c r="R127" s="33">
        <v>10034788</v>
      </c>
      <c r="S127" s="33">
        <v>3218295</v>
      </c>
      <c r="T127" s="38">
        <f t="shared" si="30"/>
        <v>0.32071380082967371</v>
      </c>
      <c r="U127" s="38">
        <f t="shared" si="31"/>
        <v>3.7268997280890011</v>
      </c>
    </row>
    <row r="128" spans="1:21" ht="13" x14ac:dyDescent="0.3">
      <c r="A128" s="18" t="s">
        <v>29</v>
      </c>
      <c r="B128" s="12" t="s">
        <v>232</v>
      </c>
      <c r="C128" s="11" t="s">
        <v>233</v>
      </c>
      <c r="D128" s="33">
        <v>12506379</v>
      </c>
      <c r="E128" s="33">
        <v>14965481</v>
      </c>
      <c r="F128" s="33">
        <v>1705628</v>
      </c>
      <c r="G128" s="38">
        <f t="shared" si="24"/>
        <v>0.13638064223065685</v>
      </c>
      <c r="H128" s="33">
        <v>5289062</v>
      </c>
      <c r="I128" s="38">
        <f t="shared" si="25"/>
        <v>0.4229091410071612</v>
      </c>
      <c r="J128" s="33">
        <v>984557</v>
      </c>
      <c r="K128" s="38">
        <f t="shared" si="26"/>
        <v>6.5788530285127489E-2</v>
      </c>
      <c r="L128" s="33">
        <v>0</v>
      </c>
      <c r="M128" s="38">
        <f t="shared" si="27"/>
        <v>0</v>
      </c>
      <c r="N128" s="33">
        <f t="shared" si="28"/>
        <v>7979247</v>
      </c>
      <c r="O128" s="38">
        <f t="shared" si="29"/>
        <v>0.53317678195575535</v>
      </c>
      <c r="P128" s="33">
        <v>1421540</v>
      </c>
      <c r="Q128" s="33">
        <v>11817371</v>
      </c>
      <c r="R128" s="33">
        <v>28525653</v>
      </c>
      <c r="S128" s="33">
        <v>3830016</v>
      </c>
      <c r="T128" s="38">
        <f t="shared" si="30"/>
        <v>0.1342656730767916</v>
      </c>
      <c r="U128" s="38">
        <f t="shared" si="31"/>
        <v>-0.30740112835375721</v>
      </c>
    </row>
    <row r="129" spans="1:21" ht="13" x14ac:dyDescent="0.3">
      <c r="A129" s="18" t="s">
        <v>29</v>
      </c>
      <c r="B129" s="12" t="s">
        <v>234</v>
      </c>
      <c r="C129" s="11" t="s">
        <v>235</v>
      </c>
      <c r="D129" s="33">
        <v>19092584</v>
      </c>
      <c r="E129" s="33">
        <v>21407882</v>
      </c>
      <c r="F129" s="33">
        <v>1483203</v>
      </c>
      <c r="G129" s="38">
        <f t="shared" si="24"/>
        <v>7.7684770170449433E-2</v>
      </c>
      <c r="H129" s="33">
        <v>6440734</v>
      </c>
      <c r="I129" s="38">
        <f t="shared" si="25"/>
        <v>0.33734218479803468</v>
      </c>
      <c r="J129" s="33">
        <v>5398331</v>
      </c>
      <c r="K129" s="38">
        <f t="shared" si="26"/>
        <v>0.25216558088277952</v>
      </c>
      <c r="L129" s="33">
        <v>0</v>
      </c>
      <c r="M129" s="38">
        <f t="shared" si="27"/>
        <v>0</v>
      </c>
      <c r="N129" s="33">
        <f t="shared" si="28"/>
        <v>13322268</v>
      </c>
      <c r="O129" s="38">
        <f t="shared" si="29"/>
        <v>0.62230668124945754</v>
      </c>
      <c r="P129" s="33">
        <v>4598883</v>
      </c>
      <c r="Q129" s="33">
        <v>14066280</v>
      </c>
      <c r="R129" s="33">
        <v>19357652</v>
      </c>
      <c r="S129" s="33">
        <v>16660735</v>
      </c>
      <c r="T129" s="38">
        <f t="shared" si="30"/>
        <v>0.86067953902673733</v>
      </c>
      <c r="U129" s="38">
        <f t="shared" si="31"/>
        <v>0.17383525521305931</v>
      </c>
    </row>
    <row r="130" spans="1:21" ht="13" x14ac:dyDescent="0.3">
      <c r="A130" s="18" t="s">
        <v>29</v>
      </c>
      <c r="B130" s="12" t="s">
        <v>236</v>
      </c>
      <c r="C130" s="11" t="s">
        <v>237</v>
      </c>
      <c r="D130" s="33">
        <v>14084378</v>
      </c>
      <c r="E130" s="33">
        <v>13340338</v>
      </c>
      <c r="F130" s="33">
        <v>2295145</v>
      </c>
      <c r="G130" s="38">
        <f t="shared" si="24"/>
        <v>0.16295678801009175</v>
      </c>
      <c r="H130" s="33">
        <v>2938166</v>
      </c>
      <c r="I130" s="38">
        <f t="shared" si="25"/>
        <v>0.20861169730037066</v>
      </c>
      <c r="J130" s="33">
        <v>2223721</v>
      </c>
      <c r="K130" s="38">
        <f t="shared" si="26"/>
        <v>0.16669150361857399</v>
      </c>
      <c r="L130" s="33">
        <v>0</v>
      </c>
      <c r="M130" s="38">
        <f t="shared" si="27"/>
        <v>0</v>
      </c>
      <c r="N130" s="33">
        <f t="shared" si="28"/>
        <v>7457032</v>
      </c>
      <c r="O130" s="38">
        <f t="shared" si="29"/>
        <v>0.55898373789329781</v>
      </c>
      <c r="P130" s="33">
        <v>1483900</v>
      </c>
      <c r="Q130" s="33">
        <v>15896560</v>
      </c>
      <c r="R130" s="33">
        <v>21539311</v>
      </c>
      <c r="S130" s="33">
        <v>6327316</v>
      </c>
      <c r="T130" s="38">
        <f t="shared" si="30"/>
        <v>0.29375665730440498</v>
      </c>
      <c r="U130" s="38">
        <f t="shared" si="31"/>
        <v>0.4985652672012939</v>
      </c>
    </row>
    <row r="131" spans="1:21" ht="13" x14ac:dyDescent="0.3">
      <c r="A131" s="18" t="s">
        <v>44</v>
      </c>
      <c r="B131" s="12" t="s">
        <v>238</v>
      </c>
      <c r="C131" s="11" t="s">
        <v>239</v>
      </c>
      <c r="D131" s="33">
        <v>36731201</v>
      </c>
      <c r="E131" s="33">
        <v>29938595</v>
      </c>
      <c r="F131" s="33">
        <v>8496561</v>
      </c>
      <c r="G131" s="38">
        <f t="shared" si="24"/>
        <v>0.23131726621190524</v>
      </c>
      <c r="H131" s="33">
        <v>4318336</v>
      </c>
      <c r="I131" s="38">
        <f t="shared" si="25"/>
        <v>0.11756588084337345</v>
      </c>
      <c r="J131" s="33">
        <v>5476427</v>
      </c>
      <c r="K131" s="38">
        <f t="shared" si="26"/>
        <v>0.18292197746754649</v>
      </c>
      <c r="L131" s="33">
        <v>0</v>
      </c>
      <c r="M131" s="38">
        <f t="shared" si="27"/>
        <v>0</v>
      </c>
      <c r="N131" s="33">
        <f t="shared" si="28"/>
        <v>18291324</v>
      </c>
      <c r="O131" s="38">
        <f t="shared" si="29"/>
        <v>0.61096133602795988</v>
      </c>
      <c r="P131" s="33">
        <v>6183217</v>
      </c>
      <c r="Q131" s="33">
        <v>35427744</v>
      </c>
      <c r="R131" s="33">
        <v>35857732</v>
      </c>
      <c r="S131" s="33">
        <v>16046782</v>
      </c>
      <c r="T131" s="38">
        <f t="shared" si="30"/>
        <v>0.44751246397848027</v>
      </c>
      <c r="U131" s="38">
        <f t="shared" si="31"/>
        <v>-0.11430781096636267</v>
      </c>
    </row>
    <row r="132" spans="1:21" ht="14" x14ac:dyDescent="0.3">
      <c r="A132" s="19" t="s">
        <v>0</v>
      </c>
      <c r="B132" s="14" t="s">
        <v>240</v>
      </c>
      <c r="C132" s="13" t="s">
        <v>0</v>
      </c>
      <c r="D132" s="34">
        <f>SUM(D127:D131)</f>
        <v>92802364</v>
      </c>
      <c r="E132" s="34">
        <f>SUM(E127:E131)</f>
        <v>90212118</v>
      </c>
      <c r="F132" s="34">
        <f>SUM(F127:F131)</f>
        <v>14025811</v>
      </c>
      <c r="G132" s="39">
        <f t="shared" si="24"/>
        <v>0.15113635467303396</v>
      </c>
      <c r="H132" s="34">
        <f>SUM(H127:H131)</f>
        <v>19269256</v>
      </c>
      <c r="I132" s="39">
        <f t="shared" si="25"/>
        <v>0.20763755543985926</v>
      </c>
      <c r="J132" s="34">
        <f>SUM(J127:J131)</f>
        <v>16706281</v>
      </c>
      <c r="K132" s="39">
        <f t="shared" si="26"/>
        <v>0.18518887894861308</v>
      </c>
      <c r="L132" s="34">
        <f>SUM(L127:L131)</f>
        <v>0</v>
      </c>
      <c r="M132" s="39">
        <f t="shared" si="27"/>
        <v>0</v>
      </c>
      <c r="N132" s="34">
        <f t="shared" si="28"/>
        <v>50001348</v>
      </c>
      <c r="O132" s="39">
        <f t="shared" si="29"/>
        <v>0.5542642065005059</v>
      </c>
      <c r="P132" s="34">
        <f>SUM(P127:P131)</f>
        <v>14242501</v>
      </c>
      <c r="Q132" s="34">
        <f>SUM(Q127:Q131)</f>
        <v>87242743</v>
      </c>
      <c r="R132" s="34">
        <f>SUM(R127:R131)</f>
        <v>115315136</v>
      </c>
      <c r="S132" s="34">
        <f>SUM(S127:S131)</f>
        <v>46083144</v>
      </c>
      <c r="T132" s="39">
        <f t="shared" si="30"/>
        <v>0.39962788579636244</v>
      </c>
      <c r="U132" s="39">
        <f t="shared" si="31"/>
        <v>0.17298787621640321</v>
      </c>
    </row>
    <row r="133" spans="1:21" ht="13" x14ac:dyDescent="0.3">
      <c r="A133" s="18" t="s">
        <v>29</v>
      </c>
      <c r="B133" s="12" t="s">
        <v>241</v>
      </c>
      <c r="C133" s="11" t="s">
        <v>242</v>
      </c>
      <c r="D133" s="33">
        <v>85704025</v>
      </c>
      <c r="E133" s="33">
        <v>80996410</v>
      </c>
      <c r="F133" s="33">
        <v>18902753</v>
      </c>
      <c r="G133" s="38">
        <f t="shared" si="24"/>
        <v>0.22055852102628787</v>
      </c>
      <c r="H133" s="33">
        <v>19563899</v>
      </c>
      <c r="I133" s="38">
        <f t="shared" si="25"/>
        <v>0.22827281449150141</v>
      </c>
      <c r="J133" s="33">
        <v>19436318</v>
      </c>
      <c r="K133" s="38">
        <f t="shared" si="26"/>
        <v>0.23996517870359932</v>
      </c>
      <c r="L133" s="33">
        <v>0</v>
      </c>
      <c r="M133" s="38">
        <f t="shared" si="27"/>
        <v>0</v>
      </c>
      <c r="N133" s="33">
        <f t="shared" si="28"/>
        <v>57902970</v>
      </c>
      <c r="O133" s="38">
        <f t="shared" si="29"/>
        <v>0.71488316580944755</v>
      </c>
      <c r="P133" s="33">
        <v>20228181</v>
      </c>
      <c r="Q133" s="33">
        <v>43541957</v>
      </c>
      <c r="R133" s="33">
        <v>83736234</v>
      </c>
      <c r="S133" s="33">
        <v>51699561</v>
      </c>
      <c r="T133" s="38">
        <f t="shared" si="30"/>
        <v>0.61740967476516795</v>
      </c>
      <c r="U133" s="38">
        <f t="shared" si="31"/>
        <v>-3.9146525335125304E-2</v>
      </c>
    </row>
    <row r="134" spans="1:21" ht="13" x14ac:dyDescent="0.3">
      <c r="A134" s="18" t="s">
        <v>29</v>
      </c>
      <c r="B134" s="12" t="s">
        <v>243</v>
      </c>
      <c r="C134" s="11" t="s">
        <v>244</v>
      </c>
      <c r="D134" s="33">
        <v>4152916</v>
      </c>
      <c r="E134" s="33">
        <v>3545916</v>
      </c>
      <c r="F134" s="33">
        <v>177186</v>
      </c>
      <c r="G134" s="38">
        <f t="shared" si="24"/>
        <v>4.2665442787670156E-2</v>
      </c>
      <c r="H134" s="33">
        <v>742787</v>
      </c>
      <c r="I134" s="38">
        <f t="shared" si="25"/>
        <v>0.17885914379197654</v>
      </c>
      <c r="J134" s="33">
        <v>672378</v>
      </c>
      <c r="K134" s="38">
        <f t="shared" si="26"/>
        <v>0.18962039709908526</v>
      </c>
      <c r="L134" s="33">
        <v>0</v>
      </c>
      <c r="M134" s="38">
        <f t="shared" si="27"/>
        <v>0</v>
      </c>
      <c r="N134" s="33">
        <f t="shared" si="28"/>
        <v>1592351</v>
      </c>
      <c r="O134" s="38">
        <f t="shared" si="29"/>
        <v>0.44906619333340103</v>
      </c>
      <c r="P134" s="33">
        <v>853563</v>
      </c>
      <c r="Q134" s="33">
        <v>4846129</v>
      </c>
      <c r="R134" s="33">
        <v>4190092</v>
      </c>
      <c r="S134" s="33">
        <v>1833779</v>
      </c>
      <c r="T134" s="38">
        <f t="shared" si="30"/>
        <v>0.43764647649741339</v>
      </c>
      <c r="U134" s="38">
        <f t="shared" si="31"/>
        <v>-0.21226904165246152</v>
      </c>
    </row>
    <row r="135" spans="1:21" ht="13" x14ac:dyDescent="0.3">
      <c r="A135" s="18" t="s">
        <v>29</v>
      </c>
      <c r="B135" s="12" t="s">
        <v>245</v>
      </c>
      <c r="C135" s="11" t="s">
        <v>246</v>
      </c>
      <c r="D135" s="33">
        <v>46420872</v>
      </c>
      <c r="E135" s="33">
        <v>37580772</v>
      </c>
      <c r="F135" s="33">
        <v>26002150</v>
      </c>
      <c r="G135" s="38">
        <f t="shared" si="24"/>
        <v>0.56013919772984877</v>
      </c>
      <c r="H135" s="33">
        <v>23115202</v>
      </c>
      <c r="I135" s="38">
        <f t="shared" si="25"/>
        <v>0.49794846594006248</v>
      </c>
      <c r="J135" s="33">
        <v>9398373</v>
      </c>
      <c r="K135" s="38">
        <f t="shared" si="26"/>
        <v>0.25008461774015711</v>
      </c>
      <c r="L135" s="33">
        <v>0</v>
      </c>
      <c r="M135" s="38">
        <f t="shared" si="27"/>
        <v>0</v>
      </c>
      <c r="N135" s="33">
        <f t="shared" si="28"/>
        <v>58515725</v>
      </c>
      <c r="O135" s="38">
        <f t="shared" si="29"/>
        <v>1.557065538728156</v>
      </c>
      <c r="P135" s="33">
        <v>16959013</v>
      </c>
      <c r="Q135" s="33">
        <v>43175819</v>
      </c>
      <c r="R135" s="33">
        <v>52152135</v>
      </c>
      <c r="S135" s="33">
        <v>37183508</v>
      </c>
      <c r="T135" s="38">
        <f t="shared" si="30"/>
        <v>0.71298151072818017</v>
      </c>
      <c r="U135" s="38">
        <f t="shared" si="31"/>
        <v>-0.44581839756830188</v>
      </c>
    </row>
    <row r="136" spans="1:21" ht="13" x14ac:dyDescent="0.3">
      <c r="A136" s="18" t="s">
        <v>44</v>
      </c>
      <c r="B136" s="12" t="s">
        <v>247</v>
      </c>
      <c r="C136" s="11" t="s">
        <v>248</v>
      </c>
      <c r="D136" s="33">
        <v>16416102</v>
      </c>
      <c r="E136" s="33">
        <v>16115997</v>
      </c>
      <c r="F136" s="33">
        <v>2706885</v>
      </c>
      <c r="G136" s="38">
        <f t="shared" si="24"/>
        <v>0.16489206755659777</v>
      </c>
      <c r="H136" s="33">
        <v>2801525</v>
      </c>
      <c r="I136" s="38">
        <f t="shared" si="25"/>
        <v>0.1706571389480889</v>
      </c>
      <c r="J136" s="33">
        <v>3654355</v>
      </c>
      <c r="K136" s="38">
        <f t="shared" si="26"/>
        <v>0.22675326881731239</v>
      </c>
      <c r="L136" s="33">
        <v>0</v>
      </c>
      <c r="M136" s="38">
        <f t="shared" si="27"/>
        <v>0</v>
      </c>
      <c r="N136" s="33">
        <f t="shared" si="28"/>
        <v>9162765</v>
      </c>
      <c r="O136" s="38">
        <f t="shared" si="29"/>
        <v>0.56855092489778947</v>
      </c>
      <c r="P136" s="33">
        <v>2726573</v>
      </c>
      <c r="Q136" s="33">
        <v>19582377</v>
      </c>
      <c r="R136" s="33">
        <v>16049183</v>
      </c>
      <c r="S136" s="33">
        <v>5626750</v>
      </c>
      <c r="T136" s="38">
        <f t="shared" si="30"/>
        <v>0.35059417043222696</v>
      </c>
      <c r="U136" s="38">
        <f t="shared" si="31"/>
        <v>0.34027403630858233</v>
      </c>
    </row>
    <row r="137" spans="1:21" ht="14" x14ac:dyDescent="0.3">
      <c r="A137" s="19" t="s">
        <v>0</v>
      </c>
      <c r="B137" s="14" t="s">
        <v>249</v>
      </c>
      <c r="C137" s="13" t="s">
        <v>0</v>
      </c>
      <c r="D137" s="34">
        <f>SUM(D133:D136)</f>
        <v>152693915</v>
      </c>
      <c r="E137" s="34">
        <f>SUM(E133:E136)</f>
        <v>138239095</v>
      </c>
      <c r="F137" s="34">
        <f>SUM(F133:F136)</f>
        <v>47788974</v>
      </c>
      <c r="G137" s="39">
        <f t="shared" ref="G137:G170" si="32">IF(($D137     =0),0,($F137     /$D137     ))</f>
        <v>0.3129723538753984</v>
      </c>
      <c r="H137" s="34">
        <f>SUM(H133:H136)</f>
        <v>46223413</v>
      </c>
      <c r="I137" s="39">
        <f t="shared" ref="I137:I170" si="33">IF(($D137     =0),0,($H137     /$D137     ))</f>
        <v>0.30271941746991032</v>
      </c>
      <c r="J137" s="34">
        <f>SUM(J133:J136)</f>
        <v>33161424</v>
      </c>
      <c r="K137" s="39">
        <f t="shared" ref="K137:K170" si="34">IF(($E137     =0),0,($J137     /$E137     ))</f>
        <v>0.23988455653590615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     +$J137</f>
        <v>127173811</v>
      </c>
      <c r="O137" s="39">
        <f t="shared" ref="O137:O170" si="37">IF(($E137     =0),0,($N137     /$E137     ))</f>
        <v>0.91995546556493302</v>
      </c>
      <c r="P137" s="34">
        <f>SUM(P133:P136)</f>
        <v>40767330</v>
      </c>
      <c r="Q137" s="34">
        <f>SUM(Q133:Q136)</f>
        <v>111146282</v>
      </c>
      <c r="R137" s="34">
        <f>SUM(R133:R136)</f>
        <v>156127644</v>
      </c>
      <c r="S137" s="34">
        <f>SUM(S133:S136)</f>
        <v>96343598</v>
      </c>
      <c r="T137" s="39">
        <f t="shared" ref="T137:T170" si="38">IF(($R137     =0),0,($S137     /$R137     ))</f>
        <v>0.61708225098176717</v>
      </c>
      <c r="U137" s="39">
        <f t="shared" ref="U137:U170" si="39">IF(($P137     =0),0,(($J137     /$P137     )-1))</f>
        <v>-0.18656865681416956</v>
      </c>
    </row>
    <row r="138" spans="1:21" ht="13" x14ac:dyDescent="0.3">
      <c r="A138" s="18" t="s">
        <v>29</v>
      </c>
      <c r="B138" s="12" t="s">
        <v>250</v>
      </c>
      <c r="C138" s="11" t="s">
        <v>251</v>
      </c>
      <c r="D138" s="33">
        <v>23934961</v>
      </c>
      <c r="E138" s="33">
        <v>25284961</v>
      </c>
      <c r="F138" s="33">
        <v>4542552</v>
      </c>
      <c r="G138" s="38">
        <f t="shared" si="32"/>
        <v>0.18978731571779039</v>
      </c>
      <c r="H138" s="33">
        <v>4717171</v>
      </c>
      <c r="I138" s="38">
        <f t="shared" si="33"/>
        <v>0.19708287805440752</v>
      </c>
      <c r="J138" s="33">
        <v>5576894</v>
      </c>
      <c r="K138" s="38">
        <f t="shared" si="34"/>
        <v>0.22056170068840525</v>
      </c>
      <c r="L138" s="33">
        <v>0</v>
      </c>
      <c r="M138" s="38">
        <f t="shared" si="35"/>
        <v>0</v>
      </c>
      <c r="N138" s="33">
        <f t="shared" si="36"/>
        <v>14836617</v>
      </c>
      <c r="O138" s="38">
        <f t="shared" si="37"/>
        <v>0.58677634503766884</v>
      </c>
      <c r="P138" s="33">
        <v>3835091</v>
      </c>
      <c r="Q138" s="33">
        <v>19168040</v>
      </c>
      <c r="R138" s="33">
        <v>20023040</v>
      </c>
      <c r="S138" s="33">
        <v>12494166</v>
      </c>
      <c r="T138" s="38">
        <f t="shared" si="38"/>
        <v>0.62398946413731382</v>
      </c>
      <c r="U138" s="38">
        <f t="shared" si="39"/>
        <v>0.45417514212830934</v>
      </c>
    </row>
    <row r="139" spans="1:21" ht="13" x14ac:dyDescent="0.3">
      <c r="A139" s="18" t="s">
        <v>29</v>
      </c>
      <c r="B139" s="12" t="s">
        <v>252</v>
      </c>
      <c r="C139" s="11" t="s">
        <v>253</v>
      </c>
      <c r="D139" s="33">
        <v>20310239</v>
      </c>
      <c r="E139" s="33">
        <v>24203507</v>
      </c>
      <c r="F139" s="33">
        <v>4553601</v>
      </c>
      <c r="G139" s="38">
        <f t="shared" si="32"/>
        <v>0.22420223612336615</v>
      </c>
      <c r="H139" s="33">
        <v>13264083</v>
      </c>
      <c r="I139" s="38">
        <f t="shared" si="33"/>
        <v>0.65307370336705539</v>
      </c>
      <c r="J139" s="33">
        <v>3816435</v>
      </c>
      <c r="K139" s="38">
        <f t="shared" si="34"/>
        <v>0.15768107489546865</v>
      </c>
      <c r="L139" s="33">
        <v>0</v>
      </c>
      <c r="M139" s="38">
        <f t="shared" si="35"/>
        <v>0</v>
      </c>
      <c r="N139" s="33">
        <f t="shared" si="36"/>
        <v>21634119</v>
      </c>
      <c r="O139" s="38">
        <f t="shared" si="37"/>
        <v>0.89384232623809434</v>
      </c>
      <c r="P139" s="33">
        <v>2741059</v>
      </c>
      <c r="Q139" s="33">
        <v>27553084</v>
      </c>
      <c r="R139" s="33">
        <v>15027530</v>
      </c>
      <c r="S139" s="33">
        <v>9348098</v>
      </c>
      <c r="T139" s="38">
        <f t="shared" si="38"/>
        <v>0.62206483700248805</v>
      </c>
      <c r="U139" s="38">
        <f t="shared" si="39"/>
        <v>0.39232136192617517</v>
      </c>
    </row>
    <row r="140" spans="1:21" ht="13" x14ac:dyDescent="0.3">
      <c r="A140" s="18" t="s">
        <v>29</v>
      </c>
      <c r="B140" s="12" t="s">
        <v>254</v>
      </c>
      <c r="C140" s="11" t="s">
        <v>255</v>
      </c>
      <c r="D140" s="33">
        <v>15579413</v>
      </c>
      <c r="E140" s="33">
        <v>16635866</v>
      </c>
      <c r="F140" s="33">
        <v>1998537</v>
      </c>
      <c r="G140" s="38">
        <f t="shared" si="32"/>
        <v>0.12828063547708762</v>
      </c>
      <c r="H140" s="33">
        <v>3075413</v>
      </c>
      <c r="I140" s="38">
        <f t="shared" si="33"/>
        <v>0.19740236682858334</v>
      </c>
      <c r="J140" s="33">
        <v>5236692</v>
      </c>
      <c r="K140" s="38">
        <f t="shared" si="34"/>
        <v>0.31478325204110202</v>
      </c>
      <c r="L140" s="33">
        <v>0</v>
      </c>
      <c r="M140" s="38">
        <f t="shared" si="35"/>
        <v>0</v>
      </c>
      <c r="N140" s="33">
        <f t="shared" si="36"/>
        <v>10310642</v>
      </c>
      <c r="O140" s="38">
        <f t="shared" si="37"/>
        <v>0.61978390544862527</v>
      </c>
      <c r="P140" s="33">
        <v>1954554</v>
      </c>
      <c r="Q140" s="33">
        <v>15423474</v>
      </c>
      <c r="R140" s="33">
        <v>12733474</v>
      </c>
      <c r="S140" s="33">
        <v>5611776</v>
      </c>
      <c r="T140" s="38">
        <f t="shared" si="38"/>
        <v>0.4407105240879276</v>
      </c>
      <c r="U140" s="38">
        <f t="shared" si="39"/>
        <v>1.6792260536163237</v>
      </c>
    </row>
    <row r="141" spans="1:21" ht="13" x14ac:dyDescent="0.3">
      <c r="A141" s="18" t="s">
        <v>29</v>
      </c>
      <c r="B141" s="12" t="s">
        <v>256</v>
      </c>
      <c r="C141" s="11" t="s">
        <v>257</v>
      </c>
      <c r="D141" s="33">
        <v>13857794</v>
      </c>
      <c r="E141" s="33">
        <v>15850169</v>
      </c>
      <c r="F141" s="33">
        <v>3210525</v>
      </c>
      <c r="G141" s="38">
        <f t="shared" si="32"/>
        <v>0.23167648472765578</v>
      </c>
      <c r="H141" s="33">
        <v>7811607</v>
      </c>
      <c r="I141" s="38">
        <f t="shared" si="33"/>
        <v>0.56369772851292199</v>
      </c>
      <c r="J141" s="33">
        <v>1543324</v>
      </c>
      <c r="K141" s="38">
        <f t="shared" si="34"/>
        <v>9.7369561169978691E-2</v>
      </c>
      <c r="L141" s="33">
        <v>0</v>
      </c>
      <c r="M141" s="38">
        <f t="shared" si="35"/>
        <v>0</v>
      </c>
      <c r="N141" s="33">
        <f t="shared" si="36"/>
        <v>12565456</v>
      </c>
      <c r="O141" s="38">
        <f t="shared" si="37"/>
        <v>0.79276479638797537</v>
      </c>
      <c r="P141" s="33">
        <v>2183897</v>
      </c>
      <c r="Q141" s="33">
        <v>12841285</v>
      </c>
      <c r="R141" s="33">
        <v>13701620</v>
      </c>
      <c r="S141" s="33">
        <v>7812769</v>
      </c>
      <c r="T141" s="38">
        <f t="shared" si="38"/>
        <v>0.57020768347100559</v>
      </c>
      <c r="U141" s="38">
        <f t="shared" si="39"/>
        <v>-0.29331648882708294</v>
      </c>
    </row>
    <row r="142" spans="1:21" ht="13" x14ac:dyDescent="0.3">
      <c r="A142" s="18" t="s">
        <v>29</v>
      </c>
      <c r="B142" s="12" t="s">
        <v>258</v>
      </c>
      <c r="C142" s="11" t="s">
        <v>259</v>
      </c>
      <c r="D142" s="33">
        <v>15305856</v>
      </c>
      <c r="E142" s="33">
        <v>21065673</v>
      </c>
      <c r="F142" s="33">
        <v>3446324</v>
      </c>
      <c r="G142" s="38">
        <f t="shared" si="32"/>
        <v>0.22516375431730182</v>
      </c>
      <c r="H142" s="33">
        <v>5065796</v>
      </c>
      <c r="I142" s="38">
        <f t="shared" si="33"/>
        <v>0.33097110021157916</v>
      </c>
      <c r="J142" s="33">
        <v>2796754</v>
      </c>
      <c r="K142" s="38">
        <f t="shared" si="34"/>
        <v>0.13276357228178753</v>
      </c>
      <c r="L142" s="33">
        <v>0</v>
      </c>
      <c r="M142" s="38">
        <f t="shared" si="35"/>
        <v>0</v>
      </c>
      <c r="N142" s="33">
        <f t="shared" si="36"/>
        <v>11308874</v>
      </c>
      <c r="O142" s="38">
        <f t="shared" si="37"/>
        <v>0.53683896071110571</v>
      </c>
      <c r="P142" s="33">
        <v>2983454</v>
      </c>
      <c r="Q142" s="33">
        <v>15645251</v>
      </c>
      <c r="R142" s="33">
        <v>12472913</v>
      </c>
      <c r="S142" s="33">
        <v>8047950</v>
      </c>
      <c r="T142" s="38">
        <f t="shared" si="38"/>
        <v>0.64523419669486992</v>
      </c>
      <c r="U142" s="38">
        <f t="shared" si="39"/>
        <v>-6.257847447957976E-2</v>
      </c>
    </row>
    <row r="143" spans="1:21" ht="13" x14ac:dyDescent="0.3">
      <c r="A143" s="18" t="s">
        <v>44</v>
      </c>
      <c r="B143" s="12" t="s">
        <v>260</v>
      </c>
      <c r="C143" s="11" t="s">
        <v>261</v>
      </c>
      <c r="D143" s="33">
        <v>28693258</v>
      </c>
      <c r="E143" s="33">
        <v>26897858</v>
      </c>
      <c r="F143" s="33">
        <v>5024613</v>
      </c>
      <c r="G143" s="38">
        <f t="shared" si="32"/>
        <v>0.17511476040817672</v>
      </c>
      <c r="H143" s="33">
        <v>9132014</v>
      </c>
      <c r="I143" s="38">
        <f t="shared" si="33"/>
        <v>0.31826340529193303</v>
      </c>
      <c r="J143" s="33">
        <v>3728574</v>
      </c>
      <c r="K143" s="38">
        <f t="shared" si="34"/>
        <v>0.13861973693221222</v>
      </c>
      <c r="L143" s="33">
        <v>0</v>
      </c>
      <c r="M143" s="38">
        <f t="shared" si="35"/>
        <v>0</v>
      </c>
      <c r="N143" s="33">
        <f t="shared" si="36"/>
        <v>17885201</v>
      </c>
      <c r="O143" s="38">
        <f t="shared" si="37"/>
        <v>0.66493030783343421</v>
      </c>
      <c r="P143" s="33">
        <v>4378535</v>
      </c>
      <c r="Q143" s="33">
        <v>20501838</v>
      </c>
      <c r="R143" s="33">
        <v>20968588</v>
      </c>
      <c r="S143" s="33">
        <v>14202930</v>
      </c>
      <c r="T143" s="38">
        <f t="shared" si="38"/>
        <v>0.67734317637410779</v>
      </c>
      <c r="U143" s="38">
        <f t="shared" si="39"/>
        <v>-0.14844257268698324</v>
      </c>
    </row>
    <row r="144" spans="1:21" ht="14" x14ac:dyDescent="0.3">
      <c r="A144" s="19" t="s">
        <v>0</v>
      </c>
      <c r="B144" s="14" t="s">
        <v>262</v>
      </c>
      <c r="C144" s="13" t="s">
        <v>0</v>
      </c>
      <c r="D144" s="34">
        <f>SUM(D138:D143)</f>
        <v>117681521</v>
      </c>
      <c r="E144" s="34">
        <f>SUM(E138:E143)</f>
        <v>129938034</v>
      </c>
      <c r="F144" s="34">
        <f>SUM(F138:F143)</f>
        <v>22776152</v>
      </c>
      <c r="G144" s="39">
        <f t="shared" si="32"/>
        <v>0.19354059844280905</v>
      </c>
      <c r="H144" s="34">
        <f>SUM(H138:H143)</f>
        <v>43066084</v>
      </c>
      <c r="I144" s="39">
        <f t="shared" si="33"/>
        <v>0.36595451549270852</v>
      </c>
      <c r="J144" s="34">
        <f>SUM(J138:J143)</f>
        <v>22698673</v>
      </c>
      <c r="K144" s="39">
        <f t="shared" si="34"/>
        <v>0.1746884441856339</v>
      </c>
      <c r="L144" s="34">
        <f>SUM(L138:L143)</f>
        <v>0</v>
      </c>
      <c r="M144" s="39">
        <f t="shared" si="35"/>
        <v>0</v>
      </c>
      <c r="N144" s="34">
        <f t="shared" si="36"/>
        <v>88540909</v>
      </c>
      <c r="O144" s="39">
        <f t="shared" si="37"/>
        <v>0.68140871671184433</v>
      </c>
      <c r="P144" s="34">
        <f>SUM(P138:P143)</f>
        <v>18076590</v>
      </c>
      <c r="Q144" s="34">
        <f>SUM(Q138:Q143)</f>
        <v>111132972</v>
      </c>
      <c r="R144" s="34">
        <f>SUM(R138:R143)</f>
        <v>94927165</v>
      </c>
      <c r="S144" s="34">
        <f>SUM(S138:S143)</f>
        <v>57517689</v>
      </c>
      <c r="T144" s="39">
        <f t="shared" si="38"/>
        <v>0.60591390251673483</v>
      </c>
      <c r="U144" s="39">
        <f t="shared" si="39"/>
        <v>0.25569440917783726</v>
      </c>
    </row>
    <row r="145" spans="1:21" ht="13" x14ac:dyDescent="0.3">
      <c r="A145" s="18" t="s">
        <v>29</v>
      </c>
      <c r="B145" s="12" t="s">
        <v>263</v>
      </c>
      <c r="C145" s="11" t="s">
        <v>264</v>
      </c>
      <c r="D145" s="33">
        <v>33163293</v>
      </c>
      <c r="E145" s="33">
        <v>28602081</v>
      </c>
      <c r="F145" s="33">
        <v>4053684</v>
      </c>
      <c r="G145" s="38">
        <f t="shared" si="32"/>
        <v>0.12223406161746363</v>
      </c>
      <c r="H145" s="33">
        <v>5704448</v>
      </c>
      <c r="I145" s="38">
        <f t="shared" si="33"/>
        <v>0.17201090374227915</v>
      </c>
      <c r="J145" s="33">
        <v>3887613</v>
      </c>
      <c r="K145" s="38">
        <f t="shared" si="34"/>
        <v>0.13592063458599393</v>
      </c>
      <c r="L145" s="33">
        <v>0</v>
      </c>
      <c r="M145" s="38">
        <f t="shared" si="35"/>
        <v>0</v>
      </c>
      <c r="N145" s="33">
        <f t="shared" si="36"/>
        <v>13645745</v>
      </c>
      <c r="O145" s="38">
        <f t="shared" si="37"/>
        <v>0.47708923696845695</v>
      </c>
      <c r="P145" s="33">
        <v>4606061</v>
      </c>
      <c r="Q145" s="33">
        <v>29243438</v>
      </c>
      <c r="R145" s="33">
        <v>29294758</v>
      </c>
      <c r="S145" s="33">
        <v>15317381</v>
      </c>
      <c r="T145" s="38">
        <f t="shared" si="38"/>
        <v>0.52287105426848035</v>
      </c>
      <c r="U145" s="38">
        <f t="shared" si="39"/>
        <v>-0.1559788287649686</v>
      </c>
    </row>
    <row r="146" spans="1:21" ht="13" x14ac:dyDescent="0.3">
      <c r="A146" s="18" t="s">
        <v>29</v>
      </c>
      <c r="B146" s="12" t="s">
        <v>265</v>
      </c>
      <c r="C146" s="11" t="s">
        <v>266</v>
      </c>
      <c r="D146" s="33">
        <v>48003855</v>
      </c>
      <c r="E146" s="33">
        <v>53736505</v>
      </c>
      <c r="F146" s="33">
        <v>11396452</v>
      </c>
      <c r="G146" s="38">
        <f t="shared" si="32"/>
        <v>0.23740701658231406</v>
      </c>
      <c r="H146" s="33">
        <v>16625425</v>
      </c>
      <c r="I146" s="38">
        <f t="shared" si="33"/>
        <v>0.34633520578711857</v>
      </c>
      <c r="J146" s="33">
        <v>7932042</v>
      </c>
      <c r="K146" s="38">
        <f t="shared" si="34"/>
        <v>0.14760993481060966</v>
      </c>
      <c r="L146" s="33">
        <v>0</v>
      </c>
      <c r="M146" s="38">
        <f t="shared" si="35"/>
        <v>0</v>
      </c>
      <c r="N146" s="33">
        <f t="shared" si="36"/>
        <v>35953919</v>
      </c>
      <c r="O146" s="38">
        <f t="shared" si="37"/>
        <v>0.66907810621476038</v>
      </c>
      <c r="P146" s="33">
        <v>13855207</v>
      </c>
      <c r="Q146" s="33">
        <v>60635424</v>
      </c>
      <c r="R146" s="33">
        <v>60954731</v>
      </c>
      <c r="S146" s="33">
        <v>46503918</v>
      </c>
      <c r="T146" s="38">
        <f t="shared" si="38"/>
        <v>0.76292548973762186</v>
      </c>
      <c r="U146" s="38">
        <f t="shared" si="39"/>
        <v>-0.4275046197433211</v>
      </c>
    </row>
    <row r="147" spans="1:21" ht="13" x14ac:dyDescent="0.3">
      <c r="A147" s="18" t="s">
        <v>29</v>
      </c>
      <c r="B147" s="12" t="s">
        <v>267</v>
      </c>
      <c r="C147" s="11" t="s">
        <v>268</v>
      </c>
      <c r="D147" s="33">
        <v>14203737</v>
      </c>
      <c r="E147" s="33">
        <v>17552971</v>
      </c>
      <c r="F147" s="33">
        <v>1593308</v>
      </c>
      <c r="G147" s="38">
        <f t="shared" si="32"/>
        <v>0.11217526767779494</v>
      </c>
      <c r="H147" s="33">
        <v>5929676</v>
      </c>
      <c r="I147" s="38">
        <f t="shared" si="33"/>
        <v>0.41747295095649828</v>
      </c>
      <c r="J147" s="33">
        <v>1643233</v>
      </c>
      <c r="K147" s="38">
        <f t="shared" si="34"/>
        <v>9.3615661986794149E-2</v>
      </c>
      <c r="L147" s="33">
        <v>0</v>
      </c>
      <c r="M147" s="38">
        <f t="shared" si="35"/>
        <v>0</v>
      </c>
      <c r="N147" s="33">
        <f t="shared" si="36"/>
        <v>9166217</v>
      </c>
      <c r="O147" s="38">
        <f t="shared" si="37"/>
        <v>0.52220316435320269</v>
      </c>
      <c r="P147" s="33">
        <v>3424702</v>
      </c>
      <c r="Q147" s="33">
        <v>13747081</v>
      </c>
      <c r="R147" s="33">
        <v>14717706</v>
      </c>
      <c r="S147" s="33">
        <v>5752566</v>
      </c>
      <c r="T147" s="38">
        <f t="shared" si="38"/>
        <v>0.39086023324558866</v>
      </c>
      <c r="U147" s="38">
        <f t="shared" si="39"/>
        <v>-0.52018219395439369</v>
      </c>
    </row>
    <row r="148" spans="1:21" ht="13" x14ac:dyDescent="0.3">
      <c r="A148" s="18" t="s">
        <v>29</v>
      </c>
      <c r="B148" s="12" t="s">
        <v>269</v>
      </c>
      <c r="C148" s="11" t="s">
        <v>270</v>
      </c>
      <c r="D148" s="33">
        <v>38281703</v>
      </c>
      <c r="E148" s="33">
        <v>38781703</v>
      </c>
      <c r="F148" s="33">
        <v>6215070</v>
      </c>
      <c r="G148" s="38">
        <f t="shared" si="32"/>
        <v>0.16235092780485758</v>
      </c>
      <c r="H148" s="33">
        <v>8726294</v>
      </c>
      <c r="I148" s="38">
        <f t="shared" si="33"/>
        <v>0.22794947236281521</v>
      </c>
      <c r="J148" s="33">
        <v>4318081</v>
      </c>
      <c r="K148" s="38">
        <f t="shared" si="34"/>
        <v>0.11134325380192819</v>
      </c>
      <c r="L148" s="33">
        <v>0</v>
      </c>
      <c r="M148" s="38">
        <f t="shared" si="35"/>
        <v>0</v>
      </c>
      <c r="N148" s="33">
        <f t="shared" si="36"/>
        <v>19259445</v>
      </c>
      <c r="O148" s="38">
        <f t="shared" si="37"/>
        <v>0.4966116366782552</v>
      </c>
      <c r="P148" s="33">
        <v>2232487</v>
      </c>
      <c r="Q148" s="33">
        <v>3720000</v>
      </c>
      <c r="R148" s="33">
        <v>13059013</v>
      </c>
      <c r="S148" s="33">
        <v>7010384</v>
      </c>
      <c r="T148" s="38">
        <f t="shared" si="38"/>
        <v>0.53682341843139292</v>
      </c>
      <c r="U148" s="38">
        <f t="shared" si="39"/>
        <v>0.93420208046004305</v>
      </c>
    </row>
    <row r="149" spans="1:21" ht="13" x14ac:dyDescent="0.3">
      <c r="A149" s="18" t="s">
        <v>44</v>
      </c>
      <c r="B149" s="12" t="s">
        <v>271</v>
      </c>
      <c r="C149" s="11" t="s">
        <v>272</v>
      </c>
      <c r="D149" s="33">
        <v>57761916</v>
      </c>
      <c r="E149" s="33">
        <v>55407474</v>
      </c>
      <c r="F149" s="33">
        <v>6747290</v>
      </c>
      <c r="G149" s="38">
        <f t="shared" si="32"/>
        <v>0.11681208774307279</v>
      </c>
      <c r="H149" s="33">
        <v>6733999</v>
      </c>
      <c r="I149" s="38">
        <f t="shared" si="33"/>
        <v>0.11658198803516144</v>
      </c>
      <c r="J149" s="33">
        <v>15764258</v>
      </c>
      <c r="K149" s="38">
        <f t="shared" si="34"/>
        <v>0.28451500965375176</v>
      </c>
      <c r="L149" s="33">
        <v>0</v>
      </c>
      <c r="M149" s="38">
        <f t="shared" si="35"/>
        <v>0</v>
      </c>
      <c r="N149" s="33">
        <f t="shared" si="36"/>
        <v>29245547</v>
      </c>
      <c r="O149" s="38">
        <f t="shared" si="37"/>
        <v>0.52782675131517454</v>
      </c>
      <c r="P149" s="33">
        <v>6973236</v>
      </c>
      <c r="Q149" s="33">
        <v>54530042</v>
      </c>
      <c r="R149" s="33">
        <v>60985928</v>
      </c>
      <c r="S149" s="33">
        <v>24884687</v>
      </c>
      <c r="T149" s="38">
        <f t="shared" si="38"/>
        <v>0.40803981862832356</v>
      </c>
      <c r="U149" s="38">
        <f t="shared" si="39"/>
        <v>1.2606804072026243</v>
      </c>
    </row>
    <row r="150" spans="1:21" ht="14" x14ac:dyDescent="0.3">
      <c r="A150" s="19" t="s">
        <v>0</v>
      </c>
      <c r="B150" s="14" t="s">
        <v>273</v>
      </c>
      <c r="C150" s="13" t="s">
        <v>0</v>
      </c>
      <c r="D150" s="34">
        <f>SUM(D145:D149)</f>
        <v>191414504</v>
      </c>
      <c r="E150" s="34">
        <f>SUM(E145:E149)</f>
        <v>194080734</v>
      </c>
      <c r="F150" s="34">
        <f>SUM(F145:F149)</f>
        <v>30005804</v>
      </c>
      <c r="G150" s="39">
        <f t="shared" si="32"/>
        <v>0.15675825693960996</v>
      </c>
      <c r="H150" s="34">
        <f>SUM(H145:H149)</f>
        <v>43719842</v>
      </c>
      <c r="I150" s="39">
        <f t="shared" si="33"/>
        <v>0.22840401895563775</v>
      </c>
      <c r="J150" s="34">
        <f>SUM(J145:J149)</f>
        <v>33545227</v>
      </c>
      <c r="K150" s="39">
        <f t="shared" si="34"/>
        <v>0.17284161239827134</v>
      </c>
      <c r="L150" s="34">
        <f>SUM(L145:L149)</f>
        <v>0</v>
      </c>
      <c r="M150" s="39">
        <f t="shared" si="35"/>
        <v>0</v>
      </c>
      <c r="N150" s="34">
        <f t="shared" si="36"/>
        <v>107270873</v>
      </c>
      <c r="O150" s="39">
        <f t="shared" si="37"/>
        <v>0.55271263040462326</v>
      </c>
      <c r="P150" s="34">
        <f>SUM(P145:P149)</f>
        <v>31091693</v>
      </c>
      <c r="Q150" s="34">
        <f>SUM(Q145:Q149)</f>
        <v>161875985</v>
      </c>
      <c r="R150" s="34">
        <f>SUM(R145:R149)</f>
        <v>179012136</v>
      </c>
      <c r="S150" s="34">
        <f>SUM(S145:S149)</f>
        <v>99468936</v>
      </c>
      <c r="T150" s="39">
        <f t="shared" si="38"/>
        <v>0.55565470711996867</v>
      </c>
      <c r="U150" s="39">
        <f t="shared" si="39"/>
        <v>7.8912846592174901E-2</v>
      </c>
    </row>
    <row r="151" spans="1:21" ht="13" x14ac:dyDescent="0.3">
      <c r="A151" s="18" t="s">
        <v>29</v>
      </c>
      <c r="B151" s="12" t="s">
        <v>274</v>
      </c>
      <c r="C151" s="11" t="s">
        <v>275</v>
      </c>
      <c r="D151" s="33">
        <v>8258668</v>
      </c>
      <c r="E151" s="33">
        <v>8138733</v>
      </c>
      <c r="F151" s="33">
        <v>1685948</v>
      </c>
      <c r="G151" s="38">
        <f t="shared" si="32"/>
        <v>0.20414284724849091</v>
      </c>
      <c r="H151" s="33">
        <v>2174288</v>
      </c>
      <c r="I151" s="38">
        <f t="shared" si="33"/>
        <v>0.26327344797006008</v>
      </c>
      <c r="J151" s="33">
        <v>2004780</v>
      </c>
      <c r="K151" s="38">
        <f t="shared" si="34"/>
        <v>0.246325810172173</v>
      </c>
      <c r="L151" s="33">
        <v>0</v>
      </c>
      <c r="M151" s="38">
        <f t="shared" si="35"/>
        <v>0</v>
      </c>
      <c r="N151" s="33">
        <f t="shared" si="36"/>
        <v>5865016</v>
      </c>
      <c r="O151" s="38">
        <f t="shared" si="37"/>
        <v>0.720630102990232</v>
      </c>
      <c r="P151" s="33">
        <v>1638346</v>
      </c>
      <c r="Q151" s="33">
        <v>21622542</v>
      </c>
      <c r="R151" s="33">
        <v>16394433</v>
      </c>
      <c r="S151" s="33">
        <v>4327385</v>
      </c>
      <c r="T151" s="38">
        <f t="shared" si="38"/>
        <v>0.26395453871445262</v>
      </c>
      <c r="U151" s="38">
        <f t="shared" si="39"/>
        <v>0.22366093609042292</v>
      </c>
    </row>
    <row r="152" spans="1:21" ht="13" x14ac:dyDescent="0.3">
      <c r="A152" s="18" t="s">
        <v>29</v>
      </c>
      <c r="B152" s="12" t="s">
        <v>276</v>
      </c>
      <c r="C152" s="11" t="s">
        <v>277</v>
      </c>
      <c r="D152" s="33">
        <v>94142000</v>
      </c>
      <c r="E152" s="33">
        <v>86944512</v>
      </c>
      <c r="F152" s="33">
        <v>17406966</v>
      </c>
      <c r="G152" s="38">
        <f t="shared" si="32"/>
        <v>0.18490117057211447</v>
      </c>
      <c r="H152" s="33">
        <v>18860726</v>
      </c>
      <c r="I152" s="38">
        <f t="shared" si="33"/>
        <v>0.20034337490174417</v>
      </c>
      <c r="J152" s="33">
        <v>18396030</v>
      </c>
      <c r="K152" s="38">
        <f t="shared" si="34"/>
        <v>0.21158356722963723</v>
      </c>
      <c r="L152" s="33">
        <v>0</v>
      </c>
      <c r="M152" s="38">
        <f t="shared" si="35"/>
        <v>0</v>
      </c>
      <c r="N152" s="33">
        <f t="shared" si="36"/>
        <v>54663722</v>
      </c>
      <c r="O152" s="38">
        <f t="shared" si="37"/>
        <v>0.62871963672646758</v>
      </c>
      <c r="P152" s="33">
        <v>21702677</v>
      </c>
      <c r="Q152" s="33">
        <v>84874800</v>
      </c>
      <c r="R152" s="33">
        <v>88830309</v>
      </c>
      <c r="S152" s="33">
        <v>56294213</v>
      </c>
      <c r="T152" s="38">
        <f t="shared" si="38"/>
        <v>0.63372753774840518</v>
      </c>
      <c r="U152" s="38">
        <f t="shared" si="39"/>
        <v>-0.15236125018125646</v>
      </c>
    </row>
    <row r="153" spans="1:21" ht="13" x14ac:dyDescent="0.3">
      <c r="A153" s="18" t="s">
        <v>29</v>
      </c>
      <c r="B153" s="12" t="s">
        <v>278</v>
      </c>
      <c r="C153" s="11" t="s">
        <v>279</v>
      </c>
      <c r="D153" s="33">
        <v>24099930</v>
      </c>
      <c r="E153" s="33">
        <v>23073880</v>
      </c>
      <c r="F153" s="33">
        <v>3129895</v>
      </c>
      <c r="G153" s="38">
        <f t="shared" si="32"/>
        <v>0.12987153904596405</v>
      </c>
      <c r="H153" s="33">
        <v>5772494</v>
      </c>
      <c r="I153" s="38">
        <f t="shared" si="33"/>
        <v>0.23952326832484575</v>
      </c>
      <c r="J153" s="33">
        <v>4604420</v>
      </c>
      <c r="K153" s="38">
        <f t="shared" si="34"/>
        <v>0.19955118081571024</v>
      </c>
      <c r="L153" s="33">
        <v>0</v>
      </c>
      <c r="M153" s="38">
        <f t="shared" si="35"/>
        <v>0</v>
      </c>
      <c r="N153" s="33">
        <f t="shared" si="36"/>
        <v>13506809</v>
      </c>
      <c r="O153" s="38">
        <f t="shared" si="37"/>
        <v>0.58537224775373708</v>
      </c>
      <c r="P153" s="33">
        <v>4019227</v>
      </c>
      <c r="Q153" s="33">
        <v>22613160</v>
      </c>
      <c r="R153" s="33">
        <v>24239370</v>
      </c>
      <c r="S153" s="33">
        <v>12387465</v>
      </c>
      <c r="T153" s="38">
        <f t="shared" si="38"/>
        <v>0.51104731682382831</v>
      </c>
      <c r="U153" s="38">
        <f t="shared" si="39"/>
        <v>0.14559839491524107</v>
      </c>
    </row>
    <row r="154" spans="1:21" ht="13" x14ac:dyDescent="0.3">
      <c r="A154" s="18" t="s">
        <v>29</v>
      </c>
      <c r="B154" s="12" t="s">
        <v>280</v>
      </c>
      <c r="C154" s="11" t="s">
        <v>281</v>
      </c>
      <c r="D154" s="33">
        <v>6157598</v>
      </c>
      <c r="E154" s="33">
        <v>8622485</v>
      </c>
      <c r="F154" s="33">
        <v>1498837</v>
      </c>
      <c r="G154" s="38">
        <f t="shared" si="32"/>
        <v>0.24341260991704883</v>
      </c>
      <c r="H154" s="33">
        <v>3598780</v>
      </c>
      <c r="I154" s="38">
        <f t="shared" si="33"/>
        <v>0.58444542823354173</v>
      </c>
      <c r="J154" s="33">
        <v>1169841</v>
      </c>
      <c r="K154" s="38">
        <f t="shared" si="34"/>
        <v>0.13567330067840072</v>
      </c>
      <c r="L154" s="33">
        <v>0</v>
      </c>
      <c r="M154" s="38">
        <f t="shared" si="35"/>
        <v>0</v>
      </c>
      <c r="N154" s="33">
        <f t="shared" si="36"/>
        <v>6267458</v>
      </c>
      <c r="O154" s="38">
        <f t="shared" si="37"/>
        <v>0.72687374927297643</v>
      </c>
      <c r="P154" s="33">
        <v>370389</v>
      </c>
      <c r="Q154" s="33">
        <v>6214019</v>
      </c>
      <c r="R154" s="33">
        <v>6331962</v>
      </c>
      <c r="S154" s="33">
        <v>1731714</v>
      </c>
      <c r="T154" s="38">
        <f t="shared" si="38"/>
        <v>0.27348774360932676</v>
      </c>
      <c r="U154" s="38">
        <f t="shared" si="39"/>
        <v>2.1584118318848562</v>
      </c>
    </row>
    <row r="155" spans="1:21" ht="13" x14ac:dyDescent="0.3">
      <c r="A155" s="18" t="s">
        <v>29</v>
      </c>
      <c r="B155" s="12" t="s">
        <v>282</v>
      </c>
      <c r="C155" s="11" t="s">
        <v>283</v>
      </c>
      <c r="D155" s="33">
        <v>38434915</v>
      </c>
      <c r="E155" s="33">
        <v>38434915</v>
      </c>
      <c r="F155" s="33">
        <v>4949426</v>
      </c>
      <c r="G155" s="38">
        <f t="shared" si="32"/>
        <v>0.12877421479922618</v>
      </c>
      <c r="H155" s="33">
        <v>2745903</v>
      </c>
      <c r="I155" s="38">
        <f t="shared" si="33"/>
        <v>7.1442931511621663E-2</v>
      </c>
      <c r="J155" s="33">
        <v>7804781</v>
      </c>
      <c r="K155" s="38">
        <f t="shared" si="34"/>
        <v>0.20306486953333969</v>
      </c>
      <c r="L155" s="33">
        <v>0</v>
      </c>
      <c r="M155" s="38">
        <f t="shared" si="35"/>
        <v>0</v>
      </c>
      <c r="N155" s="33">
        <f t="shared" si="36"/>
        <v>15500110</v>
      </c>
      <c r="O155" s="38">
        <f t="shared" si="37"/>
        <v>0.40328201584418749</v>
      </c>
      <c r="P155" s="33">
        <v>6437324</v>
      </c>
      <c r="Q155" s="33">
        <v>31358046</v>
      </c>
      <c r="R155" s="33">
        <v>33093350</v>
      </c>
      <c r="S155" s="33">
        <v>17602458</v>
      </c>
      <c r="T155" s="38">
        <f t="shared" si="38"/>
        <v>0.53190317692225175</v>
      </c>
      <c r="U155" s="38">
        <f t="shared" si="39"/>
        <v>0.21242631254850619</v>
      </c>
    </row>
    <row r="156" spans="1:21" ht="13" x14ac:dyDescent="0.3">
      <c r="A156" s="18" t="s">
        <v>44</v>
      </c>
      <c r="B156" s="12" t="s">
        <v>284</v>
      </c>
      <c r="C156" s="11" t="s">
        <v>285</v>
      </c>
      <c r="D156" s="33">
        <v>15483673</v>
      </c>
      <c r="E156" s="33">
        <v>15049414</v>
      </c>
      <c r="F156" s="33">
        <v>2912771</v>
      </c>
      <c r="G156" s="38">
        <f t="shared" si="32"/>
        <v>0.18811886559474617</v>
      </c>
      <c r="H156" s="33">
        <v>4256880</v>
      </c>
      <c r="I156" s="38">
        <f t="shared" si="33"/>
        <v>0.2749270150564404</v>
      </c>
      <c r="J156" s="33">
        <v>2843513</v>
      </c>
      <c r="K156" s="38">
        <f t="shared" si="34"/>
        <v>0.18894509779583443</v>
      </c>
      <c r="L156" s="33">
        <v>0</v>
      </c>
      <c r="M156" s="38">
        <f t="shared" si="35"/>
        <v>0</v>
      </c>
      <c r="N156" s="33">
        <f t="shared" si="36"/>
        <v>10013164</v>
      </c>
      <c r="O156" s="38">
        <f t="shared" si="37"/>
        <v>0.66535241837323367</v>
      </c>
      <c r="P156" s="33">
        <v>4123659</v>
      </c>
      <c r="Q156" s="33">
        <v>21510885</v>
      </c>
      <c r="R156" s="33">
        <v>18334423</v>
      </c>
      <c r="S156" s="33">
        <v>11226240</v>
      </c>
      <c r="T156" s="38">
        <f t="shared" si="38"/>
        <v>0.61230397051491614</v>
      </c>
      <c r="U156" s="38">
        <f t="shared" si="39"/>
        <v>-0.31043934525138961</v>
      </c>
    </row>
    <row r="157" spans="1:21" ht="14" x14ac:dyDescent="0.3">
      <c r="A157" s="19" t="s">
        <v>0</v>
      </c>
      <c r="B157" s="14" t="s">
        <v>286</v>
      </c>
      <c r="C157" s="13" t="s">
        <v>0</v>
      </c>
      <c r="D157" s="34">
        <f>SUM(D151:D156)</f>
        <v>186576784</v>
      </c>
      <c r="E157" s="34">
        <f>SUM(E151:E156)</f>
        <v>180263939</v>
      </c>
      <c r="F157" s="34">
        <f>SUM(F151:F156)</f>
        <v>31583843</v>
      </c>
      <c r="G157" s="39">
        <f t="shared" si="32"/>
        <v>0.16928066998946664</v>
      </c>
      <c r="H157" s="34">
        <f>SUM(H151:H156)</f>
        <v>37409071</v>
      </c>
      <c r="I157" s="39">
        <f t="shared" si="33"/>
        <v>0.20050228221320399</v>
      </c>
      <c r="J157" s="34">
        <f>SUM(J151:J156)</f>
        <v>36823365</v>
      </c>
      <c r="K157" s="39">
        <f t="shared" si="34"/>
        <v>0.20427471630917818</v>
      </c>
      <c r="L157" s="34">
        <f>SUM(L151:L156)</f>
        <v>0</v>
      </c>
      <c r="M157" s="39">
        <f t="shared" si="35"/>
        <v>0</v>
      </c>
      <c r="N157" s="34">
        <f t="shared" si="36"/>
        <v>105816279</v>
      </c>
      <c r="O157" s="39">
        <f t="shared" si="37"/>
        <v>0.58700747130572795</v>
      </c>
      <c r="P157" s="34">
        <f>SUM(P151:P156)</f>
        <v>38291622</v>
      </c>
      <c r="Q157" s="34">
        <f>SUM(Q151:Q156)</f>
        <v>188193452</v>
      </c>
      <c r="R157" s="34">
        <f>SUM(R151:R156)</f>
        <v>187223847</v>
      </c>
      <c r="S157" s="34">
        <f>SUM(S151:S156)</f>
        <v>103569475</v>
      </c>
      <c r="T157" s="39">
        <f t="shared" si="38"/>
        <v>0.55318527345504231</v>
      </c>
      <c r="U157" s="39">
        <f t="shared" si="39"/>
        <v>-3.8344079548262577E-2</v>
      </c>
    </row>
    <row r="158" spans="1:21" ht="13" x14ac:dyDescent="0.3">
      <c r="A158" s="18" t="s">
        <v>29</v>
      </c>
      <c r="B158" s="12" t="s">
        <v>287</v>
      </c>
      <c r="C158" s="11" t="s">
        <v>288</v>
      </c>
      <c r="D158" s="33">
        <v>21226403</v>
      </c>
      <c r="E158" s="33">
        <v>21231632</v>
      </c>
      <c r="F158" s="33">
        <v>3975241</v>
      </c>
      <c r="G158" s="38">
        <f t="shared" si="32"/>
        <v>0.18727812715135955</v>
      </c>
      <c r="H158" s="33">
        <v>3919748</v>
      </c>
      <c r="I158" s="38">
        <f t="shared" si="33"/>
        <v>0.18466378877287876</v>
      </c>
      <c r="J158" s="33">
        <v>3766504</v>
      </c>
      <c r="K158" s="38">
        <f t="shared" si="34"/>
        <v>0.17740058795291855</v>
      </c>
      <c r="L158" s="33">
        <v>0</v>
      </c>
      <c r="M158" s="38">
        <f t="shared" si="35"/>
        <v>0</v>
      </c>
      <c r="N158" s="33">
        <f t="shared" si="36"/>
        <v>11661493</v>
      </c>
      <c r="O158" s="38">
        <f t="shared" si="37"/>
        <v>0.54925090073151228</v>
      </c>
      <c r="P158" s="33">
        <v>4063777</v>
      </c>
      <c r="Q158" s="33">
        <v>20342868</v>
      </c>
      <c r="R158" s="33">
        <v>20985419</v>
      </c>
      <c r="S158" s="33">
        <v>11077302</v>
      </c>
      <c r="T158" s="38">
        <f t="shared" si="38"/>
        <v>0.52785708019458655</v>
      </c>
      <c r="U158" s="38">
        <f t="shared" si="39"/>
        <v>-7.3151897852662628E-2</v>
      </c>
    </row>
    <row r="159" spans="1:21" ht="13" x14ac:dyDescent="0.3">
      <c r="A159" s="18" t="s">
        <v>29</v>
      </c>
      <c r="B159" s="12" t="s">
        <v>289</v>
      </c>
      <c r="C159" s="11" t="s">
        <v>290</v>
      </c>
      <c r="D159" s="33">
        <v>80483844</v>
      </c>
      <c r="E159" s="33">
        <v>78068773</v>
      </c>
      <c r="F159" s="33">
        <v>12857211</v>
      </c>
      <c r="G159" s="38">
        <f t="shared" si="32"/>
        <v>0.15974896775556596</v>
      </c>
      <c r="H159" s="33">
        <v>16948400</v>
      </c>
      <c r="I159" s="38">
        <f t="shared" si="33"/>
        <v>0.21058139320482755</v>
      </c>
      <c r="J159" s="33">
        <v>13571159</v>
      </c>
      <c r="K159" s="38">
        <f t="shared" si="34"/>
        <v>0.17383594590374823</v>
      </c>
      <c r="L159" s="33">
        <v>0</v>
      </c>
      <c r="M159" s="38">
        <f t="shared" si="35"/>
        <v>0</v>
      </c>
      <c r="N159" s="33">
        <f t="shared" si="36"/>
        <v>43376770</v>
      </c>
      <c r="O159" s="38">
        <f t="shared" si="37"/>
        <v>0.55562254065399486</v>
      </c>
      <c r="P159" s="33">
        <v>13535534</v>
      </c>
      <c r="Q159" s="33">
        <v>79031052</v>
      </c>
      <c r="R159" s="33">
        <v>76330369</v>
      </c>
      <c r="S159" s="33">
        <v>40415773</v>
      </c>
      <c r="T159" s="38">
        <f t="shared" si="38"/>
        <v>0.52948483715570671</v>
      </c>
      <c r="U159" s="38">
        <f t="shared" si="39"/>
        <v>2.6319611771503659E-3</v>
      </c>
    </row>
    <row r="160" spans="1:21" ht="13" x14ac:dyDescent="0.3">
      <c r="A160" s="18" t="s">
        <v>29</v>
      </c>
      <c r="B160" s="12" t="s">
        <v>291</v>
      </c>
      <c r="C160" s="11" t="s">
        <v>292</v>
      </c>
      <c r="D160" s="33">
        <v>16477840</v>
      </c>
      <c r="E160" s="33">
        <v>17563977</v>
      </c>
      <c r="F160" s="33">
        <v>3505037</v>
      </c>
      <c r="G160" s="38">
        <f t="shared" si="32"/>
        <v>0.21271216373019763</v>
      </c>
      <c r="H160" s="33">
        <v>5072222</v>
      </c>
      <c r="I160" s="38">
        <f t="shared" si="33"/>
        <v>0.30782080661057515</v>
      </c>
      <c r="J160" s="33">
        <v>5668545</v>
      </c>
      <c r="K160" s="38">
        <f t="shared" si="34"/>
        <v>0.32273698604820539</v>
      </c>
      <c r="L160" s="33">
        <v>0</v>
      </c>
      <c r="M160" s="38">
        <f t="shared" si="35"/>
        <v>0</v>
      </c>
      <c r="N160" s="33">
        <f t="shared" si="36"/>
        <v>14245804</v>
      </c>
      <c r="O160" s="38">
        <f t="shared" si="37"/>
        <v>0.81108077060223893</v>
      </c>
      <c r="P160" s="33">
        <v>4808766</v>
      </c>
      <c r="Q160" s="33">
        <v>22884472</v>
      </c>
      <c r="R160" s="33">
        <v>22641670</v>
      </c>
      <c r="S160" s="33">
        <v>15732191</v>
      </c>
      <c r="T160" s="38">
        <f t="shared" si="38"/>
        <v>0.69483350830570356</v>
      </c>
      <c r="U160" s="38">
        <f t="shared" si="39"/>
        <v>0.17879410227072801</v>
      </c>
    </row>
    <row r="161" spans="1:21" ht="13" x14ac:dyDescent="0.3">
      <c r="A161" s="18" t="s">
        <v>29</v>
      </c>
      <c r="B161" s="12" t="s">
        <v>293</v>
      </c>
      <c r="C161" s="11" t="s">
        <v>294</v>
      </c>
      <c r="D161" s="33">
        <v>11430017</v>
      </c>
      <c r="E161" s="33">
        <v>7934681</v>
      </c>
      <c r="F161" s="33">
        <v>1758150</v>
      </c>
      <c r="G161" s="38">
        <f t="shared" si="32"/>
        <v>0.15381866886112242</v>
      </c>
      <c r="H161" s="33">
        <v>1990475</v>
      </c>
      <c r="I161" s="38">
        <f t="shared" si="33"/>
        <v>0.17414453539307947</v>
      </c>
      <c r="J161" s="33">
        <v>2040201</v>
      </c>
      <c r="K161" s="38">
        <f t="shared" si="34"/>
        <v>0.25712451452049551</v>
      </c>
      <c r="L161" s="33">
        <v>0</v>
      </c>
      <c r="M161" s="38">
        <f t="shared" si="35"/>
        <v>0</v>
      </c>
      <c r="N161" s="33">
        <f t="shared" si="36"/>
        <v>5788826</v>
      </c>
      <c r="O161" s="38">
        <f t="shared" si="37"/>
        <v>0.72956001633840095</v>
      </c>
      <c r="P161" s="33">
        <v>2572986</v>
      </c>
      <c r="Q161" s="33">
        <v>10594102</v>
      </c>
      <c r="R161" s="33">
        <v>12164280</v>
      </c>
      <c r="S161" s="33">
        <v>6170400</v>
      </c>
      <c r="T161" s="38">
        <f t="shared" si="38"/>
        <v>0.50725566987935167</v>
      </c>
      <c r="U161" s="38">
        <f t="shared" si="39"/>
        <v>-0.20706875202585628</v>
      </c>
    </row>
    <row r="162" spans="1:21" ht="13" x14ac:dyDescent="0.3">
      <c r="A162" s="18" t="s">
        <v>44</v>
      </c>
      <c r="B162" s="12" t="s">
        <v>295</v>
      </c>
      <c r="C162" s="11" t="s">
        <v>296</v>
      </c>
      <c r="D162" s="33">
        <v>161285102</v>
      </c>
      <c r="E162" s="33">
        <v>178931126</v>
      </c>
      <c r="F162" s="33">
        <v>47140305</v>
      </c>
      <c r="G162" s="38">
        <f t="shared" si="32"/>
        <v>0.29227935138113376</v>
      </c>
      <c r="H162" s="33">
        <v>41934008</v>
      </c>
      <c r="I162" s="38">
        <f t="shared" si="33"/>
        <v>0.25999926515221472</v>
      </c>
      <c r="J162" s="33">
        <v>52465079</v>
      </c>
      <c r="K162" s="38">
        <f t="shared" si="34"/>
        <v>0.29321382016005421</v>
      </c>
      <c r="L162" s="33">
        <v>0</v>
      </c>
      <c r="M162" s="38">
        <f t="shared" si="35"/>
        <v>0</v>
      </c>
      <c r="N162" s="33">
        <f t="shared" si="36"/>
        <v>141539392</v>
      </c>
      <c r="O162" s="38">
        <f t="shared" si="37"/>
        <v>0.79102722463167197</v>
      </c>
      <c r="P162" s="33">
        <v>52968379</v>
      </c>
      <c r="Q162" s="33">
        <v>162114804</v>
      </c>
      <c r="R162" s="33">
        <v>163518187</v>
      </c>
      <c r="S162" s="33">
        <v>161509382</v>
      </c>
      <c r="T162" s="38">
        <f t="shared" si="38"/>
        <v>0.98771509740381358</v>
      </c>
      <c r="U162" s="38">
        <f t="shared" si="39"/>
        <v>-9.5018954610636142E-3</v>
      </c>
    </row>
    <row r="163" spans="1:21" ht="14" x14ac:dyDescent="0.3">
      <c r="A163" s="19" t="s">
        <v>0</v>
      </c>
      <c r="B163" s="14" t="s">
        <v>297</v>
      </c>
      <c r="C163" s="13" t="s">
        <v>0</v>
      </c>
      <c r="D163" s="34">
        <f>SUM(D158:D162)</f>
        <v>290903206</v>
      </c>
      <c r="E163" s="34">
        <f>SUM(E158:E162)</f>
        <v>303730189</v>
      </c>
      <c r="F163" s="34">
        <f>SUM(F158:F162)</f>
        <v>69235944</v>
      </c>
      <c r="G163" s="39">
        <f t="shared" si="32"/>
        <v>0.23800337215946668</v>
      </c>
      <c r="H163" s="34">
        <f>SUM(H158:H162)</f>
        <v>69864853</v>
      </c>
      <c r="I163" s="39">
        <f t="shared" si="33"/>
        <v>0.24016529058122515</v>
      </c>
      <c r="J163" s="34">
        <f>SUM(J158:J162)</f>
        <v>77511488</v>
      </c>
      <c r="K163" s="39">
        <f t="shared" si="34"/>
        <v>0.25519849790104338</v>
      </c>
      <c r="L163" s="34">
        <f>SUM(L158:L162)</f>
        <v>0</v>
      </c>
      <c r="M163" s="39">
        <f t="shared" si="35"/>
        <v>0</v>
      </c>
      <c r="N163" s="34">
        <f t="shared" si="36"/>
        <v>216612285</v>
      </c>
      <c r="O163" s="39">
        <f t="shared" si="37"/>
        <v>0.71317337836312344</v>
      </c>
      <c r="P163" s="34">
        <f>SUM(P158:P162)</f>
        <v>77949442</v>
      </c>
      <c r="Q163" s="34">
        <f>SUM(Q158:Q162)</f>
        <v>294967298</v>
      </c>
      <c r="R163" s="34">
        <f>SUM(R158:R162)</f>
        <v>295639925</v>
      </c>
      <c r="S163" s="34">
        <f>SUM(S158:S162)</f>
        <v>234905048</v>
      </c>
      <c r="T163" s="39">
        <f t="shared" si="38"/>
        <v>0.79456469893232451</v>
      </c>
      <c r="U163" s="39">
        <f t="shared" si="39"/>
        <v>-5.6184366271666564E-3</v>
      </c>
    </row>
    <row r="164" spans="1:21" ht="13" x14ac:dyDescent="0.3">
      <c r="A164" s="18" t="s">
        <v>29</v>
      </c>
      <c r="B164" s="12" t="s">
        <v>298</v>
      </c>
      <c r="C164" s="11" t="s">
        <v>299</v>
      </c>
      <c r="D164" s="33">
        <v>22821516</v>
      </c>
      <c r="E164" s="33">
        <v>26538453</v>
      </c>
      <c r="F164" s="33">
        <v>5406807</v>
      </c>
      <c r="G164" s="38">
        <f t="shared" si="32"/>
        <v>0.2369170829843206</v>
      </c>
      <c r="H164" s="33">
        <v>5681351</v>
      </c>
      <c r="I164" s="38">
        <f t="shared" si="33"/>
        <v>0.24894713392396894</v>
      </c>
      <c r="J164" s="33">
        <v>5175770</v>
      </c>
      <c r="K164" s="38">
        <f t="shared" si="34"/>
        <v>0.19502907724123936</v>
      </c>
      <c r="L164" s="33">
        <v>0</v>
      </c>
      <c r="M164" s="38">
        <f t="shared" si="35"/>
        <v>0</v>
      </c>
      <c r="N164" s="33">
        <f t="shared" si="36"/>
        <v>16263928</v>
      </c>
      <c r="O164" s="38">
        <f t="shared" si="37"/>
        <v>0.61284386094396681</v>
      </c>
      <c r="P164" s="33">
        <v>5708707</v>
      </c>
      <c r="Q164" s="33">
        <v>26785680</v>
      </c>
      <c r="R164" s="33">
        <v>28701249</v>
      </c>
      <c r="S164" s="33">
        <v>17430236</v>
      </c>
      <c r="T164" s="38">
        <f t="shared" si="38"/>
        <v>0.60729886702840008</v>
      </c>
      <c r="U164" s="38">
        <f t="shared" si="39"/>
        <v>-9.3355115265155497E-2</v>
      </c>
    </row>
    <row r="165" spans="1:21" ht="13" x14ac:dyDescent="0.3">
      <c r="A165" s="18" t="s">
        <v>29</v>
      </c>
      <c r="B165" s="12" t="s">
        <v>300</v>
      </c>
      <c r="C165" s="11" t="s">
        <v>301</v>
      </c>
      <c r="D165" s="33">
        <v>14414164</v>
      </c>
      <c r="E165" s="33">
        <v>14828611</v>
      </c>
      <c r="F165" s="33">
        <v>2474962</v>
      </c>
      <c r="G165" s="38">
        <f t="shared" si="32"/>
        <v>0.17170347166856156</v>
      </c>
      <c r="H165" s="33">
        <v>3563112</v>
      </c>
      <c r="I165" s="38">
        <f t="shared" si="33"/>
        <v>0.24719518939842783</v>
      </c>
      <c r="J165" s="33">
        <v>2664309</v>
      </c>
      <c r="K165" s="38">
        <f t="shared" si="34"/>
        <v>0.17967353786541437</v>
      </c>
      <c r="L165" s="33">
        <v>0</v>
      </c>
      <c r="M165" s="38">
        <f t="shared" si="35"/>
        <v>0</v>
      </c>
      <c r="N165" s="33">
        <f t="shared" si="36"/>
        <v>8702383</v>
      </c>
      <c r="O165" s="38">
        <f t="shared" si="37"/>
        <v>0.58686433948533678</v>
      </c>
      <c r="P165" s="33">
        <v>2020711</v>
      </c>
      <c r="Q165" s="33">
        <v>14916365</v>
      </c>
      <c r="R165" s="33">
        <v>14863447</v>
      </c>
      <c r="S165" s="33">
        <v>7485322</v>
      </c>
      <c r="T165" s="38">
        <f t="shared" si="38"/>
        <v>0.5036060612319605</v>
      </c>
      <c r="U165" s="38">
        <f t="shared" si="39"/>
        <v>0.3185007653246803</v>
      </c>
    </row>
    <row r="166" spans="1:21" ht="13" x14ac:dyDescent="0.3">
      <c r="A166" s="18" t="s">
        <v>29</v>
      </c>
      <c r="B166" s="12" t="s">
        <v>302</v>
      </c>
      <c r="C166" s="11" t="s">
        <v>303</v>
      </c>
      <c r="D166" s="33">
        <v>50035626</v>
      </c>
      <c r="E166" s="33">
        <v>42774616</v>
      </c>
      <c r="F166" s="33">
        <v>3573999</v>
      </c>
      <c r="G166" s="38">
        <f t="shared" si="32"/>
        <v>7.1429085348107768E-2</v>
      </c>
      <c r="H166" s="33">
        <v>4689164</v>
      </c>
      <c r="I166" s="38">
        <f t="shared" si="33"/>
        <v>9.3716505115774909E-2</v>
      </c>
      <c r="J166" s="33">
        <v>7732929</v>
      </c>
      <c r="K166" s="38">
        <f t="shared" si="34"/>
        <v>0.18078313081758582</v>
      </c>
      <c r="L166" s="33">
        <v>0</v>
      </c>
      <c r="M166" s="38">
        <f t="shared" si="35"/>
        <v>0</v>
      </c>
      <c r="N166" s="33">
        <f t="shared" si="36"/>
        <v>15996092</v>
      </c>
      <c r="O166" s="38">
        <f t="shared" si="37"/>
        <v>0.37396225836369867</v>
      </c>
      <c r="P166" s="33">
        <v>3665392</v>
      </c>
      <c r="Q166" s="33">
        <v>43622515</v>
      </c>
      <c r="R166" s="33">
        <v>41527834</v>
      </c>
      <c r="S166" s="33">
        <v>11936374</v>
      </c>
      <c r="T166" s="38">
        <f t="shared" si="38"/>
        <v>0.28743069046172742</v>
      </c>
      <c r="U166" s="38">
        <f t="shared" si="39"/>
        <v>1.1097140496841811</v>
      </c>
    </row>
    <row r="167" spans="1:21" ht="13" x14ac:dyDescent="0.3">
      <c r="A167" s="18" t="s">
        <v>29</v>
      </c>
      <c r="B167" s="12" t="s">
        <v>304</v>
      </c>
      <c r="C167" s="11" t="s">
        <v>305</v>
      </c>
      <c r="D167" s="33">
        <v>16679771</v>
      </c>
      <c r="E167" s="33">
        <v>18529771</v>
      </c>
      <c r="F167" s="33">
        <v>1737488</v>
      </c>
      <c r="G167" s="38">
        <f t="shared" si="32"/>
        <v>0.10416737735787859</v>
      </c>
      <c r="H167" s="33">
        <v>3042407</v>
      </c>
      <c r="I167" s="38">
        <f t="shared" si="33"/>
        <v>0.1824010053855056</v>
      </c>
      <c r="J167" s="33">
        <v>3107868</v>
      </c>
      <c r="K167" s="38">
        <f t="shared" si="34"/>
        <v>0.16772295782824298</v>
      </c>
      <c r="L167" s="33">
        <v>0</v>
      </c>
      <c r="M167" s="38">
        <f t="shared" si="35"/>
        <v>0</v>
      </c>
      <c r="N167" s="33">
        <f t="shared" si="36"/>
        <v>7887763</v>
      </c>
      <c r="O167" s="38">
        <f t="shared" si="37"/>
        <v>0.4256805440283099</v>
      </c>
      <c r="P167" s="33">
        <v>1679403</v>
      </c>
      <c r="Q167" s="33">
        <v>17661495</v>
      </c>
      <c r="R167" s="33">
        <v>17506195</v>
      </c>
      <c r="S167" s="33">
        <v>4796769</v>
      </c>
      <c r="T167" s="38">
        <f t="shared" si="38"/>
        <v>0.2740040882670392</v>
      </c>
      <c r="U167" s="38">
        <f t="shared" si="39"/>
        <v>0.85057904505351001</v>
      </c>
    </row>
    <row r="168" spans="1:21" ht="13" x14ac:dyDescent="0.3">
      <c r="A168" s="18" t="s">
        <v>44</v>
      </c>
      <c r="B168" s="12" t="s">
        <v>306</v>
      </c>
      <c r="C168" s="11" t="s">
        <v>307</v>
      </c>
      <c r="D168" s="33">
        <v>154812296</v>
      </c>
      <c r="E168" s="33">
        <v>153324189</v>
      </c>
      <c r="F168" s="33">
        <v>15351534</v>
      </c>
      <c r="G168" s="38">
        <f t="shared" si="32"/>
        <v>9.9162239671195113E-2</v>
      </c>
      <c r="H168" s="33">
        <v>49186455</v>
      </c>
      <c r="I168" s="38">
        <f t="shared" si="33"/>
        <v>0.31771672064084627</v>
      </c>
      <c r="J168" s="33">
        <v>20146901</v>
      </c>
      <c r="K168" s="38">
        <f t="shared" si="34"/>
        <v>0.13140066894467645</v>
      </c>
      <c r="L168" s="33">
        <v>0</v>
      </c>
      <c r="M168" s="38">
        <f t="shared" si="35"/>
        <v>0</v>
      </c>
      <c r="N168" s="33">
        <f t="shared" si="36"/>
        <v>84684890</v>
      </c>
      <c r="O168" s="38">
        <f t="shared" si="37"/>
        <v>0.55232569989331559</v>
      </c>
      <c r="P168" s="33">
        <v>8664508</v>
      </c>
      <c r="Q168" s="33">
        <v>148576768</v>
      </c>
      <c r="R168" s="33">
        <v>149248470</v>
      </c>
      <c r="S168" s="33">
        <v>35460297</v>
      </c>
      <c r="T168" s="38">
        <f t="shared" si="38"/>
        <v>0.23759236526846808</v>
      </c>
      <c r="U168" s="38">
        <f t="shared" si="39"/>
        <v>1.325221582114068</v>
      </c>
    </row>
    <row r="169" spans="1:21" ht="14" x14ac:dyDescent="0.3">
      <c r="A169" s="19" t="s">
        <v>0</v>
      </c>
      <c r="B169" s="14" t="s">
        <v>308</v>
      </c>
      <c r="C169" s="13" t="s">
        <v>0</v>
      </c>
      <c r="D169" s="34">
        <f>SUM(D164:D168)</f>
        <v>258763373</v>
      </c>
      <c r="E169" s="34">
        <f>SUM(E164:E168)</f>
        <v>255995640</v>
      </c>
      <c r="F169" s="34">
        <f>SUM(F164:F168)</f>
        <v>28544790</v>
      </c>
      <c r="G169" s="39">
        <f t="shared" si="32"/>
        <v>0.11031232770334927</v>
      </c>
      <c r="H169" s="34">
        <f>SUM(H164:H168)</f>
        <v>66162489</v>
      </c>
      <c r="I169" s="39">
        <f t="shared" si="33"/>
        <v>0.25568722587334647</v>
      </c>
      <c r="J169" s="34">
        <f>SUM(J164:J168)</f>
        <v>38827777</v>
      </c>
      <c r="K169" s="39">
        <f t="shared" si="34"/>
        <v>0.15167358709703024</v>
      </c>
      <c r="L169" s="34">
        <f>SUM(L164:L168)</f>
        <v>0</v>
      </c>
      <c r="M169" s="39">
        <f t="shared" si="35"/>
        <v>0</v>
      </c>
      <c r="N169" s="34">
        <f t="shared" si="36"/>
        <v>133535056</v>
      </c>
      <c r="O169" s="39">
        <f t="shared" si="37"/>
        <v>0.52163019651428444</v>
      </c>
      <c r="P169" s="34">
        <f>SUM(P164:P168)</f>
        <v>21738721</v>
      </c>
      <c r="Q169" s="34">
        <f>SUM(Q164:Q168)</f>
        <v>251562823</v>
      </c>
      <c r="R169" s="34">
        <f>SUM(R164:R168)</f>
        <v>251847195</v>
      </c>
      <c r="S169" s="34">
        <f>SUM(S164:S168)</f>
        <v>77108998</v>
      </c>
      <c r="T169" s="39">
        <f t="shared" si="38"/>
        <v>0.30617374158167615</v>
      </c>
      <c r="U169" s="39">
        <f t="shared" si="39"/>
        <v>0.78611138162176153</v>
      </c>
    </row>
    <row r="170" spans="1:21" ht="14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2680185071</v>
      </c>
      <c r="E170" s="34">
        <f>SUM(E105,E107:E111,E113:E120,E122:E125,E127:E131,E133:E136,E138:E143,E145:E149,E151:E156,E158:E162,E164:E168)</f>
        <v>2867741833</v>
      </c>
      <c r="F170" s="34">
        <f>SUM(F105,F107:F111,F113:F120,F122:F125,F127:F131,F133:F136,F138:F143,F145:F149,F151:F156,F158:F162,F164:F168)</f>
        <v>519047845</v>
      </c>
      <c r="G170" s="39">
        <f t="shared" si="32"/>
        <v>0.19366119549585387</v>
      </c>
      <c r="H170" s="34">
        <f>SUM(H105,H107:H111,H113:H120,H122:H125,H127:H131,H133:H136,H138:H143,H145:H149,H151:H156,H158:H162,H164:H168)</f>
        <v>694629995</v>
      </c>
      <c r="I170" s="39">
        <f t="shared" si="33"/>
        <v>0.25917239914362616</v>
      </c>
      <c r="J170" s="34">
        <f>SUM(J105,J107:J111,J113:J120,J122:J125,J127:J131,J133:J136,J138:J143,J145:J149,J151:J156,J158:J162,J164:J168)</f>
        <v>544533369</v>
      </c>
      <c r="K170" s="39">
        <f t="shared" si="34"/>
        <v>0.18988228393988771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1758211209</v>
      </c>
      <c r="O170" s="39">
        <f t="shared" si="37"/>
        <v>0.61309954360874297</v>
      </c>
      <c r="P170" s="34">
        <f>SUM(P105,P107:P111,P113:P120,P122:P125,P127:P131,P133:P136,P138:P143,P145:P149,P151:P156,P158:P162,P164:P168)</f>
        <v>510188457</v>
      </c>
      <c r="Q170" s="34">
        <f>SUM(Q105,Q107:Q111,Q113:Q120,Q122:Q125,Q127:Q131,Q133:Q136,Q138:Q143,Q145:Q149,Q151:Q156,Q158:Q162,Q164:Q168)</f>
        <v>2569820254</v>
      </c>
      <c r="R170" s="34">
        <f>SUM(R105,R107:R111,R113:R120,R122:R125,R127:R131,R133:R136,R138:R143,R145:R149,R151:R156,R158:R162,R164:R168)</f>
        <v>2567369681</v>
      </c>
      <c r="S170" s="34">
        <f>SUM(S105,S107:S111,S113:S120,S122:S125,S127:S131,S133:S136,S138:S143,S145:S149,S151:S156,S158:S162,S164:S168)</f>
        <v>1581380277</v>
      </c>
      <c r="T170" s="39">
        <f t="shared" si="38"/>
        <v>0.61595347514739152</v>
      </c>
      <c r="U170" s="39">
        <f t="shared" si="39"/>
        <v>6.7318089088009403E-2</v>
      </c>
    </row>
    <row r="171" spans="1:21" ht="14.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ht="13" x14ac:dyDescent="0.3">
      <c r="A173" s="18" t="s">
        <v>29</v>
      </c>
      <c r="B173" s="12" t="s">
        <v>311</v>
      </c>
      <c r="C173" s="11" t="s">
        <v>312</v>
      </c>
      <c r="D173" s="33">
        <v>24181415</v>
      </c>
      <c r="E173" s="33">
        <v>19856275</v>
      </c>
      <c r="F173" s="33">
        <v>2875848</v>
      </c>
      <c r="G173" s="38">
        <f t="shared" ref="G173:G205" si="40">IF(($D173     =0),0,($F173     /$D173     ))</f>
        <v>0.1189280279917449</v>
      </c>
      <c r="H173" s="33">
        <v>2766614</v>
      </c>
      <c r="I173" s="38">
        <f t="shared" ref="I173:I205" si="41">IF(($D173     =0),0,($H173     /$D173     ))</f>
        <v>0.11441075718687264</v>
      </c>
      <c r="J173" s="33">
        <v>2036308</v>
      </c>
      <c r="K173" s="38">
        <f t="shared" ref="K173:K205" si="42">IF(($E173     =0),0,($J173     /$E173     ))</f>
        <v>0.10255236694697269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</f>
        <v>7678770</v>
      </c>
      <c r="O173" s="38">
        <f t="shared" ref="O173:O205" si="45">IF(($E173     =0),0,($N173     /$E173     ))</f>
        <v>0.38671754898640354</v>
      </c>
      <c r="P173" s="33">
        <v>2686509</v>
      </c>
      <c r="Q173" s="33">
        <v>22560641</v>
      </c>
      <c r="R173" s="33">
        <v>18299848</v>
      </c>
      <c r="S173" s="33">
        <v>8058637</v>
      </c>
      <c r="T173" s="38">
        <f t="shared" ref="T173:T205" si="46">IF(($R173     =0),0,($S173     /$R173     ))</f>
        <v>0.440366335283222</v>
      </c>
      <c r="U173" s="38">
        <f t="shared" ref="U173:U205" si="47">IF(($P173     =0),0,(($J173     /$P173     )-1))</f>
        <v>-0.24202450094155648</v>
      </c>
    </row>
    <row r="174" spans="1:21" ht="13" x14ac:dyDescent="0.3">
      <c r="A174" s="18" t="s">
        <v>29</v>
      </c>
      <c r="B174" s="12" t="s">
        <v>313</v>
      </c>
      <c r="C174" s="11" t="s">
        <v>314</v>
      </c>
      <c r="D174" s="33">
        <v>25933606</v>
      </c>
      <c r="E174" s="33">
        <v>23279738</v>
      </c>
      <c r="F174" s="33">
        <v>2480785</v>
      </c>
      <c r="G174" s="38">
        <f t="shared" si="40"/>
        <v>9.5659084201402608E-2</v>
      </c>
      <c r="H174" s="33">
        <v>4122368</v>
      </c>
      <c r="I174" s="38">
        <f t="shared" si="41"/>
        <v>0.15895853434343069</v>
      </c>
      <c r="J174" s="33">
        <v>6251878</v>
      </c>
      <c r="K174" s="38">
        <f t="shared" si="42"/>
        <v>0.26855448287261652</v>
      </c>
      <c r="L174" s="33">
        <v>0</v>
      </c>
      <c r="M174" s="38">
        <f t="shared" si="43"/>
        <v>0</v>
      </c>
      <c r="N174" s="33">
        <f t="shared" si="44"/>
        <v>12855031</v>
      </c>
      <c r="O174" s="38">
        <f t="shared" si="45"/>
        <v>0.55219826786710402</v>
      </c>
      <c r="P174" s="33">
        <v>5356844</v>
      </c>
      <c r="Q174" s="33">
        <v>24977644</v>
      </c>
      <c r="R174" s="33">
        <v>25345143</v>
      </c>
      <c r="S174" s="33">
        <v>13322827</v>
      </c>
      <c r="T174" s="38">
        <f t="shared" si="46"/>
        <v>0.5256560201692293</v>
      </c>
      <c r="U174" s="38">
        <f t="shared" si="47"/>
        <v>0.16708233429982289</v>
      </c>
    </row>
    <row r="175" spans="1:21" ht="13" x14ac:dyDescent="0.3">
      <c r="A175" s="18" t="s">
        <v>29</v>
      </c>
      <c r="B175" s="12" t="s">
        <v>315</v>
      </c>
      <c r="C175" s="11" t="s">
        <v>316</v>
      </c>
      <c r="D175" s="33">
        <v>29816905</v>
      </c>
      <c r="E175" s="33">
        <v>31099486</v>
      </c>
      <c r="F175" s="33">
        <v>6844692</v>
      </c>
      <c r="G175" s="38">
        <f t="shared" si="40"/>
        <v>0.22955742723800476</v>
      </c>
      <c r="H175" s="33">
        <v>6737130</v>
      </c>
      <c r="I175" s="38">
        <f t="shared" si="41"/>
        <v>0.22595001057286127</v>
      </c>
      <c r="J175" s="33">
        <v>8051848</v>
      </c>
      <c r="K175" s="38">
        <f t="shared" si="42"/>
        <v>0.25890614397935707</v>
      </c>
      <c r="L175" s="33">
        <v>0</v>
      </c>
      <c r="M175" s="38">
        <f t="shared" si="43"/>
        <v>0</v>
      </c>
      <c r="N175" s="33">
        <f t="shared" si="44"/>
        <v>21633670</v>
      </c>
      <c r="O175" s="38">
        <f t="shared" si="45"/>
        <v>0.69562789558644156</v>
      </c>
      <c r="P175" s="33">
        <v>4413328</v>
      </c>
      <c r="Q175" s="33">
        <v>28248926</v>
      </c>
      <c r="R175" s="33">
        <v>31860280</v>
      </c>
      <c r="S175" s="33">
        <v>16782065</v>
      </c>
      <c r="T175" s="38">
        <f t="shared" si="46"/>
        <v>0.52673940718662859</v>
      </c>
      <c r="U175" s="38">
        <f t="shared" si="47"/>
        <v>0.82443906276623902</v>
      </c>
    </row>
    <row r="176" spans="1:21" ht="13" x14ac:dyDescent="0.3">
      <c r="A176" s="18" t="s">
        <v>29</v>
      </c>
      <c r="B176" s="12" t="s">
        <v>317</v>
      </c>
      <c r="C176" s="11" t="s">
        <v>318</v>
      </c>
      <c r="D176" s="33">
        <v>17479602</v>
      </c>
      <c r="E176" s="33">
        <v>18322265</v>
      </c>
      <c r="F176" s="33">
        <v>1682608</v>
      </c>
      <c r="G176" s="38">
        <f t="shared" si="40"/>
        <v>9.6261230661888061E-2</v>
      </c>
      <c r="H176" s="33">
        <v>3421453</v>
      </c>
      <c r="I176" s="38">
        <f t="shared" si="41"/>
        <v>0.19573975425756263</v>
      </c>
      <c r="J176" s="33">
        <v>3278907</v>
      </c>
      <c r="K176" s="38">
        <f t="shared" si="42"/>
        <v>0.17895751425929055</v>
      </c>
      <c r="L176" s="33">
        <v>0</v>
      </c>
      <c r="M176" s="38">
        <f t="shared" si="43"/>
        <v>0</v>
      </c>
      <c r="N176" s="33">
        <f t="shared" si="44"/>
        <v>8382968</v>
      </c>
      <c r="O176" s="38">
        <f t="shared" si="45"/>
        <v>0.4575290227490979</v>
      </c>
      <c r="P176" s="33">
        <v>943438</v>
      </c>
      <c r="Q176" s="33">
        <v>21538126</v>
      </c>
      <c r="R176" s="33">
        <v>20264126</v>
      </c>
      <c r="S176" s="33">
        <v>6871428</v>
      </c>
      <c r="T176" s="38">
        <f t="shared" si="46"/>
        <v>0.33909323303654942</v>
      </c>
      <c r="U176" s="38">
        <f t="shared" si="47"/>
        <v>2.4754875254123747</v>
      </c>
    </row>
    <row r="177" spans="1:21" ht="13" x14ac:dyDescent="0.3">
      <c r="A177" s="18" t="s">
        <v>29</v>
      </c>
      <c r="B177" s="12" t="s">
        <v>319</v>
      </c>
      <c r="C177" s="11" t="s">
        <v>320</v>
      </c>
      <c r="D177" s="33">
        <v>18102748</v>
      </c>
      <c r="E177" s="33">
        <v>15911750</v>
      </c>
      <c r="F177" s="33">
        <v>171511</v>
      </c>
      <c r="G177" s="38">
        <f t="shared" si="40"/>
        <v>9.4743074366389016E-3</v>
      </c>
      <c r="H177" s="33">
        <v>2949155</v>
      </c>
      <c r="I177" s="38">
        <f t="shared" si="41"/>
        <v>0.16291200650862511</v>
      </c>
      <c r="J177" s="33">
        <v>4919724</v>
      </c>
      <c r="K177" s="38">
        <f t="shared" si="42"/>
        <v>0.30918811570066146</v>
      </c>
      <c r="L177" s="33">
        <v>0</v>
      </c>
      <c r="M177" s="38">
        <f t="shared" si="43"/>
        <v>0</v>
      </c>
      <c r="N177" s="33">
        <f t="shared" si="44"/>
        <v>8040390</v>
      </c>
      <c r="O177" s="38">
        <f t="shared" si="45"/>
        <v>0.50531148365201817</v>
      </c>
      <c r="P177" s="33">
        <v>1294889</v>
      </c>
      <c r="Q177" s="33">
        <v>16610352</v>
      </c>
      <c r="R177" s="33">
        <v>16370782</v>
      </c>
      <c r="S177" s="33">
        <v>4471823</v>
      </c>
      <c r="T177" s="38">
        <f t="shared" si="46"/>
        <v>0.27315878984889053</v>
      </c>
      <c r="U177" s="38">
        <f t="shared" si="47"/>
        <v>2.7993403295572055</v>
      </c>
    </row>
    <row r="178" spans="1:21" ht="13" x14ac:dyDescent="0.3">
      <c r="A178" s="18" t="s">
        <v>44</v>
      </c>
      <c r="B178" s="12" t="s">
        <v>321</v>
      </c>
      <c r="C178" s="11" t="s">
        <v>322</v>
      </c>
      <c r="D178" s="33">
        <v>70016772</v>
      </c>
      <c r="E178" s="33">
        <v>55876322</v>
      </c>
      <c r="F178" s="33">
        <v>13082740</v>
      </c>
      <c r="G178" s="38">
        <f t="shared" si="40"/>
        <v>0.18685151609103029</v>
      </c>
      <c r="H178" s="33">
        <v>14836812</v>
      </c>
      <c r="I178" s="38">
        <f t="shared" si="41"/>
        <v>0.21190368501992637</v>
      </c>
      <c r="J178" s="33">
        <v>16347513</v>
      </c>
      <c r="K178" s="38">
        <f t="shared" si="42"/>
        <v>0.29256601749843164</v>
      </c>
      <c r="L178" s="33">
        <v>0</v>
      </c>
      <c r="M178" s="38">
        <f t="shared" si="43"/>
        <v>0</v>
      </c>
      <c r="N178" s="33">
        <f t="shared" si="44"/>
        <v>44267065</v>
      </c>
      <c r="O178" s="38">
        <f t="shared" si="45"/>
        <v>0.79223297839825602</v>
      </c>
      <c r="P178" s="33">
        <v>17935039</v>
      </c>
      <c r="Q178" s="33">
        <v>82911420</v>
      </c>
      <c r="R178" s="33">
        <v>64436220</v>
      </c>
      <c r="S178" s="33">
        <v>48094579</v>
      </c>
      <c r="T178" s="38">
        <f t="shared" si="46"/>
        <v>0.74639044624281192</v>
      </c>
      <c r="U178" s="38">
        <f t="shared" si="47"/>
        <v>-8.8515335818338592E-2</v>
      </c>
    </row>
    <row r="179" spans="1:21" ht="14" x14ac:dyDescent="0.3">
      <c r="A179" s="19" t="s">
        <v>0</v>
      </c>
      <c r="B179" s="14" t="s">
        <v>323</v>
      </c>
      <c r="C179" s="13" t="s">
        <v>0</v>
      </c>
      <c r="D179" s="34">
        <f>SUM(D173:D178)</f>
        <v>185531048</v>
      </c>
      <c r="E179" s="34">
        <f>SUM(E173:E178)</f>
        <v>164345836</v>
      </c>
      <c r="F179" s="34">
        <f>SUM(F173:F178)</f>
        <v>27138184</v>
      </c>
      <c r="G179" s="39">
        <f t="shared" si="40"/>
        <v>0.14627300547561181</v>
      </c>
      <c r="H179" s="34">
        <f>SUM(H173:H178)</f>
        <v>34833532</v>
      </c>
      <c r="I179" s="39">
        <f t="shared" si="41"/>
        <v>0.18775041900264586</v>
      </c>
      <c r="J179" s="34">
        <f>SUM(J173:J178)</f>
        <v>40886178</v>
      </c>
      <c r="K179" s="39">
        <f t="shared" si="42"/>
        <v>0.24878134423801282</v>
      </c>
      <c r="L179" s="34">
        <f>SUM(L173:L178)</f>
        <v>0</v>
      </c>
      <c r="M179" s="39">
        <f t="shared" si="43"/>
        <v>0</v>
      </c>
      <c r="N179" s="34">
        <f t="shared" si="44"/>
        <v>102857894</v>
      </c>
      <c r="O179" s="39">
        <f t="shared" si="45"/>
        <v>0.62586248914758025</v>
      </c>
      <c r="P179" s="34">
        <f>SUM(P173:P178)</f>
        <v>32630047</v>
      </c>
      <c r="Q179" s="34">
        <f>SUM(Q173:Q178)</f>
        <v>196847109</v>
      </c>
      <c r="R179" s="34">
        <f>SUM(R173:R178)</f>
        <v>176576399</v>
      </c>
      <c r="S179" s="34">
        <f>SUM(S173:S178)</f>
        <v>97601359</v>
      </c>
      <c r="T179" s="39">
        <f t="shared" si="46"/>
        <v>0.55274294612837815</v>
      </c>
      <c r="U179" s="39">
        <f t="shared" si="47"/>
        <v>0.25302234471191531</v>
      </c>
    </row>
    <row r="180" spans="1:21" ht="13" x14ac:dyDescent="0.3">
      <c r="A180" s="18" t="s">
        <v>29</v>
      </c>
      <c r="B180" s="12" t="s">
        <v>324</v>
      </c>
      <c r="C180" s="11" t="s">
        <v>325</v>
      </c>
      <c r="D180" s="33">
        <v>37987644</v>
      </c>
      <c r="E180" s="33">
        <v>13011528</v>
      </c>
      <c r="F180" s="33">
        <v>3770634</v>
      </c>
      <c r="G180" s="38">
        <f t="shared" si="40"/>
        <v>9.925948553166393E-2</v>
      </c>
      <c r="H180" s="33">
        <v>4444645</v>
      </c>
      <c r="I180" s="38">
        <f t="shared" si="41"/>
        <v>0.11700238635488951</v>
      </c>
      <c r="J180" s="33">
        <v>4349706</v>
      </c>
      <c r="K180" s="38">
        <f t="shared" si="42"/>
        <v>0.33429632553532529</v>
      </c>
      <c r="L180" s="33">
        <v>0</v>
      </c>
      <c r="M180" s="38">
        <f t="shared" si="43"/>
        <v>0</v>
      </c>
      <c r="N180" s="33">
        <f t="shared" si="44"/>
        <v>12564985</v>
      </c>
      <c r="O180" s="38">
        <f t="shared" si="45"/>
        <v>0.96568097152002441</v>
      </c>
      <c r="P180" s="33">
        <v>3802496</v>
      </c>
      <c r="Q180" s="33">
        <v>23935619</v>
      </c>
      <c r="R180" s="33">
        <v>22182923</v>
      </c>
      <c r="S180" s="33">
        <v>10905094</v>
      </c>
      <c r="T180" s="38">
        <f t="shared" si="46"/>
        <v>0.49159860492686197</v>
      </c>
      <c r="U180" s="38">
        <f t="shared" si="47"/>
        <v>0.14390810667519438</v>
      </c>
    </row>
    <row r="181" spans="1:21" ht="13" x14ac:dyDescent="0.3">
      <c r="A181" s="18" t="s">
        <v>29</v>
      </c>
      <c r="B181" s="12" t="s">
        <v>326</v>
      </c>
      <c r="C181" s="11" t="s">
        <v>327</v>
      </c>
      <c r="D181" s="33">
        <v>53801285</v>
      </c>
      <c r="E181" s="33">
        <v>51989220</v>
      </c>
      <c r="F181" s="33">
        <v>12016571</v>
      </c>
      <c r="G181" s="38">
        <f t="shared" si="40"/>
        <v>0.22335100360521129</v>
      </c>
      <c r="H181" s="33">
        <v>10609233</v>
      </c>
      <c r="I181" s="38">
        <f t="shared" si="41"/>
        <v>0.19719292949973222</v>
      </c>
      <c r="J181" s="33">
        <v>10358269</v>
      </c>
      <c r="K181" s="38">
        <f t="shared" si="42"/>
        <v>0.19923878450186405</v>
      </c>
      <c r="L181" s="33">
        <v>0</v>
      </c>
      <c r="M181" s="38">
        <f t="shared" si="43"/>
        <v>0</v>
      </c>
      <c r="N181" s="33">
        <f t="shared" si="44"/>
        <v>32984073</v>
      </c>
      <c r="O181" s="38">
        <f t="shared" si="45"/>
        <v>0.63444062057480377</v>
      </c>
      <c r="P181" s="33">
        <v>9121790</v>
      </c>
      <c r="Q181" s="33">
        <v>48788396</v>
      </c>
      <c r="R181" s="33">
        <v>42625385</v>
      </c>
      <c r="S181" s="33">
        <v>27309758</v>
      </c>
      <c r="T181" s="38">
        <f t="shared" si="46"/>
        <v>0.64069234799873365</v>
      </c>
      <c r="U181" s="38">
        <f t="shared" si="47"/>
        <v>0.13555223262100968</v>
      </c>
    </row>
    <row r="182" spans="1:21" ht="13" x14ac:dyDescent="0.3">
      <c r="A182" s="18" t="s">
        <v>29</v>
      </c>
      <c r="B182" s="12" t="s">
        <v>328</v>
      </c>
      <c r="C182" s="11" t="s">
        <v>329</v>
      </c>
      <c r="D182" s="33">
        <v>49914624</v>
      </c>
      <c r="E182" s="33">
        <v>61795208</v>
      </c>
      <c r="F182" s="33">
        <v>5809785</v>
      </c>
      <c r="G182" s="38">
        <f t="shared" si="40"/>
        <v>0.11639444584416783</v>
      </c>
      <c r="H182" s="33">
        <v>6866345</v>
      </c>
      <c r="I182" s="38">
        <f t="shared" si="41"/>
        <v>0.13756178950681869</v>
      </c>
      <c r="J182" s="33">
        <v>19061649</v>
      </c>
      <c r="K182" s="38">
        <f t="shared" si="42"/>
        <v>0.30846484083361286</v>
      </c>
      <c r="L182" s="33">
        <v>0</v>
      </c>
      <c r="M182" s="38">
        <f t="shared" si="43"/>
        <v>0</v>
      </c>
      <c r="N182" s="33">
        <f t="shared" si="44"/>
        <v>31737779</v>
      </c>
      <c r="O182" s="38">
        <f t="shared" si="45"/>
        <v>0.51359611897414437</v>
      </c>
      <c r="P182" s="33">
        <v>9282927</v>
      </c>
      <c r="Q182" s="33">
        <v>38838324</v>
      </c>
      <c r="R182" s="33">
        <v>38098038</v>
      </c>
      <c r="S182" s="33">
        <v>24764655</v>
      </c>
      <c r="T182" s="38">
        <f t="shared" si="46"/>
        <v>0.65002441858029536</v>
      </c>
      <c r="U182" s="38">
        <f t="shared" si="47"/>
        <v>1.0534093395326711</v>
      </c>
    </row>
    <row r="183" spans="1:21" ht="13" x14ac:dyDescent="0.3">
      <c r="A183" s="18" t="s">
        <v>29</v>
      </c>
      <c r="B183" s="12" t="s">
        <v>330</v>
      </c>
      <c r="C183" s="11" t="s">
        <v>331</v>
      </c>
      <c r="D183" s="33">
        <v>45663048</v>
      </c>
      <c r="E183" s="33">
        <v>50524345</v>
      </c>
      <c r="F183" s="33">
        <v>13670865</v>
      </c>
      <c r="G183" s="38">
        <f t="shared" si="40"/>
        <v>0.29938573088682124</v>
      </c>
      <c r="H183" s="33">
        <v>8284544</v>
      </c>
      <c r="I183" s="38">
        <f t="shared" si="41"/>
        <v>0.1814277487565</v>
      </c>
      <c r="J183" s="33">
        <v>9871831</v>
      </c>
      <c r="K183" s="38">
        <f t="shared" si="42"/>
        <v>0.19538760967608784</v>
      </c>
      <c r="L183" s="33">
        <v>0</v>
      </c>
      <c r="M183" s="38">
        <f t="shared" si="43"/>
        <v>0</v>
      </c>
      <c r="N183" s="33">
        <f t="shared" si="44"/>
        <v>31827240</v>
      </c>
      <c r="O183" s="38">
        <f t="shared" si="45"/>
        <v>0.62993869589007045</v>
      </c>
      <c r="P183" s="33">
        <v>11469549</v>
      </c>
      <c r="Q183" s="33">
        <v>37680928</v>
      </c>
      <c r="R183" s="33">
        <v>46302184</v>
      </c>
      <c r="S183" s="33">
        <v>26502232</v>
      </c>
      <c r="T183" s="38">
        <f t="shared" si="46"/>
        <v>0.57237541969942496</v>
      </c>
      <c r="U183" s="38">
        <f t="shared" si="47"/>
        <v>-0.13930085655503976</v>
      </c>
    </row>
    <row r="184" spans="1:21" ht="13" x14ac:dyDescent="0.3">
      <c r="A184" s="18" t="s">
        <v>44</v>
      </c>
      <c r="B184" s="12" t="s">
        <v>332</v>
      </c>
      <c r="C184" s="11" t="s">
        <v>333</v>
      </c>
      <c r="D184" s="33">
        <v>60483595</v>
      </c>
      <c r="E184" s="33">
        <v>41061327</v>
      </c>
      <c r="F184" s="33">
        <v>4988044</v>
      </c>
      <c r="G184" s="38">
        <f t="shared" si="40"/>
        <v>8.2469370413580739E-2</v>
      </c>
      <c r="H184" s="33">
        <v>5709734</v>
      </c>
      <c r="I184" s="38">
        <f t="shared" si="41"/>
        <v>9.4401366188633457E-2</v>
      </c>
      <c r="J184" s="33">
        <v>5125632</v>
      </c>
      <c r="K184" s="38">
        <f t="shared" si="42"/>
        <v>0.12482869830290677</v>
      </c>
      <c r="L184" s="33">
        <v>0</v>
      </c>
      <c r="M184" s="38">
        <f t="shared" si="43"/>
        <v>0</v>
      </c>
      <c r="N184" s="33">
        <f t="shared" si="44"/>
        <v>15823410</v>
      </c>
      <c r="O184" s="38">
        <f t="shared" si="45"/>
        <v>0.38536041467924309</v>
      </c>
      <c r="P184" s="33">
        <v>4344253</v>
      </c>
      <c r="Q184" s="33">
        <v>37114860</v>
      </c>
      <c r="R184" s="33">
        <v>77890569</v>
      </c>
      <c r="S184" s="33">
        <v>14434428</v>
      </c>
      <c r="T184" s="38">
        <f t="shared" si="46"/>
        <v>0.18531676151961349</v>
      </c>
      <c r="U184" s="38">
        <f t="shared" si="47"/>
        <v>0.17986498484319391</v>
      </c>
    </row>
    <row r="185" spans="1:21" ht="14" x14ac:dyDescent="0.3">
      <c r="A185" s="19" t="s">
        <v>0</v>
      </c>
      <c r="B185" s="14" t="s">
        <v>334</v>
      </c>
      <c r="C185" s="13" t="s">
        <v>0</v>
      </c>
      <c r="D185" s="34">
        <f>SUM(D180:D184)</f>
        <v>247850196</v>
      </c>
      <c r="E185" s="34">
        <f>SUM(E180:E184)</f>
        <v>218381628</v>
      </c>
      <c r="F185" s="34">
        <f>SUM(F180:F184)</f>
        <v>40255899</v>
      </c>
      <c r="G185" s="39">
        <f t="shared" si="40"/>
        <v>0.16242028309713341</v>
      </c>
      <c r="H185" s="34">
        <f>SUM(H180:H184)</f>
        <v>35914501</v>
      </c>
      <c r="I185" s="39">
        <f t="shared" si="41"/>
        <v>0.14490406535728542</v>
      </c>
      <c r="J185" s="34">
        <f>SUM(J180:J184)</f>
        <v>48767087</v>
      </c>
      <c r="K185" s="39">
        <f t="shared" si="42"/>
        <v>0.22331130803732263</v>
      </c>
      <c r="L185" s="34">
        <f>SUM(L180:L184)</f>
        <v>0</v>
      </c>
      <c r="M185" s="39">
        <f t="shared" si="43"/>
        <v>0</v>
      </c>
      <c r="N185" s="34">
        <f t="shared" si="44"/>
        <v>124937487</v>
      </c>
      <c r="O185" s="39">
        <f t="shared" si="45"/>
        <v>0.57210621673724316</v>
      </c>
      <c r="P185" s="34">
        <f>SUM(P180:P184)</f>
        <v>38021015</v>
      </c>
      <c r="Q185" s="34">
        <f>SUM(Q180:Q184)</f>
        <v>186358127</v>
      </c>
      <c r="R185" s="34">
        <f>SUM(R180:R184)</f>
        <v>227099099</v>
      </c>
      <c r="S185" s="34">
        <f>SUM(S180:S184)</f>
        <v>103916167</v>
      </c>
      <c r="T185" s="39">
        <f t="shared" si="46"/>
        <v>0.45758071017269863</v>
      </c>
      <c r="U185" s="39">
        <f t="shared" si="47"/>
        <v>0.28263506379301018</v>
      </c>
    </row>
    <row r="186" spans="1:21" ht="13" x14ac:dyDescent="0.3">
      <c r="A186" s="18" t="s">
        <v>29</v>
      </c>
      <c r="B186" s="12" t="s">
        <v>335</v>
      </c>
      <c r="C186" s="11" t="s">
        <v>336</v>
      </c>
      <c r="D186" s="33">
        <v>14594722</v>
      </c>
      <c r="E186" s="33">
        <v>14450722</v>
      </c>
      <c r="F186" s="33">
        <v>2709283</v>
      </c>
      <c r="G186" s="38">
        <f t="shared" si="40"/>
        <v>0.18563443688752687</v>
      </c>
      <c r="H186" s="33">
        <v>2772608</v>
      </c>
      <c r="I186" s="38">
        <f t="shared" si="41"/>
        <v>0.18997333419574555</v>
      </c>
      <c r="J186" s="33">
        <v>3717691</v>
      </c>
      <c r="K186" s="38">
        <f t="shared" si="42"/>
        <v>0.25726679954122705</v>
      </c>
      <c r="L186" s="33">
        <v>0</v>
      </c>
      <c r="M186" s="38">
        <f t="shared" si="43"/>
        <v>0</v>
      </c>
      <c r="N186" s="33">
        <f t="shared" si="44"/>
        <v>9199582</v>
      </c>
      <c r="O186" s="38">
        <f t="shared" si="45"/>
        <v>0.63661746451146173</v>
      </c>
      <c r="P186" s="33">
        <v>2563304</v>
      </c>
      <c r="Q186" s="33">
        <v>16138577</v>
      </c>
      <c r="R186" s="33">
        <v>16433377</v>
      </c>
      <c r="S186" s="33">
        <v>8621553</v>
      </c>
      <c r="T186" s="38">
        <f t="shared" si="46"/>
        <v>0.5246367195251469</v>
      </c>
      <c r="U186" s="38">
        <f t="shared" si="47"/>
        <v>0.45035118737379576</v>
      </c>
    </row>
    <row r="187" spans="1:21" ht="13" x14ac:dyDescent="0.3">
      <c r="A187" s="18" t="s">
        <v>29</v>
      </c>
      <c r="B187" s="12" t="s">
        <v>337</v>
      </c>
      <c r="C187" s="11" t="s">
        <v>338</v>
      </c>
      <c r="D187" s="33">
        <v>11831023</v>
      </c>
      <c r="E187" s="33">
        <v>10413872</v>
      </c>
      <c r="F187" s="33">
        <v>1980669</v>
      </c>
      <c r="G187" s="38">
        <f t="shared" si="40"/>
        <v>0.16741316452516405</v>
      </c>
      <c r="H187" s="33">
        <v>2186281</v>
      </c>
      <c r="I187" s="38">
        <f t="shared" si="41"/>
        <v>0.18479221957391173</v>
      </c>
      <c r="J187" s="33">
        <v>2274117</v>
      </c>
      <c r="K187" s="38">
        <f t="shared" si="42"/>
        <v>0.21837381907517203</v>
      </c>
      <c r="L187" s="33">
        <v>0</v>
      </c>
      <c r="M187" s="38">
        <f t="shared" si="43"/>
        <v>0</v>
      </c>
      <c r="N187" s="33">
        <f t="shared" si="44"/>
        <v>6441067</v>
      </c>
      <c r="O187" s="38">
        <f t="shared" si="45"/>
        <v>0.61850837037367079</v>
      </c>
      <c r="P187" s="33">
        <v>2342772</v>
      </c>
      <c r="Q187" s="33">
        <v>11304018</v>
      </c>
      <c r="R187" s="33">
        <v>11156404</v>
      </c>
      <c r="S187" s="33">
        <v>5715000</v>
      </c>
      <c r="T187" s="38">
        <f t="shared" si="46"/>
        <v>0.51226183634081379</v>
      </c>
      <c r="U187" s="38">
        <f t="shared" si="47"/>
        <v>-2.9305028402251687E-2</v>
      </c>
    </row>
    <row r="188" spans="1:21" ht="13" x14ac:dyDescent="0.3">
      <c r="A188" s="18" t="s">
        <v>29</v>
      </c>
      <c r="B188" s="12" t="s">
        <v>339</v>
      </c>
      <c r="C188" s="11" t="s">
        <v>340</v>
      </c>
      <c r="D188" s="33">
        <v>115295366</v>
      </c>
      <c r="E188" s="33">
        <v>114913083</v>
      </c>
      <c r="F188" s="33">
        <v>22707138</v>
      </c>
      <c r="G188" s="38">
        <f t="shared" si="40"/>
        <v>0.19694753386705932</v>
      </c>
      <c r="H188" s="33">
        <v>24770579</v>
      </c>
      <c r="I188" s="38">
        <f t="shared" si="41"/>
        <v>0.21484453243333301</v>
      </c>
      <c r="J188" s="33">
        <v>23139329</v>
      </c>
      <c r="K188" s="38">
        <f t="shared" si="42"/>
        <v>0.20136374724190456</v>
      </c>
      <c r="L188" s="33">
        <v>0</v>
      </c>
      <c r="M188" s="38">
        <f t="shared" si="43"/>
        <v>0</v>
      </c>
      <c r="N188" s="33">
        <f t="shared" si="44"/>
        <v>70617046</v>
      </c>
      <c r="O188" s="38">
        <f t="shared" si="45"/>
        <v>0.61452572811052331</v>
      </c>
      <c r="P188" s="33">
        <v>21051280</v>
      </c>
      <c r="Q188" s="33">
        <v>115117318</v>
      </c>
      <c r="R188" s="33">
        <v>107789427</v>
      </c>
      <c r="S188" s="33">
        <v>68506454</v>
      </c>
      <c r="T188" s="38">
        <f t="shared" si="46"/>
        <v>0.63555819811529379</v>
      </c>
      <c r="U188" s="38">
        <f t="shared" si="47"/>
        <v>9.9188695414245576E-2</v>
      </c>
    </row>
    <row r="189" spans="1:21" ht="13" x14ac:dyDescent="0.3">
      <c r="A189" s="18" t="s">
        <v>29</v>
      </c>
      <c r="B189" s="12" t="s">
        <v>341</v>
      </c>
      <c r="C189" s="11" t="s">
        <v>342</v>
      </c>
      <c r="D189" s="33">
        <v>34608720</v>
      </c>
      <c r="E189" s="33">
        <v>41056256</v>
      </c>
      <c r="F189" s="33">
        <v>2273896</v>
      </c>
      <c r="G189" s="38">
        <f t="shared" si="40"/>
        <v>6.5702978902426906E-2</v>
      </c>
      <c r="H189" s="33">
        <v>2403253</v>
      </c>
      <c r="I189" s="38">
        <f t="shared" si="41"/>
        <v>6.9440678534196013E-2</v>
      </c>
      <c r="J189" s="33">
        <v>2390682</v>
      </c>
      <c r="K189" s="38">
        <f t="shared" si="42"/>
        <v>5.8229420627151196E-2</v>
      </c>
      <c r="L189" s="33">
        <v>0</v>
      </c>
      <c r="M189" s="38">
        <f t="shared" si="43"/>
        <v>0</v>
      </c>
      <c r="N189" s="33">
        <f t="shared" si="44"/>
        <v>7067831</v>
      </c>
      <c r="O189" s="38">
        <f t="shared" si="45"/>
        <v>0.17214991547207811</v>
      </c>
      <c r="P189" s="33">
        <v>2798514</v>
      </c>
      <c r="Q189" s="33">
        <v>12232641</v>
      </c>
      <c r="R189" s="33">
        <v>11506430</v>
      </c>
      <c r="S189" s="33">
        <v>4852873</v>
      </c>
      <c r="T189" s="38">
        <f t="shared" si="46"/>
        <v>0.42175314150435889</v>
      </c>
      <c r="U189" s="38">
        <f t="shared" si="47"/>
        <v>-0.14573162757091795</v>
      </c>
    </row>
    <row r="190" spans="1:21" ht="13" x14ac:dyDescent="0.3">
      <c r="A190" s="18" t="s">
        <v>44</v>
      </c>
      <c r="B190" s="12" t="s">
        <v>343</v>
      </c>
      <c r="C190" s="11" t="s">
        <v>344</v>
      </c>
      <c r="D190" s="33">
        <v>32925000</v>
      </c>
      <c r="E190" s="33">
        <v>30462000</v>
      </c>
      <c r="F190" s="33">
        <v>3218420</v>
      </c>
      <c r="G190" s="38">
        <f t="shared" si="40"/>
        <v>9.7750037965072131E-2</v>
      </c>
      <c r="H190" s="33">
        <v>4130992</v>
      </c>
      <c r="I190" s="38">
        <f t="shared" si="41"/>
        <v>0.12546672741078208</v>
      </c>
      <c r="J190" s="33">
        <v>4649845</v>
      </c>
      <c r="K190" s="38">
        <f t="shared" si="42"/>
        <v>0.15264411397807104</v>
      </c>
      <c r="L190" s="33">
        <v>0</v>
      </c>
      <c r="M190" s="38">
        <f t="shared" si="43"/>
        <v>0</v>
      </c>
      <c r="N190" s="33">
        <f t="shared" si="44"/>
        <v>11999257</v>
      </c>
      <c r="O190" s="38">
        <f t="shared" si="45"/>
        <v>0.39390903420655243</v>
      </c>
      <c r="P190" s="33">
        <v>4944941</v>
      </c>
      <c r="Q190" s="33">
        <v>19196000</v>
      </c>
      <c r="R190" s="33">
        <v>20834000</v>
      </c>
      <c r="S190" s="33">
        <v>10984026</v>
      </c>
      <c r="T190" s="38">
        <f t="shared" si="46"/>
        <v>0.52721637707593361</v>
      </c>
      <c r="U190" s="38">
        <f t="shared" si="47"/>
        <v>-5.9676343964467971E-2</v>
      </c>
    </row>
    <row r="191" spans="1:21" ht="14" x14ac:dyDescent="0.3">
      <c r="A191" s="19" t="s">
        <v>0</v>
      </c>
      <c r="B191" s="14" t="s">
        <v>345</v>
      </c>
      <c r="C191" s="13" t="s">
        <v>0</v>
      </c>
      <c r="D191" s="34">
        <f>SUM(D186:D190)</f>
        <v>209254831</v>
      </c>
      <c r="E191" s="34">
        <f>SUM(E186:E190)</f>
        <v>211295933</v>
      </c>
      <c r="F191" s="34">
        <f>SUM(F186:F190)</f>
        <v>32889406</v>
      </c>
      <c r="G191" s="39">
        <f t="shared" si="40"/>
        <v>0.15717393879427327</v>
      </c>
      <c r="H191" s="34">
        <f>SUM(H186:H190)</f>
        <v>36263713</v>
      </c>
      <c r="I191" s="39">
        <f t="shared" si="41"/>
        <v>0.1732992869349812</v>
      </c>
      <c r="J191" s="34">
        <f>SUM(J186:J190)</f>
        <v>36171664</v>
      </c>
      <c r="K191" s="39">
        <f t="shared" si="42"/>
        <v>0.17118958934245082</v>
      </c>
      <c r="L191" s="34">
        <f>SUM(L186:L190)</f>
        <v>0</v>
      </c>
      <c r="M191" s="39">
        <f t="shared" si="43"/>
        <v>0</v>
      </c>
      <c r="N191" s="34">
        <f t="shared" si="44"/>
        <v>105324783</v>
      </c>
      <c r="O191" s="39">
        <f t="shared" si="45"/>
        <v>0.49847046985045379</v>
      </c>
      <c r="P191" s="34">
        <f>SUM(P186:P190)</f>
        <v>33700811</v>
      </c>
      <c r="Q191" s="34">
        <f>SUM(Q186:Q190)</f>
        <v>173988554</v>
      </c>
      <c r="R191" s="34">
        <f>SUM(R186:R190)</f>
        <v>167719638</v>
      </c>
      <c r="S191" s="34">
        <f>SUM(S186:S190)</f>
        <v>98679906</v>
      </c>
      <c r="T191" s="39">
        <f t="shared" si="46"/>
        <v>0.58836226441175599</v>
      </c>
      <c r="U191" s="39">
        <f t="shared" si="47"/>
        <v>7.331731571682365E-2</v>
      </c>
    </row>
    <row r="192" spans="1:21" ht="13" x14ac:dyDescent="0.3">
      <c r="A192" s="18" t="s">
        <v>29</v>
      </c>
      <c r="B192" s="12" t="s">
        <v>346</v>
      </c>
      <c r="C192" s="11" t="s">
        <v>347</v>
      </c>
      <c r="D192" s="33">
        <v>14414607</v>
      </c>
      <c r="E192" s="33">
        <v>8009394</v>
      </c>
      <c r="F192" s="33">
        <v>1477278</v>
      </c>
      <c r="G192" s="38">
        <f t="shared" si="40"/>
        <v>0.10248479198912604</v>
      </c>
      <c r="H192" s="33">
        <v>1490730</v>
      </c>
      <c r="I192" s="38">
        <f t="shared" si="41"/>
        <v>0.10341801202072315</v>
      </c>
      <c r="J192" s="33">
        <v>1468249</v>
      </c>
      <c r="K192" s="38">
        <f t="shared" si="42"/>
        <v>0.18331586634394562</v>
      </c>
      <c r="L192" s="33">
        <v>0</v>
      </c>
      <c r="M192" s="38">
        <f t="shared" si="43"/>
        <v>0</v>
      </c>
      <c r="N192" s="33">
        <f t="shared" si="44"/>
        <v>4436257</v>
      </c>
      <c r="O192" s="38">
        <f t="shared" si="45"/>
        <v>0.55388172937927638</v>
      </c>
      <c r="P192" s="33">
        <v>1598433</v>
      </c>
      <c r="Q192" s="33">
        <v>8241288</v>
      </c>
      <c r="R192" s="33">
        <v>13158708</v>
      </c>
      <c r="S192" s="33">
        <v>4769776</v>
      </c>
      <c r="T192" s="38">
        <f t="shared" si="46"/>
        <v>0.36248057180081811</v>
      </c>
      <c r="U192" s="38">
        <f t="shared" si="47"/>
        <v>-8.1444764966689287E-2</v>
      </c>
    </row>
    <row r="193" spans="1:21" ht="13" x14ac:dyDescent="0.3">
      <c r="A193" s="18" t="s">
        <v>29</v>
      </c>
      <c r="B193" s="12" t="s">
        <v>348</v>
      </c>
      <c r="C193" s="11" t="s">
        <v>349</v>
      </c>
      <c r="D193" s="33">
        <v>16025056</v>
      </c>
      <c r="E193" s="33">
        <v>17030855</v>
      </c>
      <c r="F193" s="33">
        <v>3241022</v>
      </c>
      <c r="G193" s="38">
        <f t="shared" si="40"/>
        <v>0.20224715595377638</v>
      </c>
      <c r="H193" s="33">
        <v>4216252</v>
      </c>
      <c r="I193" s="38">
        <f t="shared" si="41"/>
        <v>0.26310372955950978</v>
      </c>
      <c r="J193" s="33">
        <v>3479503</v>
      </c>
      <c r="K193" s="38">
        <f t="shared" si="42"/>
        <v>0.2043058319737911</v>
      </c>
      <c r="L193" s="33">
        <v>0</v>
      </c>
      <c r="M193" s="38">
        <f t="shared" si="43"/>
        <v>0</v>
      </c>
      <c r="N193" s="33">
        <f t="shared" si="44"/>
        <v>10936777</v>
      </c>
      <c r="O193" s="38">
        <f t="shared" si="45"/>
        <v>0.6421742772162643</v>
      </c>
      <c r="P193" s="33">
        <v>2880289</v>
      </c>
      <c r="Q193" s="33">
        <v>16532744</v>
      </c>
      <c r="R193" s="33">
        <v>16616731</v>
      </c>
      <c r="S193" s="33">
        <v>8178476</v>
      </c>
      <c r="T193" s="38">
        <f t="shared" si="46"/>
        <v>0.4921832098022168</v>
      </c>
      <c r="U193" s="38">
        <f t="shared" si="47"/>
        <v>0.20803954047666751</v>
      </c>
    </row>
    <row r="194" spans="1:21" ht="13" x14ac:dyDescent="0.3">
      <c r="A194" s="18" t="s">
        <v>29</v>
      </c>
      <c r="B194" s="12" t="s">
        <v>350</v>
      </c>
      <c r="C194" s="11" t="s">
        <v>351</v>
      </c>
      <c r="D194" s="33">
        <v>21507816</v>
      </c>
      <c r="E194" s="33">
        <v>22207816</v>
      </c>
      <c r="F194" s="33">
        <v>3556275</v>
      </c>
      <c r="G194" s="38">
        <f t="shared" si="40"/>
        <v>0.16534802975811211</v>
      </c>
      <c r="H194" s="33">
        <v>3433647</v>
      </c>
      <c r="I194" s="38">
        <f t="shared" si="41"/>
        <v>0.1596464745653394</v>
      </c>
      <c r="J194" s="33">
        <v>3149707</v>
      </c>
      <c r="K194" s="38">
        <f t="shared" si="42"/>
        <v>0.14182875974836967</v>
      </c>
      <c r="L194" s="33">
        <v>0</v>
      </c>
      <c r="M194" s="38">
        <f t="shared" si="43"/>
        <v>0</v>
      </c>
      <c r="N194" s="33">
        <f t="shared" si="44"/>
        <v>10139629</v>
      </c>
      <c r="O194" s="38">
        <f t="shared" si="45"/>
        <v>0.4565792962261575</v>
      </c>
      <c r="P194" s="33">
        <v>3406224</v>
      </c>
      <c r="Q194" s="33">
        <v>14690580</v>
      </c>
      <c r="R194" s="33">
        <v>14558768</v>
      </c>
      <c r="S194" s="33">
        <v>9490228</v>
      </c>
      <c r="T194" s="38">
        <f t="shared" si="46"/>
        <v>0.65185653071743432</v>
      </c>
      <c r="U194" s="38">
        <f t="shared" si="47"/>
        <v>-7.5308317949729697E-2</v>
      </c>
    </row>
    <row r="195" spans="1:21" ht="13" x14ac:dyDescent="0.3">
      <c r="A195" s="18" t="s">
        <v>29</v>
      </c>
      <c r="B195" s="12" t="s">
        <v>352</v>
      </c>
      <c r="C195" s="11" t="s">
        <v>353</v>
      </c>
      <c r="D195" s="33">
        <v>42247296</v>
      </c>
      <c r="E195" s="33">
        <v>38453281</v>
      </c>
      <c r="F195" s="33">
        <v>7946005</v>
      </c>
      <c r="G195" s="38">
        <f t="shared" si="40"/>
        <v>0.18808316158269633</v>
      </c>
      <c r="H195" s="33">
        <v>6841421</v>
      </c>
      <c r="I195" s="38">
        <f t="shared" si="41"/>
        <v>0.16193748825960363</v>
      </c>
      <c r="J195" s="33">
        <v>9627809</v>
      </c>
      <c r="K195" s="38">
        <f t="shared" si="42"/>
        <v>0.25037678839420752</v>
      </c>
      <c r="L195" s="33">
        <v>0</v>
      </c>
      <c r="M195" s="38">
        <f t="shared" si="43"/>
        <v>0</v>
      </c>
      <c r="N195" s="33">
        <f t="shared" si="44"/>
        <v>24415235</v>
      </c>
      <c r="O195" s="38">
        <f t="shared" si="45"/>
        <v>0.63493242618230683</v>
      </c>
      <c r="P195" s="33">
        <v>8194315</v>
      </c>
      <c r="Q195" s="33">
        <v>47796664</v>
      </c>
      <c r="R195" s="33">
        <v>44072959</v>
      </c>
      <c r="S195" s="33">
        <v>18522434</v>
      </c>
      <c r="T195" s="38">
        <f t="shared" si="46"/>
        <v>0.4202675386510808</v>
      </c>
      <c r="U195" s="38">
        <f t="shared" si="47"/>
        <v>0.17493762443840644</v>
      </c>
    </row>
    <row r="196" spans="1:21" ht="13" x14ac:dyDescent="0.3">
      <c r="A196" s="18" t="s">
        <v>29</v>
      </c>
      <c r="B196" s="12" t="s">
        <v>354</v>
      </c>
      <c r="C196" s="11" t="s">
        <v>355</v>
      </c>
      <c r="D196" s="33">
        <v>26497314</v>
      </c>
      <c r="E196" s="33">
        <v>25545350</v>
      </c>
      <c r="F196" s="33">
        <v>4694620</v>
      </c>
      <c r="G196" s="38">
        <f t="shared" si="40"/>
        <v>0.17717342972951899</v>
      </c>
      <c r="H196" s="33">
        <v>5210788</v>
      </c>
      <c r="I196" s="38">
        <f t="shared" si="41"/>
        <v>0.19665344193000089</v>
      </c>
      <c r="J196" s="33">
        <v>5880760</v>
      </c>
      <c r="K196" s="38">
        <f t="shared" si="42"/>
        <v>0.23020862896769861</v>
      </c>
      <c r="L196" s="33">
        <v>0</v>
      </c>
      <c r="M196" s="38">
        <f t="shared" si="43"/>
        <v>0</v>
      </c>
      <c r="N196" s="33">
        <f t="shared" si="44"/>
        <v>15786168</v>
      </c>
      <c r="O196" s="38">
        <f t="shared" si="45"/>
        <v>0.61796640093011057</v>
      </c>
      <c r="P196" s="33">
        <v>272556</v>
      </c>
      <c r="Q196" s="33">
        <v>21362880</v>
      </c>
      <c r="R196" s="33">
        <v>21266380</v>
      </c>
      <c r="S196" s="33">
        <v>4359381</v>
      </c>
      <c r="T196" s="38">
        <f t="shared" si="46"/>
        <v>0.20498933057718333</v>
      </c>
      <c r="U196" s="38">
        <f t="shared" si="47"/>
        <v>20.576336606055268</v>
      </c>
    </row>
    <row r="197" spans="1:21" ht="13" x14ac:dyDescent="0.3">
      <c r="A197" s="18" t="s">
        <v>44</v>
      </c>
      <c r="B197" s="12" t="s">
        <v>356</v>
      </c>
      <c r="C197" s="11" t="s">
        <v>357</v>
      </c>
      <c r="D197" s="33">
        <v>11923545</v>
      </c>
      <c r="E197" s="33">
        <v>13203344</v>
      </c>
      <c r="F197" s="33">
        <v>2662450</v>
      </c>
      <c r="G197" s="38">
        <f t="shared" si="40"/>
        <v>0.2232934919942014</v>
      </c>
      <c r="H197" s="33">
        <v>3268226</v>
      </c>
      <c r="I197" s="38">
        <f t="shared" si="41"/>
        <v>0.27409851684209685</v>
      </c>
      <c r="J197" s="33">
        <v>1983499</v>
      </c>
      <c r="K197" s="38">
        <f t="shared" si="42"/>
        <v>0.1502270182462867</v>
      </c>
      <c r="L197" s="33">
        <v>0</v>
      </c>
      <c r="M197" s="38">
        <f t="shared" si="43"/>
        <v>0</v>
      </c>
      <c r="N197" s="33">
        <f t="shared" si="44"/>
        <v>7914175</v>
      </c>
      <c r="O197" s="38">
        <f t="shared" si="45"/>
        <v>0.59940686238274188</v>
      </c>
      <c r="P197" s="33">
        <v>2464301</v>
      </c>
      <c r="Q197" s="33">
        <v>18035568</v>
      </c>
      <c r="R197" s="33">
        <v>17608131</v>
      </c>
      <c r="S197" s="33">
        <v>8097756</v>
      </c>
      <c r="T197" s="38">
        <f t="shared" si="46"/>
        <v>0.4598873100160375</v>
      </c>
      <c r="U197" s="38">
        <f t="shared" si="47"/>
        <v>-0.19510684774303144</v>
      </c>
    </row>
    <row r="198" spans="1:21" ht="14" x14ac:dyDescent="0.3">
      <c r="A198" s="19" t="s">
        <v>0</v>
      </c>
      <c r="B198" s="14" t="s">
        <v>358</v>
      </c>
      <c r="C198" s="13" t="s">
        <v>0</v>
      </c>
      <c r="D198" s="34">
        <f>SUM(D192:D197)</f>
        <v>132615634</v>
      </c>
      <c r="E198" s="34">
        <f>SUM(E192:E197)</f>
        <v>124450040</v>
      </c>
      <c r="F198" s="34">
        <f>SUM(F192:F197)</f>
        <v>23577650</v>
      </c>
      <c r="G198" s="39">
        <f t="shared" si="40"/>
        <v>0.17778936984156785</v>
      </c>
      <c r="H198" s="34">
        <f>SUM(H192:H197)</f>
        <v>24461064</v>
      </c>
      <c r="I198" s="39">
        <f t="shared" si="41"/>
        <v>0.18445083179257735</v>
      </c>
      <c r="J198" s="34">
        <f>SUM(J192:J197)</f>
        <v>25589527</v>
      </c>
      <c r="K198" s="39">
        <f t="shared" si="42"/>
        <v>0.20562088208248064</v>
      </c>
      <c r="L198" s="34">
        <f>SUM(L192:L197)</f>
        <v>0</v>
      </c>
      <c r="M198" s="39">
        <f t="shared" si="43"/>
        <v>0</v>
      </c>
      <c r="N198" s="34">
        <f t="shared" si="44"/>
        <v>73628241</v>
      </c>
      <c r="O198" s="39">
        <f t="shared" si="45"/>
        <v>0.59162890586455419</v>
      </c>
      <c r="P198" s="34">
        <f>SUM(P192:P197)</f>
        <v>18816118</v>
      </c>
      <c r="Q198" s="34">
        <f>SUM(Q192:Q197)</f>
        <v>126659724</v>
      </c>
      <c r="R198" s="34">
        <f>SUM(R192:R197)</f>
        <v>127281677</v>
      </c>
      <c r="S198" s="34">
        <f>SUM(S192:S197)</f>
        <v>53418051</v>
      </c>
      <c r="T198" s="39">
        <f t="shared" si="46"/>
        <v>0.41968374599589853</v>
      </c>
      <c r="U198" s="39">
        <f t="shared" si="47"/>
        <v>0.35997908814134782</v>
      </c>
    </row>
    <row r="199" spans="1:21" ht="13" x14ac:dyDescent="0.3">
      <c r="A199" s="18" t="s">
        <v>29</v>
      </c>
      <c r="B199" s="12" t="s">
        <v>359</v>
      </c>
      <c r="C199" s="11" t="s">
        <v>360</v>
      </c>
      <c r="D199" s="33">
        <v>12966881</v>
      </c>
      <c r="E199" s="33">
        <v>13576252</v>
      </c>
      <c r="F199" s="33">
        <v>1014028</v>
      </c>
      <c r="G199" s="38">
        <f t="shared" si="40"/>
        <v>7.8201380887200245E-2</v>
      </c>
      <c r="H199" s="33">
        <v>1608426</v>
      </c>
      <c r="I199" s="38">
        <f t="shared" si="41"/>
        <v>0.12404108590184486</v>
      </c>
      <c r="J199" s="33">
        <v>1701630</v>
      </c>
      <c r="K199" s="38">
        <f t="shared" si="42"/>
        <v>0.12533871645871039</v>
      </c>
      <c r="L199" s="33">
        <v>0</v>
      </c>
      <c r="M199" s="38">
        <f t="shared" si="43"/>
        <v>0</v>
      </c>
      <c r="N199" s="33">
        <f t="shared" si="44"/>
        <v>4324084</v>
      </c>
      <c r="O199" s="38">
        <f t="shared" si="45"/>
        <v>0.31850351628711665</v>
      </c>
      <c r="P199" s="33">
        <v>1493676</v>
      </c>
      <c r="Q199" s="33">
        <v>11585744</v>
      </c>
      <c r="R199" s="33">
        <v>11729432</v>
      </c>
      <c r="S199" s="33">
        <v>3627922</v>
      </c>
      <c r="T199" s="38">
        <f t="shared" si="46"/>
        <v>0.30930074022339699</v>
      </c>
      <c r="U199" s="38">
        <f t="shared" si="47"/>
        <v>0.13922296401629275</v>
      </c>
    </row>
    <row r="200" spans="1:21" ht="13" x14ac:dyDescent="0.3">
      <c r="A200" s="18" t="s">
        <v>29</v>
      </c>
      <c r="B200" s="12" t="s">
        <v>361</v>
      </c>
      <c r="C200" s="11" t="s">
        <v>362</v>
      </c>
      <c r="D200" s="33">
        <v>17950464</v>
      </c>
      <c r="E200" s="33">
        <v>14187524</v>
      </c>
      <c r="F200" s="33">
        <v>2811415</v>
      </c>
      <c r="G200" s="38">
        <f t="shared" si="40"/>
        <v>0.15662074250559763</v>
      </c>
      <c r="H200" s="33">
        <v>3850854</v>
      </c>
      <c r="I200" s="38">
        <f t="shared" si="41"/>
        <v>0.21452671084156932</v>
      </c>
      <c r="J200" s="33">
        <v>3288871</v>
      </c>
      <c r="K200" s="38">
        <f t="shared" si="42"/>
        <v>0.23181430389122162</v>
      </c>
      <c r="L200" s="33">
        <v>0</v>
      </c>
      <c r="M200" s="38">
        <f t="shared" si="43"/>
        <v>0</v>
      </c>
      <c r="N200" s="33">
        <f t="shared" si="44"/>
        <v>9951140</v>
      </c>
      <c r="O200" s="38">
        <f t="shared" si="45"/>
        <v>0.70140075181546835</v>
      </c>
      <c r="P200" s="33">
        <v>2863402</v>
      </c>
      <c r="Q200" s="33">
        <v>16561471</v>
      </c>
      <c r="R200" s="33">
        <v>13821071</v>
      </c>
      <c r="S200" s="33">
        <v>9217845</v>
      </c>
      <c r="T200" s="38">
        <f t="shared" si="46"/>
        <v>0.66694144035581615</v>
      </c>
      <c r="U200" s="38">
        <f t="shared" si="47"/>
        <v>0.1485886368732019</v>
      </c>
    </row>
    <row r="201" spans="1:21" ht="13" x14ac:dyDescent="0.3">
      <c r="A201" s="18" t="s">
        <v>29</v>
      </c>
      <c r="B201" s="12" t="s">
        <v>363</v>
      </c>
      <c r="C201" s="11" t="s">
        <v>364</v>
      </c>
      <c r="D201" s="33">
        <v>16471451</v>
      </c>
      <c r="E201" s="33">
        <v>17471449</v>
      </c>
      <c r="F201" s="33">
        <v>2702339</v>
      </c>
      <c r="G201" s="38">
        <f t="shared" si="40"/>
        <v>0.16406198822435256</v>
      </c>
      <c r="H201" s="33">
        <v>2756764</v>
      </c>
      <c r="I201" s="38">
        <f t="shared" si="41"/>
        <v>0.16736619014317561</v>
      </c>
      <c r="J201" s="33">
        <v>2844469</v>
      </c>
      <c r="K201" s="38">
        <f t="shared" si="42"/>
        <v>0.16280670252364302</v>
      </c>
      <c r="L201" s="33">
        <v>0</v>
      </c>
      <c r="M201" s="38">
        <f t="shared" si="43"/>
        <v>0</v>
      </c>
      <c r="N201" s="33">
        <f t="shared" si="44"/>
        <v>8303572</v>
      </c>
      <c r="O201" s="38">
        <f t="shared" si="45"/>
        <v>0.47526521698343394</v>
      </c>
      <c r="P201" s="33">
        <v>9499677</v>
      </c>
      <c r="Q201" s="33">
        <v>11806160</v>
      </c>
      <c r="R201" s="33">
        <v>18437741</v>
      </c>
      <c r="S201" s="33">
        <v>28222445</v>
      </c>
      <c r="T201" s="38">
        <f t="shared" si="46"/>
        <v>1.5306888734362849</v>
      </c>
      <c r="U201" s="38">
        <f t="shared" si="47"/>
        <v>-0.70057202997533496</v>
      </c>
    </row>
    <row r="202" spans="1:21" ht="13" x14ac:dyDescent="0.3">
      <c r="A202" s="18" t="s">
        <v>29</v>
      </c>
      <c r="B202" s="12" t="s">
        <v>365</v>
      </c>
      <c r="C202" s="11" t="s">
        <v>366</v>
      </c>
      <c r="D202" s="33">
        <v>19267641</v>
      </c>
      <c r="E202" s="33">
        <v>21342706</v>
      </c>
      <c r="F202" s="33">
        <v>2423107</v>
      </c>
      <c r="G202" s="38">
        <f t="shared" si="40"/>
        <v>0.12576043948504126</v>
      </c>
      <c r="H202" s="33">
        <v>1651440</v>
      </c>
      <c r="I202" s="38">
        <f t="shared" si="41"/>
        <v>8.5710544430426125E-2</v>
      </c>
      <c r="J202" s="33">
        <v>2144626</v>
      </c>
      <c r="K202" s="38">
        <f t="shared" si="42"/>
        <v>0.10048519620707889</v>
      </c>
      <c r="L202" s="33">
        <v>0</v>
      </c>
      <c r="M202" s="38">
        <f t="shared" si="43"/>
        <v>0</v>
      </c>
      <c r="N202" s="33">
        <f t="shared" si="44"/>
        <v>6219173</v>
      </c>
      <c r="O202" s="38">
        <f t="shared" si="45"/>
        <v>0.29139571149037991</v>
      </c>
      <c r="P202" s="33">
        <v>2489355</v>
      </c>
      <c r="Q202" s="33">
        <v>15059884</v>
      </c>
      <c r="R202" s="33">
        <v>12301355</v>
      </c>
      <c r="S202" s="33">
        <v>6522504</v>
      </c>
      <c r="T202" s="38">
        <f t="shared" si="46"/>
        <v>0.53022646692173336</v>
      </c>
      <c r="U202" s="38">
        <f t="shared" si="47"/>
        <v>-0.13848125317602356</v>
      </c>
    </row>
    <row r="203" spans="1:21" ht="13" x14ac:dyDescent="0.3">
      <c r="A203" s="18" t="s">
        <v>44</v>
      </c>
      <c r="B203" s="12" t="s">
        <v>367</v>
      </c>
      <c r="C203" s="11" t="s">
        <v>368</v>
      </c>
      <c r="D203" s="33">
        <v>21172858</v>
      </c>
      <c r="E203" s="33">
        <v>21499194</v>
      </c>
      <c r="F203" s="33">
        <v>3229813</v>
      </c>
      <c r="G203" s="38">
        <f t="shared" si="40"/>
        <v>0.15254497054672544</v>
      </c>
      <c r="H203" s="33">
        <v>3171932</v>
      </c>
      <c r="I203" s="38">
        <f t="shared" si="41"/>
        <v>0.14981123474214014</v>
      </c>
      <c r="J203" s="33">
        <v>3264225</v>
      </c>
      <c r="K203" s="38">
        <f t="shared" si="42"/>
        <v>0.15183011046832731</v>
      </c>
      <c r="L203" s="33">
        <v>0</v>
      </c>
      <c r="M203" s="38">
        <f t="shared" si="43"/>
        <v>0</v>
      </c>
      <c r="N203" s="33">
        <f t="shared" si="44"/>
        <v>9665970</v>
      </c>
      <c r="O203" s="38">
        <f t="shared" si="45"/>
        <v>0.44959685465417915</v>
      </c>
      <c r="P203" s="33">
        <v>3002348</v>
      </c>
      <c r="Q203" s="33">
        <v>14690010</v>
      </c>
      <c r="R203" s="33">
        <v>16190010</v>
      </c>
      <c r="S203" s="33">
        <v>9236764</v>
      </c>
      <c r="T203" s="38">
        <f t="shared" si="46"/>
        <v>0.57052243945494785</v>
      </c>
      <c r="U203" s="38">
        <f t="shared" si="47"/>
        <v>8.7224065964371933E-2</v>
      </c>
    </row>
    <row r="204" spans="1:21" ht="14" x14ac:dyDescent="0.3">
      <c r="A204" s="19" t="s">
        <v>0</v>
      </c>
      <c r="B204" s="14" t="s">
        <v>369</v>
      </c>
      <c r="C204" s="13" t="s">
        <v>0</v>
      </c>
      <c r="D204" s="34">
        <f>SUM(D199:D203)</f>
        <v>87829295</v>
      </c>
      <c r="E204" s="34">
        <f>SUM(E199:E203)</f>
        <v>88077125</v>
      </c>
      <c r="F204" s="34">
        <f>SUM(F199:F203)</f>
        <v>12180702</v>
      </c>
      <c r="G204" s="39">
        <f t="shared" si="40"/>
        <v>0.13868609556754383</v>
      </c>
      <c r="H204" s="34">
        <f>SUM(H199:H203)</f>
        <v>13039416</v>
      </c>
      <c r="I204" s="39">
        <f t="shared" si="41"/>
        <v>0.1484631750715977</v>
      </c>
      <c r="J204" s="34">
        <f>SUM(J199:J203)</f>
        <v>13243821</v>
      </c>
      <c r="K204" s="39">
        <f t="shared" si="42"/>
        <v>0.15036618191159168</v>
      </c>
      <c r="L204" s="34">
        <f>SUM(L199:L203)</f>
        <v>0</v>
      </c>
      <c r="M204" s="39">
        <f t="shared" si="43"/>
        <v>0</v>
      </c>
      <c r="N204" s="34">
        <f t="shared" si="44"/>
        <v>38463939</v>
      </c>
      <c r="O204" s="39">
        <f t="shared" si="45"/>
        <v>0.43670747654399483</v>
      </c>
      <c r="P204" s="34">
        <f>SUM(P199:P203)</f>
        <v>19348458</v>
      </c>
      <c r="Q204" s="34">
        <f>SUM(Q199:Q203)</f>
        <v>69703269</v>
      </c>
      <c r="R204" s="34">
        <f>SUM(R199:R203)</f>
        <v>72479609</v>
      </c>
      <c r="S204" s="34">
        <f>SUM(S199:S203)</f>
        <v>56827480</v>
      </c>
      <c r="T204" s="39">
        <f t="shared" si="46"/>
        <v>0.78404782785183069</v>
      </c>
      <c r="U204" s="39">
        <f t="shared" si="47"/>
        <v>-0.31551025926717258</v>
      </c>
    </row>
    <row r="205" spans="1:21" ht="14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863081004</v>
      </c>
      <c r="E205" s="34">
        <f>SUM(E173:E178,E180:E184,E186:E190,E192:E197,E199:E203)</f>
        <v>806550562</v>
      </c>
      <c r="F205" s="34">
        <f>SUM(F173:F178,F180:F184,F186:F190,F192:F197,F199:F203)</f>
        <v>136041841</v>
      </c>
      <c r="G205" s="39">
        <f t="shared" si="40"/>
        <v>0.15762349115495072</v>
      </c>
      <c r="H205" s="34">
        <f>SUM(H173:H178,H180:H184,H186:H190,H192:H197,H199:H203)</f>
        <v>144512226</v>
      </c>
      <c r="I205" s="39">
        <f t="shared" si="41"/>
        <v>0.16743761631903556</v>
      </c>
      <c r="J205" s="34">
        <f>SUM(J173:J178,J180:J184,J186:J190,J192:J197,J199:J203)</f>
        <v>164658277</v>
      </c>
      <c r="K205" s="39">
        <f t="shared" si="42"/>
        <v>0.20415121476290038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445212344</v>
      </c>
      <c r="O205" s="39">
        <f t="shared" si="45"/>
        <v>0.55199557842475344</v>
      </c>
      <c r="P205" s="34">
        <f>SUM(P173:P178,P180:P184,P186:P190,P192:P197,P199:P203)</f>
        <v>142516449</v>
      </c>
      <c r="Q205" s="34">
        <f>SUM(Q173:Q178,Q180:Q184,Q186:Q190,Q192:Q197,Q199:Q203)</f>
        <v>753556783</v>
      </c>
      <c r="R205" s="34">
        <f>SUM(R173:R178,R180:R184,R186:R190,R192:R197,R199:R203)</f>
        <v>771156422</v>
      </c>
      <c r="S205" s="34">
        <f>SUM(S173:S178,S180:S184,S186:S190,S192:S197,S199:S203)</f>
        <v>410442963</v>
      </c>
      <c r="T205" s="39">
        <f t="shared" si="46"/>
        <v>0.53224346097710384</v>
      </c>
      <c r="U205" s="39">
        <f t="shared" si="47"/>
        <v>0.15536331529001268</v>
      </c>
    </row>
    <row r="206" spans="1:21" ht="14.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ht="13" x14ac:dyDescent="0.3">
      <c r="A208" s="18" t="s">
        <v>29</v>
      </c>
      <c r="B208" s="12" t="s">
        <v>372</v>
      </c>
      <c r="C208" s="11" t="s">
        <v>373</v>
      </c>
      <c r="D208" s="33">
        <v>21227184</v>
      </c>
      <c r="E208" s="33">
        <v>21227184</v>
      </c>
      <c r="F208" s="33">
        <v>3836885</v>
      </c>
      <c r="G208" s="38">
        <f t="shared" ref="G208:G231" si="48">IF(($D208     =0),0,($F208     /$D208     ))</f>
        <v>0.1807533679455551</v>
      </c>
      <c r="H208" s="33">
        <v>3151799</v>
      </c>
      <c r="I208" s="38">
        <f t="shared" ref="I208:I231" si="49">IF(($D208     =0),0,($H208     /$D208     ))</f>
        <v>0.14847937437203163</v>
      </c>
      <c r="J208" s="33">
        <v>5887276</v>
      </c>
      <c r="K208" s="38">
        <f t="shared" ref="K208:K231" si="50">IF(($E208     =0),0,($J208     /$E208     ))</f>
        <v>0.27734606719383975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</f>
        <v>12875960</v>
      </c>
      <c r="O208" s="38">
        <f t="shared" ref="O208:O231" si="53">IF(($E208     =0),0,($N208     /$E208     ))</f>
        <v>0.60657880951142651</v>
      </c>
      <c r="P208" s="33">
        <v>1687369</v>
      </c>
      <c r="Q208" s="33">
        <v>21970429</v>
      </c>
      <c r="R208" s="33">
        <v>20616429</v>
      </c>
      <c r="S208" s="33">
        <v>7944427</v>
      </c>
      <c r="T208" s="38">
        <f t="shared" ref="T208:T231" si="54">IF(($R208     =0),0,($S208     /$R208     ))</f>
        <v>0.38534447454503395</v>
      </c>
      <c r="U208" s="38">
        <f t="shared" ref="U208:U231" si="55">IF(($P208     =0),0,(($J208     /$P208     )-1))</f>
        <v>2.4890270000219274</v>
      </c>
    </row>
    <row r="209" spans="1:21" ht="13" x14ac:dyDescent="0.3">
      <c r="A209" s="18" t="s">
        <v>29</v>
      </c>
      <c r="B209" s="12" t="s">
        <v>374</v>
      </c>
      <c r="C209" s="11" t="s">
        <v>375</v>
      </c>
      <c r="D209" s="33">
        <v>24875529</v>
      </c>
      <c r="E209" s="33">
        <v>16847546</v>
      </c>
      <c r="F209" s="33">
        <v>2880576</v>
      </c>
      <c r="G209" s="38">
        <f t="shared" si="48"/>
        <v>0.11579958761882009</v>
      </c>
      <c r="H209" s="33">
        <v>3474384</v>
      </c>
      <c r="I209" s="38">
        <f t="shared" si="49"/>
        <v>0.13967075835854587</v>
      </c>
      <c r="J209" s="33">
        <v>3455570</v>
      </c>
      <c r="K209" s="38">
        <f t="shared" si="50"/>
        <v>0.20510820982474243</v>
      </c>
      <c r="L209" s="33">
        <v>0</v>
      </c>
      <c r="M209" s="38">
        <f t="shared" si="51"/>
        <v>0</v>
      </c>
      <c r="N209" s="33">
        <f t="shared" si="52"/>
        <v>9810530</v>
      </c>
      <c r="O209" s="38">
        <f t="shared" si="53"/>
        <v>0.58231210646345766</v>
      </c>
      <c r="P209" s="33">
        <v>7925960</v>
      </c>
      <c r="Q209" s="33">
        <v>90067753</v>
      </c>
      <c r="R209" s="33">
        <v>86896902</v>
      </c>
      <c r="S209" s="33">
        <v>48531210</v>
      </c>
      <c r="T209" s="38">
        <f t="shared" si="54"/>
        <v>0.55849183207935305</v>
      </c>
      <c r="U209" s="38">
        <f t="shared" si="55"/>
        <v>-0.56401874347082248</v>
      </c>
    </row>
    <row r="210" spans="1:21" ht="13" x14ac:dyDescent="0.3">
      <c r="A210" s="18" t="s">
        <v>29</v>
      </c>
      <c r="B210" s="12" t="s">
        <v>376</v>
      </c>
      <c r="C210" s="11" t="s">
        <v>377</v>
      </c>
      <c r="D210" s="33">
        <v>14190951</v>
      </c>
      <c r="E210" s="33">
        <v>13684838</v>
      </c>
      <c r="F210" s="33">
        <v>2689066</v>
      </c>
      <c r="G210" s="38">
        <f t="shared" si="48"/>
        <v>0.18949159925927445</v>
      </c>
      <c r="H210" s="33">
        <v>3574700</v>
      </c>
      <c r="I210" s="38">
        <f t="shared" si="49"/>
        <v>0.2518999607566822</v>
      </c>
      <c r="J210" s="33">
        <v>2461417</v>
      </c>
      <c r="K210" s="38">
        <f t="shared" si="50"/>
        <v>0.17986453328859281</v>
      </c>
      <c r="L210" s="33">
        <v>0</v>
      </c>
      <c r="M210" s="38">
        <f t="shared" si="51"/>
        <v>0</v>
      </c>
      <c r="N210" s="33">
        <f t="shared" si="52"/>
        <v>8725183</v>
      </c>
      <c r="O210" s="38">
        <f t="shared" si="53"/>
        <v>0.63758029141448369</v>
      </c>
      <c r="P210" s="33">
        <v>2221404</v>
      </c>
      <c r="Q210" s="33">
        <v>13858488</v>
      </c>
      <c r="R210" s="33">
        <v>12918071</v>
      </c>
      <c r="S210" s="33">
        <v>8700619</v>
      </c>
      <c r="T210" s="38">
        <f t="shared" si="54"/>
        <v>0.67352308250976478</v>
      </c>
      <c r="U210" s="38">
        <f t="shared" si="55"/>
        <v>0.10804563240185039</v>
      </c>
    </row>
    <row r="211" spans="1:21" ht="13" x14ac:dyDescent="0.3">
      <c r="A211" s="18" t="s">
        <v>29</v>
      </c>
      <c r="B211" s="12" t="s">
        <v>378</v>
      </c>
      <c r="C211" s="11" t="s">
        <v>379</v>
      </c>
      <c r="D211" s="33">
        <v>15138612</v>
      </c>
      <c r="E211" s="33">
        <v>15138612</v>
      </c>
      <c r="F211" s="33">
        <v>2493742</v>
      </c>
      <c r="G211" s="38">
        <f t="shared" si="48"/>
        <v>0.16472725504821711</v>
      </c>
      <c r="H211" s="33">
        <v>4920812</v>
      </c>
      <c r="I211" s="38">
        <f t="shared" si="49"/>
        <v>0.32505040752745362</v>
      </c>
      <c r="J211" s="33">
        <v>4326397</v>
      </c>
      <c r="K211" s="38">
        <f t="shared" si="50"/>
        <v>0.28578557928560427</v>
      </c>
      <c r="L211" s="33">
        <v>0</v>
      </c>
      <c r="M211" s="38">
        <f t="shared" si="51"/>
        <v>0</v>
      </c>
      <c r="N211" s="33">
        <f t="shared" si="52"/>
        <v>11740951</v>
      </c>
      <c r="O211" s="38">
        <f t="shared" si="53"/>
        <v>0.77556324186127501</v>
      </c>
      <c r="P211" s="33">
        <v>567821</v>
      </c>
      <c r="Q211" s="33">
        <v>14240496</v>
      </c>
      <c r="R211" s="33">
        <v>15740496</v>
      </c>
      <c r="S211" s="33">
        <v>1104342</v>
      </c>
      <c r="T211" s="38">
        <f t="shared" si="54"/>
        <v>7.0159288500184491E-2</v>
      </c>
      <c r="U211" s="38">
        <f t="shared" si="55"/>
        <v>6.6192972785437663</v>
      </c>
    </row>
    <row r="212" spans="1:21" ht="13" x14ac:dyDescent="0.3">
      <c r="A212" s="18" t="s">
        <v>29</v>
      </c>
      <c r="B212" s="12" t="s">
        <v>380</v>
      </c>
      <c r="C212" s="11" t="s">
        <v>381</v>
      </c>
      <c r="D212" s="33">
        <v>26039131</v>
      </c>
      <c r="E212" s="33">
        <v>22643909</v>
      </c>
      <c r="F212" s="33">
        <v>10264962</v>
      </c>
      <c r="G212" s="38">
        <f t="shared" si="48"/>
        <v>0.39421292515483713</v>
      </c>
      <c r="H212" s="33">
        <v>2680728</v>
      </c>
      <c r="I212" s="38">
        <f t="shared" si="49"/>
        <v>0.10294997939831402</v>
      </c>
      <c r="J212" s="33">
        <v>9018635</v>
      </c>
      <c r="K212" s="38">
        <f t="shared" si="50"/>
        <v>0.39828083569846534</v>
      </c>
      <c r="L212" s="33">
        <v>0</v>
      </c>
      <c r="M212" s="38">
        <f t="shared" si="51"/>
        <v>0</v>
      </c>
      <c r="N212" s="33">
        <f t="shared" si="52"/>
        <v>21964325</v>
      </c>
      <c r="O212" s="38">
        <f t="shared" si="53"/>
        <v>0.96998822067338286</v>
      </c>
      <c r="P212" s="33">
        <v>251409</v>
      </c>
      <c r="Q212" s="33">
        <v>26769718</v>
      </c>
      <c r="R212" s="33">
        <v>31376742</v>
      </c>
      <c r="S212" s="33">
        <v>6864243</v>
      </c>
      <c r="T212" s="38">
        <f t="shared" si="54"/>
        <v>0.21876850694058675</v>
      </c>
      <c r="U212" s="38">
        <f t="shared" si="55"/>
        <v>34.872363360102462</v>
      </c>
    </row>
    <row r="213" spans="1:21" ht="13" x14ac:dyDescent="0.3">
      <c r="A213" s="18" t="s">
        <v>29</v>
      </c>
      <c r="B213" s="12" t="s">
        <v>382</v>
      </c>
      <c r="C213" s="11" t="s">
        <v>383</v>
      </c>
      <c r="D213" s="33">
        <v>20896692</v>
      </c>
      <c r="E213" s="33">
        <v>18966740</v>
      </c>
      <c r="F213" s="33">
        <v>79136</v>
      </c>
      <c r="G213" s="38">
        <f t="shared" si="48"/>
        <v>3.7870108819137499E-3</v>
      </c>
      <c r="H213" s="33">
        <v>71046</v>
      </c>
      <c r="I213" s="38">
        <f t="shared" si="49"/>
        <v>3.3998682662308463E-3</v>
      </c>
      <c r="J213" s="33">
        <v>32655</v>
      </c>
      <c r="K213" s="38">
        <f t="shared" si="50"/>
        <v>1.7216980883377954E-3</v>
      </c>
      <c r="L213" s="33">
        <v>0</v>
      </c>
      <c r="M213" s="38">
        <f t="shared" si="51"/>
        <v>0</v>
      </c>
      <c r="N213" s="33">
        <f t="shared" si="52"/>
        <v>182837</v>
      </c>
      <c r="O213" s="38">
        <f t="shared" si="53"/>
        <v>9.6398748546139192E-3</v>
      </c>
      <c r="P213" s="33">
        <v>72380</v>
      </c>
      <c r="Q213" s="33">
        <v>21608304</v>
      </c>
      <c r="R213" s="33">
        <v>18809803</v>
      </c>
      <c r="S213" s="33">
        <v>215234</v>
      </c>
      <c r="T213" s="38">
        <f t="shared" si="54"/>
        <v>1.1442650409469998E-2</v>
      </c>
      <c r="U213" s="38">
        <f t="shared" si="55"/>
        <v>-0.54883945841392645</v>
      </c>
    </row>
    <row r="214" spans="1:21" ht="13" x14ac:dyDescent="0.3">
      <c r="A214" s="18" t="s">
        <v>29</v>
      </c>
      <c r="B214" s="12" t="s">
        <v>384</v>
      </c>
      <c r="C214" s="11" t="s">
        <v>385</v>
      </c>
      <c r="D214" s="33">
        <v>39353339</v>
      </c>
      <c r="E214" s="33">
        <v>37259432</v>
      </c>
      <c r="F214" s="33">
        <v>1979353</v>
      </c>
      <c r="G214" s="38">
        <f t="shared" si="48"/>
        <v>5.0296951930813294E-2</v>
      </c>
      <c r="H214" s="33">
        <v>8558179</v>
      </c>
      <c r="I214" s="38">
        <f t="shared" si="49"/>
        <v>0.2174702126292257</v>
      </c>
      <c r="J214" s="33">
        <v>8695348</v>
      </c>
      <c r="K214" s="38">
        <f t="shared" si="50"/>
        <v>0.23337306913320632</v>
      </c>
      <c r="L214" s="33">
        <v>0</v>
      </c>
      <c r="M214" s="38">
        <f t="shared" si="51"/>
        <v>0</v>
      </c>
      <c r="N214" s="33">
        <f t="shared" si="52"/>
        <v>19232880</v>
      </c>
      <c r="O214" s="38">
        <f t="shared" si="53"/>
        <v>0.51618822315917212</v>
      </c>
      <c r="P214" s="33">
        <v>7547485</v>
      </c>
      <c r="Q214" s="33">
        <v>35683364</v>
      </c>
      <c r="R214" s="33">
        <v>36615070</v>
      </c>
      <c r="S214" s="33">
        <v>21267475</v>
      </c>
      <c r="T214" s="38">
        <f t="shared" si="54"/>
        <v>0.58083939208637314</v>
      </c>
      <c r="U214" s="38">
        <f t="shared" si="55"/>
        <v>0.15208549602947197</v>
      </c>
    </row>
    <row r="215" spans="1:21" ht="13" x14ac:dyDescent="0.3">
      <c r="A215" s="18" t="s">
        <v>44</v>
      </c>
      <c r="B215" s="12" t="s">
        <v>386</v>
      </c>
      <c r="C215" s="11" t="s">
        <v>387</v>
      </c>
      <c r="D215" s="33">
        <v>74177720</v>
      </c>
      <c r="E215" s="33">
        <v>74759250</v>
      </c>
      <c r="F215" s="33">
        <v>14447090</v>
      </c>
      <c r="G215" s="38">
        <f t="shared" si="48"/>
        <v>0.1947631984374823</v>
      </c>
      <c r="H215" s="33">
        <v>18225056</v>
      </c>
      <c r="I215" s="38">
        <f t="shared" si="49"/>
        <v>0.24569447537616415</v>
      </c>
      <c r="J215" s="33">
        <v>20550227</v>
      </c>
      <c r="K215" s="38">
        <f t="shared" si="50"/>
        <v>0.2748854088290078</v>
      </c>
      <c r="L215" s="33">
        <v>0</v>
      </c>
      <c r="M215" s="38">
        <f t="shared" si="51"/>
        <v>0</v>
      </c>
      <c r="N215" s="33">
        <f t="shared" si="52"/>
        <v>53222373</v>
      </c>
      <c r="O215" s="38">
        <f t="shared" si="53"/>
        <v>0.71191689322725948</v>
      </c>
      <c r="P215" s="33">
        <v>14817191</v>
      </c>
      <c r="Q215" s="33">
        <v>65044557</v>
      </c>
      <c r="R215" s="33">
        <v>63700137</v>
      </c>
      <c r="S215" s="33">
        <v>38970044</v>
      </c>
      <c r="T215" s="38">
        <f t="shared" si="54"/>
        <v>0.61177331533839563</v>
      </c>
      <c r="U215" s="38">
        <f t="shared" si="55"/>
        <v>0.38691787127533139</v>
      </c>
    </row>
    <row r="216" spans="1:21" ht="14" x14ac:dyDescent="0.3">
      <c r="A216" s="19" t="s">
        <v>0</v>
      </c>
      <c r="B216" s="14" t="s">
        <v>388</v>
      </c>
      <c r="C216" s="13" t="s">
        <v>0</v>
      </c>
      <c r="D216" s="34">
        <f>SUM(D208:D215)</f>
        <v>235899158</v>
      </c>
      <c r="E216" s="34">
        <f>SUM(E208:E215)</f>
        <v>220527511</v>
      </c>
      <c r="F216" s="34">
        <f>SUM(F208:F215)</f>
        <v>38670810</v>
      </c>
      <c r="G216" s="39">
        <f t="shared" si="48"/>
        <v>0.16392941088835933</v>
      </c>
      <c r="H216" s="34">
        <f>SUM(H208:H215)</f>
        <v>44656704</v>
      </c>
      <c r="I216" s="39">
        <f t="shared" si="49"/>
        <v>0.18930421108158427</v>
      </c>
      <c r="J216" s="34">
        <f>SUM(J208:J215)</f>
        <v>54427525</v>
      </c>
      <c r="K216" s="39">
        <f t="shared" si="50"/>
        <v>0.24680605495973698</v>
      </c>
      <c r="L216" s="34">
        <f>SUM(L208:L215)</f>
        <v>0</v>
      </c>
      <c r="M216" s="39">
        <f t="shared" si="51"/>
        <v>0</v>
      </c>
      <c r="N216" s="34">
        <f t="shared" si="52"/>
        <v>137755039</v>
      </c>
      <c r="O216" s="39">
        <f t="shared" si="53"/>
        <v>0.62466146910804243</v>
      </c>
      <c r="P216" s="34">
        <f>SUM(P208:P215)</f>
        <v>35091019</v>
      </c>
      <c r="Q216" s="34">
        <f>SUM(Q208:Q215)</f>
        <v>289243109</v>
      </c>
      <c r="R216" s="34">
        <f>SUM(R208:R215)</f>
        <v>286673650</v>
      </c>
      <c r="S216" s="34">
        <f>SUM(S208:S215)</f>
        <v>133597594</v>
      </c>
      <c r="T216" s="39">
        <f t="shared" si="54"/>
        <v>0.46602676597587533</v>
      </c>
      <c r="U216" s="39">
        <f t="shared" si="55"/>
        <v>0.55103860050345066</v>
      </c>
    </row>
    <row r="217" spans="1:21" ht="13" x14ac:dyDescent="0.3">
      <c r="A217" s="18" t="s">
        <v>29</v>
      </c>
      <c r="B217" s="12" t="s">
        <v>389</v>
      </c>
      <c r="C217" s="11" t="s">
        <v>390</v>
      </c>
      <c r="D217" s="33">
        <v>5279736</v>
      </c>
      <c r="E217" s="33">
        <v>16669820</v>
      </c>
      <c r="F217" s="33">
        <v>1256746</v>
      </c>
      <c r="G217" s="38">
        <f t="shared" si="48"/>
        <v>0.23803197735644357</v>
      </c>
      <c r="H217" s="33">
        <v>2753787</v>
      </c>
      <c r="I217" s="38">
        <f t="shared" si="49"/>
        <v>0.52157664701416884</v>
      </c>
      <c r="J217" s="33">
        <v>3957919</v>
      </c>
      <c r="K217" s="38">
        <f t="shared" si="50"/>
        <v>0.23743021820271604</v>
      </c>
      <c r="L217" s="33">
        <v>0</v>
      </c>
      <c r="M217" s="38">
        <f t="shared" si="51"/>
        <v>0</v>
      </c>
      <c r="N217" s="33">
        <f t="shared" si="52"/>
        <v>7968452</v>
      </c>
      <c r="O217" s="38">
        <f t="shared" si="53"/>
        <v>0.47801667924428698</v>
      </c>
      <c r="P217" s="33">
        <v>1315989</v>
      </c>
      <c r="Q217" s="33">
        <v>8525952</v>
      </c>
      <c r="R217" s="33">
        <v>6830737</v>
      </c>
      <c r="S217" s="33">
        <v>3791029</v>
      </c>
      <c r="T217" s="38">
        <f t="shared" si="54"/>
        <v>0.55499560296348693</v>
      </c>
      <c r="U217" s="38">
        <f t="shared" si="55"/>
        <v>2.0075623732417216</v>
      </c>
    </row>
    <row r="218" spans="1:21" ht="13" x14ac:dyDescent="0.3">
      <c r="A218" s="18" t="s">
        <v>29</v>
      </c>
      <c r="B218" s="12" t="s">
        <v>391</v>
      </c>
      <c r="C218" s="11" t="s">
        <v>392</v>
      </c>
      <c r="D218" s="33">
        <v>91491648</v>
      </c>
      <c r="E218" s="33">
        <v>83448408</v>
      </c>
      <c r="F218" s="33">
        <v>8647565</v>
      </c>
      <c r="G218" s="38">
        <f t="shared" si="48"/>
        <v>9.451753454042057E-2</v>
      </c>
      <c r="H218" s="33">
        <v>22189538</v>
      </c>
      <c r="I218" s="38">
        <f t="shared" si="49"/>
        <v>0.24253074991063664</v>
      </c>
      <c r="J218" s="33">
        <v>24622030</v>
      </c>
      <c r="K218" s="38">
        <f t="shared" si="50"/>
        <v>0.29505691708342718</v>
      </c>
      <c r="L218" s="33">
        <v>0</v>
      </c>
      <c r="M218" s="38">
        <f t="shared" si="51"/>
        <v>0</v>
      </c>
      <c r="N218" s="33">
        <f t="shared" si="52"/>
        <v>55459133</v>
      </c>
      <c r="O218" s="38">
        <f t="shared" si="53"/>
        <v>0.66459186375370993</v>
      </c>
      <c r="P218" s="33">
        <v>17250157</v>
      </c>
      <c r="Q218" s="33">
        <v>103565243</v>
      </c>
      <c r="R218" s="33">
        <v>103565243</v>
      </c>
      <c r="S218" s="33">
        <v>55461298</v>
      </c>
      <c r="T218" s="38">
        <f t="shared" si="54"/>
        <v>0.53552037723698476</v>
      </c>
      <c r="U218" s="38">
        <f t="shared" si="55"/>
        <v>0.42735106700767989</v>
      </c>
    </row>
    <row r="219" spans="1:21" ht="13" x14ac:dyDescent="0.3">
      <c r="A219" s="18" t="s">
        <v>29</v>
      </c>
      <c r="B219" s="12" t="s">
        <v>393</v>
      </c>
      <c r="C219" s="11" t="s">
        <v>394</v>
      </c>
      <c r="D219" s="33">
        <v>50104450</v>
      </c>
      <c r="E219" s="33">
        <v>51850743</v>
      </c>
      <c r="F219" s="33">
        <v>5024202</v>
      </c>
      <c r="G219" s="38">
        <f t="shared" si="48"/>
        <v>0.10027456643072621</v>
      </c>
      <c r="H219" s="33">
        <v>7048397</v>
      </c>
      <c r="I219" s="38">
        <f t="shared" si="49"/>
        <v>0.14067407186387637</v>
      </c>
      <c r="J219" s="33">
        <v>5192781</v>
      </c>
      <c r="K219" s="38">
        <f t="shared" si="50"/>
        <v>0.10014863239278943</v>
      </c>
      <c r="L219" s="33">
        <v>0</v>
      </c>
      <c r="M219" s="38">
        <f t="shared" si="51"/>
        <v>0</v>
      </c>
      <c r="N219" s="33">
        <f t="shared" si="52"/>
        <v>17265380</v>
      </c>
      <c r="O219" s="38">
        <f t="shared" si="53"/>
        <v>0.3329823065409111</v>
      </c>
      <c r="P219" s="33">
        <v>5718909</v>
      </c>
      <c r="Q219" s="33">
        <v>29119732</v>
      </c>
      <c r="R219" s="33">
        <v>32336044</v>
      </c>
      <c r="S219" s="33">
        <v>15423183</v>
      </c>
      <c r="T219" s="38">
        <f t="shared" si="54"/>
        <v>0.47696567335200313</v>
      </c>
      <c r="U219" s="38">
        <f t="shared" si="55"/>
        <v>-9.1997966745055781E-2</v>
      </c>
    </row>
    <row r="220" spans="1:21" ht="13" x14ac:dyDescent="0.3">
      <c r="A220" s="18" t="s">
        <v>29</v>
      </c>
      <c r="B220" s="12" t="s">
        <v>395</v>
      </c>
      <c r="C220" s="11" t="s">
        <v>396</v>
      </c>
      <c r="D220" s="33">
        <v>7084224</v>
      </c>
      <c r="E220" s="33">
        <v>7084228</v>
      </c>
      <c r="F220" s="33">
        <v>3850252</v>
      </c>
      <c r="G220" s="38">
        <f t="shared" si="48"/>
        <v>0.54349664832732558</v>
      </c>
      <c r="H220" s="33">
        <v>999802</v>
      </c>
      <c r="I220" s="38">
        <f t="shared" si="49"/>
        <v>0.14113077169778934</v>
      </c>
      <c r="J220" s="33">
        <v>307586</v>
      </c>
      <c r="K220" s="38">
        <f t="shared" si="50"/>
        <v>4.3418421880266983E-2</v>
      </c>
      <c r="L220" s="33">
        <v>0</v>
      </c>
      <c r="M220" s="38">
        <f t="shared" si="51"/>
        <v>0</v>
      </c>
      <c r="N220" s="33">
        <f t="shared" si="52"/>
        <v>5157640</v>
      </c>
      <c r="O220" s="38">
        <f t="shared" si="53"/>
        <v>0.72804545534107601</v>
      </c>
      <c r="P220" s="33">
        <v>1004793</v>
      </c>
      <c r="Q220" s="33">
        <v>4337544</v>
      </c>
      <c r="R220" s="33">
        <v>9043544</v>
      </c>
      <c r="S220" s="33">
        <v>3644368</v>
      </c>
      <c r="T220" s="38">
        <f t="shared" si="54"/>
        <v>0.40298007064487107</v>
      </c>
      <c r="U220" s="38">
        <f t="shared" si="55"/>
        <v>-0.69388122727765822</v>
      </c>
    </row>
    <row r="221" spans="1:21" ht="13" x14ac:dyDescent="0.3">
      <c r="A221" s="18" t="s">
        <v>29</v>
      </c>
      <c r="B221" s="12" t="s">
        <v>397</v>
      </c>
      <c r="C221" s="11" t="s">
        <v>398</v>
      </c>
      <c r="D221" s="33">
        <v>20430672</v>
      </c>
      <c r="E221" s="33">
        <v>20835763</v>
      </c>
      <c r="F221" s="33">
        <v>4298787</v>
      </c>
      <c r="G221" s="38">
        <f t="shared" si="48"/>
        <v>0.21040849757658486</v>
      </c>
      <c r="H221" s="33">
        <v>519091</v>
      </c>
      <c r="I221" s="38">
        <f t="shared" si="49"/>
        <v>2.540743642695649E-2</v>
      </c>
      <c r="J221" s="33">
        <v>8754922</v>
      </c>
      <c r="K221" s="38">
        <f t="shared" si="50"/>
        <v>0.42018725208191321</v>
      </c>
      <c r="L221" s="33">
        <v>0</v>
      </c>
      <c r="M221" s="38">
        <f t="shared" si="51"/>
        <v>0</v>
      </c>
      <c r="N221" s="33">
        <f t="shared" si="52"/>
        <v>13572800</v>
      </c>
      <c r="O221" s="38">
        <f t="shared" si="53"/>
        <v>0.65141842897713897</v>
      </c>
      <c r="P221" s="33">
        <v>4984239</v>
      </c>
      <c r="Q221" s="33">
        <v>20297217</v>
      </c>
      <c r="R221" s="33">
        <v>26118013</v>
      </c>
      <c r="S221" s="33">
        <v>12936265</v>
      </c>
      <c r="T221" s="38">
        <f t="shared" si="54"/>
        <v>0.4953005039089306</v>
      </c>
      <c r="U221" s="38">
        <f t="shared" si="55"/>
        <v>0.75652130646223026</v>
      </c>
    </row>
    <row r="222" spans="1:21" ht="13" x14ac:dyDescent="0.3">
      <c r="A222" s="18" t="s">
        <v>29</v>
      </c>
      <c r="B222" s="12" t="s">
        <v>399</v>
      </c>
      <c r="C222" s="11" t="s">
        <v>400</v>
      </c>
      <c r="D222" s="33">
        <v>30480930</v>
      </c>
      <c r="E222" s="33">
        <v>29540930</v>
      </c>
      <c r="F222" s="33">
        <v>-66502</v>
      </c>
      <c r="G222" s="38">
        <f t="shared" si="48"/>
        <v>-2.1817575776067201E-3</v>
      </c>
      <c r="H222" s="33">
        <v>9430651</v>
      </c>
      <c r="I222" s="38">
        <f t="shared" si="49"/>
        <v>0.30939512016201604</v>
      </c>
      <c r="J222" s="33">
        <v>8200477</v>
      </c>
      <c r="K222" s="38">
        <f t="shared" si="50"/>
        <v>0.27759711694926326</v>
      </c>
      <c r="L222" s="33">
        <v>0</v>
      </c>
      <c r="M222" s="38">
        <f t="shared" si="51"/>
        <v>0</v>
      </c>
      <c r="N222" s="33">
        <f t="shared" si="52"/>
        <v>17564626</v>
      </c>
      <c r="O222" s="38">
        <f t="shared" si="53"/>
        <v>0.59458608784489864</v>
      </c>
      <c r="P222" s="33">
        <v>2060286</v>
      </c>
      <c r="Q222" s="33">
        <v>29086840</v>
      </c>
      <c r="R222" s="33">
        <v>33098943</v>
      </c>
      <c r="S222" s="33">
        <v>9528225</v>
      </c>
      <c r="T222" s="38">
        <f t="shared" si="54"/>
        <v>0.28787097521513</v>
      </c>
      <c r="U222" s="38">
        <f t="shared" si="55"/>
        <v>2.9802614782607852</v>
      </c>
    </row>
    <row r="223" spans="1:21" ht="13" x14ac:dyDescent="0.3">
      <c r="A223" s="18" t="s">
        <v>44</v>
      </c>
      <c r="B223" s="12" t="s">
        <v>401</v>
      </c>
      <c r="C223" s="11" t="s">
        <v>402</v>
      </c>
      <c r="D223" s="33">
        <v>252390400</v>
      </c>
      <c r="E223" s="33">
        <v>217148717</v>
      </c>
      <c r="F223" s="33">
        <v>32349003</v>
      </c>
      <c r="G223" s="38">
        <f t="shared" si="48"/>
        <v>0.12817049697611319</v>
      </c>
      <c r="H223" s="33">
        <v>37207962</v>
      </c>
      <c r="I223" s="38">
        <f t="shared" si="49"/>
        <v>0.14742225536311998</v>
      </c>
      <c r="J223" s="33">
        <v>42001234</v>
      </c>
      <c r="K223" s="38">
        <f t="shared" si="50"/>
        <v>0.19342151581765965</v>
      </c>
      <c r="L223" s="33">
        <v>0</v>
      </c>
      <c r="M223" s="38">
        <f t="shared" si="51"/>
        <v>0</v>
      </c>
      <c r="N223" s="33">
        <f t="shared" si="52"/>
        <v>111558199</v>
      </c>
      <c r="O223" s="38">
        <f t="shared" si="53"/>
        <v>0.51374099990652955</v>
      </c>
      <c r="P223" s="33">
        <v>27109360</v>
      </c>
      <c r="Q223" s="33">
        <v>198296578</v>
      </c>
      <c r="R223" s="33">
        <v>237282266</v>
      </c>
      <c r="S223" s="33">
        <v>132699237</v>
      </c>
      <c r="T223" s="38">
        <f t="shared" si="54"/>
        <v>0.55924633238288446</v>
      </c>
      <c r="U223" s="38">
        <f t="shared" si="55"/>
        <v>0.5493259154771637</v>
      </c>
    </row>
    <row r="224" spans="1:21" ht="14" x14ac:dyDescent="0.3">
      <c r="A224" s="19" t="s">
        <v>0</v>
      </c>
      <c r="B224" s="14" t="s">
        <v>403</v>
      </c>
      <c r="C224" s="13" t="s">
        <v>0</v>
      </c>
      <c r="D224" s="34">
        <f>SUM(D217:D223)</f>
        <v>457262060</v>
      </c>
      <c r="E224" s="34">
        <f>SUM(E217:E223)</f>
        <v>426578609</v>
      </c>
      <c r="F224" s="34">
        <f>SUM(F217:F223)</f>
        <v>55360053</v>
      </c>
      <c r="G224" s="39">
        <f t="shared" si="48"/>
        <v>0.12106854655730677</v>
      </c>
      <c r="H224" s="34">
        <f>SUM(H217:H223)</f>
        <v>80149228</v>
      </c>
      <c r="I224" s="39">
        <f t="shared" si="49"/>
        <v>0.17528073070396438</v>
      </c>
      <c r="J224" s="34">
        <f>SUM(J217:J223)</f>
        <v>93036949</v>
      </c>
      <c r="K224" s="39">
        <f t="shared" si="50"/>
        <v>0.21810036189601809</v>
      </c>
      <c r="L224" s="34">
        <f>SUM(L217:L223)</f>
        <v>0</v>
      </c>
      <c r="M224" s="39">
        <f t="shared" si="51"/>
        <v>0</v>
      </c>
      <c r="N224" s="34">
        <f t="shared" si="52"/>
        <v>228546230</v>
      </c>
      <c r="O224" s="39">
        <f t="shared" si="53"/>
        <v>0.53576580067098489</v>
      </c>
      <c r="P224" s="34">
        <f>SUM(P217:P223)</f>
        <v>59443733</v>
      </c>
      <c r="Q224" s="34">
        <f>SUM(Q217:Q223)</f>
        <v>393229106</v>
      </c>
      <c r="R224" s="34">
        <f>SUM(R217:R223)</f>
        <v>448274790</v>
      </c>
      <c r="S224" s="34">
        <f>SUM(S217:S223)</f>
        <v>233483605</v>
      </c>
      <c r="T224" s="39">
        <f t="shared" si="54"/>
        <v>0.52084928755418081</v>
      </c>
      <c r="U224" s="39">
        <f t="shared" si="55"/>
        <v>0.56512628505346396</v>
      </c>
    </row>
    <row r="225" spans="1:21" ht="13" x14ac:dyDescent="0.3">
      <c r="A225" s="18" t="s">
        <v>29</v>
      </c>
      <c r="B225" s="12" t="s">
        <v>404</v>
      </c>
      <c r="C225" s="11" t="s">
        <v>405</v>
      </c>
      <c r="D225" s="33">
        <v>31764474</v>
      </c>
      <c r="E225" s="33">
        <v>25610570</v>
      </c>
      <c r="F225" s="33">
        <v>2876527</v>
      </c>
      <c r="G225" s="38">
        <f t="shared" si="48"/>
        <v>9.0557992554827133E-2</v>
      </c>
      <c r="H225" s="33">
        <v>4786157</v>
      </c>
      <c r="I225" s="38">
        <f t="shared" si="49"/>
        <v>0.15067641290077713</v>
      </c>
      <c r="J225" s="33">
        <v>3230485</v>
      </c>
      <c r="K225" s="38">
        <f t="shared" si="50"/>
        <v>0.12613873880979612</v>
      </c>
      <c r="L225" s="33">
        <v>0</v>
      </c>
      <c r="M225" s="38">
        <f t="shared" si="51"/>
        <v>0</v>
      </c>
      <c r="N225" s="33">
        <f t="shared" si="52"/>
        <v>10893169</v>
      </c>
      <c r="O225" s="38">
        <f t="shared" si="53"/>
        <v>0.42533879566132266</v>
      </c>
      <c r="P225" s="33">
        <v>6242748</v>
      </c>
      <c r="Q225" s="33">
        <v>37005360</v>
      </c>
      <c r="R225" s="33">
        <v>32901582</v>
      </c>
      <c r="S225" s="33">
        <v>17141938</v>
      </c>
      <c r="T225" s="38">
        <f t="shared" si="54"/>
        <v>0.5210064974991172</v>
      </c>
      <c r="U225" s="38">
        <f t="shared" si="55"/>
        <v>-0.48252195988048852</v>
      </c>
    </row>
    <row r="226" spans="1:21" ht="13" x14ac:dyDescent="0.3">
      <c r="A226" s="18" t="s">
        <v>29</v>
      </c>
      <c r="B226" s="12" t="s">
        <v>406</v>
      </c>
      <c r="C226" s="11" t="s">
        <v>407</v>
      </c>
      <c r="D226" s="33">
        <v>49650366</v>
      </c>
      <c r="E226" s="33">
        <v>42520873</v>
      </c>
      <c r="F226" s="33">
        <v>8584623</v>
      </c>
      <c r="G226" s="38">
        <f t="shared" si="48"/>
        <v>0.17290150489525091</v>
      </c>
      <c r="H226" s="33">
        <v>9914355</v>
      </c>
      <c r="I226" s="38">
        <f t="shared" si="49"/>
        <v>0.1996834222732618</v>
      </c>
      <c r="J226" s="33">
        <v>5819334</v>
      </c>
      <c r="K226" s="38">
        <f t="shared" si="50"/>
        <v>0.13685829075052153</v>
      </c>
      <c r="L226" s="33">
        <v>0</v>
      </c>
      <c r="M226" s="38">
        <f t="shared" si="51"/>
        <v>0</v>
      </c>
      <c r="N226" s="33">
        <f t="shared" si="52"/>
        <v>24318312</v>
      </c>
      <c r="O226" s="38">
        <f t="shared" si="53"/>
        <v>0.5719146923441577</v>
      </c>
      <c r="P226" s="33">
        <v>7639718</v>
      </c>
      <c r="Q226" s="33">
        <v>44984259</v>
      </c>
      <c r="R226" s="33">
        <v>43386240</v>
      </c>
      <c r="S226" s="33">
        <v>25051807</v>
      </c>
      <c r="T226" s="38">
        <f t="shared" si="54"/>
        <v>0.57741364543228457</v>
      </c>
      <c r="U226" s="38">
        <f t="shared" si="55"/>
        <v>-0.23827895218121931</v>
      </c>
    </row>
    <row r="227" spans="1:21" ht="13" x14ac:dyDescent="0.3">
      <c r="A227" s="18" t="s">
        <v>29</v>
      </c>
      <c r="B227" s="12" t="s">
        <v>408</v>
      </c>
      <c r="C227" s="11" t="s">
        <v>409</v>
      </c>
      <c r="D227" s="33">
        <v>93733437</v>
      </c>
      <c r="E227" s="33">
        <v>94739312</v>
      </c>
      <c r="F227" s="33">
        <v>16414300</v>
      </c>
      <c r="G227" s="38">
        <f t="shared" si="48"/>
        <v>0.17511680490282247</v>
      </c>
      <c r="H227" s="33">
        <v>23043879</v>
      </c>
      <c r="I227" s="38">
        <f t="shared" si="49"/>
        <v>0.24584480989425364</v>
      </c>
      <c r="J227" s="33">
        <v>13337795</v>
      </c>
      <c r="K227" s="38">
        <f t="shared" si="50"/>
        <v>0.14078416571148417</v>
      </c>
      <c r="L227" s="33">
        <v>0</v>
      </c>
      <c r="M227" s="38">
        <f t="shared" si="51"/>
        <v>0</v>
      </c>
      <c r="N227" s="33">
        <f t="shared" si="52"/>
        <v>52795974</v>
      </c>
      <c r="O227" s="38">
        <f t="shared" si="53"/>
        <v>0.55727630785412496</v>
      </c>
      <c r="P227" s="33">
        <v>5857247</v>
      </c>
      <c r="Q227" s="33">
        <v>78026048</v>
      </c>
      <c r="R227" s="33">
        <v>81673124</v>
      </c>
      <c r="S227" s="33">
        <v>41110790</v>
      </c>
      <c r="T227" s="38">
        <f t="shared" si="54"/>
        <v>0.50335762839192977</v>
      </c>
      <c r="U227" s="38">
        <f t="shared" si="55"/>
        <v>1.2771440234635829</v>
      </c>
    </row>
    <row r="228" spans="1:21" ht="13" x14ac:dyDescent="0.3">
      <c r="A228" s="18" t="s">
        <v>29</v>
      </c>
      <c r="B228" s="12" t="s">
        <v>410</v>
      </c>
      <c r="C228" s="11" t="s">
        <v>411</v>
      </c>
      <c r="D228" s="33">
        <v>124177426</v>
      </c>
      <c r="E228" s="33">
        <v>118729602</v>
      </c>
      <c r="F228" s="33">
        <v>23898565</v>
      </c>
      <c r="G228" s="38">
        <f t="shared" si="48"/>
        <v>0.19245498775276595</v>
      </c>
      <c r="H228" s="33">
        <v>27153715</v>
      </c>
      <c r="I228" s="38">
        <f t="shared" si="49"/>
        <v>0.21866868942830237</v>
      </c>
      <c r="J228" s="33">
        <v>38566279</v>
      </c>
      <c r="K228" s="38">
        <f t="shared" si="50"/>
        <v>0.32482446121566211</v>
      </c>
      <c r="L228" s="33">
        <v>0</v>
      </c>
      <c r="M228" s="38">
        <f t="shared" si="51"/>
        <v>0</v>
      </c>
      <c r="N228" s="33">
        <f t="shared" si="52"/>
        <v>89618559</v>
      </c>
      <c r="O228" s="38">
        <f t="shared" si="53"/>
        <v>0.75481225819320108</v>
      </c>
      <c r="P228" s="33">
        <v>27505571</v>
      </c>
      <c r="Q228" s="33">
        <v>116009339</v>
      </c>
      <c r="R228" s="33">
        <v>125628339</v>
      </c>
      <c r="S228" s="33">
        <v>76133727</v>
      </c>
      <c r="T228" s="38">
        <f t="shared" si="54"/>
        <v>0.6060235103482503</v>
      </c>
      <c r="U228" s="38">
        <f t="shared" si="55"/>
        <v>0.40212610019984685</v>
      </c>
    </row>
    <row r="229" spans="1:21" ht="13" x14ac:dyDescent="0.3">
      <c r="A229" s="18" t="s">
        <v>44</v>
      </c>
      <c r="B229" s="12" t="s">
        <v>412</v>
      </c>
      <c r="C229" s="11" t="s">
        <v>413</v>
      </c>
      <c r="D229" s="33">
        <v>54163071</v>
      </c>
      <c r="E229" s="33">
        <v>49618048</v>
      </c>
      <c r="F229" s="33">
        <v>9909159</v>
      </c>
      <c r="G229" s="38">
        <f t="shared" si="48"/>
        <v>0.18295046453329797</v>
      </c>
      <c r="H229" s="33">
        <v>12361463</v>
      </c>
      <c r="I229" s="38">
        <f t="shared" si="49"/>
        <v>0.22822677465980465</v>
      </c>
      <c r="J229" s="33">
        <v>11263964</v>
      </c>
      <c r="K229" s="38">
        <f t="shared" si="50"/>
        <v>0.22701344478525234</v>
      </c>
      <c r="L229" s="33">
        <v>0</v>
      </c>
      <c r="M229" s="38">
        <f t="shared" si="51"/>
        <v>0</v>
      </c>
      <c r="N229" s="33">
        <f t="shared" si="52"/>
        <v>33534586</v>
      </c>
      <c r="O229" s="38">
        <f t="shared" si="53"/>
        <v>0.67585460032607492</v>
      </c>
      <c r="P229" s="33">
        <v>10420686</v>
      </c>
      <c r="Q229" s="33">
        <v>49941673</v>
      </c>
      <c r="R229" s="33">
        <v>57511442</v>
      </c>
      <c r="S229" s="33">
        <v>32992711</v>
      </c>
      <c r="T229" s="38">
        <f t="shared" si="54"/>
        <v>0.57367212249694588</v>
      </c>
      <c r="U229" s="38">
        <f t="shared" si="55"/>
        <v>8.0923463196185041E-2</v>
      </c>
    </row>
    <row r="230" spans="1:21" ht="14" x14ac:dyDescent="0.3">
      <c r="A230" s="19" t="s">
        <v>0</v>
      </c>
      <c r="B230" s="14" t="s">
        <v>414</v>
      </c>
      <c r="C230" s="13" t="s">
        <v>0</v>
      </c>
      <c r="D230" s="34">
        <f>SUM(D225:D229)</f>
        <v>353488774</v>
      </c>
      <c r="E230" s="34">
        <f>SUM(E225:E229)</f>
        <v>331218405</v>
      </c>
      <c r="F230" s="34">
        <f>SUM(F225:F229)</f>
        <v>61683174</v>
      </c>
      <c r="G230" s="39">
        <f t="shared" si="48"/>
        <v>0.17449825436323474</v>
      </c>
      <c r="H230" s="34">
        <f>SUM(H225:H229)</f>
        <v>77259569</v>
      </c>
      <c r="I230" s="39">
        <f t="shared" si="49"/>
        <v>0.21856300590750868</v>
      </c>
      <c r="J230" s="34">
        <f>SUM(J225:J229)</f>
        <v>72217857</v>
      </c>
      <c r="K230" s="39">
        <f t="shared" si="50"/>
        <v>0.21803696868837949</v>
      </c>
      <c r="L230" s="34">
        <f>SUM(L225:L229)</f>
        <v>0</v>
      </c>
      <c r="M230" s="39">
        <f t="shared" si="51"/>
        <v>0</v>
      </c>
      <c r="N230" s="34">
        <f t="shared" si="52"/>
        <v>211160600</v>
      </c>
      <c r="O230" s="39">
        <f t="shared" si="53"/>
        <v>0.63752677028922955</v>
      </c>
      <c r="P230" s="34">
        <f>SUM(P225:P229)</f>
        <v>57665970</v>
      </c>
      <c r="Q230" s="34">
        <f>SUM(Q225:Q229)</f>
        <v>325966679</v>
      </c>
      <c r="R230" s="34">
        <f>SUM(R225:R229)</f>
        <v>341100727</v>
      </c>
      <c r="S230" s="34">
        <f>SUM(S225:S229)</f>
        <v>192430973</v>
      </c>
      <c r="T230" s="39">
        <f t="shared" si="54"/>
        <v>0.56414706204950427</v>
      </c>
      <c r="U230" s="39">
        <f t="shared" si="55"/>
        <v>0.25234790986781275</v>
      </c>
    </row>
    <row r="231" spans="1:21" ht="14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1046649992</v>
      </c>
      <c r="E231" s="34">
        <f>SUM(E208:E215,E217:E223,E225:E229)</f>
        <v>978324525</v>
      </c>
      <c r="F231" s="34">
        <f>SUM(F208:F215,F217:F223,F225:F229)</f>
        <v>155714037</v>
      </c>
      <c r="G231" s="39">
        <f t="shared" si="48"/>
        <v>0.14877374307570815</v>
      </c>
      <c r="H231" s="34">
        <f>SUM(H208:H215,H217:H223,H225:H229)</f>
        <v>202065501</v>
      </c>
      <c r="I231" s="39">
        <f t="shared" si="49"/>
        <v>0.1930592868145744</v>
      </c>
      <c r="J231" s="34">
        <f>SUM(J208:J215,J217:J223,J225:J229)</f>
        <v>219682331</v>
      </c>
      <c r="K231" s="39">
        <f t="shared" si="50"/>
        <v>0.22454954913861533</v>
      </c>
      <c r="L231" s="34">
        <f>SUM(L208:L215,L217:L223,L225:L229)</f>
        <v>0</v>
      </c>
      <c r="M231" s="39">
        <f t="shared" si="51"/>
        <v>0</v>
      </c>
      <c r="N231" s="34">
        <f t="shared" si="52"/>
        <v>577461869</v>
      </c>
      <c r="O231" s="39">
        <f t="shared" si="53"/>
        <v>0.59025594702330497</v>
      </c>
      <c r="P231" s="34">
        <f>SUM(P208:P215,P217:P223,P225:P229)</f>
        <v>152200722</v>
      </c>
      <c r="Q231" s="34">
        <f>SUM(Q208:Q215,Q217:Q223,Q225:Q229)</f>
        <v>1008438894</v>
      </c>
      <c r="R231" s="34">
        <f>SUM(R208:R215,R217:R223,R225:R229)</f>
        <v>1076049167</v>
      </c>
      <c r="S231" s="34">
        <f>SUM(S208:S215,S217:S223,S225:S229)</f>
        <v>559512172</v>
      </c>
      <c r="T231" s="39">
        <f t="shared" si="54"/>
        <v>0.51996896532145176</v>
      </c>
      <c r="U231" s="39">
        <f t="shared" si="55"/>
        <v>0.44337246310828937</v>
      </c>
    </row>
    <row r="232" spans="1:21" ht="14.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ht="13" x14ac:dyDescent="0.3">
      <c r="A234" s="18" t="s">
        <v>29</v>
      </c>
      <c r="B234" s="12" t="s">
        <v>417</v>
      </c>
      <c r="C234" s="11" t="s">
        <v>418</v>
      </c>
      <c r="D234" s="33">
        <v>52972418</v>
      </c>
      <c r="E234" s="33">
        <v>51672950</v>
      </c>
      <c r="F234" s="33">
        <v>7591714</v>
      </c>
      <c r="G234" s="38">
        <f t="shared" ref="G234:G260" si="56">IF(($D234     =0),0,($F234     /$D234     ))</f>
        <v>0.14331446980577703</v>
      </c>
      <c r="H234" s="33">
        <v>13336799</v>
      </c>
      <c r="I234" s="38">
        <f t="shared" ref="I234:I260" si="57">IF(($D234     =0),0,($H234     /$D234     ))</f>
        <v>0.25176874123435333</v>
      </c>
      <c r="J234" s="33">
        <v>15347249</v>
      </c>
      <c r="K234" s="38">
        <f t="shared" ref="K234:K260" si="58">IF(($E234     =0),0,($J234     /$E234     ))</f>
        <v>0.29700740909895795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</f>
        <v>36275762</v>
      </c>
      <c r="O234" s="38">
        <f t="shared" ref="O234:O260" si="61">IF(($E234     =0),0,($N234     /$E234     ))</f>
        <v>0.70202614714275069</v>
      </c>
      <c r="P234" s="33">
        <v>10918312</v>
      </c>
      <c r="Q234" s="33">
        <v>41270397</v>
      </c>
      <c r="R234" s="33">
        <v>46800469</v>
      </c>
      <c r="S234" s="33">
        <v>33056516</v>
      </c>
      <c r="T234" s="38">
        <f t="shared" ref="T234:T260" si="62">IF(($R234     =0),0,($S234     /$R234     ))</f>
        <v>0.70632873358598181</v>
      </c>
      <c r="U234" s="38">
        <f t="shared" ref="U234:U260" si="63">IF(($P234     =0),0,(($J234     /$P234     )-1))</f>
        <v>0.40564301514739642</v>
      </c>
    </row>
    <row r="235" spans="1:21" ht="13" x14ac:dyDescent="0.3">
      <c r="A235" s="18" t="s">
        <v>29</v>
      </c>
      <c r="B235" s="12" t="s">
        <v>419</v>
      </c>
      <c r="C235" s="11" t="s">
        <v>420</v>
      </c>
      <c r="D235" s="33">
        <v>65009748</v>
      </c>
      <c r="E235" s="33">
        <v>76257380</v>
      </c>
      <c r="F235" s="33">
        <v>12429359</v>
      </c>
      <c r="G235" s="38">
        <f t="shared" si="56"/>
        <v>0.19119223473993469</v>
      </c>
      <c r="H235" s="33">
        <v>13366452</v>
      </c>
      <c r="I235" s="38">
        <f t="shared" si="57"/>
        <v>0.20560688837003338</v>
      </c>
      <c r="J235" s="33">
        <v>16729579</v>
      </c>
      <c r="K235" s="38">
        <f t="shared" si="58"/>
        <v>0.21938308134897894</v>
      </c>
      <c r="L235" s="33">
        <v>0</v>
      </c>
      <c r="M235" s="38">
        <f t="shared" si="59"/>
        <v>0</v>
      </c>
      <c r="N235" s="33">
        <f t="shared" si="60"/>
        <v>42525390</v>
      </c>
      <c r="O235" s="38">
        <f t="shared" si="61"/>
        <v>0.5576560589938967</v>
      </c>
      <c r="P235" s="33">
        <v>12365763</v>
      </c>
      <c r="Q235" s="33">
        <v>62375385</v>
      </c>
      <c r="R235" s="33">
        <v>62326385</v>
      </c>
      <c r="S235" s="33">
        <v>38020901</v>
      </c>
      <c r="T235" s="38">
        <f t="shared" si="62"/>
        <v>0.61002897889874408</v>
      </c>
      <c r="U235" s="38">
        <f t="shared" si="63"/>
        <v>0.35289500534661711</v>
      </c>
    </row>
    <row r="236" spans="1:21" ht="13" x14ac:dyDescent="0.3">
      <c r="A236" s="18" t="s">
        <v>29</v>
      </c>
      <c r="B236" s="12" t="s">
        <v>421</v>
      </c>
      <c r="C236" s="11" t="s">
        <v>422</v>
      </c>
      <c r="D236" s="33">
        <v>80402408</v>
      </c>
      <c r="E236" s="33">
        <v>80587934</v>
      </c>
      <c r="F236" s="33">
        <v>10373462</v>
      </c>
      <c r="G236" s="38">
        <f t="shared" si="56"/>
        <v>0.12901929504399917</v>
      </c>
      <c r="H236" s="33">
        <v>13641047</v>
      </c>
      <c r="I236" s="38">
        <f t="shared" si="57"/>
        <v>0.16965968233190229</v>
      </c>
      <c r="J236" s="33">
        <v>13327521</v>
      </c>
      <c r="K236" s="38">
        <f t="shared" si="58"/>
        <v>0.16537861610895746</v>
      </c>
      <c r="L236" s="33">
        <v>0</v>
      </c>
      <c r="M236" s="38">
        <f t="shared" si="59"/>
        <v>0</v>
      </c>
      <c r="N236" s="33">
        <f t="shared" si="60"/>
        <v>37342030</v>
      </c>
      <c r="O236" s="38">
        <f t="shared" si="61"/>
        <v>0.46336998786939992</v>
      </c>
      <c r="P236" s="33">
        <v>8124677</v>
      </c>
      <c r="Q236" s="33">
        <v>68144766</v>
      </c>
      <c r="R236" s="33">
        <v>68526194</v>
      </c>
      <c r="S236" s="33">
        <v>31857182</v>
      </c>
      <c r="T236" s="38">
        <f t="shared" si="62"/>
        <v>0.46489057892227315</v>
      </c>
      <c r="U236" s="38">
        <f t="shared" si="63"/>
        <v>0.6403754881578676</v>
      </c>
    </row>
    <row r="237" spans="1:21" ht="13" x14ac:dyDescent="0.3">
      <c r="A237" s="18" t="s">
        <v>29</v>
      </c>
      <c r="B237" s="12" t="s">
        <v>423</v>
      </c>
      <c r="C237" s="11" t="s">
        <v>424</v>
      </c>
      <c r="D237" s="33">
        <v>5134298</v>
      </c>
      <c r="E237" s="33">
        <v>5134298</v>
      </c>
      <c r="F237" s="33">
        <v>649177</v>
      </c>
      <c r="G237" s="38">
        <f t="shared" si="56"/>
        <v>0.12643929121371608</v>
      </c>
      <c r="H237" s="33">
        <v>74900</v>
      </c>
      <c r="I237" s="38">
        <f t="shared" si="57"/>
        <v>1.4588167652130828E-2</v>
      </c>
      <c r="J237" s="33">
        <v>749264</v>
      </c>
      <c r="K237" s="38">
        <f t="shared" si="58"/>
        <v>0.14593309542998867</v>
      </c>
      <c r="L237" s="33">
        <v>0</v>
      </c>
      <c r="M237" s="38">
        <f t="shared" si="59"/>
        <v>0</v>
      </c>
      <c r="N237" s="33">
        <f t="shared" si="60"/>
        <v>1473341</v>
      </c>
      <c r="O237" s="38">
        <f t="shared" si="61"/>
        <v>0.28696055429583556</v>
      </c>
      <c r="P237" s="33">
        <v>521600</v>
      </c>
      <c r="Q237" s="33">
        <v>4903326</v>
      </c>
      <c r="R237" s="33">
        <v>4903326</v>
      </c>
      <c r="S237" s="33">
        <v>1560745</v>
      </c>
      <c r="T237" s="38">
        <f t="shared" si="62"/>
        <v>0.31830333124903382</v>
      </c>
      <c r="U237" s="38">
        <f t="shared" si="63"/>
        <v>0.43647239263803672</v>
      </c>
    </row>
    <row r="238" spans="1:21" ht="13" x14ac:dyDescent="0.3">
      <c r="A238" s="18" t="s">
        <v>29</v>
      </c>
      <c r="B238" s="12" t="s">
        <v>425</v>
      </c>
      <c r="C238" s="11" t="s">
        <v>426</v>
      </c>
      <c r="D238" s="33">
        <v>20941413</v>
      </c>
      <c r="E238" s="33">
        <v>20946413</v>
      </c>
      <c r="F238" s="33">
        <v>4988508</v>
      </c>
      <c r="G238" s="38">
        <f t="shared" si="56"/>
        <v>0.23821257906522353</v>
      </c>
      <c r="H238" s="33">
        <v>4940823</v>
      </c>
      <c r="I238" s="38">
        <f t="shared" si="57"/>
        <v>0.23593551208793789</v>
      </c>
      <c r="J238" s="33">
        <v>4545685</v>
      </c>
      <c r="K238" s="38">
        <f t="shared" si="58"/>
        <v>0.21701496098639897</v>
      </c>
      <c r="L238" s="33">
        <v>0</v>
      </c>
      <c r="M238" s="38">
        <f t="shared" si="59"/>
        <v>0</v>
      </c>
      <c r="N238" s="33">
        <f t="shared" si="60"/>
        <v>14475016</v>
      </c>
      <c r="O238" s="38">
        <f t="shared" si="61"/>
        <v>0.69104987092539427</v>
      </c>
      <c r="P238" s="33">
        <v>-121847</v>
      </c>
      <c r="Q238" s="33">
        <v>24090808</v>
      </c>
      <c r="R238" s="33">
        <v>22371093</v>
      </c>
      <c r="S238" s="33">
        <v>11439980</v>
      </c>
      <c r="T238" s="38">
        <f t="shared" si="62"/>
        <v>0.5113733155550334</v>
      </c>
      <c r="U238" s="38">
        <f t="shared" si="63"/>
        <v>-38.306499134160056</v>
      </c>
    </row>
    <row r="239" spans="1:21" ht="13" x14ac:dyDescent="0.3">
      <c r="A239" s="18" t="s">
        <v>44</v>
      </c>
      <c r="B239" s="12" t="s">
        <v>427</v>
      </c>
      <c r="C239" s="11" t="s">
        <v>428</v>
      </c>
      <c r="D239" s="33">
        <v>12592825</v>
      </c>
      <c r="E239" s="33">
        <v>13110425</v>
      </c>
      <c r="F239" s="33">
        <v>2283828</v>
      </c>
      <c r="G239" s="38">
        <f t="shared" si="56"/>
        <v>0.18135946461576335</v>
      </c>
      <c r="H239" s="33">
        <v>2663509</v>
      </c>
      <c r="I239" s="38">
        <f t="shared" si="57"/>
        <v>0.21151004639546725</v>
      </c>
      <c r="J239" s="33">
        <v>2144491</v>
      </c>
      <c r="K239" s="38">
        <f t="shared" si="58"/>
        <v>0.16357143265759883</v>
      </c>
      <c r="L239" s="33">
        <v>0</v>
      </c>
      <c r="M239" s="38">
        <f t="shared" si="59"/>
        <v>0</v>
      </c>
      <c r="N239" s="33">
        <f t="shared" si="60"/>
        <v>7091828</v>
      </c>
      <c r="O239" s="38">
        <f t="shared" si="61"/>
        <v>0.54093044275833924</v>
      </c>
      <c r="P239" s="33">
        <v>1785937</v>
      </c>
      <c r="Q239" s="33">
        <v>9068015</v>
      </c>
      <c r="R239" s="33">
        <v>11818015</v>
      </c>
      <c r="S239" s="33">
        <v>6991411</v>
      </c>
      <c r="T239" s="38">
        <f t="shared" si="62"/>
        <v>0.59158928127947041</v>
      </c>
      <c r="U239" s="38">
        <f t="shared" si="63"/>
        <v>0.20076520056418556</v>
      </c>
    </row>
    <row r="240" spans="1:21" ht="14" x14ac:dyDescent="0.3">
      <c r="A240" s="19" t="s">
        <v>0</v>
      </c>
      <c r="B240" s="14" t="s">
        <v>429</v>
      </c>
      <c r="C240" s="13" t="s">
        <v>0</v>
      </c>
      <c r="D240" s="34">
        <f>SUM(D234:D239)</f>
        <v>237053110</v>
      </c>
      <c r="E240" s="34">
        <f>SUM(E234:E239)</f>
        <v>247709400</v>
      </c>
      <c r="F240" s="34">
        <f>SUM(F234:F239)</f>
        <v>38316048</v>
      </c>
      <c r="G240" s="39">
        <f t="shared" si="56"/>
        <v>0.16163486739321833</v>
      </c>
      <c r="H240" s="34">
        <f>SUM(H234:H239)</f>
        <v>48023530</v>
      </c>
      <c r="I240" s="39">
        <f t="shared" si="57"/>
        <v>0.20258553030584581</v>
      </c>
      <c r="J240" s="34">
        <f>SUM(J234:J239)</f>
        <v>52843789</v>
      </c>
      <c r="K240" s="39">
        <f t="shared" si="58"/>
        <v>0.21332976867248477</v>
      </c>
      <c r="L240" s="34">
        <f>SUM(L234:L239)</f>
        <v>0</v>
      </c>
      <c r="M240" s="39">
        <f t="shared" si="59"/>
        <v>0</v>
      </c>
      <c r="N240" s="34">
        <f t="shared" si="60"/>
        <v>139183367</v>
      </c>
      <c r="O240" s="39">
        <f t="shared" si="61"/>
        <v>0.56188165245243016</v>
      </c>
      <c r="P240" s="34">
        <f>SUM(P234:P239)</f>
        <v>33594442</v>
      </c>
      <c r="Q240" s="34">
        <f>SUM(Q234:Q239)</f>
        <v>209852697</v>
      </c>
      <c r="R240" s="34">
        <f>SUM(R234:R239)</f>
        <v>216745482</v>
      </c>
      <c r="S240" s="34">
        <f>SUM(S234:S239)</f>
        <v>122926735</v>
      </c>
      <c r="T240" s="39">
        <f t="shared" si="62"/>
        <v>0.56714785408998747</v>
      </c>
      <c r="U240" s="39">
        <f t="shared" si="63"/>
        <v>0.57299201457193427</v>
      </c>
    </row>
    <row r="241" spans="1:21" ht="13" x14ac:dyDescent="0.3">
      <c r="A241" s="18" t="s">
        <v>29</v>
      </c>
      <c r="B241" s="12" t="s">
        <v>430</v>
      </c>
      <c r="C241" s="11" t="s">
        <v>431</v>
      </c>
      <c r="D241" s="33">
        <v>27390136</v>
      </c>
      <c r="E241" s="33">
        <v>33500117</v>
      </c>
      <c r="F241" s="33">
        <v>7536344</v>
      </c>
      <c r="G241" s="38">
        <f t="shared" si="56"/>
        <v>0.275148104412479</v>
      </c>
      <c r="H241" s="33">
        <v>6368046</v>
      </c>
      <c r="I241" s="38">
        <f t="shared" si="57"/>
        <v>0.23249413584510861</v>
      </c>
      <c r="J241" s="33">
        <v>6486776</v>
      </c>
      <c r="K241" s="38">
        <f t="shared" si="58"/>
        <v>0.19363442820214627</v>
      </c>
      <c r="L241" s="33">
        <v>0</v>
      </c>
      <c r="M241" s="38">
        <f t="shared" si="59"/>
        <v>0</v>
      </c>
      <c r="N241" s="33">
        <f t="shared" si="60"/>
        <v>20391166</v>
      </c>
      <c r="O241" s="38">
        <f t="shared" si="61"/>
        <v>0.6086893965176301</v>
      </c>
      <c r="P241" s="33">
        <v>4666714</v>
      </c>
      <c r="Q241" s="33">
        <v>25690612</v>
      </c>
      <c r="R241" s="33">
        <v>25690612</v>
      </c>
      <c r="S241" s="33">
        <v>15422682</v>
      </c>
      <c r="T241" s="38">
        <f t="shared" si="62"/>
        <v>0.60032365130110565</v>
      </c>
      <c r="U241" s="38">
        <f t="shared" si="63"/>
        <v>0.39000932990536819</v>
      </c>
    </row>
    <row r="242" spans="1:21" ht="13" x14ac:dyDescent="0.3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ht="13" x14ac:dyDescent="0.3">
      <c r="A243" s="18" t="s">
        <v>29</v>
      </c>
      <c r="B243" s="12" t="s">
        <v>434</v>
      </c>
      <c r="C243" s="11" t="s">
        <v>435</v>
      </c>
      <c r="D243" s="33">
        <v>61823376</v>
      </c>
      <c r="E243" s="33">
        <v>54675056</v>
      </c>
      <c r="F243" s="33">
        <v>9567182</v>
      </c>
      <c r="G243" s="38">
        <f t="shared" si="56"/>
        <v>0.15475023557432385</v>
      </c>
      <c r="H243" s="33">
        <v>13855361</v>
      </c>
      <c r="I243" s="38">
        <f t="shared" si="57"/>
        <v>0.2241120090239006</v>
      </c>
      <c r="J243" s="33">
        <v>11983469</v>
      </c>
      <c r="K243" s="38">
        <f t="shared" si="58"/>
        <v>0.21917616325806782</v>
      </c>
      <c r="L243" s="33">
        <v>0</v>
      </c>
      <c r="M243" s="38">
        <f t="shared" si="59"/>
        <v>0</v>
      </c>
      <c r="N243" s="33">
        <f t="shared" si="60"/>
        <v>35406012</v>
      </c>
      <c r="O243" s="38">
        <f t="shared" si="61"/>
        <v>0.64757157267474952</v>
      </c>
      <c r="P243" s="33">
        <v>6695148</v>
      </c>
      <c r="Q243" s="33">
        <v>37149480</v>
      </c>
      <c r="R243" s="33">
        <v>45057933</v>
      </c>
      <c r="S243" s="33">
        <v>17346009</v>
      </c>
      <c r="T243" s="38">
        <f t="shared" si="62"/>
        <v>0.38497125467340015</v>
      </c>
      <c r="U243" s="38">
        <f t="shared" si="63"/>
        <v>0.78987365178484481</v>
      </c>
    </row>
    <row r="244" spans="1:21" ht="13" x14ac:dyDescent="0.3">
      <c r="A244" s="18" t="s">
        <v>29</v>
      </c>
      <c r="B244" s="12" t="s">
        <v>436</v>
      </c>
      <c r="C244" s="11" t="s">
        <v>437</v>
      </c>
      <c r="D244" s="33">
        <v>13647318</v>
      </c>
      <c r="E244" s="33">
        <v>13230818</v>
      </c>
      <c r="F244" s="33">
        <v>1113788</v>
      </c>
      <c r="G244" s="38">
        <f t="shared" si="56"/>
        <v>8.161222593332991E-2</v>
      </c>
      <c r="H244" s="33">
        <v>834917</v>
      </c>
      <c r="I244" s="38">
        <f t="shared" si="57"/>
        <v>6.1178101074511493E-2</v>
      </c>
      <c r="J244" s="33">
        <v>537762</v>
      </c>
      <c r="K244" s="38">
        <f t="shared" si="58"/>
        <v>4.0644652507501801E-2</v>
      </c>
      <c r="L244" s="33">
        <v>0</v>
      </c>
      <c r="M244" s="38">
        <f t="shared" si="59"/>
        <v>0</v>
      </c>
      <c r="N244" s="33">
        <f t="shared" si="60"/>
        <v>2486467</v>
      </c>
      <c r="O244" s="38">
        <f t="shared" si="61"/>
        <v>0.18792995263029089</v>
      </c>
      <c r="P244" s="33">
        <v>497512</v>
      </c>
      <c r="Q244" s="33">
        <v>10302566</v>
      </c>
      <c r="R244" s="33">
        <v>9928040</v>
      </c>
      <c r="S244" s="33">
        <v>3208885</v>
      </c>
      <c r="T244" s="38">
        <f t="shared" si="62"/>
        <v>0.32321435046595298</v>
      </c>
      <c r="U244" s="38">
        <f t="shared" si="63"/>
        <v>8.0902571194262585E-2</v>
      </c>
    </row>
    <row r="245" spans="1:21" ht="13" x14ac:dyDescent="0.3">
      <c r="A245" s="18" t="s">
        <v>29</v>
      </c>
      <c r="B245" s="12" t="s">
        <v>438</v>
      </c>
      <c r="C245" s="11" t="s">
        <v>439</v>
      </c>
      <c r="D245" s="33">
        <v>12655740</v>
      </c>
      <c r="E245" s="33">
        <v>26992068</v>
      </c>
      <c r="F245" s="33">
        <v>2290569</v>
      </c>
      <c r="G245" s="38">
        <f t="shared" si="56"/>
        <v>0.18099052287736631</v>
      </c>
      <c r="H245" s="33">
        <v>2696283</v>
      </c>
      <c r="I245" s="38">
        <f t="shared" si="57"/>
        <v>0.21304822949902574</v>
      </c>
      <c r="J245" s="33">
        <v>3134738</v>
      </c>
      <c r="K245" s="38">
        <f t="shared" si="58"/>
        <v>0.1161355254439934</v>
      </c>
      <c r="L245" s="33">
        <v>0</v>
      </c>
      <c r="M245" s="38">
        <f t="shared" si="59"/>
        <v>0</v>
      </c>
      <c r="N245" s="33">
        <f t="shared" si="60"/>
        <v>8121590</v>
      </c>
      <c r="O245" s="38">
        <f t="shared" si="61"/>
        <v>0.30088802384463464</v>
      </c>
      <c r="P245" s="33">
        <v>3194585</v>
      </c>
      <c r="Q245" s="33">
        <v>27521573</v>
      </c>
      <c r="R245" s="33">
        <v>24886561</v>
      </c>
      <c r="S245" s="33">
        <v>8562557</v>
      </c>
      <c r="T245" s="38">
        <f t="shared" si="62"/>
        <v>0.34406348872389397</v>
      </c>
      <c r="U245" s="38">
        <f t="shared" si="63"/>
        <v>-1.873388875237314E-2</v>
      </c>
    </row>
    <row r="246" spans="1:21" ht="13" x14ac:dyDescent="0.3">
      <c r="A246" s="18" t="s">
        <v>44</v>
      </c>
      <c r="B246" s="12" t="s">
        <v>440</v>
      </c>
      <c r="C246" s="11" t="s">
        <v>441</v>
      </c>
      <c r="D246" s="33">
        <v>39684506</v>
      </c>
      <c r="E246" s="33">
        <v>41109186</v>
      </c>
      <c r="F246" s="33">
        <v>2423783</v>
      </c>
      <c r="G246" s="38">
        <f t="shared" si="56"/>
        <v>6.1076305195785982E-2</v>
      </c>
      <c r="H246" s="33">
        <v>10277814</v>
      </c>
      <c r="I246" s="38">
        <f t="shared" si="57"/>
        <v>0.25898807962986864</v>
      </c>
      <c r="J246" s="33">
        <v>2876284</v>
      </c>
      <c r="K246" s="38">
        <f t="shared" si="58"/>
        <v>6.9966941208711844E-2</v>
      </c>
      <c r="L246" s="33">
        <v>0</v>
      </c>
      <c r="M246" s="38">
        <f t="shared" si="59"/>
        <v>0</v>
      </c>
      <c r="N246" s="33">
        <f t="shared" si="60"/>
        <v>15577881</v>
      </c>
      <c r="O246" s="38">
        <f t="shared" si="61"/>
        <v>0.37893917432468743</v>
      </c>
      <c r="P246" s="33">
        <v>7725253</v>
      </c>
      <c r="Q246" s="33">
        <v>35915475</v>
      </c>
      <c r="R246" s="33">
        <v>38319475</v>
      </c>
      <c r="S246" s="33">
        <v>23839521</v>
      </c>
      <c r="T246" s="38">
        <f t="shared" si="62"/>
        <v>0.62212545970423661</v>
      </c>
      <c r="U246" s="38">
        <f t="shared" si="63"/>
        <v>-0.62767769547482777</v>
      </c>
    </row>
    <row r="247" spans="1:21" ht="14" x14ac:dyDescent="0.3">
      <c r="A247" s="19" t="s">
        <v>0</v>
      </c>
      <c r="B247" s="14" t="s">
        <v>442</v>
      </c>
      <c r="C247" s="13" t="s">
        <v>0</v>
      </c>
      <c r="D247" s="34">
        <f>SUM(D241:D246)</f>
        <v>155201076</v>
      </c>
      <c r="E247" s="34">
        <f>SUM(E241:E246)</f>
        <v>169507245</v>
      </c>
      <c r="F247" s="34">
        <f>SUM(F241:F246)</f>
        <v>22931666</v>
      </c>
      <c r="G247" s="39">
        <f t="shared" si="56"/>
        <v>0.14775455551609706</v>
      </c>
      <c r="H247" s="34">
        <f>SUM(H241:H246)</f>
        <v>34032421</v>
      </c>
      <c r="I247" s="39">
        <f t="shared" si="57"/>
        <v>0.21927954288151971</v>
      </c>
      <c r="J247" s="34">
        <f>SUM(J241:J246)</f>
        <v>25019029</v>
      </c>
      <c r="K247" s="39">
        <f t="shared" si="58"/>
        <v>0.14759858199571352</v>
      </c>
      <c r="L247" s="34">
        <f>SUM(L241:L246)</f>
        <v>0</v>
      </c>
      <c r="M247" s="39">
        <f t="shared" si="59"/>
        <v>0</v>
      </c>
      <c r="N247" s="34">
        <f t="shared" si="60"/>
        <v>81983116</v>
      </c>
      <c r="O247" s="39">
        <f t="shared" si="61"/>
        <v>0.48365552752627183</v>
      </c>
      <c r="P247" s="34">
        <f>SUM(P241:P246)</f>
        <v>22779212</v>
      </c>
      <c r="Q247" s="34">
        <f>SUM(Q241:Q246)</f>
        <v>136579706</v>
      </c>
      <c r="R247" s="34">
        <f>SUM(R241:R246)</f>
        <v>143882621</v>
      </c>
      <c r="S247" s="34">
        <f>SUM(S241:S246)</f>
        <v>68379654</v>
      </c>
      <c r="T247" s="39">
        <f t="shared" si="62"/>
        <v>0.47524609660815115</v>
      </c>
      <c r="U247" s="39">
        <f t="shared" si="63"/>
        <v>9.8327238009813467E-2</v>
      </c>
    </row>
    <row r="248" spans="1:21" ht="13" x14ac:dyDescent="0.3">
      <c r="A248" s="18" t="s">
        <v>29</v>
      </c>
      <c r="B248" s="12" t="s">
        <v>443</v>
      </c>
      <c r="C248" s="11" t="s">
        <v>444</v>
      </c>
      <c r="D248" s="33">
        <v>6294139</v>
      </c>
      <c r="E248" s="33">
        <v>6889586</v>
      </c>
      <c r="F248" s="33">
        <v>541627</v>
      </c>
      <c r="G248" s="38">
        <f t="shared" si="56"/>
        <v>8.6052595915025079E-2</v>
      </c>
      <c r="H248" s="33">
        <v>2422</v>
      </c>
      <c r="I248" s="38">
        <f t="shared" si="57"/>
        <v>3.8480243286651282E-4</v>
      </c>
      <c r="J248" s="33">
        <v>-6</v>
      </c>
      <c r="K248" s="38">
        <f t="shared" si="58"/>
        <v>-8.7087961453707083E-7</v>
      </c>
      <c r="L248" s="33">
        <v>0</v>
      </c>
      <c r="M248" s="38">
        <f t="shared" si="59"/>
        <v>0</v>
      </c>
      <c r="N248" s="33">
        <f t="shared" si="60"/>
        <v>544043</v>
      </c>
      <c r="O248" s="38">
        <f t="shared" si="61"/>
        <v>7.8965993021931941E-2</v>
      </c>
      <c r="P248" s="33">
        <v>457489</v>
      </c>
      <c r="Q248" s="33">
        <v>5376299</v>
      </c>
      <c r="R248" s="33">
        <v>5346972</v>
      </c>
      <c r="S248" s="33">
        <v>1771364</v>
      </c>
      <c r="T248" s="38">
        <f t="shared" si="62"/>
        <v>0.33128357507763273</v>
      </c>
      <c r="U248" s="38">
        <f t="shared" si="63"/>
        <v>-1.0000131150694334</v>
      </c>
    </row>
    <row r="249" spans="1:21" ht="13" x14ac:dyDescent="0.3">
      <c r="A249" s="18" t="s">
        <v>29</v>
      </c>
      <c r="B249" s="12" t="s">
        <v>445</v>
      </c>
      <c r="C249" s="11" t="s">
        <v>446</v>
      </c>
      <c r="D249" s="33">
        <v>5686796</v>
      </c>
      <c r="E249" s="33">
        <v>5686796</v>
      </c>
      <c r="F249" s="33">
        <v>589204</v>
      </c>
      <c r="G249" s="38">
        <f t="shared" si="56"/>
        <v>0.10360913245349403</v>
      </c>
      <c r="H249" s="33">
        <v>600283</v>
      </c>
      <c r="I249" s="38">
        <f t="shared" si="57"/>
        <v>0.1055573296457267</v>
      </c>
      <c r="J249" s="33">
        <v>480181</v>
      </c>
      <c r="K249" s="38">
        <f t="shared" si="58"/>
        <v>8.4437880310811217E-2</v>
      </c>
      <c r="L249" s="33">
        <v>0</v>
      </c>
      <c r="M249" s="38">
        <f t="shared" si="59"/>
        <v>0</v>
      </c>
      <c r="N249" s="33">
        <f t="shared" si="60"/>
        <v>1669668</v>
      </c>
      <c r="O249" s="38">
        <f t="shared" si="61"/>
        <v>0.29360434241003192</v>
      </c>
      <c r="P249" s="33">
        <v>0</v>
      </c>
      <c r="Q249" s="33">
        <v>1799411</v>
      </c>
      <c r="R249" s="33">
        <v>857860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ht="13" x14ac:dyDescent="0.3">
      <c r="A250" s="18" t="s">
        <v>29</v>
      </c>
      <c r="B250" s="12" t="s">
        <v>447</v>
      </c>
      <c r="C250" s="11" t="s">
        <v>448</v>
      </c>
      <c r="D250" s="33">
        <v>15813375</v>
      </c>
      <c r="E250" s="33">
        <v>14933375</v>
      </c>
      <c r="F250" s="33">
        <v>1957482</v>
      </c>
      <c r="G250" s="38">
        <f t="shared" si="56"/>
        <v>0.1237864782185966</v>
      </c>
      <c r="H250" s="33">
        <v>3078022</v>
      </c>
      <c r="I250" s="38">
        <f t="shared" si="57"/>
        <v>0.19464674682033406</v>
      </c>
      <c r="J250" s="33">
        <v>2946505</v>
      </c>
      <c r="K250" s="38">
        <f t="shared" si="58"/>
        <v>0.197310052148292</v>
      </c>
      <c r="L250" s="33">
        <v>0</v>
      </c>
      <c r="M250" s="38">
        <f t="shared" si="59"/>
        <v>0</v>
      </c>
      <c r="N250" s="33">
        <f t="shared" si="60"/>
        <v>7982009</v>
      </c>
      <c r="O250" s="38">
        <f t="shared" si="61"/>
        <v>0.53450803987712092</v>
      </c>
      <c r="P250" s="33">
        <v>1440355</v>
      </c>
      <c r="Q250" s="33">
        <v>13884439</v>
      </c>
      <c r="R250" s="33">
        <v>13987724</v>
      </c>
      <c r="S250" s="33">
        <v>7269787</v>
      </c>
      <c r="T250" s="38">
        <f t="shared" si="62"/>
        <v>0.51972622565329429</v>
      </c>
      <c r="U250" s="38">
        <f t="shared" si="63"/>
        <v>1.0456797109046034</v>
      </c>
    </row>
    <row r="251" spans="1:21" ht="13" x14ac:dyDescent="0.3">
      <c r="A251" s="18" t="s">
        <v>29</v>
      </c>
      <c r="B251" s="12" t="s">
        <v>449</v>
      </c>
      <c r="C251" s="11" t="s">
        <v>450</v>
      </c>
      <c r="D251" s="33">
        <v>781651</v>
      </c>
      <c r="E251" s="33">
        <v>781651</v>
      </c>
      <c r="F251" s="33">
        <v>216342</v>
      </c>
      <c r="G251" s="38">
        <f t="shared" si="56"/>
        <v>0.2767756965704643</v>
      </c>
      <c r="H251" s="33">
        <v>226534</v>
      </c>
      <c r="I251" s="38">
        <f t="shared" si="57"/>
        <v>0.28981476387799671</v>
      </c>
      <c r="J251" s="33">
        <v>240331</v>
      </c>
      <c r="K251" s="38">
        <f t="shared" si="58"/>
        <v>0.30746586392136643</v>
      </c>
      <c r="L251" s="33">
        <v>0</v>
      </c>
      <c r="M251" s="38">
        <f t="shared" si="59"/>
        <v>0</v>
      </c>
      <c r="N251" s="33">
        <f t="shared" si="60"/>
        <v>683207</v>
      </c>
      <c r="O251" s="38">
        <f t="shared" si="61"/>
        <v>0.8740563243698275</v>
      </c>
      <c r="P251" s="33">
        <v>235773</v>
      </c>
      <c r="Q251" s="33">
        <v>2206350</v>
      </c>
      <c r="R251" s="33">
        <v>706350</v>
      </c>
      <c r="S251" s="33">
        <v>675000</v>
      </c>
      <c r="T251" s="38">
        <f t="shared" si="62"/>
        <v>0.95561690380123165</v>
      </c>
      <c r="U251" s="38">
        <f t="shared" si="63"/>
        <v>1.9332154233097087E-2</v>
      </c>
    </row>
    <row r="252" spans="1:21" ht="13" x14ac:dyDescent="0.3">
      <c r="A252" s="18" t="s">
        <v>29</v>
      </c>
      <c r="B252" s="12" t="s">
        <v>451</v>
      </c>
      <c r="C252" s="11" t="s">
        <v>452</v>
      </c>
      <c r="D252" s="33">
        <v>22357519</v>
      </c>
      <c r="E252" s="33">
        <v>18359871</v>
      </c>
      <c r="F252" s="33">
        <v>5071288</v>
      </c>
      <c r="G252" s="38">
        <f t="shared" si="56"/>
        <v>0.22682695696244293</v>
      </c>
      <c r="H252" s="33">
        <v>6899564</v>
      </c>
      <c r="I252" s="38">
        <f t="shared" si="57"/>
        <v>0.30860150448714813</v>
      </c>
      <c r="J252" s="33">
        <v>5115816</v>
      </c>
      <c r="K252" s="38">
        <f t="shared" si="58"/>
        <v>0.27864117345922529</v>
      </c>
      <c r="L252" s="33">
        <v>0</v>
      </c>
      <c r="M252" s="38">
        <f t="shared" si="59"/>
        <v>0</v>
      </c>
      <c r="N252" s="33">
        <f t="shared" si="60"/>
        <v>17086668</v>
      </c>
      <c r="O252" s="38">
        <f t="shared" si="61"/>
        <v>0.93065294413016297</v>
      </c>
      <c r="P252" s="33">
        <v>6778087</v>
      </c>
      <c r="Q252" s="33">
        <v>41050539</v>
      </c>
      <c r="R252" s="33">
        <v>20011795</v>
      </c>
      <c r="S252" s="33">
        <v>17558302</v>
      </c>
      <c r="T252" s="38">
        <f t="shared" si="62"/>
        <v>0.87739765473312115</v>
      </c>
      <c r="U252" s="38">
        <f t="shared" si="63"/>
        <v>-0.24524190970107052</v>
      </c>
    </row>
    <row r="253" spans="1:21" ht="13" x14ac:dyDescent="0.3">
      <c r="A253" s="18" t="s">
        <v>44</v>
      </c>
      <c r="B253" s="12" t="s">
        <v>453</v>
      </c>
      <c r="C253" s="11" t="s">
        <v>454</v>
      </c>
      <c r="D253" s="33">
        <v>35948639</v>
      </c>
      <c r="E253" s="33">
        <v>47230905</v>
      </c>
      <c r="F253" s="33">
        <v>762094</v>
      </c>
      <c r="G253" s="38">
        <f t="shared" si="56"/>
        <v>2.1199523019494564E-2</v>
      </c>
      <c r="H253" s="33">
        <v>5906978</v>
      </c>
      <c r="I253" s="38">
        <f t="shared" si="57"/>
        <v>0.16431715259095067</v>
      </c>
      <c r="J253" s="33">
        <v>4868309</v>
      </c>
      <c r="K253" s="38">
        <f t="shared" si="58"/>
        <v>0.10307464995642154</v>
      </c>
      <c r="L253" s="33">
        <v>0</v>
      </c>
      <c r="M253" s="38">
        <f t="shared" si="59"/>
        <v>0</v>
      </c>
      <c r="N253" s="33">
        <f t="shared" si="60"/>
        <v>11537381</v>
      </c>
      <c r="O253" s="38">
        <f t="shared" si="61"/>
        <v>0.24427609422262817</v>
      </c>
      <c r="P253" s="33">
        <v>1393029</v>
      </c>
      <c r="Q253" s="33">
        <v>55153983</v>
      </c>
      <c r="R253" s="33">
        <v>40634012</v>
      </c>
      <c r="S253" s="33">
        <v>19390506</v>
      </c>
      <c r="T253" s="38">
        <f t="shared" si="62"/>
        <v>0.4771989042086221</v>
      </c>
      <c r="U253" s="38">
        <f t="shared" si="63"/>
        <v>2.494765004892217</v>
      </c>
    </row>
    <row r="254" spans="1:21" ht="14" x14ac:dyDescent="0.3">
      <c r="A254" s="19" t="s">
        <v>0</v>
      </c>
      <c r="B254" s="14" t="s">
        <v>455</v>
      </c>
      <c r="C254" s="13" t="s">
        <v>0</v>
      </c>
      <c r="D254" s="34">
        <f>SUM(D248:D253)</f>
        <v>86882119</v>
      </c>
      <c r="E254" s="34">
        <f>SUM(E248:E253)</f>
        <v>93882184</v>
      </c>
      <c r="F254" s="34">
        <f>SUM(F248:F253)</f>
        <v>9138037</v>
      </c>
      <c r="G254" s="39">
        <f t="shared" si="56"/>
        <v>0.1051774186124535</v>
      </c>
      <c r="H254" s="34">
        <f>SUM(H248:H253)</f>
        <v>16713803</v>
      </c>
      <c r="I254" s="39">
        <f t="shared" si="57"/>
        <v>0.19237333518534463</v>
      </c>
      <c r="J254" s="34">
        <f>SUM(J248:J253)</f>
        <v>13651136</v>
      </c>
      <c r="K254" s="39">
        <f t="shared" si="58"/>
        <v>0.14540709875262381</v>
      </c>
      <c r="L254" s="34">
        <f>SUM(L248:L253)</f>
        <v>0</v>
      </c>
      <c r="M254" s="39">
        <f t="shared" si="59"/>
        <v>0</v>
      </c>
      <c r="N254" s="34">
        <f t="shared" si="60"/>
        <v>39502976</v>
      </c>
      <c r="O254" s="39">
        <f t="shared" si="61"/>
        <v>0.42077180479738308</v>
      </c>
      <c r="P254" s="34">
        <f>SUM(P248:P253)</f>
        <v>10304733</v>
      </c>
      <c r="Q254" s="34">
        <f>SUM(Q248:Q253)</f>
        <v>119471021</v>
      </c>
      <c r="R254" s="34">
        <f>SUM(R248:R253)</f>
        <v>81544713</v>
      </c>
      <c r="S254" s="34">
        <f>SUM(S248:S253)</f>
        <v>46664959</v>
      </c>
      <c r="T254" s="39">
        <f t="shared" si="62"/>
        <v>0.57226222624635392</v>
      </c>
      <c r="U254" s="39">
        <f t="shared" si="63"/>
        <v>0.32474427042408571</v>
      </c>
    </row>
    <row r="255" spans="1:21" ht="13" x14ac:dyDescent="0.3">
      <c r="A255" s="18" t="s">
        <v>29</v>
      </c>
      <c r="B255" s="12" t="s">
        <v>456</v>
      </c>
      <c r="C255" s="11" t="s">
        <v>457</v>
      </c>
      <c r="D255" s="33">
        <v>57834655</v>
      </c>
      <c r="E255" s="33">
        <v>58781372</v>
      </c>
      <c r="F255" s="33">
        <v>11512214</v>
      </c>
      <c r="G255" s="38">
        <f t="shared" si="56"/>
        <v>0.19905390634732756</v>
      </c>
      <c r="H255" s="33">
        <v>14817976</v>
      </c>
      <c r="I255" s="38">
        <f t="shared" si="57"/>
        <v>0.25621274995069998</v>
      </c>
      <c r="J255" s="33">
        <v>12841632</v>
      </c>
      <c r="K255" s="38">
        <f t="shared" si="58"/>
        <v>0.21846431212935963</v>
      </c>
      <c r="L255" s="33">
        <v>0</v>
      </c>
      <c r="M255" s="38">
        <f t="shared" si="59"/>
        <v>0</v>
      </c>
      <c r="N255" s="33">
        <f t="shared" si="60"/>
        <v>39171822</v>
      </c>
      <c r="O255" s="38">
        <f t="shared" si="61"/>
        <v>0.66639856585858526</v>
      </c>
      <c r="P255" s="33">
        <v>12494423</v>
      </c>
      <c r="Q255" s="33">
        <v>56410250</v>
      </c>
      <c r="R255" s="33">
        <v>57267055</v>
      </c>
      <c r="S255" s="33">
        <v>37801579</v>
      </c>
      <c r="T255" s="38">
        <f t="shared" si="62"/>
        <v>0.66009294523701278</v>
      </c>
      <c r="U255" s="38">
        <f t="shared" si="63"/>
        <v>2.7789118393062306E-2</v>
      </c>
    </row>
    <row r="256" spans="1:21" ht="13" x14ac:dyDescent="0.3">
      <c r="A256" s="18" t="s">
        <v>29</v>
      </c>
      <c r="B256" s="12" t="s">
        <v>458</v>
      </c>
      <c r="C256" s="11" t="s">
        <v>459</v>
      </c>
      <c r="D256" s="33">
        <v>9931342</v>
      </c>
      <c r="E256" s="33">
        <v>4535821</v>
      </c>
      <c r="F256" s="33">
        <v>727512</v>
      </c>
      <c r="G256" s="38">
        <f t="shared" si="56"/>
        <v>7.3254148331615199E-2</v>
      </c>
      <c r="H256" s="33">
        <v>933571</v>
      </c>
      <c r="I256" s="38">
        <f t="shared" si="57"/>
        <v>9.4002502380846412E-2</v>
      </c>
      <c r="J256" s="33">
        <v>1144684</v>
      </c>
      <c r="K256" s="38">
        <f t="shared" si="58"/>
        <v>0.25236533805015676</v>
      </c>
      <c r="L256" s="33">
        <v>0</v>
      </c>
      <c r="M256" s="38">
        <f t="shared" si="59"/>
        <v>0</v>
      </c>
      <c r="N256" s="33">
        <f t="shared" si="60"/>
        <v>2805767</v>
      </c>
      <c r="O256" s="38">
        <f t="shared" si="61"/>
        <v>0.61857974554110495</v>
      </c>
      <c r="P256" s="33">
        <v>730864</v>
      </c>
      <c r="Q256" s="33">
        <v>4087342</v>
      </c>
      <c r="R256" s="33">
        <v>4087342</v>
      </c>
      <c r="S256" s="33">
        <v>1779567</v>
      </c>
      <c r="T256" s="38">
        <f t="shared" si="62"/>
        <v>0.43538490295160032</v>
      </c>
      <c r="U256" s="38">
        <f t="shared" si="63"/>
        <v>0.56620657194772206</v>
      </c>
    </row>
    <row r="257" spans="1:21" ht="13" x14ac:dyDescent="0.3">
      <c r="A257" s="18" t="s">
        <v>29</v>
      </c>
      <c r="B257" s="12" t="s">
        <v>460</v>
      </c>
      <c r="C257" s="11" t="s">
        <v>461</v>
      </c>
      <c r="D257" s="33">
        <v>61474771</v>
      </c>
      <c r="E257" s="33">
        <v>61474771</v>
      </c>
      <c r="F257" s="33">
        <v>11638568</v>
      </c>
      <c r="G257" s="38">
        <f t="shared" si="56"/>
        <v>0.18932267352407056</v>
      </c>
      <c r="H257" s="33">
        <v>14396851</v>
      </c>
      <c r="I257" s="38">
        <f t="shared" si="57"/>
        <v>0.23419120991926917</v>
      </c>
      <c r="J257" s="33">
        <v>12309318</v>
      </c>
      <c r="K257" s="38">
        <f t="shared" si="58"/>
        <v>0.2002336535747323</v>
      </c>
      <c r="L257" s="33">
        <v>0</v>
      </c>
      <c r="M257" s="38">
        <f t="shared" si="59"/>
        <v>0</v>
      </c>
      <c r="N257" s="33">
        <f t="shared" si="60"/>
        <v>38344737</v>
      </c>
      <c r="O257" s="38">
        <f t="shared" si="61"/>
        <v>0.62374753701807206</v>
      </c>
      <c r="P257" s="33">
        <v>27617954</v>
      </c>
      <c r="Q257" s="33">
        <v>51837435</v>
      </c>
      <c r="R257" s="33">
        <v>54883317</v>
      </c>
      <c r="S257" s="33">
        <v>31965649</v>
      </c>
      <c r="T257" s="38">
        <f t="shared" si="62"/>
        <v>0.58242924712440391</v>
      </c>
      <c r="U257" s="38">
        <f t="shared" si="63"/>
        <v>-0.55430014837449582</v>
      </c>
    </row>
    <row r="258" spans="1:21" ht="13" x14ac:dyDescent="0.3">
      <c r="A258" s="18" t="s">
        <v>44</v>
      </c>
      <c r="B258" s="12" t="s">
        <v>462</v>
      </c>
      <c r="C258" s="11" t="s">
        <v>463</v>
      </c>
      <c r="D258" s="33">
        <v>28352772</v>
      </c>
      <c r="E258" s="33">
        <v>29466772</v>
      </c>
      <c r="F258" s="33">
        <v>5572364</v>
      </c>
      <c r="G258" s="38">
        <f t="shared" si="56"/>
        <v>0.19653683244798781</v>
      </c>
      <c r="H258" s="33">
        <v>5900026</v>
      </c>
      <c r="I258" s="38">
        <f t="shared" si="57"/>
        <v>0.20809344497250568</v>
      </c>
      <c r="J258" s="33">
        <v>6323686</v>
      </c>
      <c r="K258" s="38">
        <f t="shared" si="58"/>
        <v>0.21460396137045484</v>
      </c>
      <c r="L258" s="33">
        <v>0</v>
      </c>
      <c r="M258" s="38">
        <f t="shared" si="59"/>
        <v>0</v>
      </c>
      <c r="N258" s="33">
        <f t="shared" si="60"/>
        <v>17796076</v>
      </c>
      <c r="O258" s="38">
        <f t="shared" si="61"/>
        <v>0.6039370718991548</v>
      </c>
      <c r="P258" s="33">
        <v>6265657</v>
      </c>
      <c r="Q258" s="33">
        <v>30492081</v>
      </c>
      <c r="R258" s="33">
        <v>24118081</v>
      </c>
      <c r="S258" s="33">
        <v>12971687</v>
      </c>
      <c r="T258" s="38">
        <f t="shared" si="62"/>
        <v>0.53784075938711706</v>
      </c>
      <c r="U258" s="38">
        <f t="shared" si="63"/>
        <v>9.2614389839724698E-3</v>
      </c>
    </row>
    <row r="259" spans="1:21" ht="14" x14ac:dyDescent="0.3">
      <c r="A259" s="19" t="s">
        <v>0</v>
      </c>
      <c r="B259" s="14" t="s">
        <v>464</v>
      </c>
      <c r="C259" s="13" t="s">
        <v>0</v>
      </c>
      <c r="D259" s="34">
        <f>SUM(D255:D258)</f>
        <v>157593540</v>
      </c>
      <c r="E259" s="34">
        <f>SUM(E255:E258)</f>
        <v>154258736</v>
      </c>
      <c r="F259" s="34">
        <f>SUM(F255:F258)</f>
        <v>29450658</v>
      </c>
      <c r="G259" s="39">
        <f t="shared" si="56"/>
        <v>0.18687731743318919</v>
      </c>
      <c r="H259" s="34">
        <f>SUM(H255:H258)</f>
        <v>36048424</v>
      </c>
      <c r="I259" s="39">
        <f t="shared" si="57"/>
        <v>0.22874303096434029</v>
      </c>
      <c r="J259" s="34">
        <f>SUM(J255:J258)</f>
        <v>32619320</v>
      </c>
      <c r="K259" s="39">
        <f t="shared" si="58"/>
        <v>0.2114584939941424</v>
      </c>
      <c r="L259" s="34">
        <f>SUM(L255:L258)</f>
        <v>0</v>
      </c>
      <c r="M259" s="39">
        <f t="shared" si="59"/>
        <v>0</v>
      </c>
      <c r="N259" s="34">
        <f t="shared" si="60"/>
        <v>98118402</v>
      </c>
      <c r="O259" s="39">
        <f t="shared" si="61"/>
        <v>0.63606382720522225</v>
      </c>
      <c r="P259" s="34">
        <f>SUM(P255:P258)</f>
        <v>47108898</v>
      </c>
      <c r="Q259" s="34">
        <f>SUM(Q255:Q258)</f>
        <v>142827108</v>
      </c>
      <c r="R259" s="34">
        <f>SUM(R255:R258)</f>
        <v>140355795</v>
      </c>
      <c r="S259" s="34">
        <f>SUM(S255:S258)</f>
        <v>84518482</v>
      </c>
      <c r="T259" s="39">
        <f t="shared" si="62"/>
        <v>0.60217308448147799</v>
      </c>
      <c r="U259" s="39">
        <f t="shared" si="63"/>
        <v>-0.30757624599921651</v>
      </c>
    </row>
    <row r="260" spans="1:21" ht="14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636729845</v>
      </c>
      <c r="E260" s="34">
        <f>SUM(E234:E239,E241:E246,E248:E253,E255:E258)</f>
        <v>665357565</v>
      </c>
      <c r="F260" s="34">
        <f>SUM(F234:F239,F241:F246,F248:F253,F255:F258)</f>
        <v>99836409</v>
      </c>
      <c r="G260" s="39">
        <f t="shared" si="56"/>
        <v>0.15679555432178618</v>
      </c>
      <c r="H260" s="34">
        <f>SUM(H234:H239,H241:H246,H248:H253,H255:H258)</f>
        <v>134818178</v>
      </c>
      <c r="I260" s="39">
        <f t="shared" si="57"/>
        <v>0.21173528939891298</v>
      </c>
      <c r="J260" s="34">
        <f>SUM(J234:J239,J241:J246,J248:J253,J255:J258)</f>
        <v>124133274</v>
      </c>
      <c r="K260" s="39">
        <f t="shared" si="58"/>
        <v>0.18656626230739556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358787861</v>
      </c>
      <c r="O260" s="39">
        <f t="shared" si="61"/>
        <v>0.53924067279523602</v>
      </c>
      <c r="P260" s="34">
        <f>SUM(P234:P239,P241:P246,P248:P253,P255:P258)</f>
        <v>113787285</v>
      </c>
      <c r="Q260" s="34">
        <f>SUM(Q234:Q239,Q241:Q246,Q248:Q253,Q255:Q258)</f>
        <v>608730532</v>
      </c>
      <c r="R260" s="34">
        <f>SUM(R234:R239,R241:R246,R248:R253,R255:R258)</f>
        <v>582528611</v>
      </c>
      <c r="S260" s="34">
        <f>SUM(S234:S239,S241:S246,S248:S253,S255:S258)</f>
        <v>322489830</v>
      </c>
      <c r="T260" s="39">
        <f t="shared" si="62"/>
        <v>0.55360341777272803</v>
      </c>
      <c r="U260" s="39">
        <f t="shared" si="63"/>
        <v>9.0923946379422027E-2</v>
      </c>
    </row>
    <row r="261" spans="1:21" ht="14.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ht="13" x14ac:dyDescent="0.3">
      <c r="A263" s="18" t="s">
        <v>29</v>
      </c>
      <c r="B263" s="12" t="s">
        <v>467</v>
      </c>
      <c r="C263" s="11" t="s">
        <v>468</v>
      </c>
      <c r="D263" s="33">
        <v>11368858</v>
      </c>
      <c r="E263" s="33">
        <v>10648972</v>
      </c>
      <c r="F263" s="33">
        <v>2084292</v>
      </c>
      <c r="G263" s="38">
        <f t="shared" ref="G263:G299" si="64">IF(($D263     =0),0,($F263     /$D263     ))</f>
        <v>0.18333345354476235</v>
      </c>
      <c r="H263" s="33">
        <v>2511377</v>
      </c>
      <c r="I263" s="38">
        <f t="shared" ref="I263:I299" si="65">IF(($D263     =0),0,($H263     /$D263     ))</f>
        <v>0.22089967171724723</v>
      </c>
      <c r="J263" s="33">
        <v>2084617</v>
      </c>
      <c r="K263" s="38">
        <f t="shared" ref="K263:K299" si="66">IF(($E263     =0),0,($J263     /$E263     ))</f>
        <v>0.19575758110735947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</f>
        <v>6680286</v>
      </c>
      <c r="O263" s="38">
        <f t="shared" ref="O263:O299" si="69">IF(($E263     =0),0,($N263     /$E263     ))</f>
        <v>0.62731745374107473</v>
      </c>
      <c r="P263" s="33">
        <v>1256834</v>
      </c>
      <c r="Q263" s="33">
        <v>10251953</v>
      </c>
      <c r="R263" s="33">
        <v>10791621</v>
      </c>
      <c r="S263" s="33">
        <v>6499841</v>
      </c>
      <c r="T263" s="38">
        <f t="shared" ref="T263:T299" si="70">IF(($R263     =0),0,($S263     /$R263     ))</f>
        <v>0.60230441747351948</v>
      </c>
      <c r="U263" s="38">
        <f t="shared" ref="U263:U299" si="71">IF(($P263     =0),0,(($J263     /$P263     )-1))</f>
        <v>0.65862556232565317</v>
      </c>
    </row>
    <row r="264" spans="1:21" ht="13" x14ac:dyDescent="0.3">
      <c r="A264" s="18" t="s">
        <v>29</v>
      </c>
      <c r="B264" s="12" t="s">
        <v>469</v>
      </c>
      <c r="C264" s="11" t="s">
        <v>470</v>
      </c>
      <c r="D264" s="33">
        <v>25120090</v>
      </c>
      <c r="E264" s="33">
        <v>37182863</v>
      </c>
      <c r="F264" s="33">
        <v>4509293</v>
      </c>
      <c r="G264" s="38">
        <f t="shared" si="64"/>
        <v>0.17950942850921314</v>
      </c>
      <c r="H264" s="33">
        <v>7407678</v>
      </c>
      <c r="I264" s="38">
        <f t="shared" si="65"/>
        <v>0.2948905835926543</v>
      </c>
      <c r="J264" s="33">
        <v>7195937</v>
      </c>
      <c r="K264" s="38">
        <f t="shared" si="66"/>
        <v>0.19352831975310777</v>
      </c>
      <c r="L264" s="33">
        <v>0</v>
      </c>
      <c r="M264" s="38">
        <f t="shared" si="67"/>
        <v>0</v>
      </c>
      <c r="N264" s="33">
        <f t="shared" si="68"/>
        <v>19112908</v>
      </c>
      <c r="O264" s="38">
        <f t="shared" si="69"/>
        <v>0.51402464624630972</v>
      </c>
      <c r="P264" s="33">
        <v>4907411</v>
      </c>
      <c r="Q264" s="33">
        <v>22859676</v>
      </c>
      <c r="R264" s="33">
        <v>43186629</v>
      </c>
      <c r="S264" s="33">
        <v>15605457</v>
      </c>
      <c r="T264" s="38">
        <f t="shared" si="70"/>
        <v>0.3613492731743429</v>
      </c>
      <c r="U264" s="38">
        <f t="shared" si="71"/>
        <v>0.46634080577314596</v>
      </c>
    </row>
    <row r="265" spans="1:21" ht="13" x14ac:dyDescent="0.3">
      <c r="A265" s="18" t="s">
        <v>29</v>
      </c>
      <c r="B265" s="12" t="s">
        <v>471</v>
      </c>
      <c r="C265" s="11" t="s">
        <v>472</v>
      </c>
      <c r="D265" s="33">
        <v>17323985</v>
      </c>
      <c r="E265" s="33">
        <v>19221000</v>
      </c>
      <c r="F265" s="33">
        <v>2989512</v>
      </c>
      <c r="G265" s="38">
        <f t="shared" si="64"/>
        <v>0.17256491505851571</v>
      </c>
      <c r="H265" s="33">
        <v>4024088</v>
      </c>
      <c r="I265" s="38">
        <f t="shared" si="65"/>
        <v>0.23228420019989626</v>
      </c>
      <c r="J265" s="33">
        <v>3445764</v>
      </c>
      <c r="K265" s="38">
        <f t="shared" si="66"/>
        <v>0.17927079756516309</v>
      </c>
      <c r="L265" s="33">
        <v>0</v>
      </c>
      <c r="M265" s="38">
        <f t="shared" si="67"/>
        <v>0</v>
      </c>
      <c r="N265" s="33">
        <f t="shared" si="68"/>
        <v>10459364</v>
      </c>
      <c r="O265" s="38">
        <f t="shared" si="69"/>
        <v>0.54416336298839807</v>
      </c>
      <c r="P265" s="33">
        <v>5049217</v>
      </c>
      <c r="Q265" s="33">
        <v>16017019</v>
      </c>
      <c r="R265" s="33">
        <v>15987083</v>
      </c>
      <c r="S265" s="33">
        <v>11879823</v>
      </c>
      <c r="T265" s="38">
        <f t="shared" si="70"/>
        <v>0.74308884241108897</v>
      </c>
      <c r="U265" s="38">
        <f t="shared" si="71"/>
        <v>-0.3175646837915661</v>
      </c>
    </row>
    <row r="266" spans="1:21" ht="13" x14ac:dyDescent="0.3">
      <c r="A266" s="18" t="s">
        <v>44</v>
      </c>
      <c r="B266" s="12" t="s">
        <v>473</v>
      </c>
      <c r="C266" s="11" t="s">
        <v>474</v>
      </c>
      <c r="D266" s="33">
        <v>21410994</v>
      </c>
      <c r="E266" s="33">
        <v>20736640</v>
      </c>
      <c r="F266" s="33">
        <v>3687991</v>
      </c>
      <c r="G266" s="38">
        <f t="shared" si="64"/>
        <v>0.17224753787703645</v>
      </c>
      <c r="H266" s="33">
        <v>4994104</v>
      </c>
      <c r="I266" s="38">
        <f t="shared" si="65"/>
        <v>0.23324951658012702</v>
      </c>
      <c r="J266" s="33">
        <v>5600531</v>
      </c>
      <c r="K266" s="38">
        <f t="shared" si="66"/>
        <v>0.27007900026233761</v>
      </c>
      <c r="L266" s="33">
        <v>0</v>
      </c>
      <c r="M266" s="38">
        <f t="shared" si="67"/>
        <v>0</v>
      </c>
      <c r="N266" s="33">
        <f t="shared" si="68"/>
        <v>14282626</v>
      </c>
      <c r="O266" s="38">
        <f t="shared" si="69"/>
        <v>0.68876278895713094</v>
      </c>
      <c r="P266" s="33">
        <v>4051357</v>
      </c>
      <c r="Q266" s="33">
        <v>19428027</v>
      </c>
      <c r="R266" s="33">
        <v>19973689</v>
      </c>
      <c r="S266" s="33">
        <v>13501334</v>
      </c>
      <c r="T266" s="38">
        <f t="shared" si="70"/>
        <v>0.6759559538550941</v>
      </c>
      <c r="U266" s="38">
        <f t="shared" si="71"/>
        <v>0.38238397652934553</v>
      </c>
    </row>
    <row r="267" spans="1:21" ht="14" x14ac:dyDescent="0.3">
      <c r="A267" s="19" t="s">
        <v>0</v>
      </c>
      <c r="B267" s="14" t="s">
        <v>475</v>
      </c>
      <c r="C267" s="13" t="s">
        <v>0</v>
      </c>
      <c r="D267" s="34">
        <f>SUM(D263:D266)</f>
        <v>75223927</v>
      </c>
      <c r="E267" s="34">
        <f>SUM(E263:E266)</f>
        <v>87789475</v>
      </c>
      <c r="F267" s="34">
        <f>SUM(F263:F266)</f>
        <v>13271088</v>
      </c>
      <c r="G267" s="39">
        <f t="shared" si="64"/>
        <v>0.17642110069579325</v>
      </c>
      <c r="H267" s="34">
        <f>SUM(H263:H266)</f>
        <v>18937247</v>
      </c>
      <c r="I267" s="39">
        <f t="shared" si="65"/>
        <v>0.25174499331841582</v>
      </c>
      <c r="J267" s="34">
        <f>SUM(J263:J266)</f>
        <v>18326849</v>
      </c>
      <c r="K267" s="39">
        <f t="shared" si="66"/>
        <v>0.20875906821404275</v>
      </c>
      <c r="L267" s="34">
        <f>SUM(L263:L266)</f>
        <v>0</v>
      </c>
      <c r="M267" s="39">
        <f t="shared" si="67"/>
        <v>0</v>
      </c>
      <c r="N267" s="34">
        <f t="shared" si="68"/>
        <v>50535184</v>
      </c>
      <c r="O267" s="39">
        <f t="shared" si="69"/>
        <v>0.57564057650418798</v>
      </c>
      <c r="P267" s="34">
        <f>SUM(P263:P266)</f>
        <v>15264819</v>
      </c>
      <c r="Q267" s="34">
        <f>SUM(Q263:Q266)</f>
        <v>68556675</v>
      </c>
      <c r="R267" s="34">
        <f>SUM(R263:R266)</f>
        <v>89939022</v>
      </c>
      <c r="S267" s="34">
        <f>SUM(S263:S266)</f>
        <v>47486455</v>
      </c>
      <c r="T267" s="39">
        <f t="shared" si="70"/>
        <v>0.52798500521831337</v>
      </c>
      <c r="U267" s="39">
        <f t="shared" si="71"/>
        <v>0.20059392777601892</v>
      </c>
    </row>
    <row r="268" spans="1:21" ht="13" x14ac:dyDescent="0.3">
      <c r="A268" s="18" t="s">
        <v>29</v>
      </c>
      <c r="B268" s="12" t="s">
        <v>476</v>
      </c>
      <c r="C268" s="11" t="s">
        <v>477</v>
      </c>
      <c r="D268" s="33">
        <v>1684417</v>
      </c>
      <c r="E268" s="33">
        <v>1684417</v>
      </c>
      <c r="F268" s="33">
        <v>830</v>
      </c>
      <c r="G268" s="38">
        <f t="shared" si="64"/>
        <v>4.9275209167326138E-4</v>
      </c>
      <c r="H268" s="33">
        <v>10426</v>
      </c>
      <c r="I268" s="38">
        <f t="shared" si="65"/>
        <v>6.1896786840788236E-3</v>
      </c>
      <c r="J268" s="33">
        <v>11080</v>
      </c>
      <c r="K268" s="38">
        <f t="shared" si="66"/>
        <v>6.5779435852285984E-3</v>
      </c>
      <c r="L268" s="33">
        <v>0</v>
      </c>
      <c r="M268" s="38">
        <f t="shared" si="67"/>
        <v>0</v>
      </c>
      <c r="N268" s="33">
        <f t="shared" si="68"/>
        <v>22336</v>
      </c>
      <c r="O268" s="38">
        <f t="shared" si="69"/>
        <v>1.3260374360980683E-2</v>
      </c>
      <c r="P268" s="33">
        <v>4866</v>
      </c>
      <c r="Q268" s="33">
        <v>367570</v>
      </c>
      <c r="R268" s="33">
        <v>1409106</v>
      </c>
      <c r="S268" s="33">
        <v>18234</v>
      </c>
      <c r="T268" s="38">
        <f t="shared" si="70"/>
        <v>1.2940119480010731E-2</v>
      </c>
      <c r="U268" s="38">
        <f t="shared" si="71"/>
        <v>1.2770242498972464</v>
      </c>
    </row>
    <row r="269" spans="1:21" ht="13" x14ac:dyDescent="0.3">
      <c r="A269" s="18" t="s">
        <v>29</v>
      </c>
      <c r="B269" s="12" t="s">
        <v>478</v>
      </c>
      <c r="C269" s="11" t="s">
        <v>479</v>
      </c>
      <c r="D269" s="33">
        <v>3845234</v>
      </c>
      <c r="E269" s="33">
        <v>3737489</v>
      </c>
      <c r="F269" s="33">
        <v>396624</v>
      </c>
      <c r="G269" s="38">
        <f t="shared" si="64"/>
        <v>0.10314690861466429</v>
      </c>
      <c r="H269" s="33">
        <v>389352</v>
      </c>
      <c r="I269" s="38">
        <f t="shared" si="65"/>
        <v>0.10125573632189874</v>
      </c>
      <c r="J269" s="33">
        <v>412402</v>
      </c>
      <c r="K269" s="38">
        <f t="shared" si="66"/>
        <v>0.11034199699316841</v>
      </c>
      <c r="L269" s="33">
        <v>0</v>
      </c>
      <c r="M269" s="38">
        <f t="shared" si="67"/>
        <v>0</v>
      </c>
      <c r="N269" s="33">
        <f t="shared" si="68"/>
        <v>1198378</v>
      </c>
      <c r="O269" s="38">
        <f t="shared" si="69"/>
        <v>0.32063719786198702</v>
      </c>
      <c r="P269" s="33">
        <v>379934</v>
      </c>
      <c r="Q269" s="33">
        <v>2368471</v>
      </c>
      <c r="R269" s="33">
        <v>2283829</v>
      </c>
      <c r="S269" s="33">
        <v>1039656</v>
      </c>
      <c r="T269" s="38">
        <f t="shared" si="70"/>
        <v>0.4552249752498983</v>
      </c>
      <c r="U269" s="38">
        <f t="shared" si="71"/>
        <v>8.5456947785668147E-2</v>
      </c>
    </row>
    <row r="270" spans="1:21" ht="13" x14ac:dyDescent="0.3">
      <c r="A270" s="18" t="s">
        <v>29</v>
      </c>
      <c r="B270" s="12" t="s">
        <v>480</v>
      </c>
      <c r="C270" s="11" t="s">
        <v>481</v>
      </c>
      <c r="D270" s="33">
        <v>2088948</v>
      </c>
      <c r="E270" s="33">
        <v>2181456</v>
      </c>
      <c r="F270" s="33">
        <v>502073</v>
      </c>
      <c r="G270" s="38">
        <f t="shared" si="64"/>
        <v>0.24034729442762578</v>
      </c>
      <c r="H270" s="33">
        <v>562141</v>
      </c>
      <c r="I270" s="38">
        <f t="shared" si="65"/>
        <v>0.2691024381650477</v>
      </c>
      <c r="J270" s="33">
        <v>553195</v>
      </c>
      <c r="K270" s="38">
        <f t="shared" si="66"/>
        <v>0.25358980424083732</v>
      </c>
      <c r="L270" s="33">
        <v>0</v>
      </c>
      <c r="M270" s="38">
        <f t="shared" si="67"/>
        <v>0</v>
      </c>
      <c r="N270" s="33">
        <f t="shared" si="68"/>
        <v>1617409</v>
      </c>
      <c r="O270" s="38">
        <f t="shared" si="69"/>
        <v>0.74143553663241435</v>
      </c>
      <c r="P270" s="33">
        <v>514149</v>
      </c>
      <c r="Q270" s="33">
        <v>2042930</v>
      </c>
      <c r="R270" s="33">
        <v>2042930</v>
      </c>
      <c r="S270" s="33">
        <v>1529721</v>
      </c>
      <c r="T270" s="38">
        <f t="shared" si="70"/>
        <v>0.7487877705060868</v>
      </c>
      <c r="U270" s="38">
        <f t="shared" si="71"/>
        <v>7.5942965949559404E-2</v>
      </c>
    </row>
    <row r="271" spans="1:21" ht="13" x14ac:dyDescent="0.3">
      <c r="A271" s="18" t="s">
        <v>29</v>
      </c>
      <c r="B271" s="12" t="s">
        <v>482</v>
      </c>
      <c r="C271" s="11" t="s">
        <v>483</v>
      </c>
      <c r="D271" s="33">
        <v>2193819</v>
      </c>
      <c r="E271" s="33">
        <v>2019753</v>
      </c>
      <c r="F271" s="33">
        <v>463043</v>
      </c>
      <c r="G271" s="38">
        <f t="shared" si="64"/>
        <v>0.21106709350224426</v>
      </c>
      <c r="H271" s="33">
        <v>499442</v>
      </c>
      <c r="I271" s="38">
        <f t="shared" si="65"/>
        <v>0.2276587083984595</v>
      </c>
      <c r="J271" s="33">
        <v>441741</v>
      </c>
      <c r="K271" s="38">
        <f t="shared" si="66"/>
        <v>0.21871040666853819</v>
      </c>
      <c r="L271" s="33">
        <v>0</v>
      </c>
      <c r="M271" s="38">
        <f t="shared" si="67"/>
        <v>0</v>
      </c>
      <c r="N271" s="33">
        <f t="shared" si="68"/>
        <v>1404226</v>
      </c>
      <c r="O271" s="38">
        <f t="shared" si="69"/>
        <v>0.6952463989408606</v>
      </c>
      <c r="P271" s="33">
        <v>438132</v>
      </c>
      <c r="Q271" s="33">
        <v>2603664</v>
      </c>
      <c r="R271" s="33">
        <v>2107685</v>
      </c>
      <c r="S271" s="33">
        <v>1483238</v>
      </c>
      <c r="T271" s="38">
        <f t="shared" si="70"/>
        <v>0.70372849832873507</v>
      </c>
      <c r="U271" s="38">
        <f t="shared" si="71"/>
        <v>8.2372435704307634E-3</v>
      </c>
    </row>
    <row r="272" spans="1:21" ht="13" x14ac:dyDescent="0.3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2034</v>
      </c>
      <c r="G272" s="38">
        <f t="shared" si="64"/>
        <v>0</v>
      </c>
      <c r="H272" s="33">
        <v>2034</v>
      </c>
      <c r="I272" s="38">
        <f t="shared" si="65"/>
        <v>0</v>
      </c>
      <c r="J272" s="33">
        <v>2034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6102</v>
      </c>
      <c r="O272" s="38">
        <f t="shared" si="69"/>
        <v>0</v>
      </c>
      <c r="P272" s="33">
        <v>178173</v>
      </c>
      <c r="Q272" s="33">
        <v>1</v>
      </c>
      <c r="R272" s="33">
        <v>3</v>
      </c>
      <c r="S272" s="33">
        <v>527784</v>
      </c>
      <c r="T272" s="38">
        <f t="shared" si="70"/>
        <v>175928</v>
      </c>
      <c r="U272" s="38">
        <f t="shared" si="71"/>
        <v>-0.98858412890842051</v>
      </c>
    </row>
    <row r="273" spans="1:21" ht="13" x14ac:dyDescent="0.3">
      <c r="A273" s="18" t="s">
        <v>29</v>
      </c>
      <c r="B273" s="12" t="s">
        <v>486</v>
      </c>
      <c r="C273" s="11" t="s">
        <v>487</v>
      </c>
      <c r="D273" s="33">
        <v>216472</v>
      </c>
      <c r="E273" s="33">
        <v>1281856</v>
      </c>
      <c r="F273" s="33">
        <v>257404</v>
      </c>
      <c r="G273" s="38">
        <f t="shared" si="64"/>
        <v>1.1890868103034111</v>
      </c>
      <c r="H273" s="33">
        <v>294424</v>
      </c>
      <c r="I273" s="38">
        <f t="shared" si="65"/>
        <v>1.3601019993347869</v>
      </c>
      <c r="J273" s="33">
        <v>283287</v>
      </c>
      <c r="K273" s="38">
        <f t="shared" si="66"/>
        <v>0.22099752234260323</v>
      </c>
      <c r="L273" s="33">
        <v>0</v>
      </c>
      <c r="M273" s="38">
        <f t="shared" si="67"/>
        <v>0</v>
      </c>
      <c r="N273" s="33">
        <f t="shared" si="68"/>
        <v>835115</v>
      </c>
      <c r="O273" s="38">
        <f t="shared" si="69"/>
        <v>0.65148893479454795</v>
      </c>
      <c r="P273" s="33">
        <v>285286</v>
      </c>
      <c r="Q273" s="33">
        <v>794882</v>
      </c>
      <c r="R273" s="33">
        <v>824882</v>
      </c>
      <c r="S273" s="33">
        <v>785226</v>
      </c>
      <c r="T273" s="38">
        <f t="shared" si="70"/>
        <v>0.95192524506535481</v>
      </c>
      <c r="U273" s="38">
        <f t="shared" si="71"/>
        <v>-7.0070034982439022E-3</v>
      </c>
    </row>
    <row r="274" spans="1:21" ht="13" x14ac:dyDescent="0.3">
      <c r="A274" s="18" t="s">
        <v>44</v>
      </c>
      <c r="B274" s="12" t="s">
        <v>488</v>
      </c>
      <c r="C274" s="11" t="s">
        <v>489</v>
      </c>
      <c r="D274" s="33">
        <v>8653190</v>
      </c>
      <c r="E274" s="33">
        <v>8281617</v>
      </c>
      <c r="F274" s="33">
        <v>1174563</v>
      </c>
      <c r="G274" s="38">
        <f t="shared" si="64"/>
        <v>0.13573757192434235</v>
      </c>
      <c r="H274" s="33">
        <v>1535865</v>
      </c>
      <c r="I274" s="38">
        <f t="shared" si="65"/>
        <v>0.17749119110986816</v>
      </c>
      <c r="J274" s="33">
        <v>2341453</v>
      </c>
      <c r="K274" s="38">
        <f t="shared" si="66"/>
        <v>0.28272896464543096</v>
      </c>
      <c r="L274" s="33">
        <v>0</v>
      </c>
      <c r="M274" s="38">
        <f t="shared" si="67"/>
        <v>0</v>
      </c>
      <c r="N274" s="33">
        <f t="shared" si="68"/>
        <v>5051881</v>
      </c>
      <c r="O274" s="38">
        <f t="shared" si="69"/>
        <v>0.61001142651247942</v>
      </c>
      <c r="P274" s="33">
        <v>1779169</v>
      </c>
      <c r="Q274" s="33">
        <v>8854901</v>
      </c>
      <c r="R274" s="33">
        <v>8505664</v>
      </c>
      <c r="S274" s="33">
        <v>5512361</v>
      </c>
      <c r="T274" s="38">
        <f t="shared" si="70"/>
        <v>0.64808120800445446</v>
      </c>
      <c r="U274" s="38">
        <f t="shared" si="71"/>
        <v>0.31603743095793591</v>
      </c>
    </row>
    <row r="275" spans="1:21" ht="14" x14ac:dyDescent="0.3">
      <c r="A275" s="19" t="s">
        <v>0</v>
      </c>
      <c r="B275" s="14" t="s">
        <v>490</v>
      </c>
      <c r="C275" s="13" t="s">
        <v>0</v>
      </c>
      <c r="D275" s="34">
        <f>SUM(D268:D274)</f>
        <v>18682080</v>
      </c>
      <c r="E275" s="34">
        <f>SUM(E268:E274)</f>
        <v>19186588</v>
      </c>
      <c r="F275" s="34">
        <f>SUM(F268:F274)</f>
        <v>2796571</v>
      </c>
      <c r="G275" s="39">
        <f t="shared" si="64"/>
        <v>0.14969270017043071</v>
      </c>
      <c r="H275" s="34">
        <f>SUM(H268:H274)</f>
        <v>3293684</v>
      </c>
      <c r="I275" s="39">
        <f t="shared" si="65"/>
        <v>0.17630178224266249</v>
      </c>
      <c r="J275" s="34">
        <f>SUM(J268:J274)</f>
        <v>4045192</v>
      </c>
      <c r="K275" s="39">
        <f t="shared" si="66"/>
        <v>0.21083435991850141</v>
      </c>
      <c r="L275" s="34">
        <f>SUM(L268:L274)</f>
        <v>0</v>
      </c>
      <c r="M275" s="39">
        <f t="shared" si="67"/>
        <v>0</v>
      </c>
      <c r="N275" s="34">
        <f t="shared" si="68"/>
        <v>10135447</v>
      </c>
      <c r="O275" s="39">
        <f t="shared" si="69"/>
        <v>0.52825687402053978</v>
      </c>
      <c r="P275" s="34">
        <f>SUM(P268:P274)</f>
        <v>3579709</v>
      </c>
      <c r="Q275" s="34">
        <f>SUM(Q268:Q274)</f>
        <v>17032419</v>
      </c>
      <c r="R275" s="34">
        <f>SUM(R268:R274)</f>
        <v>17174099</v>
      </c>
      <c r="S275" s="34">
        <f>SUM(S268:S274)</f>
        <v>10896220</v>
      </c>
      <c r="T275" s="39">
        <f t="shared" si="70"/>
        <v>0.63445657323857285</v>
      </c>
      <c r="U275" s="39">
        <f t="shared" si="71"/>
        <v>0.13003375414035045</v>
      </c>
    </row>
    <row r="276" spans="1:21" ht="13" x14ac:dyDescent="0.3">
      <c r="A276" s="18" t="s">
        <v>29</v>
      </c>
      <c r="B276" s="12" t="s">
        <v>491</v>
      </c>
      <c r="C276" s="11" t="s">
        <v>492</v>
      </c>
      <c r="D276" s="33">
        <v>6787402</v>
      </c>
      <c r="E276" s="33">
        <v>7056402</v>
      </c>
      <c r="F276" s="33">
        <v>2932798</v>
      </c>
      <c r="G276" s="38">
        <f t="shared" si="64"/>
        <v>0.43209434184095769</v>
      </c>
      <c r="H276" s="33">
        <v>2843304</v>
      </c>
      <c r="I276" s="38">
        <f t="shared" si="65"/>
        <v>0.41890903176207922</v>
      </c>
      <c r="J276" s="33">
        <v>2538287</v>
      </c>
      <c r="K276" s="38">
        <f t="shared" si="66"/>
        <v>0.35971405824101294</v>
      </c>
      <c r="L276" s="33">
        <v>0</v>
      </c>
      <c r="M276" s="38">
        <f t="shared" si="67"/>
        <v>0</v>
      </c>
      <c r="N276" s="33">
        <f t="shared" si="68"/>
        <v>8314389</v>
      </c>
      <c r="O276" s="38">
        <f t="shared" si="69"/>
        <v>1.1782759825758227</v>
      </c>
      <c r="P276" s="33">
        <v>2460068</v>
      </c>
      <c r="Q276" s="33">
        <v>4321771</v>
      </c>
      <c r="R276" s="33">
        <v>5192579</v>
      </c>
      <c r="S276" s="33">
        <v>7089634</v>
      </c>
      <c r="T276" s="38">
        <f t="shared" si="70"/>
        <v>1.3653396510674176</v>
      </c>
      <c r="U276" s="38">
        <f t="shared" si="71"/>
        <v>3.1795462564449428E-2</v>
      </c>
    </row>
    <row r="277" spans="1:21" ht="13" x14ac:dyDescent="0.3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ht="13" x14ac:dyDescent="0.3">
      <c r="A278" s="18" t="s">
        <v>29</v>
      </c>
      <c r="B278" s="12" t="s">
        <v>495</v>
      </c>
      <c r="C278" s="11" t="s">
        <v>496</v>
      </c>
      <c r="D278" s="33">
        <v>12551950</v>
      </c>
      <c r="E278" s="33">
        <v>12568750</v>
      </c>
      <c r="F278" s="33">
        <v>4208117</v>
      </c>
      <c r="G278" s="38">
        <f t="shared" si="64"/>
        <v>0.33525603591473835</v>
      </c>
      <c r="H278" s="33">
        <v>5528173</v>
      </c>
      <c r="I278" s="38">
        <f t="shared" si="65"/>
        <v>0.4404234401826011</v>
      </c>
      <c r="J278" s="33">
        <v>2109017</v>
      </c>
      <c r="K278" s="38">
        <f t="shared" si="66"/>
        <v>0.16779846842366983</v>
      </c>
      <c r="L278" s="33">
        <v>0</v>
      </c>
      <c r="M278" s="38">
        <f t="shared" si="67"/>
        <v>0</v>
      </c>
      <c r="N278" s="33">
        <f t="shared" si="68"/>
        <v>11845307</v>
      </c>
      <c r="O278" s="38">
        <f t="shared" si="69"/>
        <v>0.94244113376429639</v>
      </c>
      <c r="P278" s="33">
        <v>2460100</v>
      </c>
      <c r="Q278" s="33">
        <v>12038725</v>
      </c>
      <c r="R278" s="33">
        <v>12038725</v>
      </c>
      <c r="S278" s="33">
        <v>6879942</v>
      </c>
      <c r="T278" s="38">
        <f t="shared" si="70"/>
        <v>0.57148427262853829</v>
      </c>
      <c r="U278" s="38">
        <f t="shared" si="71"/>
        <v>-0.14271086541197509</v>
      </c>
    </row>
    <row r="279" spans="1:21" ht="13" x14ac:dyDescent="0.3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ht="13" x14ac:dyDescent="0.3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ht="13" x14ac:dyDescent="0.3">
      <c r="A281" s="18" t="s">
        <v>29</v>
      </c>
      <c r="B281" s="12" t="s">
        <v>501</v>
      </c>
      <c r="C281" s="11" t="s">
        <v>502</v>
      </c>
      <c r="D281" s="33">
        <v>14057435</v>
      </c>
      <c r="E281" s="33">
        <v>14047693</v>
      </c>
      <c r="F281" s="33">
        <v>2354461</v>
      </c>
      <c r="G281" s="38">
        <f t="shared" si="64"/>
        <v>0.16748866347239022</v>
      </c>
      <c r="H281" s="33">
        <v>2680258</v>
      </c>
      <c r="I281" s="38">
        <f t="shared" si="65"/>
        <v>0.1906647976675688</v>
      </c>
      <c r="J281" s="33">
        <v>4132525</v>
      </c>
      <c r="K281" s="38">
        <f t="shared" si="66"/>
        <v>0.29417819708901666</v>
      </c>
      <c r="L281" s="33">
        <v>0</v>
      </c>
      <c r="M281" s="38">
        <f t="shared" si="67"/>
        <v>0</v>
      </c>
      <c r="N281" s="33">
        <f t="shared" si="68"/>
        <v>9167244</v>
      </c>
      <c r="O281" s="38">
        <f t="shared" si="69"/>
        <v>0.65258003573967627</v>
      </c>
      <c r="P281" s="33">
        <v>1841735</v>
      </c>
      <c r="Q281" s="33">
        <v>11130744</v>
      </c>
      <c r="R281" s="33">
        <v>12665109</v>
      </c>
      <c r="S281" s="33">
        <v>4506766</v>
      </c>
      <c r="T281" s="38">
        <f t="shared" si="70"/>
        <v>0.35584107487744482</v>
      </c>
      <c r="U281" s="38">
        <f t="shared" si="71"/>
        <v>1.2438217224519272</v>
      </c>
    </row>
    <row r="282" spans="1:21" ht="13" x14ac:dyDescent="0.3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ht="13" x14ac:dyDescent="0.3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86022</v>
      </c>
      <c r="Q283" s="33">
        <v>0</v>
      </c>
      <c r="R283" s="33">
        <v>0</v>
      </c>
      <c r="S283" s="33">
        <v>86022</v>
      </c>
      <c r="T283" s="38">
        <f t="shared" si="70"/>
        <v>0</v>
      </c>
      <c r="U283" s="38">
        <f t="shared" si="71"/>
        <v>-1</v>
      </c>
    </row>
    <row r="284" spans="1:21" ht="13" x14ac:dyDescent="0.3">
      <c r="A284" s="18" t="s">
        <v>44</v>
      </c>
      <c r="B284" s="12" t="s">
        <v>507</v>
      </c>
      <c r="C284" s="11" t="s">
        <v>508</v>
      </c>
      <c r="D284" s="33">
        <v>11005896</v>
      </c>
      <c r="E284" s="33">
        <v>11647755</v>
      </c>
      <c r="F284" s="33">
        <v>2048390</v>
      </c>
      <c r="G284" s="38">
        <f t="shared" si="64"/>
        <v>0.18611751373990815</v>
      </c>
      <c r="H284" s="33">
        <v>1959432</v>
      </c>
      <c r="I284" s="38">
        <f t="shared" si="65"/>
        <v>0.17803475518940029</v>
      </c>
      <c r="J284" s="33">
        <v>2779865</v>
      </c>
      <c r="K284" s="38">
        <f t="shared" si="66"/>
        <v>0.23866101235817547</v>
      </c>
      <c r="L284" s="33">
        <v>0</v>
      </c>
      <c r="M284" s="38">
        <f t="shared" si="67"/>
        <v>0</v>
      </c>
      <c r="N284" s="33">
        <f t="shared" si="68"/>
        <v>6787687</v>
      </c>
      <c r="O284" s="38">
        <f t="shared" si="69"/>
        <v>0.58274637473058111</v>
      </c>
      <c r="P284" s="33">
        <v>2334426</v>
      </c>
      <c r="Q284" s="33">
        <v>8773789</v>
      </c>
      <c r="R284" s="33">
        <v>10359831</v>
      </c>
      <c r="S284" s="33">
        <v>10263195</v>
      </c>
      <c r="T284" s="38">
        <f t="shared" si="70"/>
        <v>0.99067204860774272</v>
      </c>
      <c r="U284" s="38">
        <f t="shared" si="71"/>
        <v>0.19081307353499311</v>
      </c>
    </row>
    <row r="285" spans="1:21" ht="14" x14ac:dyDescent="0.3">
      <c r="A285" s="19" t="s">
        <v>0</v>
      </c>
      <c r="B285" s="14" t="s">
        <v>509</v>
      </c>
      <c r="C285" s="13" t="s">
        <v>0</v>
      </c>
      <c r="D285" s="34">
        <f>SUM(D276:D284)</f>
        <v>44402683</v>
      </c>
      <c r="E285" s="34">
        <f>SUM(E276:E284)</f>
        <v>45320600</v>
      </c>
      <c r="F285" s="34">
        <f>SUM(F276:F284)</f>
        <v>11543766</v>
      </c>
      <c r="G285" s="39">
        <f t="shared" si="64"/>
        <v>0.25997901973626231</v>
      </c>
      <c r="H285" s="34">
        <f>SUM(H276:H284)</f>
        <v>13011167</v>
      </c>
      <c r="I285" s="39">
        <f t="shared" si="65"/>
        <v>0.29302659481184956</v>
      </c>
      <c r="J285" s="34">
        <f>SUM(J276:J284)</f>
        <v>11559694</v>
      </c>
      <c r="K285" s="39">
        <f t="shared" si="66"/>
        <v>0.25506489322736237</v>
      </c>
      <c r="L285" s="34">
        <f>SUM(L276:L284)</f>
        <v>0</v>
      </c>
      <c r="M285" s="39">
        <f t="shared" si="67"/>
        <v>0</v>
      </c>
      <c r="N285" s="34">
        <f t="shared" si="68"/>
        <v>36114627</v>
      </c>
      <c r="O285" s="39">
        <f t="shared" si="69"/>
        <v>0.79687001054708018</v>
      </c>
      <c r="P285" s="34">
        <f>SUM(P276:P284)</f>
        <v>9182351</v>
      </c>
      <c r="Q285" s="34">
        <f>SUM(Q276:Q284)</f>
        <v>36265029</v>
      </c>
      <c r="R285" s="34">
        <f>SUM(R276:R284)</f>
        <v>40256244</v>
      </c>
      <c r="S285" s="34">
        <f>SUM(S276:S284)</f>
        <v>28825559</v>
      </c>
      <c r="T285" s="39">
        <f t="shared" si="70"/>
        <v>0.71605187508303059</v>
      </c>
      <c r="U285" s="39">
        <f t="shared" si="71"/>
        <v>0.25890352046006515</v>
      </c>
    </row>
    <row r="286" spans="1:21" ht="13" x14ac:dyDescent="0.3">
      <c r="A286" s="18" t="s">
        <v>29</v>
      </c>
      <c r="B286" s="12" t="s">
        <v>510</v>
      </c>
      <c r="C286" s="11" t="s">
        <v>511</v>
      </c>
      <c r="D286" s="33">
        <v>10343646</v>
      </c>
      <c r="E286" s="33">
        <v>8711343</v>
      </c>
      <c r="F286" s="33">
        <v>2847372</v>
      </c>
      <c r="G286" s="38">
        <f t="shared" si="64"/>
        <v>0.27527740218487756</v>
      </c>
      <c r="H286" s="33">
        <v>2455270</v>
      </c>
      <c r="I286" s="38">
        <f t="shared" si="65"/>
        <v>0.23736987905425225</v>
      </c>
      <c r="J286" s="33">
        <v>2318696</v>
      </c>
      <c r="K286" s="38">
        <f t="shared" si="66"/>
        <v>0.26616975132307386</v>
      </c>
      <c r="L286" s="33">
        <v>0</v>
      </c>
      <c r="M286" s="38">
        <f t="shared" si="67"/>
        <v>0</v>
      </c>
      <c r="N286" s="33">
        <f t="shared" si="68"/>
        <v>7621338</v>
      </c>
      <c r="O286" s="38">
        <f t="shared" si="69"/>
        <v>0.87487520580925349</v>
      </c>
      <c r="P286" s="33">
        <v>2768229</v>
      </c>
      <c r="Q286" s="33">
        <v>12511601</v>
      </c>
      <c r="R286" s="33">
        <v>12511603</v>
      </c>
      <c r="S286" s="33">
        <v>7921109</v>
      </c>
      <c r="T286" s="38">
        <f t="shared" si="70"/>
        <v>0.6331010502810871</v>
      </c>
      <c r="U286" s="38">
        <f t="shared" si="71"/>
        <v>-0.16239010573185964</v>
      </c>
    </row>
    <row r="287" spans="1:21" ht="13" x14ac:dyDescent="0.3">
      <c r="A287" s="18" t="s">
        <v>29</v>
      </c>
      <c r="B287" s="12" t="s">
        <v>512</v>
      </c>
      <c r="C287" s="11" t="s">
        <v>513</v>
      </c>
      <c r="D287" s="33">
        <v>645265</v>
      </c>
      <c r="E287" s="33">
        <v>1053679</v>
      </c>
      <c r="F287" s="33">
        <v>178517</v>
      </c>
      <c r="G287" s="38">
        <f t="shared" si="64"/>
        <v>0.27665687740695682</v>
      </c>
      <c r="H287" s="33">
        <v>158207</v>
      </c>
      <c r="I287" s="38">
        <f t="shared" si="65"/>
        <v>0.24518143708398876</v>
      </c>
      <c r="J287" s="33">
        <v>141526</v>
      </c>
      <c r="K287" s="38">
        <f t="shared" si="66"/>
        <v>0.134316048815626</v>
      </c>
      <c r="L287" s="33">
        <v>0</v>
      </c>
      <c r="M287" s="38">
        <f t="shared" si="67"/>
        <v>0</v>
      </c>
      <c r="N287" s="33">
        <f t="shared" si="68"/>
        <v>478250</v>
      </c>
      <c r="O287" s="38">
        <f t="shared" si="69"/>
        <v>0.45388586087413718</v>
      </c>
      <c r="P287" s="33">
        <v>284832</v>
      </c>
      <c r="Q287" s="33">
        <v>765811</v>
      </c>
      <c r="R287" s="33">
        <v>621687</v>
      </c>
      <c r="S287" s="33">
        <v>710656</v>
      </c>
      <c r="T287" s="38">
        <f t="shared" si="70"/>
        <v>1.1431089921455653</v>
      </c>
      <c r="U287" s="38">
        <f t="shared" si="71"/>
        <v>-0.50312464891585207</v>
      </c>
    </row>
    <row r="288" spans="1:21" ht="13" x14ac:dyDescent="0.3">
      <c r="A288" s="18" t="s">
        <v>29</v>
      </c>
      <c r="B288" s="12" t="s">
        <v>514</v>
      </c>
      <c r="C288" s="11" t="s">
        <v>515</v>
      </c>
      <c r="D288" s="33">
        <v>4349791</v>
      </c>
      <c r="E288" s="33">
        <v>4206791</v>
      </c>
      <c r="F288" s="33">
        <v>503247</v>
      </c>
      <c r="G288" s="38">
        <f t="shared" si="64"/>
        <v>0.11569452417369018</v>
      </c>
      <c r="H288" s="33">
        <v>462014</v>
      </c>
      <c r="I288" s="38">
        <f t="shared" si="65"/>
        <v>0.10621521815645855</v>
      </c>
      <c r="J288" s="33">
        <v>418329</v>
      </c>
      <c r="K288" s="38">
        <f t="shared" si="66"/>
        <v>9.9441355655652972E-2</v>
      </c>
      <c r="L288" s="33">
        <v>0</v>
      </c>
      <c r="M288" s="38">
        <f t="shared" si="67"/>
        <v>0</v>
      </c>
      <c r="N288" s="33">
        <f t="shared" si="68"/>
        <v>1383590</v>
      </c>
      <c r="O288" s="38">
        <f t="shared" si="69"/>
        <v>0.32889439955538557</v>
      </c>
      <c r="P288" s="33">
        <v>453290</v>
      </c>
      <c r="Q288" s="33">
        <v>2775343</v>
      </c>
      <c r="R288" s="33">
        <v>1483271</v>
      </c>
      <c r="S288" s="33">
        <v>12214317</v>
      </c>
      <c r="T288" s="38">
        <f t="shared" si="70"/>
        <v>8.2347170544020614</v>
      </c>
      <c r="U288" s="38">
        <f t="shared" si="71"/>
        <v>-7.7127225396545263E-2</v>
      </c>
    </row>
    <row r="289" spans="1:21" ht="13" x14ac:dyDescent="0.3">
      <c r="A289" s="18" t="s">
        <v>29</v>
      </c>
      <c r="B289" s="12" t="s">
        <v>516</v>
      </c>
      <c r="C289" s="11" t="s">
        <v>517</v>
      </c>
      <c r="D289" s="33">
        <v>1448735</v>
      </c>
      <c r="E289" s="33">
        <v>2882161</v>
      </c>
      <c r="F289" s="33">
        <v>456235</v>
      </c>
      <c r="G289" s="38">
        <f t="shared" si="64"/>
        <v>0.31491956776083962</v>
      </c>
      <c r="H289" s="33">
        <v>26482</v>
      </c>
      <c r="I289" s="38">
        <f t="shared" si="65"/>
        <v>1.8279395472601958E-2</v>
      </c>
      <c r="J289" s="33">
        <v>206914</v>
      </c>
      <c r="K289" s="38">
        <f t="shared" si="66"/>
        <v>7.1791270508483038E-2</v>
      </c>
      <c r="L289" s="33">
        <v>0</v>
      </c>
      <c r="M289" s="38">
        <f t="shared" si="67"/>
        <v>0</v>
      </c>
      <c r="N289" s="33">
        <f t="shared" si="68"/>
        <v>689631</v>
      </c>
      <c r="O289" s="38">
        <f t="shared" si="69"/>
        <v>0.23927566850012891</v>
      </c>
      <c r="P289" s="33">
        <v>403146</v>
      </c>
      <c r="Q289" s="33">
        <v>926743</v>
      </c>
      <c r="R289" s="33">
        <v>1391743</v>
      </c>
      <c r="S289" s="33">
        <v>586140</v>
      </c>
      <c r="T289" s="38">
        <f t="shared" si="70"/>
        <v>0.4211553426171355</v>
      </c>
      <c r="U289" s="38">
        <f t="shared" si="71"/>
        <v>-0.48675169789604755</v>
      </c>
    </row>
    <row r="290" spans="1:21" ht="13" x14ac:dyDescent="0.3">
      <c r="A290" s="18" t="s">
        <v>29</v>
      </c>
      <c r="B290" s="12" t="s">
        <v>518</v>
      </c>
      <c r="C290" s="11" t="s">
        <v>519</v>
      </c>
      <c r="D290" s="33">
        <v>12666459</v>
      </c>
      <c r="E290" s="33">
        <v>12666459</v>
      </c>
      <c r="F290" s="33">
        <v>2608194</v>
      </c>
      <c r="G290" s="38">
        <f t="shared" si="64"/>
        <v>0.20591342852805192</v>
      </c>
      <c r="H290" s="33">
        <v>2643579</v>
      </c>
      <c r="I290" s="38">
        <f t="shared" si="65"/>
        <v>0.208707026959942</v>
      </c>
      <c r="J290" s="33">
        <v>2525641</v>
      </c>
      <c r="K290" s="38">
        <f t="shared" si="66"/>
        <v>0.19939597957092822</v>
      </c>
      <c r="L290" s="33">
        <v>0</v>
      </c>
      <c r="M290" s="38">
        <f t="shared" si="67"/>
        <v>0</v>
      </c>
      <c r="N290" s="33">
        <f t="shared" si="68"/>
        <v>7777414</v>
      </c>
      <c r="O290" s="38">
        <f t="shared" si="69"/>
        <v>0.61401643505892212</v>
      </c>
      <c r="P290" s="33">
        <v>2698196</v>
      </c>
      <c r="Q290" s="33">
        <v>13004785</v>
      </c>
      <c r="R290" s="33">
        <v>12048649</v>
      </c>
      <c r="S290" s="33">
        <v>7783574</v>
      </c>
      <c r="T290" s="38">
        <f t="shared" si="70"/>
        <v>0.64601217945680056</v>
      </c>
      <c r="U290" s="38">
        <f t="shared" si="71"/>
        <v>-6.3951988662054204E-2</v>
      </c>
    </row>
    <row r="291" spans="1:21" ht="13" x14ac:dyDescent="0.3">
      <c r="A291" s="18" t="s">
        <v>44</v>
      </c>
      <c r="B291" s="12" t="s">
        <v>520</v>
      </c>
      <c r="C291" s="11" t="s">
        <v>521</v>
      </c>
      <c r="D291" s="33">
        <v>11784808</v>
      </c>
      <c r="E291" s="33">
        <v>9633913</v>
      </c>
      <c r="F291" s="33">
        <v>2106276</v>
      </c>
      <c r="G291" s="38">
        <f t="shared" si="64"/>
        <v>0.1787280709197808</v>
      </c>
      <c r="H291" s="33">
        <v>3154249</v>
      </c>
      <c r="I291" s="38">
        <f t="shared" si="65"/>
        <v>0.26765383025332273</v>
      </c>
      <c r="J291" s="33">
        <v>2291667</v>
      </c>
      <c r="K291" s="38">
        <f t="shared" si="66"/>
        <v>0.23787499430397596</v>
      </c>
      <c r="L291" s="33">
        <v>0</v>
      </c>
      <c r="M291" s="38">
        <f t="shared" si="67"/>
        <v>0</v>
      </c>
      <c r="N291" s="33">
        <f t="shared" si="68"/>
        <v>7552192</v>
      </c>
      <c r="O291" s="38">
        <f t="shared" si="69"/>
        <v>0.78391739680439299</v>
      </c>
      <c r="P291" s="33">
        <v>2017377</v>
      </c>
      <c r="Q291" s="33">
        <v>10786217</v>
      </c>
      <c r="R291" s="33">
        <v>9747499</v>
      </c>
      <c r="S291" s="33">
        <v>7733877</v>
      </c>
      <c r="T291" s="38">
        <f t="shared" si="70"/>
        <v>0.79342167667829455</v>
      </c>
      <c r="U291" s="38">
        <f t="shared" si="71"/>
        <v>0.13596367957005562</v>
      </c>
    </row>
    <row r="292" spans="1:21" ht="14" x14ac:dyDescent="0.3">
      <c r="A292" s="19" t="s">
        <v>0</v>
      </c>
      <c r="B292" s="14" t="s">
        <v>522</v>
      </c>
      <c r="C292" s="13" t="s">
        <v>0</v>
      </c>
      <c r="D292" s="34">
        <f>SUM(D286:D291)</f>
        <v>41238704</v>
      </c>
      <c r="E292" s="34">
        <f>SUM(E286:E291)</f>
        <v>39154346</v>
      </c>
      <c r="F292" s="34">
        <f>SUM(F286:F291)</f>
        <v>8699841</v>
      </c>
      <c r="G292" s="39">
        <f t="shared" si="64"/>
        <v>0.21096300698489459</v>
      </c>
      <c r="H292" s="34">
        <f>SUM(H286:H291)</f>
        <v>8899801</v>
      </c>
      <c r="I292" s="39">
        <f t="shared" si="65"/>
        <v>0.21581184995532351</v>
      </c>
      <c r="J292" s="34">
        <f>SUM(J286:J291)</f>
        <v>7902773</v>
      </c>
      <c r="K292" s="39">
        <f t="shared" si="66"/>
        <v>0.20183641938496433</v>
      </c>
      <c r="L292" s="34">
        <f>SUM(L286:L291)</f>
        <v>0</v>
      </c>
      <c r="M292" s="39">
        <f t="shared" si="67"/>
        <v>0</v>
      </c>
      <c r="N292" s="34">
        <f t="shared" si="68"/>
        <v>25502415</v>
      </c>
      <c r="O292" s="39">
        <f t="shared" si="69"/>
        <v>0.65133037849744702</v>
      </c>
      <c r="P292" s="34">
        <f>SUM(P286:P291)</f>
        <v>8625070</v>
      </c>
      <c r="Q292" s="34">
        <f>SUM(Q286:Q291)</f>
        <v>40770500</v>
      </c>
      <c r="R292" s="34">
        <f>SUM(R286:R291)</f>
        <v>37804452</v>
      </c>
      <c r="S292" s="34">
        <f>SUM(S286:S291)</f>
        <v>36949673</v>
      </c>
      <c r="T292" s="39">
        <f t="shared" si="70"/>
        <v>0.97738946196072352</v>
      </c>
      <c r="U292" s="39">
        <f t="shared" si="71"/>
        <v>-8.3743900049506825E-2</v>
      </c>
    </row>
    <row r="293" spans="1:21" ht="13" x14ac:dyDescent="0.3">
      <c r="A293" s="18" t="s">
        <v>29</v>
      </c>
      <c r="B293" s="12" t="s">
        <v>523</v>
      </c>
      <c r="C293" s="11" t="s">
        <v>524</v>
      </c>
      <c r="D293" s="33">
        <v>48172251</v>
      </c>
      <c r="E293" s="33">
        <v>48389858</v>
      </c>
      <c r="F293" s="33">
        <v>9521693</v>
      </c>
      <c r="G293" s="38">
        <f t="shared" si="64"/>
        <v>0.1976592914456084</v>
      </c>
      <c r="H293" s="33">
        <v>10148681</v>
      </c>
      <c r="I293" s="38">
        <f t="shared" si="65"/>
        <v>0.21067483435640158</v>
      </c>
      <c r="J293" s="33">
        <v>9537082</v>
      </c>
      <c r="K293" s="38">
        <f t="shared" si="66"/>
        <v>0.19708844774869974</v>
      </c>
      <c r="L293" s="33">
        <v>0</v>
      </c>
      <c r="M293" s="38">
        <f t="shared" si="67"/>
        <v>0</v>
      </c>
      <c r="N293" s="33">
        <f t="shared" si="68"/>
        <v>29207456</v>
      </c>
      <c r="O293" s="38">
        <f t="shared" si="69"/>
        <v>0.60358631347915925</v>
      </c>
      <c r="P293" s="33">
        <v>11119667</v>
      </c>
      <c r="Q293" s="33">
        <v>46539831</v>
      </c>
      <c r="R293" s="33">
        <v>47164831</v>
      </c>
      <c r="S293" s="33">
        <v>30162031</v>
      </c>
      <c r="T293" s="38">
        <f t="shared" si="70"/>
        <v>0.63950257767275787</v>
      </c>
      <c r="U293" s="38">
        <f t="shared" si="71"/>
        <v>-0.14232305697643644</v>
      </c>
    </row>
    <row r="294" spans="1:21" ht="13" x14ac:dyDescent="0.3">
      <c r="A294" s="18" t="s">
        <v>29</v>
      </c>
      <c r="B294" s="12" t="s">
        <v>525</v>
      </c>
      <c r="C294" s="11" t="s">
        <v>526</v>
      </c>
      <c r="D294" s="33">
        <v>6457565</v>
      </c>
      <c r="E294" s="33">
        <v>6729267</v>
      </c>
      <c r="F294" s="33">
        <v>1147289</v>
      </c>
      <c r="G294" s="38">
        <f t="shared" si="64"/>
        <v>0.17766588489624185</v>
      </c>
      <c r="H294" s="33">
        <v>77349</v>
      </c>
      <c r="I294" s="38">
        <f t="shared" si="65"/>
        <v>1.1978044355728515E-2</v>
      </c>
      <c r="J294" s="33">
        <v>1063575</v>
      </c>
      <c r="K294" s="38">
        <f t="shared" si="66"/>
        <v>0.15805213257253725</v>
      </c>
      <c r="L294" s="33">
        <v>0</v>
      </c>
      <c r="M294" s="38">
        <f t="shared" si="67"/>
        <v>0</v>
      </c>
      <c r="N294" s="33">
        <f t="shared" si="68"/>
        <v>2288213</v>
      </c>
      <c r="O294" s="38">
        <f t="shared" si="69"/>
        <v>0.3400389670970107</v>
      </c>
      <c r="P294" s="33">
        <v>-23703</v>
      </c>
      <c r="Q294" s="33">
        <v>2229970</v>
      </c>
      <c r="R294" s="33">
        <v>3193380</v>
      </c>
      <c r="S294" s="33">
        <v>1046528</v>
      </c>
      <c r="T294" s="38">
        <f t="shared" si="70"/>
        <v>0.32771796654328644</v>
      </c>
      <c r="U294" s="38">
        <f t="shared" si="71"/>
        <v>-45.870902417415515</v>
      </c>
    </row>
    <row r="295" spans="1:21" ht="13" x14ac:dyDescent="0.3">
      <c r="A295" s="18" t="s">
        <v>29</v>
      </c>
      <c r="B295" s="12" t="s">
        <v>527</v>
      </c>
      <c r="C295" s="11" t="s">
        <v>528</v>
      </c>
      <c r="D295" s="33">
        <v>3996389</v>
      </c>
      <c r="E295" s="33">
        <v>4223123</v>
      </c>
      <c r="F295" s="33">
        <v>657683</v>
      </c>
      <c r="G295" s="38">
        <f t="shared" si="64"/>
        <v>0.16456931494907026</v>
      </c>
      <c r="H295" s="33">
        <v>645740</v>
      </c>
      <c r="I295" s="38">
        <f t="shared" si="65"/>
        <v>0.16158086712779962</v>
      </c>
      <c r="J295" s="33">
        <v>570682</v>
      </c>
      <c r="K295" s="38">
        <f t="shared" si="66"/>
        <v>0.13513269682175963</v>
      </c>
      <c r="L295" s="33">
        <v>0</v>
      </c>
      <c r="M295" s="38">
        <f t="shared" si="67"/>
        <v>0</v>
      </c>
      <c r="N295" s="33">
        <f t="shared" si="68"/>
        <v>1874105</v>
      </c>
      <c r="O295" s="38">
        <f t="shared" si="69"/>
        <v>0.44377229836781928</v>
      </c>
      <c r="P295" s="33">
        <v>514569</v>
      </c>
      <c r="Q295" s="33">
        <v>3916314</v>
      </c>
      <c r="R295" s="33">
        <v>3004297</v>
      </c>
      <c r="S295" s="33">
        <v>1485476</v>
      </c>
      <c r="T295" s="38">
        <f t="shared" si="70"/>
        <v>0.49445044880715855</v>
      </c>
      <c r="U295" s="38">
        <f t="shared" si="71"/>
        <v>0.10904854353837878</v>
      </c>
    </row>
    <row r="296" spans="1:21" ht="13" x14ac:dyDescent="0.3">
      <c r="A296" s="18" t="s">
        <v>29</v>
      </c>
      <c r="B296" s="12" t="s">
        <v>529</v>
      </c>
      <c r="C296" s="11" t="s">
        <v>530</v>
      </c>
      <c r="D296" s="33">
        <v>2186980</v>
      </c>
      <c r="E296" s="33">
        <v>2216980</v>
      </c>
      <c r="F296" s="33">
        <v>261837</v>
      </c>
      <c r="G296" s="38">
        <f t="shared" si="64"/>
        <v>0.11972537471764717</v>
      </c>
      <c r="H296" s="33">
        <v>172549</v>
      </c>
      <c r="I296" s="38">
        <f t="shared" si="65"/>
        <v>7.8898298109722084E-2</v>
      </c>
      <c r="J296" s="33">
        <v>127479</v>
      </c>
      <c r="K296" s="38">
        <f t="shared" si="66"/>
        <v>5.7501195319759314E-2</v>
      </c>
      <c r="L296" s="33">
        <v>0</v>
      </c>
      <c r="M296" s="38">
        <f t="shared" si="67"/>
        <v>0</v>
      </c>
      <c r="N296" s="33">
        <f t="shared" si="68"/>
        <v>561865</v>
      </c>
      <c r="O296" s="38">
        <f t="shared" si="69"/>
        <v>0.25343710813809778</v>
      </c>
      <c r="P296" s="33">
        <v>326865</v>
      </c>
      <c r="Q296" s="33">
        <v>2143096</v>
      </c>
      <c r="R296" s="33">
        <v>1966981</v>
      </c>
      <c r="S296" s="33">
        <v>1329591</v>
      </c>
      <c r="T296" s="38">
        <f t="shared" si="70"/>
        <v>0.67595518207852545</v>
      </c>
      <c r="U296" s="38">
        <f t="shared" si="71"/>
        <v>-0.609994952044422</v>
      </c>
    </row>
    <row r="297" spans="1:21" ht="13" x14ac:dyDescent="0.3">
      <c r="A297" s="18" t="s">
        <v>44</v>
      </c>
      <c r="B297" s="12" t="s">
        <v>531</v>
      </c>
      <c r="C297" s="11" t="s">
        <v>532</v>
      </c>
      <c r="D297" s="33">
        <v>51554011</v>
      </c>
      <c r="E297" s="33">
        <v>58932191</v>
      </c>
      <c r="F297" s="33">
        <v>3650309</v>
      </c>
      <c r="G297" s="38">
        <f t="shared" si="64"/>
        <v>7.0805528594079709E-2</v>
      </c>
      <c r="H297" s="33">
        <v>8944139</v>
      </c>
      <c r="I297" s="38">
        <f t="shared" si="65"/>
        <v>0.17349065235680691</v>
      </c>
      <c r="J297" s="33">
        <v>10847431</v>
      </c>
      <c r="K297" s="38">
        <f t="shared" si="66"/>
        <v>0.18406631105909502</v>
      </c>
      <c r="L297" s="33">
        <v>0</v>
      </c>
      <c r="M297" s="38">
        <f t="shared" si="67"/>
        <v>0</v>
      </c>
      <c r="N297" s="33">
        <f t="shared" si="68"/>
        <v>23441879</v>
      </c>
      <c r="O297" s="38">
        <f t="shared" si="69"/>
        <v>0.39777715035234307</v>
      </c>
      <c r="P297" s="33">
        <v>7958698</v>
      </c>
      <c r="Q297" s="33">
        <v>39350708</v>
      </c>
      <c r="R297" s="33">
        <v>45368538</v>
      </c>
      <c r="S297" s="33">
        <v>17967894</v>
      </c>
      <c r="T297" s="38">
        <f t="shared" si="70"/>
        <v>0.39604304639483862</v>
      </c>
      <c r="U297" s="38">
        <f t="shared" si="71"/>
        <v>0.3629655252655648</v>
      </c>
    </row>
    <row r="298" spans="1:21" ht="14" x14ac:dyDescent="0.3">
      <c r="A298" s="19" t="s">
        <v>0</v>
      </c>
      <c r="B298" s="14" t="s">
        <v>533</v>
      </c>
      <c r="C298" s="13" t="s">
        <v>0</v>
      </c>
      <c r="D298" s="34">
        <f>SUM(D293:D297)</f>
        <v>112367196</v>
      </c>
      <c r="E298" s="34">
        <f>SUM(E293:E297)</f>
        <v>120491419</v>
      </c>
      <c r="F298" s="34">
        <f>SUM(F293:F297)</f>
        <v>15238811</v>
      </c>
      <c r="G298" s="39">
        <f t="shared" si="64"/>
        <v>0.13561618997772268</v>
      </c>
      <c r="H298" s="34">
        <f>SUM(H293:H297)</f>
        <v>19988458</v>
      </c>
      <c r="I298" s="39">
        <f t="shared" si="65"/>
        <v>0.17788517211019486</v>
      </c>
      <c r="J298" s="34">
        <f>SUM(J293:J297)</f>
        <v>22146249</v>
      </c>
      <c r="K298" s="39">
        <f t="shared" si="66"/>
        <v>0.18379938740699867</v>
      </c>
      <c r="L298" s="34">
        <f>SUM(L293:L297)</f>
        <v>0</v>
      </c>
      <c r="M298" s="39">
        <f t="shared" si="67"/>
        <v>0</v>
      </c>
      <c r="N298" s="34">
        <f t="shared" si="68"/>
        <v>57373518</v>
      </c>
      <c r="O298" s="39">
        <f t="shared" si="69"/>
        <v>0.47616268839858217</v>
      </c>
      <c r="P298" s="34">
        <f>SUM(P293:P297)</f>
        <v>19896096</v>
      </c>
      <c r="Q298" s="34">
        <f>SUM(Q293:Q297)</f>
        <v>94179919</v>
      </c>
      <c r="R298" s="34">
        <f>SUM(R293:R297)</f>
        <v>100698027</v>
      </c>
      <c r="S298" s="34">
        <f>SUM(S293:S297)</f>
        <v>51991520</v>
      </c>
      <c r="T298" s="39">
        <f t="shared" si="70"/>
        <v>0.51631120836160971</v>
      </c>
      <c r="U298" s="39">
        <f t="shared" si="71"/>
        <v>0.11309520219444047</v>
      </c>
    </row>
    <row r="299" spans="1:21" ht="14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291914590</v>
      </c>
      <c r="E299" s="34">
        <f>SUM(E263:E266,E268:E274,E276:E284,E286:E291,E293:E297)</f>
        <v>311942428</v>
      </c>
      <c r="F299" s="34">
        <f>SUM(F263:F266,F268:F274,F276:F284,F286:F291,F293:F297)</f>
        <v>51550077</v>
      </c>
      <c r="G299" s="39">
        <f t="shared" si="64"/>
        <v>0.17659301304535685</v>
      </c>
      <c r="H299" s="34">
        <f>SUM(H263:H266,H268:H274,H276:H284,H286:H291,H293:H297)</f>
        <v>64130357</v>
      </c>
      <c r="I299" s="39">
        <f t="shared" si="65"/>
        <v>0.21968876923897501</v>
      </c>
      <c r="J299" s="34">
        <f>SUM(J263:J266,J268:J274,J276:J284,J286:J291,J293:J297)</f>
        <v>63980757</v>
      </c>
      <c r="K299" s="39">
        <f t="shared" si="66"/>
        <v>0.20510437586258706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179661191</v>
      </c>
      <c r="O299" s="39">
        <f t="shared" si="69"/>
        <v>0.57594342697108203</v>
      </c>
      <c r="P299" s="34">
        <f>SUM(P263:P266,P268:P274,P276:P284,P286:P291,P293:P297)</f>
        <v>56548045</v>
      </c>
      <c r="Q299" s="34">
        <f>SUM(Q263:Q266,Q268:Q274,Q276:Q284,Q286:Q291,Q293:Q297)</f>
        <v>256804542</v>
      </c>
      <c r="R299" s="34">
        <f>SUM(R263:R266,R268:R274,R276:R284,R286:R291,R293:R297)</f>
        <v>285871844</v>
      </c>
      <c r="S299" s="34">
        <f>SUM(S263:S266,S268:S274,S276:S284,S286:S291,S293:S297)</f>
        <v>176149427</v>
      </c>
      <c r="T299" s="39">
        <f t="shared" si="70"/>
        <v>0.61618319781083442</v>
      </c>
      <c r="U299" s="39">
        <f t="shared" si="71"/>
        <v>0.13144065369545488</v>
      </c>
    </row>
    <row r="300" spans="1:21" ht="14.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ht="13" x14ac:dyDescent="0.3">
      <c r="A302" s="18" t="s">
        <v>23</v>
      </c>
      <c r="B302" s="12" t="s">
        <v>536</v>
      </c>
      <c r="C302" s="11" t="s">
        <v>537</v>
      </c>
      <c r="D302" s="33">
        <v>1433575159</v>
      </c>
      <c r="E302" s="33">
        <v>1503048573</v>
      </c>
      <c r="F302" s="33">
        <v>313750894</v>
      </c>
      <c r="G302" s="38">
        <f t="shared" ref="G302:G339" si="72">IF(($D302     =0),0,($F302     /$D302     ))</f>
        <v>0.21885904762667557</v>
      </c>
      <c r="H302" s="33">
        <v>349397253</v>
      </c>
      <c r="I302" s="38">
        <f t="shared" ref="I302:I339" si="73">IF(($D302     =0),0,($H302     /$D302     ))</f>
        <v>0.24372440524410621</v>
      </c>
      <c r="J302" s="33">
        <v>308140291</v>
      </c>
      <c r="K302" s="38">
        <f t="shared" ref="K302:K339" si="74">IF(($E302     =0),0,($J302     /$E302     ))</f>
        <v>0.20501020162307157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     +$J302</f>
        <v>971288438</v>
      </c>
      <c r="O302" s="38">
        <f t="shared" ref="O302:O339" si="77">IF(($E302     =0),0,($N302     /$E302     ))</f>
        <v>0.6462122751371655</v>
      </c>
      <c r="P302" s="33">
        <v>308444496</v>
      </c>
      <c r="Q302" s="33">
        <v>1375526089</v>
      </c>
      <c r="R302" s="33">
        <v>1418343701</v>
      </c>
      <c r="S302" s="33">
        <v>938323830</v>
      </c>
      <c r="T302" s="38">
        <f t="shared" ref="T302:T339" si="78">IF(($R302     =0),0,($S302     /$R302     ))</f>
        <v>0.66156308188095514</v>
      </c>
      <c r="U302" s="38">
        <f t="shared" ref="U302:U339" si="79">IF(($P302     =0),0,(($J302     /$P302     )-1))</f>
        <v>-9.862552386086243E-4</v>
      </c>
    </row>
    <row r="303" spans="1:21" ht="14" x14ac:dyDescent="0.3">
      <c r="A303" s="19" t="s">
        <v>0</v>
      </c>
      <c r="B303" s="14" t="s">
        <v>28</v>
      </c>
      <c r="C303" s="13" t="s">
        <v>0</v>
      </c>
      <c r="D303" s="34">
        <f>D302</f>
        <v>1433575159</v>
      </c>
      <c r="E303" s="34">
        <f>E302</f>
        <v>1503048573</v>
      </c>
      <c r="F303" s="34">
        <f>F302</f>
        <v>313750894</v>
      </c>
      <c r="G303" s="39">
        <f t="shared" si="72"/>
        <v>0.21885904762667557</v>
      </c>
      <c r="H303" s="34">
        <f>H302</f>
        <v>349397253</v>
      </c>
      <c r="I303" s="39">
        <f t="shared" si="73"/>
        <v>0.24372440524410621</v>
      </c>
      <c r="J303" s="34">
        <f>J302</f>
        <v>308140291</v>
      </c>
      <c r="K303" s="39">
        <f t="shared" si="74"/>
        <v>0.20501020162307157</v>
      </c>
      <c r="L303" s="34">
        <f>L302</f>
        <v>0</v>
      </c>
      <c r="M303" s="39">
        <f t="shared" si="75"/>
        <v>0</v>
      </c>
      <c r="N303" s="34">
        <f t="shared" si="76"/>
        <v>971288438</v>
      </c>
      <c r="O303" s="39">
        <f t="shared" si="77"/>
        <v>0.6462122751371655</v>
      </c>
      <c r="P303" s="34">
        <f>P302</f>
        <v>308444496</v>
      </c>
      <c r="Q303" s="34">
        <f>Q302</f>
        <v>1375526089</v>
      </c>
      <c r="R303" s="34">
        <f>R302</f>
        <v>1418343701</v>
      </c>
      <c r="S303" s="34">
        <f>S302</f>
        <v>938323830</v>
      </c>
      <c r="T303" s="39">
        <f t="shared" si="78"/>
        <v>0.66156308188095514</v>
      </c>
      <c r="U303" s="39">
        <f t="shared" si="79"/>
        <v>-9.862552386086243E-4</v>
      </c>
    </row>
    <row r="304" spans="1:21" ht="13" x14ac:dyDescent="0.3">
      <c r="A304" s="18" t="s">
        <v>29</v>
      </c>
      <c r="B304" s="12" t="s">
        <v>538</v>
      </c>
      <c r="C304" s="11" t="s">
        <v>539</v>
      </c>
      <c r="D304" s="33">
        <v>9436319</v>
      </c>
      <c r="E304" s="33">
        <v>10229228</v>
      </c>
      <c r="F304" s="33">
        <v>2072205</v>
      </c>
      <c r="G304" s="38">
        <f t="shared" si="72"/>
        <v>0.21959887112760812</v>
      </c>
      <c r="H304" s="33">
        <v>2881377</v>
      </c>
      <c r="I304" s="38">
        <f t="shared" si="73"/>
        <v>0.30534968137469704</v>
      </c>
      <c r="J304" s="33">
        <v>2226365</v>
      </c>
      <c r="K304" s="38">
        <f t="shared" si="74"/>
        <v>0.21764741190635306</v>
      </c>
      <c r="L304" s="33">
        <v>0</v>
      </c>
      <c r="M304" s="38">
        <f t="shared" si="75"/>
        <v>0</v>
      </c>
      <c r="N304" s="33">
        <f t="shared" si="76"/>
        <v>7179947</v>
      </c>
      <c r="O304" s="38">
        <f t="shared" si="77"/>
        <v>0.70190507045106432</v>
      </c>
      <c r="P304" s="33">
        <v>1993579</v>
      </c>
      <c r="Q304" s="33">
        <v>14290892</v>
      </c>
      <c r="R304" s="33">
        <v>8810304</v>
      </c>
      <c r="S304" s="33">
        <v>6396219</v>
      </c>
      <c r="T304" s="38">
        <f t="shared" si="78"/>
        <v>0.72599299638241765</v>
      </c>
      <c r="U304" s="38">
        <f t="shared" si="79"/>
        <v>0.11676788328930021</v>
      </c>
    </row>
    <row r="305" spans="1:21" ht="13" x14ac:dyDescent="0.3">
      <c r="A305" s="18" t="s">
        <v>29</v>
      </c>
      <c r="B305" s="12" t="s">
        <v>540</v>
      </c>
      <c r="C305" s="11" t="s">
        <v>541</v>
      </c>
      <c r="D305" s="33">
        <v>8814815</v>
      </c>
      <c r="E305" s="33">
        <v>9379175</v>
      </c>
      <c r="F305" s="33">
        <v>2059382</v>
      </c>
      <c r="G305" s="38">
        <f t="shared" si="72"/>
        <v>0.23362736483976124</v>
      </c>
      <c r="H305" s="33">
        <v>2570716</v>
      </c>
      <c r="I305" s="38">
        <f t="shared" si="73"/>
        <v>0.29163584261269238</v>
      </c>
      <c r="J305" s="33">
        <v>1892437</v>
      </c>
      <c r="K305" s="38">
        <f t="shared" si="74"/>
        <v>0.20177009171915442</v>
      </c>
      <c r="L305" s="33">
        <v>0</v>
      </c>
      <c r="M305" s="38">
        <f t="shared" si="75"/>
        <v>0</v>
      </c>
      <c r="N305" s="33">
        <f t="shared" si="76"/>
        <v>6522535</v>
      </c>
      <c r="O305" s="38">
        <f t="shared" si="77"/>
        <v>0.69542736967803676</v>
      </c>
      <c r="P305" s="33">
        <v>1511839</v>
      </c>
      <c r="Q305" s="33">
        <v>7621857</v>
      </c>
      <c r="R305" s="33">
        <v>8217002</v>
      </c>
      <c r="S305" s="33">
        <v>5589721</v>
      </c>
      <c r="T305" s="38">
        <f t="shared" si="78"/>
        <v>0.68026282578487873</v>
      </c>
      <c r="U305" s="38">
        <f t="shared" si="79"/>
        <v>0.25174506015521492</v>
      </c>
    </row>
    <row r="306" spans="1:21" ht="13" x14ac:dyDescent="0.3">
      <c r="A306" s="18" t="s">
        <v>29</v>
      </c>
      <c r="B306" s="12" t="s">
        <v>542</v>
      </c>
      <c r="C306" s="11" t="s">
        <v>543</v>
      </c>
      <c r="D306" s="33">
        <v>13353700</v>
      </c>
      <c r="E306" s="33">
        <v>15870100</v>
      </c>
      <c r="F306" s="33">
        <v>2869477</v>
      </c>
      <c r="G306" s="38">
        <f t="shared" si="72"/>
        <v>0.21488254191722145</v>
      </c>
      <c r="H306" s="33">
        <v>4080454</v>
      </c>
      <c r="I306" s="38">
        <f t="shared" si="73"/>
        <v>0.30556729595542809</v>
      </c>
      <c r="J306" s="33">
        <v>4557249</v>
      </c>
      <c r="K306" s="38">
        <f t="shared" si="74"/>
        <v>0.2871594381887953</v>
      </c>
      <c r="L306" s="33">
        <v>0</v>
      </c>
      <c r="M306" s="38">
        <f t="shared" si="75"/>
        <v>0</v>
      </c>
      <c r="N306" s="33">
        <f t="shared" si="76"/>
        <v>11507180</v>
      </c>
      <c r="O306" s="38">
        <f t="shared" si="77"/>
        <v>0.72508553821336985</v>
      </c>
      <c r="P306" s="33">
        <v>2817443</v>
      </c>
      <c r="Q306" s="33">
        <v>12605700</v>
      </c>
      <c r="R306" s="33">
        <v>12593000</v>
      </c>
      <c r="S306" s="33">
        <v>8866604</v>
      </c>
      <c r="T306" s="38">
        <f t="shared" si="78"/>
        <v>0.70408989120940202</v>
      </c>
      <c r="U306" s="38">
        <f t="shared" si="79"/>
        <v>0.61751240397764917</v>
      </c>
    </row>
    <row r="307" spans="1:21" ht="13" x14ac:dyDescent="0.3">
      <c r="A307" s="18" t="s">
        <v>29</v>
      </c>
      <c r="B307" s="12" t="s">
        <v>544</v>
      </c>
      <c r="C307" s="11" t="s">
        <v>545</v>
      </c>
      <c r="D307" s="33">
        <v>63248076</v>
      </c>
      <c r="E307" s="33">
        <v>64472785</v>
      </c>
      <c r="F307" s="33">
        <v>13656534</v>
      </c>
      <c r="G307" s="38">
        <f t="shared" si="72"/>
        <v>0.21592014909670929</v>
      </c>
      <c r="H307" s="33">
        <v>17403006</v>
      </c>
      <c r="I307" s="38">
        <f t="shared" si="73"/>
        <v>0.27515470984445439</v>
      </c>
      <c r="J307" s="33">
        <v>13599872</v>
      </c>
      <c r="K307" s="38">
        <f t="shared" si="74"/>
        <v>0.2109397321676115</v>
      </c>
      <c r="L307" s="33">
        <v>0</v>
      </c>
      <c r="M307" s="38">
        <f t="shared" si="75"/>
        <v>0</v>
      </c>
      <c r="N307" s="33">
        <f t="shared" si="76"/>
        <v>44659412</v>
      </c>
      <c r="O307" s="38">
        <f t="shared" si="77"/>
        <v>0.69268625513850535</v>
      </c>
      <c r="P307" s="33">
        <v>12275736</v>
      </c>
      <c r="Q307" s="33">
        <v>67177433</v>
      </c>
      <c r="R307" s="33">
        <v>62848206</v>
      </c>
      <c r="S307" s="33">
        <v>39158183</v>
      </c>
      <c r="T307" s="38">
        <f t="shared" si="78"/>
        <v>0.62305967810759788</v>
      </c>
      <c r="U307" s="38">
        <f t="shared" si="79"/>
        <v>0.10786611898463772</v>
      </c>
    </row>
    <row r="308" spans="1:21" ht="13" x14ac:dyDescent="0.3">
      <c r="A308" s="18" t="s">
        <v>29</v>
      </c>
      <c r="B308" s="12" t="s">
        <v>546</v>
      </c>
      <c r="C308" s="11" t="s">
        <v>547</v>
      </c>
      <c r="D308" s="33">
        <v>13867806</v>
      </c>
      <c r="E308" s="33">
        <v>13164144</v>
      </c>
      <c r="F308" s="33">
        <v>2674789</v>
      </c>
      <c r="G308" s="38">
        <f t="shared" si="72"/>
        <v>0.19287759000955162</v>
      </c>
      <c r="H308" s="33">
        <v>3530048</v>
      </c>
      <c r="I308" s="38">
        <f t="shared" si="73"/>
        <v>0.25454985453358664</v>
      </c>
      <c r="J308" s="33">
        <v>2795207</v>
      </c>
      <c r="K308" s="38">
        <f t="shared" si="74"/>
        <v>0.21233488482046384</v>
      </c>
      <c r="L308" s="33">
        <v>0</v>
      </c>
      <c r="M308" s="38">
        <f t="shared" si="75"/>
        <v>0</v>
      </c>
      <c r="N308" s="33">
        <f t="shared" si="76"/>
        <v>9000044</v>
      </c>
      <c r="O308" s="38">
        <f t="shared" si="77"/>
        <v>0.68367863493440972</v>
      </c>
      <c r="P308" s="33">
        <v>2386721</v>
      </c>
      <c r="Q308" s="33">
        <v>13924653</v>
      </c>
      <c r="R308" s="33">
        <v>14052740</v>
      </c>
      <c r="S308" s="33">
        <v>8837214</v>
      </c>
      <c r="T308" s="38">
        <f t="shared" si="78"/>
        <v>0.62886056384733513</v>
      </c>
      <c r="U308" s="38">
        <f t="shared" si="79"/>
        <v>0.17114945567579953</v>
      </c>
    </row>
    <row r="309" spans="1:21" ht="13" x14ac:dyDescent="0.3">
      <c r="A309" s="18" t="s">
        <v>44</v>
      </c>
      <c r="B309" s="12" t="s">
        <v>548</v>
      </c>
      <c r="C309" s="11" t="s">
        <v>549</v>
      </c>
      <c r="D309" s="33">
        <v>9403206</v>
      </c>
      <c r="E309" s="33">
        <v>9659727</v>
      </c>
      <c r="F309" s="33">
        <v>1503082</v>
      </c>
      <c r="G309" s="38">
        <f t="shared" si="72"/>
        <v>0.15984782211513818</v>
      </c>
      <c r="H309" s="33">
        <v>2443060</v>
      </c>
      <c r="I309" s="38">
        <f t="shared" si="73"/>
        <v>0.25981138773307744</v>
      </c>
      <c r="J309" s="33">
        <v>2178088</v>
      </c>
      <c r="K309" s="38">
        <f t="shared" si="74"/>
        <v>0.22548132053835476</v>
      </c>
      <c r="L309" s="33">
        <v>0</v>
      </c>
      <c r="M309" s="38">
        <f t="shared" si="75"/>
        <v>0</v>
      </c>
      <c r="N309" s="33">
        <f t="shared" si="76"/>
        <v>6124230</v>
      </c>
      <c r="O309" s="38">
        <f t="shared" si="77"/>
        <v>0.6339961781528608</v>
      </c>
      <c r="P309" s="33">
        <v>2167631</v>
      </c>
      <c r="Q309" s="33">
        <v>10336183</v>
      </c>
      <c r="R309" s="33">
        <v>10353719</v>
      </c>
      <c r="S309" s="33">
        <v>7301998</v>
      </c>
      <c r="T309" s="38">
        <f t="shared" si="78"/>
        <v>0.7052536388132612</v>
      </c>
      <c r="U309" s="38">
        <f t="shared" si="79"/>
        <v>4.8241605697649792E-3</v>
      </c>
    </row>
    <row r="310" spans="1:21" ht="14" x14ac:dyDescent="0.3">
      <c r="A310" s="19" t="s">
        <v>0</v>
      </c>
      <c r="B310" s="14" t="s">
        <v>550</v>
      </c>
      <c r="C310" s="13" t="s">
        <v>0</v>
      </c>
      <c r="D310" s="34">
        <f>SUM(D304:D309)</f>
        <v>118123922</v>
      </c>
      <c r="E310" s="34">
        <f>SUM(E304:E309)</f>
        <v>122775159</v>
      </c>
      <c r="F310" s="34">
        <f>SUM(F304:F309)</f>
        <v>24835469</v>
      </c>
      <c r="G310" s="39">
        <f t="shared" si="72"/>
        <v>0.21024927533306928</v>
      </c>
      <c r="H310" s="34">
        <f>SUM(H304:H309)</f>
        <v>32908661</v>
      </c>
      <c r="I310" s="39">
        <f t="shared" si="73"/>
        <v>0.27859438158512889</v>
      </c>
      <c r="J310" s="34">
        <f>SUM(J304:J309)</f>
        <v>27249218</v>
      </c>
      <c r="K310" s="39">
        <f t="shared" si="74"/>
        <v>0.22194406606307063</v>
      </c>
      <c r="L310" s="34">
        <f>SUM(L304:L309)</f>
        <v>0</v>
      </c>
      <c r="M310" s="39">
        <f t="shared" si="75"/>
        <v>0</v>
      </c>
      <c r="N310" s="34">
        <f t="shared" si="76"/>
        <v>84993348</v>
      </c>
      <c r="O310" s="39">
        <f t="shared" si="77"/>
        <v>0.6922682787973421</v>
      </c>
      <c r="P310" s="34">
        <f>SUM(P304:P309)</f>
        <v>23152949</v>
      </c>
      <c r="Q310" s="34">
        <f>SUM(Q304:Q309)</f>
        <v>125956718</v>
      </c>
      <c r="R310" s="34">
        <f>SUM(R304:R309)</f>
        <v>116874971</v>
      </c>
      <c r="S310" s="34">
        <f>SUM(S304:S309)</f>
        <v>76149939</v>
      </c>
      <c r="T310" s="39">
        <f t="shared" si="78"/>
        <v>0.65155044188203481</v>
      </c>
      <c r="U310" s="39">
        <f t="shared" si="79"/>
        <v>0.17692212771686222</v>
      </c>
    </row>
    <row r="311" spans="1:21" ht="13" x14ac:dyDescent="0.3">
      <c r="A311" s="18" t="s">
        <v>29</v>
      </c>
      <c r="B311" s="12" t="s">
        <v>551</v>
      </c>
      <c r="C311" s="11" t="s">
        <v>552</v>
      </c>
      <c r="D311" s="33">
        <v>11279866</v>
      </c>
      <c r="E311" s="33">
        <v>11708702</v>
      </c>
      <c r="F311" s="33">
        <v>2543445</v>
      </c>
      <c r="G311" s="38">
        <f t="shared" si="72"/>
        <v>0.22548539140447235</v>
      </c>
      <c r="H311" s="33">
        <v>2845447</v>
      </c>
      <c r="I311" s="38">
        <f t="shared" si="73"/>
        <v>0.25225893640935099</v>
      </c>
      <c r="J311" s="33">
        <v>2861680</v>
      </c>
      <c r="K311" s="38">
        <f t="shared" si="74"/>
        <v>0.24440625442512756</v>
      </c>
      <c r="L311" s="33">
        <v>0</v>
      </c>
      <c r="M311" s="38">
        <f t="shared" si="75"/>
        <v>0</v>
      </c>
      <c r="N311" s="33">
        <f t="shared" si="76"/>
        <v>8250572</v>
      </c>
      <c r="O311" s="38">
        <f t="shared" si="77"/>
        <v>0.70465300081939053</v>
      </c>
      <c r="P311" s="33">
        <v>2468732</v>
      </c>
      <c r="Q311" s="33">
        <v>12991609</v>
      </c>
      <c r="R311" s="33">
        <v>11896319</v>
      </c>
      <c r="S311" s="33">
        <v>7380395</v>
      </c>
      <c r="T311" s="38">
        <f t="shared" si="78"/>
        <v>0.62039316531441369</v>
      </c>
      <c r="U311" s="38">
        <f t="shared" si="79"/>
        <v>0.15916997065700134</v>
      </c>
    </row>
    <row r="312" spans="1:21" ht="13" x14ac:dyDescent="0.3">
      <c r="A312" s="18" t="s">
        <v>29</v>
      </c>
      <c r="B312" s="12" t="s">
        <v>553</v>
      </c>
      <c r="C312" s="11" t="s">
        <v>554</v>
      </c>
      <c r="D312" s="33">
        <v>60562922</v>
      </c>
      <c r="E312" s="33">
        <v>60547531</v>
      </c>
      <c r="F312" s="33">
        <v>14663024</v>
      </c>
      <c r="G312" s="38">
        <f t="shared" si="72"/>
        <v>0.24211222833667106</v>
      </c>
      <c r="H312" s="33">
        <v>16221000</v>
      </c>
      <c r="I312" s="38">
        <f t="shared" si="73"/>
        <v>0.26783714299650208</v>
      </c>
      <c r="J312" s="33">
        <v>12397487</v>
      </c>
      <c r="K312" s="38">
        <f t="shared" si="74"/>
        <v>0.20475627651935138</v>
      </c>
      <c r="L312" s="33">
        <v>0</v>
      </c>
      <c r="M312" s="38">
        <f t="shared" si="75"/>
        <v>0</v>
      </c>
      <c r="N312" s="33">
        <f t="shared" si="76"/>
        <v>43281511</v>
      </c>
      <c r="O312" s="38">
        <f t="shared" si="77"/>
        <v>0.71483527544665693</v>
      </c>
      <c r="P312" s="33">
        <v>17022691</v>
      </c>
      <c r="Q312" s="33">
        <v>61292295</v>
      </c>
      <c r="R312" s="33">
        <v>59989285</v>
      </c>
      <c r="S312" s="33">
        <v>44376057</v>
      </c>
      <c r="T312" s="38">
        <f t="shared" si="78"/>
        <v>0.73973305399455924</v>
      </c>
      <c r="U312" s="38">
        <f t="shared" si="79"/>
        <v>-0.271708157071053</v>
      </c>
    </row>
    <row r="313" spans="1:21" ht="13" x14ac:dyDescent="0.3">
      <c r="A313" s="18" t="s">
        <v>29</v>
      </c>
      <c r="B313" s="12" t="s">
        <v>555</v>
      </c>
      <c r="C313" s="11" t="s">
        <v>556</v>
      </c>
      <c r="D313" s="33">
        <v>105249901</v>
      </c>
      <c r="E313" s="33">
        <v>79171815</v>
      </c>
      <c r="F313" s="33">
        <v>19781955</v>
      </c>
      <c r="G313" s="38">
        <f t="shared" si="72"/>
        <v>0.18795224329949725</v>
      </c>
      <c r="H313" s="33">
        <v>15709185</v>
      </c>
      <c r="I313" s="38">
        <f t="shared" si="73"/>
        <v>0.14925605488217988</v>
      </c>
      <c r="J313" s="33">
        <v>11125214</v>
      </c>
      <c r="K313" s="38">
        <f t="shared" si="74"/>
        <v>0.14051988071765187</v>
      </c>
      <c r="L313" s="33">
        <v>0</v>
      </c>
      <c r="M313" s="38">
        <f t="shared" si="75"/>
        <v>0</v>
      </c>
      <c r="N313" s="33">
        <f t="shared" si="76"/>
        <v>46616354</v>
      </c>
      <c r="O313" s="38">
        <f t="shared" si="77"/>
        <v>0.58879986520455541</v>
      </c>
      <c r="P313" s="33">
        <v>14315994</v>
      </c>
      <c r="Q313" s="33">
        <v>89451742</v>
      </c>
      <c r="R313" s="33">
        <v>80645462</v>
      </c>
      <c r="S313" s="33">
        <v>55803147</v>
      </c>
      <c r="T313" s="38">
        <f t="shared" si="78"/>
        <v>0.69195644263281675</v>
      </c>
      <c r="U313" s="38">
        <f t="shared" si="79"/>
        <v>-0.2228821833817477</v>
      </c>
    </row>
    <row r="314" spans="1:21" ht="13" x14ac:dyDescent="0.3">
      <c r="A314" s="18" t="s">
        <v>29</v>
      </c>
      <c r="B314" s="12" t="s">
        <v>557</v>
      </c>
      <c r="C314" s="11" t="s">
        <v>558</v>
      </c>
      <c r="D314" s="33">
        <v>18626100</v>
      </c>
      <c r="E314" s="33">
        <v>18943109</v>
      </c>
      <c r="F314" s="33">
        <v>4582387</v>
      </c>
      <c r="G314" s="38">
        <f t="shared" si="72"/>
        <v>0.2460196713214253</v>
      </c>
      <c r="H314" s="33">
        <v>4099350</v>
      </c>
      <c r="I314" s="38">
        <f t="shared" si="73"/>
        <v>0.22008633047175738</v>
      </c>
      <c r="J314" s="33">
        <v>4857302</v>
      </c>
      <c r="K314" s="38">
        <f t="shared" si="74"/>
        <v>0.25641524841566399</v>
      </c>
      <c r="L314" s="33">
        <v>0</v>
      </c>
      <c r="M314" s="38">
        <f t="shared" si="75"/>
        <v>0</v>
      </c>
      <c r="N314" s="33">
        <f t="shared" si="76"/>
        <v>13539039</v>
      </c>
      <c r="O314" s="38">
        <f t="shared" si="77"/>
        <v>0.71472106294695348</v>
      </c>
      <c r="P314" s="33">
        <v>7673989</v>
      </c>
      <c r="Q314" s="33">
        <v>17688676</v>
      </c>
      <c r="R314" s="33">
        <v>17296415</v>
      </c>
      <c r="S314" s="33">
        <v>10995516</v>
      </c>
      <c r="T314" s="38">
        <f t="shared" si="78"/>
        <v>0.63571069496193289</v>
      </c>
      <c r="U314" s="38">
        <f t="shared" si="79"/>
        <v>-0.36704339815967946</v>
      </c>
    </row>
    <row r="315" spans="1:21" ht="13" x14ac:dyDescent="0.3">
      <c r="A315" s="18" t="s">
        <v>29</v>
      </c>
      <c r="B315" s="12" t="s">
        <v>559</v>
      </c>
      <c r="C315" s="11" t="s">
        <v>560</v>
      </c>
      <c r="D315" s="33">
        <v>27920876</v>
      </c>
      <c r="E315" s="33">
        <v>27406282</v>
      </c>
      <c r="F315" s="33">
        <v>4379889</v>
      </c>
      <c r="G315" s="38">
        <f t="shared" si="72"/>
        <v>0.15686789339990623</v>
      </c>
      <c r="H315" s="33">
        <v>5493114</v>
      </c>
      <c r="I315" s="38">
        <f t="shared" si="73"/>
        <v>0.19673859802966068</v>
      </c>
      <c r="J315" s="33">
        <v>4072269</v>
      </c>
      <c r="K315" s="38">
        <f t="shared" si="74"/>
        <v>0.14858888921890245</v>
      </c>
      <c r="L315" s="33">
        <v>0</v>
      </c>
      <c r="M315" s="38">
        <f t="shared" si="75"/>
        <v>0</v>
      </c>
      <c r="N315" s="33">
        <f t="shared" si="76"/>
        <v>13945272</v>
      </c>
      <c r="O315" s="38">
        <f t="shared" si="77"/>
        <v>0.50883487223841595</v>
      </c>
      <c r="P315" s="33">
        <v>5511710</v>
      </c>
      <c r="Q315" s="33">
        <v>21869531</v>
      </c>
      <c r="R315" s="33">
        <v>22052382</v>
      </c>
      <c r="S315" s="33">
        <v>13500075</v>
      </c>
      <c r="T315" s="38">
        <f t="shared" si="78"/>
        <v>0.61218216698767502</v>
      </c>
      <c r="U315" s="38">
        <f t="shared" si="79"/>
        <v>-0.2611605109847942</v>
      </c>
    </row>
    <row r="316" spans="1:21" ht="13" x14ac:dyDescent="0.3">
      <c r="A316" s="18" t="s">
        <v>44</v>
      </c>
      <c r="B316" s="12" t="s">
        <v>561</v>
      </c>
      <c r="C316" s="11" t="s">
        <v>562</v>
      </c>
      <c r="D316" s="33">
        <v>31377909</v>
      </c>
      <c r="E316" s="33">
        <v>29964804</v>
      </c>
      <c r="F316" s="33">
        <v>4708907</v>
      </c>
      <c r="G316" s="38">
        <f t="shared" si="72"/>
        <v>0.1500707711275471</v>
      </c>
      <c r="H316" s="33">
        <v>5537052</v>
      </c>
      <c r="I316" s="38">
        <f t="shared" si="73"/>
        <v>0.17646338384116037</v>
      </c>
      <c r="J316" s="33">
        <v>6711339</v>
      </c>
      <c r="K316" s="38">
        <f t="shared" si="74"/>
        <v>0.22397406637467077</v>
      </c>
      <c r="L316" s="33">
        <v>0</v>
      </c>
      <c r="M316" s="38">
        <f t="shared" si="75"/>
        <v>0</v>
      </c>
      <c r="N316" s="33">
        <f t="shared" si="76"/>
        <v>16957298</v>
      </c>
      <c r="O316" s="38">
        <f t="shared" si="77"/>
        <v>0.56590718898077896</v>
      </c>
      <c r="P316" s="33">
        <v>5700513</v>
      </c>
      <c r="Q316" s="33">
        <v>33012872</v>
      </c>
      <c r="R316" s="33">
        <v>31705267</v>
      </c>
      <c r="S316" s="33">
        <v>16588840</v>
      </c>
      <c r="T316" s="38">
        <f t="shared" si="78"/>
        <v>0.52322032172130895</v>
      </c>
      <c r="U316" s="38">
        <f t="shared" si="79"/>
        <v>0.17732193576262345</v>
      </c>
    </row>
    <row r="317" spans="1:21" ht="14" x14ac:dyDescent="0.3">
      <c r="A317" s="19" t="s">
        <v>0</v>
      </c>
      <c r="B317" s="14" t="s">
        <v>563</v>
      </c>
      <c r="C317" s="13" t="s">
        <v>0</v>
      </c>
      <c r="D317" s="34">
        <f>SUM(D311:D316)</f>
        <v>255017574</v>
      </c>
      <c r="E317" s="34">
        <f>SUM(E311:E316)</f>
        <v>227742243</v>
      </c>
      <c r="F317" s="34">
        <f>SUM(F311:F316)</f>
        <v>50659607</v>
      </c>
      <c r="G317" s="39">
        <f t="shared" si="72"/>
        <v>0.19865143490071785</v>
      </c>
      <c r="H317" s="34">
        <f>SUM(H311:H316)</f>
        <v>49905148</v>
      </c>
      <c r="I317" s="39">
        <f t="shared" si="73"/>
        <v>0.19569297604564304</v>
      </c>
      <c r="J317" s="34">
        <f>SUM(J311:J316)</f>
        <v>42025291</v>
      </c>
      <c r="K317" s="39">
        <f t="shared" si="74"/>
        <v>0.18453006542137201</v>
      </c>
      <c r="L317" s="34">
        <f>SUM(L311:L316)</f>
        <v>0</v>
      </c>
      <c r="M317" s="39">
        <f t="shared" si="75"/>
        <v>0</v>
      </c>
      <c r="N317" s="34">
        <f t="shared" si="76"/>
        <v>142590046</v>
      </c>
      <c r="O317" s="39">
        <f t="shared" si="77"/>
        <v>0.62610275600034382</v>
      </c>
      <c r="P317" s="34">
        <f>SUM(P311:P316)</f>
        <v>52693629</v>
      </c>
      <c r="Q317" s="34">
        <f>SUM(Q311:Q316)</f>
        <v>236306725</v>
      </c>
      <c r="R317" s="34">
        <f>SUM(R311:R316)</f>
        <v>223585130</v>
      </c>
      <c r="S317" s="34">
        <f>SUM(S311:S316)</f>
        <v>148644030</v>
      </c>
      <c r="T317" s="39">
        <f t="shared" si="78"/>
        <v>0.66482073293514643</v>
      </c>
      <c r="U317" s="39">
        <f t="shared" si="79"/>
        <v>-0.2024597318966207</v>
      </c>
    </row>
    <row r="318" spans="1:21" ht="13" x14ac:dyDescent="0.3">
      <c r="A318" s="18" t="s">
        <v>29</v>
      </c>
      <c r="B318" s="12" t="s">
        <v>564</v>
      </c>
      <c r="C318" s="11" t="s">
        <v>565</v>
      </c>
      <c r="D318" s="33">
        <v>13324249</v>
      </c>
      <c r="E318" s="33">
        <v>14943586</v>
      </c>
      <c r="F318" s="33">
        <v>3175297</v>
      </c>
      <c r="G318" s="38">
        <f t="shared" si="72"/>
        <v>0.23830964131636986</v>
      </c>
      <c r="H318" s="33">
        <v>2932828</v>
      </c>
      <c r="I318" s="38">
        <f t="shared" si="73"/>
        <v>0.22011206785463105</v>
      </c>
      <c r="J318" s="33">
        <v>3160656</v>
      </c>
      <c r="K318" s="38">
        <f t="shared" si="74"/>
        <v>0.21150585943695174</v>
      </c>
      <c r="L318" s="33">
        <v>0</v>
      </c>
      <c r="M318" s="38">
        <f t="shared" si="75"/>
        <v>0</v>
      </c>
      <c r="N318" s="33">
        <f t="shared" si="76"/>
        <v>9268781</v>
      </c>
      <c r="O318" s="38">
        <f t="shared" si="77"/>
        <v>0.62025145771570489</v>
      </c>
      <c r="P318" s="33">
        <v>2683285</v>
      </c>
      <c r="Q318" s="33">
        <v>11935895</v>
      </c>
      <c r="R318" s="33">
        <v>12410705</v>
      </c>
      <c r="S318" s="33">
        <v>7862102</v>
      </c>
      <c r="T318" s="38">
        <f t="shared" si="78"/>
        <v>0.63349358477217854</v>
      </c>
      <c r="U318" s="38">
        <f t="shared" si="79"/>
        <v>0.17790544053277979</v>
      </c>
    </row>
    <row r="319" spans="1:21" ht="13" x14ac:dyDescent="0.3">
      <c r="A319" s="18" t="s">
        <v>29</v>
      </c>
      <c r="B319" s="12" t="s">
        <v>566</v>
      </c>
      <c r="C319" s="11" t="s">
        <v>567</v>
      </c>
      <c r="D319" s="33">
        <v>51372986</v>
      </c>
      <c r="E319" s="33">
        <v>53193900</v>
      </c>
      <c r="F319" s="33">
        <v>9296765</v>
      </c>
      <c r="G319" s="38">
        <f t="shared" si="72"/>
        <v>0.18096602366076209</v>
      </c>
      <c r="H319" s="33">
        <v>12237110</v>
      </c>
      <c r="I319" s="38">
        <f t="shared" si="73"/>
        <v>0.23820126009416701</v>
      </c>
      <c r="J319" s="33">
        <v>10425538</v>
      </c>
      <c r="K319" s="38">
        <f t="shared" si="74"/>
        <v>0.19599123207736224</v>
      </c>
      <c r="L319" s="33">
        <v>0</v>
      </c>
      <c r="M319" s="38">
        <f t="shared" si="75"/>
        <v>0</v>
      </c>
      <c r="N319" s="33">
        <f t="shared" si="76"/>
        <v>31959413</v>
      </c>
      <c r="O319" s="38">
        <f t="shared" si="77"/>
        <v>0.60080973570277796</v>
      </c>
      <c r="P319" s="33">
        <v>10173600</v>
      </c>
      <c r="Q319" s="33">
        <v>51179188</v>
      </c>
      <c r="R319" s="33">
        <v>50682962</v>
      </c>
      <c r="S319" s="33">
        <v>31998856</v>
      </c>
      <c r="T319" s="38">
        <f t="shared" si="78"/>
        <v>0.6313533135652174</v>
      </c>
      <c r="U319" s="38">
        <f t="shared" si="79"/>
        <v>2.4763898718251243E-2</v>
      </c>
    </row>
    <row r="320" spans="1:21" ht="13" x14ac:dyDescent="0.3">
      <c r="A320" s="18" t="s">
        <v>29</v>
      </c>
      <c r="B320" s="12" t="s">
        <v>568</v>
      </c>
      <c r="C320" s="11" t="s">
        <v>569</v>
      </c>
      <c r="D320" s="33">
        <v>15474260</v>
      </c>
      <c r="E320" s="33">
        <v>15109290</v>
      </c>
      <c r="F320" s="33">
        <v>2728001</v>
      </c>
      <c r="G320" s="38">
        <f t="shared" si="72"/>
        <v>0.17629282434184251</v>
      </c>
      <c r="H320" s="33">
        <v>3542294</v>
      </c>
      <c r="I320" s="38">
        <f t="shared" si="73"/>
        <v>0.22891524376609931</v>
      </c>
      <c r="J320" s="33">
        <v>2932979</v>
      </c>
      <c r="K320" s="38">
        <f t="shared" si="74"/>
        <v>0.194117592553985</v>
      </c>
      <c r="L320" s="33">
        <v>0</v>
      </c>
      <c r="M320" s="38">
        <f t="shared" si="75"/>
        <v>0</v>
      </c>
      <c r="N320" s="33">
        <f t="shared" si="76"/>
        <v>9203274</v>
      </c>
      <c r="O320" s="38">
        <f t="shared" si="77"/>
        <v>0.60911359832262135</v>
      </c>
      <c r="P320" s="33">
        <v>2700756</v>
      </c>
      <c r="Q320" s="33">
        <v>14652200</v>
      </c>
      <c r="R320" s="33">
        <v>14148740</v>
      </c>
      <c r="S320" s="33">
        <v>8409408</v>
      </c>
      <c r="T320" s="38">
        <f t="shared" si="78"/>
        <v>0.59435737740604466</v>
      </c>
      <c r="U320" s="38">
        <f t="shared" si="79"/>
        <v>8.5984442874513567E-2</v>
      </c>
    </row>
    <row r="321" spans="1:21" ht="13" x14ac:dyDescent="0.3">
      <c r="A321" s="18" t="s">
        <v>29</v>
      </c>
      <c r="B321" s="12" t="s">
        <v>570</v>
      </c>
      <c r="C321" s="11" t="s">
        <v>571</v>
      </c>
      <c r="D321" s="33">
        <v>5825298</v>
      </c>
      <c r="E321" s="33">
        <v>5643445</v>
      </c>
      <c r="F321" s="33">
        <v>1238170</v>
      </c>
      <c r="G321" s="38">
        <f t="shared" si="72"/>
        <v>0.21255049956242583</v>
      </c>
      <c r="H321" s="33">
        <v>1335187</v>
      </c>
      <c r="I321" s="38">
        <f t="shared" si="73"/>
        <v>0.22920492651191407</v>
      </c>
      <c r="J321" s="33">
        <v>1179301</v>
      </c>
      <c r="K321" s="38">
        <f t="shared" si="74"/>
        <v>0.20896828089934427</v>
      </c>
      <c r="L321" s="33">
        <v>0</v>
      </c>
      <c r="M321" s="38">
        <f t="shared" si="75"/>
        <v>0</v>
      </c>
      <c r="N321" s="33">
        <f t="shared" si="76"/>
        <v>3752658</v>
      </c>
      <c r="O321" s="38">
        <f t="shared" si="77"/>
        <v>0.6649587264516621</v>
      </c>
      <c r="P321" s="33">
        <v>1108161</v>
      </c>
      <c r="Q321" s="33">
        <v>5338344</v>
      </c>
      <c r="R321" s="33">
        <v>5426556</v>
      </c>
      <c r="S321" s="33">
        <v>3490018</v>
      </c>
      <c r="T321" s="38">
        <f t="shared" si="78"/>
        <v>0.64313682564042463</v>
      </c>
      <c r="U321" s="38">
        <f t="shared" si="79"/>
        <v>6.4196447989055772E-2</v>
      </c>
    </row>
    <row r="322" spans="1:21" ht="13" x14ac:dyDescent="0.3">
      <c r="A322" s="18" t="s">
        <v>44</v>
      </c>
      <c r="B322" s="12" t="s">
        <v>572</v>
      </c>
      <c r="C322" s="11" t="s">
        <v>573</v>
      </c>
      <c r="D322" s="33">
        <v>1408920</v>
      </c>
      <c r="E322" s="33">
        <v>1161920</v>
      </c>
      <c r="F322" s="33">
        <v>84654</v>
      </c>
      <c r="G322" s="38">
        <f t="shared" si="72"/>
        <v>6.0084319904607782E-2</v>
      </c>
      <c r="H322" s="33">
        <v>99929</v>
      </c>
      <c r="I322" s="38">
        <f t="shared" si="73"/>
        <v>7.0925957470970677E-2</v>
      </c>
      <c r="J322" s="33">
        <v>243364</v>
      </c>
      <c r="K322" s="38">
        <f t="shared" si="74"/>
        <v>0.20944987606719911</v>
      </c>
      <c r="L322" s="33">
        <v>0</v>
      </c>
      <c r="M322" s="38">
        <f t="shared" si="75"/>
        <v>0</v>
      </c>
      <c r="N322" s="33">
        <f t="shared" si="76"/>
        <v>427947</v>
      </c>
      <c r="O322" s="38">
        <f t="shared" si="77"/>
        <v>0.36831021068576147</v>
      </c>
      <c r="P322" s="33">
        <v>301015</v>
      </c>
      <c r="Q322" s="33">
        <v>1403768</v>
      </c>
      <c r="R322" s="33">
        <v>1403768</v>
      </c>
      <c r="S322" s="33">
        <v>969117</v>
      </c>
      <c r="T322" s="38">
        <f t="shared" si="78"/>
        <v>0.69036835146548436</v>
      </c>
      <c r="U322" s="38">
        <f t="shared" si="79"/>
        <v>-0.19152201717522388</v>
      </c>
    </row>
    <row r="323" spans="1:21" ht="14" x14ac:dyDescent="0.3">
      <c r="A323" s="19" t="s">
        <v>0</v>
      </c>
      <c r="B323" s="14" t="s">
        <v>574</v>
      </c>
      <c r="C323" s="13" t="s">
        <v>0</v>
      </c>
      <c r="D323" s="34">
        <f>SUM(D318:D322)</f>
        <v>87405713</v>
      </c>
      <c r="E323" s="34">
        <f>SUM(E318:E322)</f>
        <v>90052141</v>
      </c>
      <c r="F323" s="34">
        <f>SUM(F318:F322)</f>
        <v>16522887</v>
      </c>
      <c r="G323" s="39">
        <f t="shared" si="72"/>
        <v>0.1890366937456365</v>
      </c>
      <c r="H323" s="34">
        <f>SUM(H318:H322)</f>
        <v>20147348</v>
      </c>
      <c r="I323" s="39">
        <f t="shared" si="73"/>
        <v>0.23050378869399532</v>
      </c>
      <c r="J323" s="34">
        <f>SUM(J318:J322)</f>
        <v>17941838</v>
      </c>
      <c r="K323" s="39">
        <f t="shared" si="74"/>
        <v>0.19923832793714477</v>
      </c>
      <c r="L323" s="34">
        <f>SUM(L318:L322)</f>
        <v>0</v>
      </c>
      <c r="M323" s="39">
        <f t="shared" si="75"/>
        <v>0</v>
      </c>
      <c r="N323" s="34">
        <f t="shared" si="76"/>
        <v>54612073</v>
      </c>
      <c r="O323" s="39">
        <f t="shared" si="77"/>
        <v>0.60644946798100008</v>
      </c>
      <c r="P323" s="34">
        <f>SUM(P318:P322)</f>
        <v>16966817</v>
      </c>
      <c r="Q323" s="34">
        <f>SUM(Q318:Q322)</f>
        <v>84509395</v>
      </c>
      <c r="R323" s="34">
        <f>SUM(R318:R322)</f>
        <v>84072731</v>
      </c>
      <c r="S323" s="34">
        <f>SUM(S318:S322)</f>
        <v>52729501</v>
      </c>
      <c r="T323" s="39">
        <f t="shared" si="78"/>
        <v>0.62718910606103662</v>
      </c>
      <c r="U323" s="39">
        <f t="shared" si="79"/>
        <v>5.746634740034029E-2</v>
      </c>
    </row>
    <row r="324" spans="1:21" ht="13" x14ac:dyDescent="0.3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ht="13" x14ac:dyDescent="0.3">
      <c r="A325" s="18" t="s">
        <v>29</v>
      </c>
      <c r="B325" s="12" t="s">
        <v>577</v>
      </c>
      <c r="C325" s="11" t="s">
        <v>578</v>
      </c>
      <c r="D325" s="33">
        <v>11979840</v>
      </c>
      <c r="E325" s="33">
        <v>11987939</v>
      </c>
      <c r="F325" s="33">
        <v>2276515</v>
      </c>
      <c r="G325" s="38">
        <f t="shared" si="72"/>
        <v>0.19002883177070812</v>
      </c>
      <c r="H325" s="33">
        <v>2949531</v>
      </c>
      <c r="I325" s="38">
        <f t="shared" si="73"/>
        <v>0.24620787923711837</v>
      </c>
      <c r="J325" s="33">
        <v>2466293</v>
      </c>
      <c r="K325" s="38">
        <f t="shared" si="74"/>
        <v>0.20573119366056167</v>
      </c>
      <c r="L325" s="33">
        <v>0</v>
      </c>
      <c r="M325" s="38">
        <f t="shared" si="75"/>
        <v>0</v>
      </c>
      <c r="N325" s="33">
        <f t="shared" si="76"/>
        <v>7692339</v>
      </c>
      <c r="O325" s="38">
        <f t="shared" si="77"/>
        <v>0.64167318502371429</v>
      </c>
      <c r="P325" s="33">
        <v>2190381</v>
      </c>
      <c r="Q325" s="33">
        <v>11203871</v>
      </c>
      <c r="R325" s="33">
        <v>11300342</v>
      </c>
      <c r="S325" s="33">
        <v>6610054</v>
      </c>
      <c r="T325" s="38">
        <f t="shared" si="78"/>
        <v>0.58494282739407355</v>
      </c>
      <c r="U325" s="38">
        <f t="shared" si="79"/>
        <v>0.12596530010075879</v>
      </c>
    </row>
    <row r="326" spans="1:21" ht="13" x14ac:dyDescent="0.3">
      <c r="A326" s="18" t="s">
        <v>29</v>
      </c>
      <c r="B326" s="12" t="s">
        <v>579</v>
      </c>
      <c r="C326" s="11" t="s">
        <v>580</v>
      </c>
      <c r="D326" s="33">
        <v>31388189</v>
      </c>
      <c r="E326" s="33">
        <v>28439316</v>
      </c>
      <c r="F326" s="33">
        <v>5642151</v>
      </c>
      <c r="G326" s="38">
        <f t="shared" si="72"/>
        <v>0.17975395139872516</v>
      </c>
      <c r="H326" s="33">
        <v>6185140</v>
      </c>
      <c r="I326" s="38">
        <f t="shared" si="73"/>
        <v>0.19705310172562043</v>
      </c>
      <c r="J326" s="33">
        <v>6514315</v>
      </c>
      <c r="K326" s="38">
        <f t="shared" si="74"/>
        <v>0.22906018555439236</v>
      </c>
      <c r="L326" s="33">
        <v>0</v>
      </c>
      <c r="M326" s="38">
        <f t="shared" si="75"/>
        <v>0</v>
      </c>
      <c r="N326" s="33">
        <f t="shared" si="76"/>
        <v>18341606</v>
      </c>
      <c r="O326" s="38">
        <f t="shared" si="77"/>
        <v>0.64493836630951318</v>
      </c>
      <c r="P326" s="33">
        <v>7150150</v>
      </c>
      <c r="Q326" s="33">
        <v>31921496</v>
      </c>
      <c r="R326" s="33">
        <v>30063518</v>
      </c>
      <c r="S326" s="33">
        <v>19420618</v>
      </c>
      <c r="T326" s="38">
        <f t="shared" si="78"/>
        <v>0.64598620826744224</v>
      </c>
      <c r="U326" s="38">
        <f t="shared" si="79"/>
        <v>-8.8926106445319286E-2</v>
      </c>
    </row>
    <row r="327" spans="1:21" ht="13" x14ac:dyDescent="0.3">
      <c r="A327" s="18" t="s">
        <v>29</v>
      </c>
      <c r="B327" s="12" t="s">
        <v>581</v>
      </c>
      <c r="C327" s="11" t="s">
        <v>582</v>
      </c>
      <c r="D327" s="33">
        <v>33967276</v>
      </c>
      <c r="E327" s="33">
        <v>38063695</v>
      </c>
      <c r="F327" s="33">
        <v>6173419</v>
      </c>
      <c r="G327" s="38">
        <f t="shared" si="72"/>
        <v>0.1817460723079472</v>
      </c>
      <c r="H327" s="33">
        <v>8810145</v>
      </c>
      <c r="I327" s="38">
        <f t="shared" si="73"/>
        <v>0.25937154925228623</v>
      </c>
      <c r="J327" s="33">
        <v>8835322</v>
      </c>
      <c r="K327" s="38">
        <f t="shared" si="74"/>
        <v>0.23211939881296337</v>
      </c>
      <c r="L327" s="33">
        <v>0</v>
      </c>
      <c r="M327" s="38">
        <f t="shared" si="75"/>
        <v>0</v>
      </c>
      <c r="N327" s="33">
        <f t="shared" si="76"/>
        <v>23818886</v>
      </c>
      <c r="O327" s="38">
        <f t="shared" si="77"/>
        <v>0.62576389391518616</v>
      </c>
      <c r="P327" s="33">
        <v>5591695</v>
      </c>
      <c r="Q327" s="33">
        <v>35463969</v>
      </c>
      <c r="R327" s="33">
        <v>30158735</v>
      </c>
      <c r="S327" s="33">
        <v>18188584</v>
      </c>
      <c r="T327" s="38">
        <f t="shared" si="78"/>
        <v>0.60309505687158294</v>
      </c>
      <c r="U327" s="38">
        <f t="shared" si="79"/>
        <v>0.58007938558880623</v>
      </c>
    </row>
    <row r="328" spans="1:21" ht="13" x14ac:dyDescent="0.3">
      <c r="A328" s="18" t="s">
        <v>29</v>
      </c>
      <c r="B328" s="12" t="s">
        <v>583</v>
      </c>
      <c r="C328" s="11" t="s">
        <v>584</v>
      </c>
      <c r="D328" s="33">
        <v>23119000</v>
      </c>
      <c r="E328" s="33">
        <v>21835400</v>
      </c>
      <c r="F328" s="33">
        <v>4265027</v>
      </c>
      <c r="G328" s="38">
        <f t="shared" si="72"/>
        <v>0.18448146546130889</v>
      </c>
      <c r="H328" s="33">
        <v>5655226</v>
      </c>
      <c r="I328" s="38">
        <f t="shared" si="73"/>
        <v>0.24461378087287514</v>
      </c>
      <c r="J328" s="33">
        <v>4923461</v>
      </c>
      <c r="K328" s="38">
        <f t="shared" si="74"/>
        <v>0.22548068732425328</v>
      </c>
      <c r="L328" s="33">
        <v>0</v>
      </c>
      <c r="M328" s="38">
        <f t="shared" si="75"/>
        <v>0</v>
      </c>
      <c r="N328" s="33">
        <f t="shared" si="76"/>
        <v>14843714</v>
      </c>
      <c r="O328" s="38">
        <f t="shared" si="77"/>
        <v>0.67980041583850082</v>
      </c>
      <c r="P328" s="33">
        <v>4158245</v>
      </c>
      <c r="Q328" s="33">
        <v>22651819</v>
      </c>
      <c r="R328" s="33">
        <v>21399757</v>
      </c>
      <c r="S328" s="33">
        <v>13859856</v>
      </c>
      <c r="T328" s="38">
        <f t="shared" si="78"/>
        <v>0.6476641767474276</v>
      </c>
      <c r="U328" s="38">
        <f t="shared" si="79"/>
        <v>0.18402378888208837</v>
      </c>
    </row>
    <row r="329" spans="1:21" ht="13" x14ac:dyDescent="0.3">
      <c r="A329" s="18" t="s">
        <v>29</v>
      </c>
      <c r="B329" s="12" t="s">
        <v>585</v>
      </c>
      <c r="C329" s="11" t="s">
        <v>586</v>
      </c>
      <c r="D329" s="33">
        <v>42316999</v>
      </c>
      <c r="E329" s="33">
        <v>42113682</v>
      </c>
      <c r="F329" s="33">
        <v>10526431</v>
      </c>
      <c r="G329" s="38">
        <f t="shared" si="72"/>
        <v>0.24875183138577478</v>
      </c>
      <c r="H329" s="33">
        <v>8032908</v>
      </c>
      <c r="I329" s="38">
        <f t="shared" si="73"/>
        <v>0.18982697709731258</v>
      </c>
      <c r="J329" s="33">
        <v>7562021</v>
      </c>
      <c r="K329" s="38">
        <f t="shared" si="74"/>
        <v>0.17956209575785845</v>
      </c>
      <c r="L329" s="33">
        <v>0</v>
      </c>
      <c r="M329" s="38">
        <f t="shared" si="75"/>
        <v>0</v>
      </c>
      <c r="N329" s="33">
        <f t="shared" si="76"/>
        <v>26121360</v>
      </c>
      <c r="O329" s="38">
        <f t="shared" si="77"/>
        <v>0.62025828090737822</v>
      </c>
      <c r="P329" s="33">
        <v>8101638</v>
      </c>
      <c r="Q329" s="33">
        <v>39458454</v>
      </c>
      <c r="R329" s="33">
        <v>37064912</v>
      </c>
      <c r="S329" s="33">
        <v>26251038</v>
      </c>
      <c r="T329" s="38">
        <f t="shared" si="78"/>
        <v>0.70824498382729195</v>
      </c>
      <c r="U329" s="38">
        <f t="shared" si="79"/>
        <v>-6.6605913520204174E-2</v>
      </c>
    </row>
    <row r="330" spans="1:21" ht="13" x14ac:dyDescent="0.3">
      <c r="A330" s="18" t="s">
        <v>29</v>
      </c>
      <c r="B330" s="12" t="s">
        <v>587</v>
      </c>
      <c r="C330" s="11" t="s">
        <v>588</v>
      </c>
      <c r="D330" s="33">
        <v>41013447</v>
      </c>
      <c r="E330" s="33">
        <v>37678599</v>
      </c>
      <c r="F330" s="33">
        <v>6084999</v>
      </c>
      <c r="G330" s="38">
        <f t="shared" si="72"/>
        <v>0.14836594934339462</v>
      </c>
      <c r="H330" s="33">
        <v>10162761</v>
      </c>
      <c r="I330" s="38">
        <f t="shared" si="73"/>
        <v>0.24779095012423608</v>
      </c>
      <c r="J330" s="33">
        <v>9425653</v>
      </c>
      <c r="K330" s="38">
        <f t="shared" si="74"/>
        <v>0.2501593278454966</v>
      </c>
      <c r="L330" s="33">
        <v>0</v>
      </c>
      <c r="M330" s="38">
        <f t="shared" si="75"/>
        <v>0</v>
      </c>
      <c r="N330" s="33">
        <f t="shared" si="76"/>
        <v>25673413</v>
      </c>
      <c r="O330" s="38">
        <f t="shared" si="77"/>
        <v>0.68137918291494859</v>
      </c>
      <c r="P330" s="33">
        <v>9086315</v>
      </c>
      <c r="Q330" s="33">
        <v>41730100</v>
      </c>
      <c r="R330" s="33">
        <v>35625880</v>
      </c>
      <c r="S330" s="33">
        <v>25919184</v>
      </c>
      <c r="T330" s="38">
        <f t="shared" si="78"/>
        <v>0.72753807063853582</v>
      </c>
      <c r="U330" s="38">
        <f t="shared" si="79"/>
        <v>3.7346052827796461E-2</v>
      </c>
    </row>
    <row r="331" spans="1:21" ht="13" x14ac:dyDescent="0.3">
      <c r="A331" s="18" t="s">
        <v>44</v>
      </c>
      <c r="B331" s="12" t="s">
        <v>589</v>
      </c>
      <c r="C331" s="11" t="s">
        <v>590</v>
      </c>
      <c r="D331" s="33">
        <v>19389557</v>
      </c>
      <c r="E331" s="33">
        <v>22442330</v>
      </c>
      <c r="F331" s="33">
        <v>3072807</v>
      </c>
      <c r="G331" s="38">
        <f t="shared" si="72"/>
        <v>0.15847742163474907</v>
      </c>
      <c r="H331" s="33">
        <v>4832075</v>
      </c>
      <c r="I331" s="38">
        <f t="shared" si="73"/>
        <v>0.24921018051108645</v>
      </c>
      <c r="J331" s="33">
        <v>4740436</v>
      </c>
      <c r="K331" s="38">
        <f t="shared" si="74"/>
        <v>0.21122744385275505</v>
      </c>
      <c r="L331" s="33">
        <v>0</v>
      </c>
      <c r="M331" s="38">
        <f t="shared" si="75"/>
        <v>0</v>
      </c>
      <c r="N331" s="33">
        <f t="shared" si="76"/>
        <v>12645318</v>
      </c>
      <c r="O331" s="38">
        <f t="shared" si="77"/>
        <v>0.56345833966437531</v>
      </c>
      <c r="P331" s="33">
        <v>1648603</v>
      </c>
      <c r="Q331" s="33">
        <v>7086977</v>
      </c>
      <c r="R331" s="33">
        <v>9455722</v>
      </c>
      <c r="S331" s="33">
        <v>5690874</v>
      </c>
      <c r="T331" s="38">
        <f t="shared" si="78"/>
        <v>0.60184447046983824</v>
      </c>
      <c r="U331" s="38">
        <f t="shared" si="79"/>
        <v>1.875426042534194</v>
      </c>
    </row>
    <row r="332" spans="1:21" ht="14" x14ac:dyDescent="0.3">
      <c r="A332" s="19" t="s">
        <v>0</v>
      </c>
      <c r="B332" s="14" t="s">
        <v>591</v>
      </c>
      <c r="C332" s="13" t="s">
        <v>0</v>
      </c>
      <c r="D332" s="34">
        <f>SUM(D324:D331)</f>
        <v>203174308</v>
      </c>
      <c r="E332" s="34">
        <f>SUM(E324:E331)</f>
        <v>202560961</v>
      </c>
      <c r="F332" s="34">
        <f>SUM(F324:F331)</f>
        <v>38041349</v>
      </c>
      <c r="G332" s="39">
        <f t="shared" si="72"/>
        <v>0.18723503662677665</v>
      </c>
      <c r="H332" s="34">
        <f>SUM(H324:H331)</f>
        <v>46627786</v>
      </c>
      <c r="I332" s="39">
        <f t="shared" si="73"/>
        <v>0.22949646763408688</v>
      </c>
      <c r="J332" s="34">
        <f>SUM(J324:J331)</f>
        <v>44467501</v>
      </c>
      <c r="K332" s="39">
        <f t="shared" si="74"/>
        <v>0.21952651083640939</v>
      </c>
      <c r="L332" s="34">
        <f>SUM(L324:L331)</f>
        <v>0</v>
      </c>
      <c r="M332" s="39">
        <f t="shared" si="75"/>
        <v>0</v>
      </c>
      <c r="N332" s="34">
        <f t="shared" si="76"/>
        <v>129136636</v>
      </c>
      <c r="O332" s="39">
        <f t="shared" si="77"/>
        <v>0.63751986247735071</v>
      </c>
      <c r="P332" s="34">
        <f>SUM(P324:P331)</f>
        <v>37927027</v>
      </c>
      <c r="Q332" s="34">
        <f>SUM(Q324:Q331)</f>
        <v>189516686</v>
      </c>
      <c r="R332" s="34">
        <f>SUM(R324:R331)</f>
        <v>175068866</v>
      </c>
      <c r="S332" s="34">
        <f>SUM(S324:S331)</f>
        <v>115940208</v>
      </c>
      <c r="T332" s="39">
        <f t="shared" si="78"/>
        <v>0.6622548637517307</v>
      </c>
      <c r="U332" s="39">
        <f t="shared" si="79"/>
        <v>0.17244889772140581</v>
      </c>
    </row>
    <row r="333" spans="1:21" ht="13" x14ac:dyDescent="0.3">
      <c r="A333" s="18" t="s">
        <v>29</v>
      </c>
      <c r="B333" s="12" t="s">
        <v>592</v>
      </c>
      <c r="C333" s="11" t="s">
        <v>593</v>
      </c>
      <c r="D333" s="33">
        <v>1029418</v>
      </c>
      <c r="E333" s="33">
        <v>780132</v>
      </c>
      <c r="F333" s="33">
        <v>150451</v>
      </c>
      <c r="G333" s="38">
        <f t="shared" si="72"/>
        <v>0.14615151473939644</v>
      </c>
      <c r="H333" s="33">
        <v>197918</v>
      </c>
      <c r="I333" s="38">
        <f t="shared" si="73"/>
        <v>0.19226203544138531</v>
      </c>
      <c r="J333" s="33">
        <v>144808</v>
      </c>
      <c r="K333" s="38">
        <f t="shared" si="74"/>
        <v>0.18561986945798917</v>
      </c>
      <c r="L333" s="33">
        <v>0</v>
      </c>
      <c r="M333" s="38">
        <f t="shared" si="75"/>
        <v>0</v>
      </c>
      <c r="N333" s="33">
        <f t="shared" si="76"/>
        <v>493177</v>
      </c>
      <c r="O333" s="38">
        <f t="shared" si="77"/>
        <v>0.63217122230596878</v>
      </c>
      <c r="P333" s="33">
        <v>149272</v>
      </c>
      <c r="Q333" s="33">
        <v>1394172</v>
      </c>
      <c r="R333" s="33">
        <v>3255086</v>
      </c>
      <c r="S333" s="33">
        <v>435770</v>
      </c>
      <c r="T333" s="38">
        <f t="shared" si="78"/>
        <v>0.13387357507605022</v>
      </c>
      <c r="U333" s="38">
        <f t="shared" si="79"/>
        <v>-2.990513961091168E-2</v>
      </c>
    </row>
    <row r="334" spans="1:21" ht="13" x14ac:dyDescent="0.3">
      <c r="A334" s="18" t="s">
        <v>29</v>
      </c>
      <c r="B334" s="12" t="s">
        <v>594</v>
      </c>
      <c r="C334" s="11" t="s">
        <v>595</v>
      </c>
      <c r="D334" s="33">
        <v>748100</v>
      </c>
      <c r="E334" s="33">
        <v>770184</v>
      </c>
      <c r="F334" s="33">
        <v>154040</v>
      </c>
      <c r="G334" s="38">
        <f t="shared" si="72"/>
        <v>0.20590830102927415</v>
      </c>
      <c r="H334" s="33">
        <v>168126</v>
      </c>
      <c r="I334" s="38">
        <f t="shared" si="73"/>
        <v>0.22473733458093836</v>
      </c>
      <c r="J334" s="33">
        <v>157778</v>
      </c>
      <c r="K334" s="38">
        <f t="shared" si="74"/>
        <v>0.20485754053576807</v>
      </c>
      <c r="L334" s="33">
        <v>0</v>
      </c>
      <c r="M334" s="38">
        <f t="shared" si="75"/>
        <v>0</v>
      </c>
      <c r="N334" s="33">
        <f t="shared" si="76"/>
        <v>479944</v>
      </c>
      <c r="O334" s="38">
        <f t="shared" si="77"/>
        <v>0.62315498634092636</v>
      </c>
      <c r="P334" s="33">
        <v>133870</v>
      </c>
      <c r="Q334" s="33">
        <v>658694</v>
      </c>
      <c r="R334" s="33">
        <v>675125</v>
      </c>
      <c r="S334" s="33">
        <v>436305</v>
      </c>
      <c r="T334" s="38">
        <f t="shared" si="78"/>
        <v>0.64625810035178666</v>
      </c>
      <c r="U334" s="38">
        <f t="shared" si="79"/>
        <v>0.17859117053858231</v>
      </c>
    </row>
    <row r="335" spans="1:21" ht="13" x14ac:dyDescent="0.3">
      <c r="A335" s="18" t="s">
        <v>29</v>
      </c>
      <c r="B335" s="12" t="s">
        <v>596</v>
      </c>
      <c r="C335" s="11" t="s">
        <v>597</v>
      </c>
      <c r="D335" s="33">
        <v>7899376</v>
      </c>
      <c r="E335" s="33">
        <v>10411426</v>
      </c>
      <c r="F335" s="33">
        <v>1161813</v>
      </c>
      <c r="G335" s="38">
        <f t="shared" si="72"/>
        <v>0.14707655389488994</v>
      </c>
      <c r="H335" s="33">
        <v>1676589</v>
      </c>
      <c r="I335" s="38">
        <f t="shared" si="73"/>
        <v>0.21224322022397718</v>
      </c>
      <c r="J335" s="33">
        <v>1429074</v>
      </c>
      <c r="K335" s="38">
        <f t="shared" si="74"/>
        <v>0.13726016013560485</v>
      </c>
      <c r="L335" s="33">
        <v>0</v>
      </c>
      <c r="M335" s="38">
        <f t="shared" si="75"/>
        <v>0</v>
      </c>
      <c r="N335" s="33">
        <f t="shared" si="76"/>
        <v>4267476</v>
      </c>
      <c r="O335" s="38">
        <f t="shared" si="77"/>
        <v>0.40988391023477477</v>
      </c>
      <c r="P335" s="33">
        <v>3700212</v>
      </c>
      <c r="Q335" s="33">
        <v>6389284</v>
      </c>
      <c r="R335" s="33">
        <v>7810143</v>
      </c>
      <c r="S335" s="33">
        <v>8279651</v>
      </c>
      <c r="T335" s="38">
        <f t="shared" si="78"/>
        <v>1.0601151605034633</v>
      </c>
      <c r="U335" s="38">
        <f t="shared" si="79"/>
        <v>-0.61378591280715811</v>
      </c>
    </row>
    <row r="336" spans="1:21" ht="13" x14ac:dyDescent="0.3">
      <c r="A336" s="18" t="s">
        <v>44</v>
      </c>
      <c r="B336" s="12" t="s">
        <v>598</v>
      </c>
      <c r="C336" s="11" t="s">
        <v>599</v>
      </c>
      <c r="D336" s="33">
        <v>6911940</v>
      </c>
      <c r="E336" s="33">
        <v>9166935</v>
      </c>
      <c r="F336" s="33">
        <v>732764</v>
      </c>
      <c r="G336" s="38">
        <f t="shared" si="72"/>
        <v>0.10601423044760226</v>
      </c>
      <c r="H336" s="33">
        <v>3247312</v>
      </c>
      <c r="I336" s="38">
        <f t="shared" si="73"/>
        <v>0.46981194859909087</v>
      </c>
      <c r="J336" s="33">
        <v>1267953</v>
      </c>
      <c r="K336" s="38">
        <f t="shared" si="74"/>
        <v>0.13831809650662955</v>
      </c>
      <c r="L336" s="33">
        <v>0</v>
      </c>
      <c r="M336" s="38">
        <f t="shared" si="75"/>
        <v>0</v>
      </c>
      <c r="N336" s="33">
        <f t="shared" si="76"/>
        <v>5248029</v>
      </c>
      <c r="O336" s="38">
        <f t="shared" si="77"/>
        <v>0.57249549604093408</v>
      </c>
      <c r="P336" s="33">
        <v>1398583</v>
      </c>
      <c r="Q336" s="33">
        <v>5259008</v>
      </c>
      <c r="R336" s="33">
        <v>8462909</v>
      </c>
      <c r="S336" s="33">
        <v>2271298</v>
      </c>
      <c r="T336" s="38">
        <f t="shared" si="78"/>
        <v>0.26838265660188476</v>
      </c>
      <c r="U336" s="38">
        <f t="shared" si="79"/>
        <v>-9.3401678699083335E-2</v>
      </c>
    </row>
    <row r="337" spans="1:21" ht="14" x14ac:dyDescent="0.3">
      <c r="A337" s="19" t="s">
        <v>0</v>
      </c>
      <c r="B337" s="14" t="s">
        <v>600</v>
      </c>
      <c r="C337" s="13" t="s">
        <v>0</v>
      </c>
      <c r="D337" s="34">
        <f>SUM(D333:D336)</f>
        <v>16588834</v>
      </c>
      <c r="E337" s="34">
        <f>SUM(E333:E336)</f>
        <v>21128677</v>
      </c>
      <c r="F337" s="34">
        <f>SUM(F333:F336)</f>
        <v>2199068</v>
      </c>
      <c r="G337" s="39">
        <f t="shared" si="72"/>
        <v>0.13256314458267532</v>
      </c>
      <c r="H337" s="34">
        <f>SUM(H333:H336)</f>
        <v>5289945</v>
      </c>
      <c r="I337" s="39">
        <f t="shared" si="73"/>
        <v>0.31888588432435938</v>
      </c>
      <c r="J337" s="34">
        <f>SUM(J333:J336)</f>
        <v>2999613</v>
      </c>
      <c r="K337" s="39">
        <f t="shared" si="74"/>
        <v>0.14196880382051369</v>
      </c>
      <c r="L337" s="34">
        <f>SUM(L333:L336)</f>
        <v>0</v>
      </c>
      <c r="M337" s="39">
        <f t="shared" si="75"/>
        <v>0</v>
      </c>
      <c r="N337" s="34">
        <f t="shared" si="76"/>
        <v>10488626</v>
      </c>
      <c r="O337" s="39">
        <f t="shared" si="77"/>
        <v>0.49641660005498689</v>
      </c>
      <c r="P337" s="34">
        <f>SUM(P333:P336)</f>
        <v>5381937</v>
      </c>
      <c r="Q337" s="34">
        <f>SUM(Q333:Q336)</f>
        <v>13701158</v>
      </c>
      <c r="R337" s="34">
        <f>SUM(R333:R336)</f>
        <v>20203263</v>
      </c>
      <c r="S337" s="34">
        <f>SUM(S333:S336)</f>
        <v>11423024</v>
      </c>
      <c r="T337" s="39">
        <f t="shared" si="78"/>
        <v>0.56540490513834329</v>
      </c>
      <c r="U337" s="39">
        <f t="shared" si="79"/>
        <v>-0.44265178131962524</v>
      </c>
    </row>
    <row r="338" spans="1:21" ht="14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2113885510</v>
      </c>
      <c r="E338" s="34">
        <f>SUM(E302,E304:E309,E311:E316,E318:E322,E324:E331,E333:E336)</f>
        <v>2167307754</v>
      </c>
      <c r="F338" s="34">
        <f>SUM(F302,F304:F309,F311:F316,F318:F322,F324:F331,F333:F336)</f>
        <v>446009274</v>
      </c>
      <c r="G338" s="39">
        <f t="shared" si="72"/>
        <v>0.21099026976158231</v>
      </c>
      <c r="H338" s="34">
        <f>SUM(H302,H304:H309,H311:H316,H318:H322,H324:H331,H333:H336)</f>
        <v>504276141</v>
      </c>
      <c r="I338" s="39">
        <f t="shared" si="73"/>
        <v>0.23855414052201909</v>
      </c>
      <c r="J338" s="34">
        <f>SUM(J302,J304:J309,J311:J316,J318:J322,J324:J331,J333:J336)</f>
        <v>442823752</v>
      </c>
      <c r="K338" s="39">
        <f t="shared" si="74"/>
        <v>0.20431973778653312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1393109167</v>
      </c>
      <c r="O338" s="39">
        <f t="shared" si="77"/>
        <v>0.64278327082476727</v>
      </c>
      <c r="P338" s="34">
        <f>SUM(P302,P304:P309,P311:P316,P318:P322,P324:P331,P333:P336)</f>
        <v>444566855</v>
      </c>
      <c r="Q338" s="34">
        <f>SUM(Q302,Q304:Q309,Q311:Q316,Q318:Q322,Q324:Q331,Q333:Q336)</f>
        <v>2025516771</v>
      </c>
      <c r="R338" s="34">
        <f>SUM(R302,R304:R309,R311:R316,R318:R322,R324:R331,R333:R336)</f>
        <v>2038148662</v>
      </c>
      <c r="S338" s="34">
        <f>SUM(S302,S304:S309,S311:S316,S318:S322,S324:S331,S333:S336)</f>
        <v>1343210532</v>
      </c>
      <c r="T338" s="39">
        <f t="shared" si="78"/>
        <v>0.65903462148925429</v>
      </c>
      <c r="U338" s="39">
        <f t="shared" si="79"/>
        <v>-3.9209018405117479E-3</v>
      </c>
    </row>
    <row r="339" spans="1:21" ht="14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12808845969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13454481855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2378672758</v>
      </c>
      <c r="G339" s="41">
        <f t="shared" si="72"/>
        <v>0.18570546977900035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2929336524</v>
      </c>
      <c r="I339" s="41">
        <f t="shared" si="73"/>
        <v>0.22869636586227887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2739902221</v>
      </c>
      <c r="K339" s="41">
        <f t="shared" si="74"/>
        <v>0.20364234390652422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8047911503</v>
      </c>
      <c r="O339" s="41">
        <f t="shared" si="77"/>
        <v>0.5981584121732052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2452622348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12144846472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12014355805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7604628709</v>
      </c>
      <c r="T339" s="41">
        <f t="shared" si="78"/>
        <v>0.63296183602579759</v>
      </c>
      <c r="U339" s="41">
        <f t="shared" si="79"/>
        <v>0.11713171953858437</v>
      </c>
    </row>
    <row r="340" spans="1:21" x14ac:dyDescent="0.25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5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5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5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5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5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5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5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5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5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5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5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5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5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5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5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5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5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5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5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5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BC67D8D-6CAE-4B3E-A0AD-2EC4D1D7EA64}"/>
</file>

<file path=customXml/itemProps2.xml><?xml version="1.0" encoding="utf-8"?>
<ds:datastoreItem xmlns:ds="http://schemas.openxmlformats.org/officeDocument/2006/customXml" ds:itemID="{E8061677-6DE7-4CCC-9025-443D7E34855E}"/>
</file>

<file path=customXml/itemProps3.xml><?xml version="1.0" encoding="utf-8"?>
<ds:datastoreItem xmlns:ds="http://schemas.openxmlformats.org/officeDocument/2006/customXml" ds:itemID="{C75D6032-D77E-4CCF-B1FB-3AED391BF1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Lawrence Gqesha</dc:creator>
  <cp:lastModifiedBy>Lawrence Gqesha</cp:lastModifiedBy>
  <dcterms:created xsi:type="dcterms:W3CDTF">2022-06-03T07:47:10Z</dcterms:created>
  <dcterms:modified xsi:type="dcterms:W3CDTF">2022-06-03T07:48:50Z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