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3. Q3\04. Final\"/>
    </mc:Choice>
  </mc:AlternateContent>
  <workbookProtection workbookAlgorithmName="SHA-512" workbookHashValue="YyFx/a9Bc75bi3g81SjwneBMRTIgAKArSTDKgBz+ClwBhzYds9gF8RsSF6QfZYx/3tT11weuiIsmF0isWxx1kQ==" workbookSaltValue="fHuka3DO1fUEFUjAnslCJA==" workbookSpinCount="100000" lockStructure="1"/>
  <bookViews>
    <workbookView xWindow="480" yWindow="60" windowWidth="13275" windowHeight="7170" firstSheet="24"/>
  </bookViews>
  <sheets>
    <sheet name="Summary" sheetId="1" r:id="rId1"/>
    <sheet name="BUF" sheetId="2" r:id="rId2"/>
    <sheet name="DC10" sheetId="3" r:id="rId3"/>
    <sheet name="DC12" sheetId="4" r:id="rId4"/>
    <sheet name="DC13" sheetId="5" r:id="rId5"/>
    <sheet name="DC14" sheetId="6" r:id="rId6"/>
    <sheet name="DC15" sheetId="7" r:id="rId7"/>
    <sheet name="DC44" sheetId="8" r:id="rId8"/>
    <sheet name="EC101" sheetId="9" r:id="rId9"/>
    <sheet name="EC102" sheetId="10" r:id="rId10"/>
    <sheet name="EC104" sheetId="11" r:id="rId11"/>
    <sheet name="EC105" sheetId="12" r:id="rId12"/>
    <sheet name="EC106" sheetId="13" r:id="rId13"/>
    <sheet name="EC108" sheetId="14" r:id="rId14"/>
    <sheet name="EC109" sheetId="15" r:id="rId15"/>
    <sheet name="EC121" sheetId="16" r:id="rId16"/>
    <sheet name="EC122" sheetId="17" r:id="rId17"/>
    <sheet name="EC123" sheetId="18" r:id="rId18"/>
    <sheet name="EC124" sheetId="19" r:id="rId19"/>
    <sheet name="EC126" sheetId="20" r:id="rId20"/>
    <sheet name="EC129" sheetId="21" r:id="rId21"/>
    <sheet name="EC131" sheetId="22" r:id="rId22"/>
    <sheet name="EC135" sheetId="23" r:id="rId23"/>
    <sheet name="EC136" sheetId="24" r:id="rId24"/>
    <sheet name="EC137" sheetId="25" r:id="rId25"/>
    <sheet name="EC138" sheetId="26" r:id="rId26"/>
    <sheet name="EC139" sheetId="27" r:id="rId27"/>
    <sheet name="EC141" sheetId="28" r:id="rId28"/>
    <sheet name="EC142" sheetId="29" r:id="rId29"/>
    <sheet name="EC145" sheetId="30" r:id="rId30"/>
    <sheet name="EC153" sheetId="31" r:id="rId31"/>
    <sheet name="EC154" sheetId="32" r:id="rId32"/>
    <sheet name="EC155" sheetId="33" r:id="rId33"/>
    <sheet name="EC156" sheetId="34" r:id="rId34"/>
    <sheet name="EC157" sheetId="35" r:id="rId35"/>
    <sheet name="EC441" sheetId="36" r:id="rId36"/>
    <sheet name="EC442" sheetId="37" r:id="rId37"/>
    <sheet name="EC443" sheetId="38" r:id="rId38"/>
    <sheet name="EC444" sheetId="39" r:id="rId39"/>
    <sheet name="NMA" sheetId="40" r:id="rId40"/>
  </sheets>
  <definedNames>
    <definedName name="_xlnm.Print_Area" localSheetId="1">BUF!$A$1:$X$127</definedName>
    <definedName name="_xlnm.Print_Area" localSheetId="2">'DC10'!$A$1:$X$127</definedName>
    <definedName name="_xlnm.Print_Area" localSheetId="3">'DC12'!$A$1:$X$127</definedName>
    <definedName name="_xlnm.Print_Area" localSheetId="4">'DC13'!$A$1:$X$127</definedName>
    <definedName name="_xlnm.Print_Area" localSheetId="5">'DC14'!$A$1:$X$127</definedName>
    <definedName name="_xlnm.Print_Area" localSheetId="6">'DC15'!$A$1:$X$127</definedName>
    <definedName name="_xlnm.Print_Area" localSheetId="7">'DC44'!$A$1:$X$127</definedName>
    <definedName name="_xlnm.Print_Area" localSheetId="8">'EC101'!$A$1:$X$127</definedName>
    <definedName name="_xlnm.Print_Area" localSheetId="9">'EC102'!$A$1:$X$127</definedName>
    <definedName name="_xlnm.Print_Area" localSheetId="10">'EC104'!$A$1:$X$127</definedName>
    <definedName name="_xlnm.Print_Area" localSheetId="11">'EC105'!$A$1:$X$127</definedName>
    <definedName name="_xlnm.Print_Area" localSheetId="12">'EC106'!$A$1:$X$127</definedName>
    <definedName name="_xlnm.Print_Area" localSheetId="13">'EC108'!$A$1:$X$127</definedName>
    <definedName name="_xlnm.Print_Area" localSheetId="14">'EC109'!$A$1:$X$127</definedName>
    <definedName name="_xlnm.Print_Area" localSheetId="15">'EC121'!$A$1:$X$127</definedName>
    <definedName name="_xlnm.Print_Area" localSheetId="16">'EC122'!$A$1:$X$127</definedName>
    <definedName name="_xlnm.Print_Area" localSheetId="17">'EC123'!$A$1:$X$127</definedName>
    <definedName name="_xlnm.Print_Area" localSheetId="18">'EC124'!$A$1:$X$127</definedName>
    <definedName name="_xlnm.Print_Area" localSheetId="19">'EC126'!$A$1:$X$127</definedName>
    <definedName name="_xlnm.Print_Area" localSheetId="20">'EC129'!$A$1:$X$127</definedName>
    <definedName name="_xlnm.Print_Area" localSheetId="21">'EC131'!$A$1:$X$127</definedName>
    <definedName name="_xlnm.Print_Area" localSheetId="22">'EC135'!$A$1:$X$127</definedName>
    <definedName name="_xlnm.Print_Area" localSheetId="23">'EC136'!$A$1:$X$127</definedName>
    <definedName name="_xlnm.Print_Area" localSheetId="24">'EC137'!$A$1:$X$127</definedName>
    <definedName name="_xlnm.Print_Area" localSheetId="25">'EC138'!$A$1:$X$127</definedName>
    <definedName name="_xlnm.Print_Area" localSheetId="26">'EC139'!$A$1:$X$127</definedName>
    <definedName name="_xlnm.Print_Area" localSheetId="27">'EC141'!$A$1:$X$127</definedName>
    <definedName name="_xlnm.Print_Area" localSheetId="28">'EC142'!$A$1:$X$127</definedName>
    <definedName name="_xlnm.Print_Area" localSheetId="29">'EC145'!$A$1:$X$127</definedName>
    <definedName name="_xlnm.Print_Area" localSheetId="30">'EC153'!$A$1:$X$127</definedName>
    <definedName name="_xlnm.Print_Area" localSheetId="31">'EC154'!$A$1:$X$127</definedName>
    <definedName name="_xlnm.Print_Area" localSheetId="32">'EC155'!$A$1:$X$127</definedName>
    <definedName name="_xlnm.Print_Area" localSheetId="33">'EC156'!$A$1:$X$127</definedName>
    <definedName name="_xlnm.Print_Area" localSheetId="34">'EC157'!$A$1:$X$127</definedName>
    <definedName name="_xlnm.Print_Area" localSheetId="35">'EC441'!$A$1:$X$127</definedName>
    <definedName name="_xlnm.Print_Area" localSheetId="36">'EC442'!$A$1:$X$127</definedName>
    <definedName name="_xlnm.Print_Area" localSheetId="37">'EC443'!$A$1:$X$127</definedName>
    <definedName name="_xlnm.Print_Area" localSheetId="38">'EC444'!$A$1:$X$127</definedName>
    <definedName name="_xlnm.Print_Area" localSheetId="39">NMA!$A$1:$X$127</definedName>
    <definedName name="_xlnm.Print_Area" localSheetId="0">Summary!$A$1:$X$127</definedName>
  </definedNames>
  <calcPr calcId="162913"/>
</workbook>
</file>

<file path=xl/calcChain.xml><?xml version="1.0" encoding="utf-8"?>
<calcChain xmlns="http://schemas.openxmlformats.org/spreadsheetml/2006/main">
  <c r="W113" i="2" l="1"/>
  <c r="V113" i="2"/>
  <c r="S113" i="2"/>
  <c r="Q113" i="2"/>
  <c r="P113" i="2"/>
  <c r="O113" i="2"/>
  <c r="N113" i="2"/>
  <c r="M113" i="2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T99" i="2" s="1"/>
  <c r="S98" i="2"/>
  <c r="R98" i="2"/>
  <c r="E98" i="2"/>
  <c r="U98" i="2" s="1"/>
  <c r="S97" i="2"/>
  <c r="R97" i="2"/>
  <c r="E97" i="2"/>
  <c r="U97" i="2" s="1"/>
  <c r="S96" i="2"/>
  <c r="R96" i="2"/>
  <c r="E96" i="2"/>
  <c r="U96" i="2" s="1"/>
  <c r="W95" i="2"/>
  <c r="W112" i="2" s="1"/>
  <c r="V95" i="2"/>
  <c r="V112" i="2" s="1"/>
  <c r="M95" i="2"/>
  <c r="M112" i="2" s="1"/>
  <c r="S112" i="2" s="1"/>
  <c r="L95" i="2"/>
  <c r="L112" i="2" s="1"/>
  <c r="R112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T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U96" i="3" s="1"/>
  <c r="W95" i="3"/>
  <c r="W112" i="3" s="1"/>
  <c r="V95" i="3"/>
  <c r="V112" i="3" s="1"/>
  <c r="M95" i="3"/>
  <c r="M112" i="3" s="1"/>
  <c r="S112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S108" i="4"/>
  <c r="R108" i="4"/>
  <c r="E108" i="4"/>
  <c r="S107" i="4"/>
  <c r="R107" i="4"/>
  <c r="E107" i="4"/>
  <c r="S106" i="4"/>
  <c r="R106" i="4"/>
  <c r="E106" i="4"/>
  <c r="S105" i="4"/>
  <c r="R105" i="4"/>
  <c r="E105" i="4"/>
  <c r="T105" i="4" s="1"/>
  <c r="S104" i="4"/>
  <c r="R104" i="4"/>
  <c r="E104" i="4"/>
  <c r="U104" i="4" s="1"/>
  <c r="S103" i="4"/>
  <c r="R103" i="4"/>
  <c r="E103" i="4"/>
  <c r="T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T99" i="4" s="1"/>
  <c r="S98" i="4"/>
  <c r="R98" i="4"/>
  <c r="E98" i="4"/>
  <c r="U98" i="4" s="1"/>
  <c r="S97" i="4"/>
  <c r="R97" i="4"/>
  <c r="E97" i="4"/>
  <c r="T97" i="4" s="1"/>
  <c r="S96" i="4"/>
  <c r="R96" i="4"/>
  <c r="E96" i="4"/>
  <c r="U96" i="4" s="1"/>
  <c r="W95" i="4"/>
  <c r="W112" i="4" s="1"/>
  <c r="V95" i="4"/>
  <c r="V112" i="4" s="1"/>
  <c r="M95" i="4"/>
  <c r="M112" i="4" s="1"/>
  <c r="S112" i="4" s="1"/>
  <c r="L95" i="4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T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U110" i="5" s="1"/>
  <c r="S109" i="5"/>
  <c r="R109" i="5"/>
  <c r="E109" i="5"/>
  <c r="U109" i="5" s="1"/>
  <c r="S108" i="5"/>
  <c r="R108" i="5"/>
  <c r="E108" i="5"/>
  <c r="T108" i="5" s="1"/>
  <c r="S107" i="5"/>
  <c r="R107" i="5"/>
  <c r="E107" i="5"/>
  <c r="U107" i="5" s="1"/>
  <c r="S106" i="5"/>
  <c r="R106" i="5"/>
  <c r="E106" i="5"/>
  <c r="U106" i="5" s="1"/>
  <c r="S105" i="5"/>
  <c r="R105" i="5"/>
  <c r="E105" i="5"/>
  <c r="U105" i="5" s="1"/>
  <c r="S104" i="5"/>
  <c r="R104" i="5"/>
  <c r="E104" i="5"/>
  <c r="T104" i="5" s="1"/>
  <c r="S103" i="5"/>
  <c r="R103" i="5"/>
  <c r="E103" i="5"/>
  <c r="U103" i="5" s="1"/>
  <c r="S102" i="5"/>
  <c r="R102" i="5"/>
  <c r="E102" i="5"/>
  <c r="U102" i="5" s="1"/>
  <c r="S101" i="5"/>
  <c r="R101" i="5"/>
  <c r="E101" i="5"/>
  <c r="U101" i="5" s="1"/>
  <c r="S100" i="5"/>
  <c r="R100" i="5"/>
  <c r="E100" i="5"/>
  <c r="T100" i="5" s="1"/>
  <c r="S99" i="5"/>
  <c r="R99" i="5"/>
  <c r="E99" i="5"/>
  <c r="U99" i="5" s="1"/>
  <c r="S98" i="5"/>
  <c r="R98" i="5"/>
  <c r="E98" i="5"/>
  <c r="U98" i="5" s="1"/>
  <c r="S97" i="5"/>
  <c r="R97" i="5"/>
  <c r="E97" i="5"/>
  <c r="U97" i="5" s="1"/>
  <c r="S96" i="5"/>
  <c r="R96" i="5"/>
  <c r="E96" i="5"/>
  <c r="T96" i="5" s="1"/>
  <c r="W95" i="5"/>
  <c r="W112" i="5" s="1"/>
  <c r="V95" i="5"/>
  <c r="V112" i="5" s="1"/>
  <c r="M95" i="5"/>
  <c r="S95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T109" i="6" s="1"/>
  <c r="S108" i="6"/>
  <c r="R108" i="6"/>
  <c r="E108" i="6"/>
  <c r="U108" i="6" s="1"/>
  <c r="S107" i="6"/>
  <c r="R107" i="6"/>
  <c r="E107" i="6"/>
  <c r="U107" i="6" s="1"/>
  <c r="S106" i="6"/>
  <c r="R106" i="6"/>
  <c r="E106" i="6"/>
  <c r="U106" i="6" s="1"/>
  <c r="S105" i="6"/>
  <c r="R105" i="6"/>
  <c r="E105" i="6"/>
  <c r="T105" i="6" s="1"/>
  <c r="S104" i="6"/>
  <c r="R104" i="6"/>
  <c r="E104" i="6"/>
  <c r="U104" i="6" s="1"/>
  <c r="S103" i="6"/>
  <c r="R103" i="6"/>
  <c r="E103" i="6"/>
  <c r="U103" i="6" s="1"/>
  <c r="S102" i="6"/>
  <c r="R102" i="6"/>
  <c r="E102" i="6"/>
  <c r="U102" i="6" s="1"/>
  <c r="S101" i="6"/>
  <c r="R101" i="6"/>
  <c r="E101" i="6"/>
  <c r="T101" i="6" s="1"/>
  <c r="S100" i="6"/>
  <c r="R100" i="6"/>
  <c r="E100" i="6"/>
  <c r="U100" i="6" s="1"/>
  <c r="S99" i="6"/>
  <c r="R99" i="6"/>
  <c r="E99" i="6"/>
  <c r="U99" i="6" s="1"/>
  <c r="S98" i="6"/>
  <c r="R98" i="6"/>
  <c r="E98" i="6"/>
  <c r="U98" i="6" s="1"/>
  <c r="S97" i="6"/>
  <c r="R97" i="6"/>
  <c r="E97" i="6"/>
  <c r="T97" i="6" s="1"/>
  <c r="S96" i="6"/>
  <c r="R96" i="6"/>
  <c r="E96" i="6"/>
  <c r="U96" i="6" s="1"/>
  <c r="W95" i="6"/>
  <c r="W112" i="6" s="1"/>
  <c r="V95" i="6"/>
  <c r="V112" i="6" s="1"/>
  <c r="M95" i="6"/>
  <c r="S95" i="6" s="1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T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T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U107" i="7" s="1"/>
  <c r="S106" i="7"/>
  <c r="R106" i="7"/>
  <c r="E106" i="7"/>
  <c r="T106" i="7" s="1"/>
  <c r="S105" i="7"/>
  <c r="R105" i="7"/>
  <c r="E105" i="7"/>
  <c r="U105" i="7" s="1"/>
  <c r="S104" i="7"/>
  <c r="R104" i="7"/>
  <c r="E104" i="7"/>
  <c r="U104" i="7" s="1"/>
  <c r="S103" i="7"/>
  <c r="R103" i="7"/>
  <c r="E103" i="7"/>
  <c r="U103" i="7" s="1"/>
  <c r="S102" i="7"/>
  <c r="R102" i="7"/>
  <c r="E102" i="7"/>
  <c r="T102" i="7" s="1"/>
  <c r="S101" i="7"/>
  <c r="R101" i="7"/>
  <c r="E101" i="7"/>
  <c r="U101" i="7" s="1"/>
  <c r="S100" i="7"/>
  <c r="R100" i="7"/>
  <c r="E100" i="7"/>
  <c r="U100" i="7" s="1"/>
  <c r="S99" i="7"/>
  <c r="R99" i="7"/>
  <c r="E99" i="7"/>
  <c r="U99" i="7" s="1"/>
  <c r="S98" i="7"/>
  <c r="R98" i="7"/>
  <c r="E98" i="7"/>
  <c r="T98" i="7" s="1"/>
  <c r="S97" i="7"/>
  <c r="R97" i="7"/>
  <c r="E97" i="7"/>
  <c r="U97" i="7" s="1"/>
  <c r="S96" i="7"/>
  <c r="R96" i="7"/>
  <c r="E96" i="7"/>
  <c r="W95" i="7"/>
  <c r="W112" i="7" s="1"/>
  <c r="V95" i="7"/>
  <c r="V112" i="7" s="1"/>
  <c r="M95" i="7"/>
  <c r="M112" i="7" s="1"/>
  <c r="S112" i="7" s="1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R113" i="8"/>
  <c r="Q113" i="8"/>
  <c r="P113" i="8"/>
  <c r="O113" i="8"/>
  <c r="N113" i="8"/>
  <c r="M113" i="8"/>
  <c r="S113" i="8" s="1"/>
  <c r="L113" i="8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I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S108" i="8"/>
  <c r="R108" i="8"/>
  <c r="E108" i="8"/>
  <c r="U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S101" i="8"/>
  <c r="R101" i="8"/>
  <c r="E101" i="8"/>
  <c r="U101" i="8" s="1"/>
  <c r="S100" i="8"/>
  <c r="R100" i="8"/>
  <c r="E100" i="8"/>
  <c r="U100" i="8" s="1"/>
  <c r="S99" i="8"/>
  <c r="R99" i="8"/>
  <c r="E99" i="8"/>
  <c r="U99" i="8" s="1"/>
  <c r="S98" i="8"/>
  <c r="R98" i="8"/>
  <c r="E98" i="8"/>
  <c r="T98" i="8" s="1"/>
  <c r="S97" i="8"/>
  <c r="R97" i="8"/>
  <c r="E97" i="8"/>
  <c r="U97" i="8" s="1"/>
  <c r="S96" i="8"/>
  <c r="R96" i="8"/>
  <c r="E96" i="8"/>
  <c r="U96" i="8" s="1"/>
  <c r="W95" i="8"/>
  <c r="W112" i="8" s="1"/>
  <c r="V95" i="8"/>
  <c r="V112" i="8" s="1"/>
  <c r="M95" i="8"/>
  <c r="S95" i="8" s="1"/>
  <c r="L95" i="8"/>
  <c r="L112" i="8" s="1"/>
  <c r="R112" i="8" s="1"/>
  <c r="K95" i="8"/>
  <c r="K112" i="8" s="1"/>
  <c r="J95" i="8"/>
  <c r="J112" i="8" s="1"/>
  <c r="I95" i="8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T107" i="9" s="1"/>
  <c r="S106" i="9"/>
  <c r="R106" i="9"/>
  <c r="E106" i="9"/>
  <c r="U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T103" i="9" s="1"/>
  <c r="S102" i="9"/>
  <c r="R102" i="9"/>
  <c r="E102" i="9"/>
  <c r="U102" i="9" s="1"/>
  <c r="S101" i="9"/>
  <c r="R101" i="9"/>
  <c r="E101" i="9"/>
  <c r="U101" i="9" s="1"/>
  <c r="S100" i="9"/>
  <c r="R100" i="9"/>
  <c r="E100" i="9"/>
  <c r="U100" i="9" s="1"/>
  <c r="S99" i="9"/>
  <c r="R99" i="9"/>
  <c r="E99" i="9"/>
  <c r="U99" i="9" s="1"/>
  <c r="S98" i="9"/>
  <c r="R98" i="9"/>
  <c r="E98" i="9"/>
  <c r="U98" i="9" s="1"/>
  <c r="S97" i="9"/>
  <c r="R97" i="9"/>
  <c r="E97" i="9"/>
  <c r="U97" i="9" s="1"/>
  <c r="S96" i="9"/>
  <c r="R96" i="9"/>
  <c r="E96" i="9"/>
  <c r="U96" i="9" s="1"/>
  <c r="W95" i="9"/>
  <c r="W112" i="9" s="1"/>
  <c r="V95" i="9"/>
  <c r="V112" i="9" s="1"/>
  <c r="M95" i="9"/>
  <c r="M112" i="9" s="1"/>
  <c r="S112" i="9" s="1"/>
  <c r="L95" i="9"/>
  <c r="L112" i="9" s="1"/>
  <c r="R112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T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U109" i="10" s="1"/>
  <c r="S108" i="10"/>
  <c r="R108" i="10"/>
  <c r="E108" i="10"/>
  <c r="T108" i="10" s="1"/>
  <c r="S107" i="10"/>
  <c r="R107" i="10"/>
  <c r="E107" i="10"/>
  <c r="U107" i="10" s="1"/>
  <c r="S106" i="10"/>
  <c r="R106" i="10"/>
  <c r="E106" i="10"/>
  <c r="U106" i="10" s="1"/>
  <c r="S105" i="10"/>
  <c r="R105" i="10"/>
  <c r="E105" i="10"/>
  <c r="U105" i="10" s="1"/>
  <c r="S104" i="10"/>
  <c r="R104" i="10"/>
  <c r="E104" i="10"/>
  <c r="T104" i="10" s="1"/>
  <c r="T103" i="10"/>
  <c r="S103" i="10"/>
  <c r="R103" i="10"/>
  <c r="E103" i="10"/>
  <c r="U103" i="10" s="1"/>
  <c r="S102" i="10"/>
  <c r="R102" i="10"/>
  <c r="E102" i="10"/>
  <c r="S101" i="10"/>
  <c r="R101" i="10"/>
  <c r="E101" i="10"/>
  <c r="U101" i="10" s="1"/>
  <c r="S100" i="10"/>
  <c r="R100" i="10"/>
  <c r="E100" i="10"/>
  <c r="T100" i="10" s="1"/>
  <c r="S99" i="10"/>
  <c r="R99" i="10"/>
  <c r="E99" i="10"/>
  <c r="U99" i="10" s="1"/>
  <c r="S98" i="10"/>
  <c r="R98" i="10"/>
  <c r="E98" i="10"/>
  <c r="T98" i="10" s="1"/>
  <c r="S97" i="10"/>
  <c r="R97" i="10"/>
  <c r="E97" i="10"/>
  <c r="U97" i="10" s="1"/>
  <c r="S96" i="10"/>
  <c r="R96" i="10"/>
  <c r="E96" i="10"/>
  <c r="U96" i="10" s="1"/>
  <c r="W95" i="10"/>
  <c r="W112" i="10" s="1"/>
  <c r="V95" i="10"/>
  <c r="V112" i="10" s="1"/>
  <c r="M95" i="10"/>
  <c r="M112" i="10" s="1"/>
  <c r="S112" i="10" s="1"/>
  <c r="L95" i="10"/>
  <c r="L112" i="10" s="1"/>
  <c r="R112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T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U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T109" i="11" s="1"/>
  <c r="S108" i="11"/>
  <c r="R108" i="11"/>
  <c r="E108" i="11"/>
  <c r="U108" i="11" s="1"/>
  <c r="S107" i="11"/>
  <c r="R107" i="11"/>
  <c r="E107" i="11"/>
  <c r="T107" i="11" s="1"/>
  <c r="S106" i="11"/>
  <c r="R106" i="11"/>
  <c r="E106" i="11"/>
  <c r="U106" i="11" s="1"/>
  <c r="S105" i="11"/>
  <c r="R105" i="11"/>
  <c r="E105" i="11"/>
  <c r="U105" i="11" s="1"/>
  <c r="S104" i="11"/>
  <c r="R104" i="11"/>
  <c r="E104" i="11"/>
  <c r="U104" i="11" s="1"/>
  <c r="S103" i="11"/>
  <c r="R103" i="11"/>
  <c r="E103" i="11"/>
  <c r="T103" i="11" s="1"/>
  <c r="S102" i="11"/>
  <c r="R102" i="11"/>
  <c r="E102" i="11"/>
  <c r="T102" i="11" s="1"/>
  <c r="S101" i="11"/>
  <c r="R101" i="11"/>
  <c r="E101" i="11"/>
  <c r="U101" i="11" s="1"/>
  <c r="S100" i="11"/>
  <c r="R100" i="11"/>
  <c r="E100" i="11"/>
  <c r="U100" i="11" s="1"/>
  <c r="S99" i="11"/>
  <c r="R99" i="11"/>
  <c r="E99" i="11"/>
  <c r="U99" i="11" s="1"/>
  <c r="S98" i="11"/>
  <c r="R98" i="11"/>
  <c r="E98" i="11"/>
  <c r="T98" i="11" s="1"/>
  <c r="S97" i="11"/>
  <c r="R97" i="11"/>
  <c r="E97" i="11"/>
  <c r="U97" i="11" s="1"/>
  <c r="S96" i="11"/>
  <c r="R96" i="11"/>
  <c r="E96" i="11"/>
  <c r="T96" i="11" s="1"/>
  <c r="W95" i="11"/>
  <c r="W112" i="11" s="1"/>
  <c r="V95" i="11"/>
  <c r="V112" i="11" s="1"/>
  <c r="M95" i="11"/>
  <c r="M112" i="11" s="1"/>
  <c r="S112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U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U97" i="12" s="1"/>
  <c r="S96" i="12"/>
  <c r="R96" i="12"/>
  <c r="E96" i="12"/>
  <c r="W95" i="12"/>
  <c r="W112" i="12" s="1"/>
  <c r="V95" i="12"/>
  <c r="V112" i="12" s="1"/>
  <c r="M95" i="12"/>
  <c r="M112" i="12" s="1"/>
  <c r="S112" i="12" s="1"/>
  <c r="L95" i="12"/>
  <c r="R95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T110" i="13"/>
  <c r="S110" i="13"/>
  <c r="R110" i="13"/>
  <c r="E110" i="13"/>
  <c r="U110" i="13" s="1"/>
  <c r="S109" i="13"/>
  <c r="R109" i="13"/>
  <c r="E109" i="13"/>
  <c r="U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T105" i="13" s="1"/>
  <c r="S104" i="13"/>
  <c r="R104" i="13"/>
  <c r="E104" i="13"/>
  <c r="U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T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T97" i="13" s="1"/>
  <c r="S96" i="13"/>
  <c r="R96" i="13"/>
  <c r="E96" i="13"/>
  <c r="U96" i="13" s="1"/>
  <c r="W95" i="13"/>
  <c r="W112" i="13" s="1"/>
  <c r="V95" i="13"/>
  <c r="V112" i="13" s="1"/>
  <c r="R95" i="13"/>
  <c r="M95" i="13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S113" i="14"/>
  <c r="Q113" i="14"/>
  <c r="P113" i="14"/>
  <c r="O113" i="14"/>
  <c r="N113" i="14"/>
  <c r="M113" i="14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T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T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T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T98" i="14" s="1"/>
  <c r="S97" i="14"/>
  <c r="R97" i="14"/>
  <c r="E97" i="14"/>
  <c r="U97" i="14" s="1"/>
  <c r="S96" i="14"/>
  <c r="R96" i="14"/>
  <c r="E96" i="14"/>
  <c r="U96" i="14" s="1"/>
  <c r="W95" i="14"/>
  <c r="W112" i="14" s="1"/>
  <c r="V95" i="14"/>
  <c r="V112" i="14" s="1"/>
  <c r="S95" i="14"/>
  <c r="M95" i="14"/>
  <c r="M112" i="14" s="1"/>
  <c r="S112" i="14" s="1"/>
  <c r="L95" i="14"/>
  <c r="L112" i="14" s="1"/>
  <c r="R112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T110" i="15"/>
  <c r="S110" i="15"/>
  <c r="R110" i="15"/>
  <c r="E110" i="15"/>
  <c r="U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T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T103" i="15" s="1"/>
  <c r="S102" i="15"/>
  <c r="R102" i="15"/>
  <c r="E102" i="15"/>
  <c r="U102" i="15" s="1"/>
  <c r="S101" i="15"/>
  <c r="R101" i="15"/>
  <c r="E101" i="15"/>
  <c r="U101" i="15" s="1"/>
  <c r="S100" i="15"/>
  <c r="R100" i="15"/>
  <c r="E100" i="15"/>
  <c r="T100" i="15" s="1"/>
  <c r="S99" i="15"/>
  <c r="R99" i="15"/>
  <c r="E99" i="15"/>
  <c r="T99" i="15" s="1"/>
  <c r="S98" i="15"/>
  <c r="R98" i="15"/>
  <c r="E98" i="15"/>
  <c r="U98" i="15" s="1"/>
  <c r="S97" i="15"/>
  <c r="R97" i="15"/>
  <c r="E97" i="15"/>
  <c r="U97" i="15" s="1"/>
  <c r="S96" i="15"/>
  <c r="R96" i="15"/>
  <c r="E96" i="15"/>
  <c r="U96" i="15" s="1"/>
  <c r="W95" i="15"/>
  <c r="W112" i="15" s="1"/>
  <c r="V95" i="15"/>
  <c r="V112" i="15" s="1"/>
  <c r="S95" i="15"/>
  <c r="M95" i="15"/>
  <c r="M112" i="15" s="1"/>
  <c r="S112" i="15" s="1"/>
  <c r="L95" i="15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T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T108" i="16" s="1"/>
  <c r="S107" i="16"/>
  <c r="R107" i="16"/>
  <c r="E107" i="16"/>
  <c r="U107" i="16" s="1"/>
  <c r="S106" i="16"/>
  <c r="R106" i="16"/>
  <c r="E106" i="16"/>
  <c r="T106" i="16" s="1"/>
  <c r="S105" i="16"/>
  <c r="R105" i="16"/>
  <c r="E105" i="16"/>
  <c r="U105" i="16" s="1"/>
  <c r="S104" i="16"/>
  <c r="R104" i="16"/>
  <c r="E104" i="16"/>
  <c r="T104" i="16" s="1"/>
  <c r="S103" i="16"/>
  <c r="R103" i="16"/>
  <c r="E103" i="16"/>
  <c r="U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T100" i="16" s="1"/>
  <c r="S99" i="16"/>
  <c r="R99" i="16"/>
  <c r="E99" i="16"/>
  <c r="U99" i="16" s="1"/>
  <c r="S98" i="16"/>
  <c r="R98" i="16"/>
  <c r="E98" i="16"/>
  <c r="T98" i="16" s="1"/>
  <c r="S97" i="16"/>
  <c r="R97" i="16"/>
  <c r="E97" i="16"/>
  <c r="U97" i="16" s="1"/>
  <c r="S96" i="16"/>
  <c r="R96" i="16"/>
  <c r="E96" i="16"/>
  <c r="T96" i="16" s="1"/>
  <c r="W95" i="16"/>
  <c r="W112" i="16" s="1"/>
  <c r="V95" i="16"/>
  <c r="V112" i="16" s="1"/>
  <c r="M95" i="16"/>
  <c r="S95" i="16" s="1"/>
  <c r="L95" i="16"/>
  <c r="L112" i="16" s="1"/>
  <c r="R112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R113" i="17"/>
  <c r="Q113" i="17"/>
  <c r="P113" i="17"/>
  <c r="O113" i="17"/>
  <c r="N113" i="17"/>
  <c r="M113" i="17"/>
  <c r="S113" i="17" s="1"/>
  <c r="L113" i="17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U109" i="17" s="1"/>
  <c r="S108" i="17"/>
  <c r="R108" i="17"/>
  <c r="E108" i="17"/>
  <c r="T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T104" i="17" s="1"/>
  <c r="S103" i="17"/>
  <c r="R103" i="17"/>
  <c r="E103" i="17"/>
  <c r="U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T100" i="17" s="1"/>
  <c r="S99" i="17"/>
  <c r="R99" i="17"/>
  <c r="E99" i="17"/>
  <c r="U99" i="17" s="1"/>
  <c r="S98" i="17"/>
  <c r="R98" i="17"/>
  <c r="E98" i="17"/>
  <c r="U98" i="17" s="1"/>
  <c r="S97" i="17"/>
  <c r="R97" i="17"/>
  <c r="E97" i="17"/>
  <c r="U97" i="17" s="1"/>
  <c r="S96" i="17"/>
  <c r="R96" i="17"/>
  <c r="E96" i="17"/>
  <c r="T96" i="17" s="1"/>
  <c r="W95" i="17"/>
  <c r="W112" i="17" s="1"/>
  <c r="V95" i="17"/>
  <c r="V112" i="17" s="1"/>
  <c r="M95" i="17"/>
  <c r="S95" i="17" s="1"/>
  <c r="L95" i="17"/>
  <c r="R95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T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T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T101" i="18" s="1"/>
  <c r="S100" i="18"/>
  <c r="R100" i="18"/>
  <c r="E100" i="18"/>
  <c r="U100" i="18" s="1"/>
  <c r="S99" i="18"/>
  <c r="R99" i="18"/>
  <c r="E99" i="18"/>
  <c r="U99" i="18" s="1"/>
  <c r="S98" i="18"/>
  <c r="R98" i="18"/>
  <c r="E98" i="18"/>
  <c r="U98" i="18" s="1"/>
  <c r="S97" i="18"/>
  <c r="R97" i="18"/>
  <c r="E97" i="18"/>
  <c r="T97" i="18" s="1"/>
  <c r="S96" i="18"/>
  <c r="R96" i="18"/>
  <c r="E96" i="18"/>
  <c r="U96" i="18" s="1"/>
  <c r="W95" i="18"/>
  <c r="W112" i="18" s="1"/>
  <c r="V95" i="18"/>
  <c r="V112" i="18" s="1"/>
  <c r="M95" i="18"/>
  <c r="S95" i="18" s="1"/>
  <c r="L95" i="18"/>
  <c r="L112" i="18" s="1"/>
  <c r="R112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T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T107" i="19" s="1"/>
  <c r="S106" i="19"/>
  <c r="R106" i="19"/>
  <c r="E106" i="19"/>
  <c r="T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T103" i="19" s="1"/>
  <c r="S102" i="19"/>
  <c r="R102" i="19"/>
  <c r="E102" i="19"/>
  <c r="T102" i="19" s="1"/>
  <c r="S101" i="19"/>
  <c r="R101" i="19"/>
  <c r="E101" i="19"/>
  <c r="S100" i="19"/>
  <c r="R100" i="19"/>
  <c r="E100" i="19"/>
  <c r="S99" i="19"/>
  <c r="R99" i="19"/>
  <c r="E99" i="19"/>
  <c r="S98" i="19"/>
  <c r="R98" i="19"/>
  <c r="E98" i="19"/>
  <c r="T98" i="19" s="1"/>
  <c r="S97" i="19"/>
  <c r="R97" i="19"/>
  <c r="E97" i="19"/>
  <c r="S96" i="19"/>
  <c r="R96" i="19"/>
  <c r="E96" i="19"/>
  <c r="T96" i="19" s="1"/>
  <c r="W95" i="19"/>
  <c r="W112" i="19" s="1"/>
  <c r="V95" i="19"/>
  <c r="V112" i="19" s="1"/>
  <c r="M95" i="19"/>
  <c r="L95" i="19"/>
  <c r="L112" i="19" s="1"/>
  <c r="R112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T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T109" i="20"/>
  <c r="S109" i="20"/>
  <c r="R109" i="20"/>
  <c r="E109" i="20"/>
  <c r="U109" i="20" s="1"/>
  <c r="S108" i="20"/>
  <c r="R108" i="20"/>
  <c r="E108" i="20"/>
  <c r="U107" i="20"/>
  <c r="S107" i="20"/>
  <c r="R107" i="20"/>
  <c r="E107" i="20"/>
  <c r="T107" i="20" s="1"/>
  <c r="S106" i="20"/>
  <c r="R106" i="20"/>
  <c r="E106" i="20"/>
  <c r="S105" i="20"/>
  <c r="R105" i="20"/>
  <c r="E105" i="20"/>
  <c r="U105" i="20" s="1"/>
  <c r="S104" i="20"/>
  <c r="R104" i="20"/>
  <c r="E104" i="20"/>
  <c r="U104" i="20" s="1"/>
  <c r="S103" i="20"/>
  <c r="R103" i="20"/>
  <c r="E103" i="20"/>
  <c r="T103" i="20" s="1"/>
  <c r="S102" i="20"/>
  <c r="R102" i="20"/>
  <c r="E102" i="20"/>
  <c r="S101" i="20"/>
  <c r="R101" i="20"/>
  <c r="E101" i="20"/>
  <c r="S100" i="20"/>
  <c r="R100" i="20"/>
  <c r="E100" i="20"/>
  <c r="S99" i="20"/>
  <c r="R99" i="20"/>
  <c r="E99" i="20"/>
  <c r="T99" i="20" s="1"/>
  <c r="S98" i="20"/>
  <c r="R98" i="20"/>
  <c r="E98" i="20"/>
  <c r="U98" i="20" s="1"/>
  <c r="S97" i="20"/>
  <c r="R97" i="20"/>
  <c r="E97" i="20"/>
  <c r="U97" i="20" s="1"/>
  <c r="S96" i="20"/>
  <c r="R96" i="20"/>
  <c r="E96" i="20"/>
  <c r="W95" i="20"/>
  <c r="W112" i="20" s="1"/>
  <c r="V95" i="20"/>
  <c r="V112" i="20" s="1"/>
  <c r="M95" i="20"/>
  <c r="M112" i="20" s="1"/>
  <c r="S112" i="20" s="1"/>
  <c r="L95" i="20"/>
  <c r="R95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T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U110" i="21" s="1"/>
  <c r="S109" i="21"/>
  <c r="R109" i="21"/>
  <c r="E109" i="21"/>
  <c r="U109" i="21" s="1"/>
  <c r="S108" i="21"/>
  <c r="R108" i="21"/>
  <c r="E108" i="21"/>
  <c r="T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U105" i="21" s="1"/>
  <c r="S104" i="21"/>
  <c r="R104" i="21"/>
  <c r="E104" i="21"/>
  <c r="T104" i="21" s="1"/>
  <c r="S103" i="21"/>
  <c r="R103" i="21"/>
  <c r="E103" i="21"/>
  <c r="U103" i="21" s="1"/>
  <c r="S102" i="21"/>
  <c r="R102" i="21"/>
  <c r="E102" i="21"/>
  <c r="U102" i="21" s="1"/>
  <c r="S101" i="21"/>
  <c r="R101" i="21"/>
  <c r="E101" i="21"/>
  <c r="U101" i="21" s="1"/>
  <c r="S100" i="21"/>
  <c r="R100" i="21"/>
  <c r="E100" i="21"/>
  <c r="T100" i="21" s="1"/>
  <c r="S99" i="21"/>
  <c r="R99" i="21"/>
  <c r="E99" i="21"/>
  <c r="U99" i="21" s="1"/>
  <c r="S98" i="21"/>
  <c r="R98" i="21"/>
  <c r="E98" i="21"/>
  <c r="U98" i="21" s="1"/>
  <c r="S97" i="21"/>
  <c r="R97" i="21"/>
  <c r="E97" i="21"/>
  <c r="U97" i="21" s="1"/>
  <c r="S96" i="21"/>
  <c r="R96" i="21"/>
  <c r="E96" i="21"/>
  <c r="U96" i="21" s="1"/>
  <c r="W95" i="21"/>
  <c r="W112" i="21" s="1"/>
  <c r="V95" i="21"/>
  <c r="V112" i="21" s="1"/>
  <c r="M95" i="21"/>
  <c r="S95" i="21" s="1"/>
  <c r="L95" i="21"/>
  <c r="R95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U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U107" i="22" s="1"/>
  <c r="S106" i="22"/>
  <c r="R106" i="22"/>
  <c r="E106" i="22"/>
  <c r="U106" i="22" s="1"/>
  <c r="S105" i="22"/>
  <c r="R105" i="22"/>
  <c r="E105" i="22"/>
  <c r="U105" i="22" s="1"/>
  <c r="S104" i="22"/>
  <c r="R104" i="22"/>
  <c r="E104" i="22"/>
  <c r="U104" i="22" s="1"/>
  <c r="S103" i="22"/>
  <c r="R103" i="22"/>
  <c r="E103" i="22"/>
  <c r="U103" i="22" s="1"/>
  <c r="S102" i="22"/>
  <c r="R102" i="22"/>
  <c r="E102" i="22"/>
  <c r="U102" i="22" s="1"/>
  <c r="S101" i="22"/>
  <c r="R101" i="22"/>
  <c r="E101" i="22"/>
  <c r="U101" i="22" s="1"/>
  <c r="T100" i="22"/>
  <c r="S100" i="22"/>
  <c r="R100" i="22"/>
  <c r="E100" i="22"/>
  <c r="U100" i="22" s="1"/>
  <c r="S99" i="22"/>
  <c r="R99" i="22"/>
  <c r="E99" i="22"/>
  <c r="U99" i="22" s="1"/>
  <c r="S98" i="22"/>
  <c r="R98" i="22"/>
  <c r="E98" i="22"/>
  <c r="U98" i="22" s="1"/>
  <c r="S97" i="22"/>
  <c r="R97" i="22"/>
  <c r="E97" i="22"/>
  <c r="U97" i="22" s="1"/>
  <c r="S96" i="22"/>
  <c r="R96" i="22"/>
  <c r="E96" i="22"/>
  <c r="U96" i="22" s="1"/>
  <c r="W95" i="22"/>
  <c r="W112" i="22" s="1"/>
  <c r="V95" i="22"/>
  <c r="V112" i="22" s="1"/>
  <c r="M95" i="22"/>
  <c r="S95" i="22" s="1"/>
  <c r="L95" i="22"/>
  <c r="L112" i="22" s="1"/>
  <c r="R112" i="22" s="1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Q113" i="23"/>
  <c r="P113" i="23"/>
  <c r="O113" i="23"/>
  <c r="N113" i="23"/>
  <c r="M113" i="23"/>
  <c r="S113" i="23" s="1"/>
  <c r="L113" i="23"/>
  <c r="R113" i="23" s="1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U110" i="23" s="1"/>
  <c r="S109" i="23"/>
  <c r="R109" i="23"/>
  <c r="E109" i="23"/>
  <c r="U109" i="23" s="1"/>
  <c r="S108" i="23"/>
  <c r="R108" i="23"/>
  <c r="E108" i="23"/>
  <c r="U108" i="23" s="1"/>
  <c r="S107" i="23"/>
  <c r="R107" i="23"/>
  <c r="E107" i="23"/>
  <c r="U107" i="23" s="1"/>
  <c r="S106" i="23"/>
  <c r="R106" i="23"/>
  <c r="E106" i="23"/>
  <c r="U106" i="23" s="1"/>
  <c r="T105" i="23"/>
  <c r="S105" i="23"/>
  <c r="R105" i="23"/>
  <c r="E105" i="23"/>
  <c r="U105" i="23" s="1"/>
  <c r="S104" i="23"/>
  <c r="R104" i="23"/>
  <c r="E104" i="23"/>
  <c r="U104" i="23" s="1"/>
  <c r="S103" i="23"/>
  <c r="R103" i="23"/>
  <c r="E103" i="23"/>
  <c r="U103" i="23" s="1"/>
  <c r="S102" i="23"/>
  <c r="R102" i="23"/>
  <c r="E102" i="23"/>
  <c r="U102" i="23" s="1"/>
  <c r="S101" i="23"/>
  <c r="R101" i="23"/>
  <c r="E101" i="23"/>
  <c r="U101" i="23" s="1"/>
  <c r="S100" i="23"/>
  <c r="R100" i="23"/>
  <c r="E100" i="23"/>
  <c r="U100" i="23" s="1"/>
  <c r="S99" i="23"/>
  <c r="R99" i="23"/>
  <c r="E99" i="23"/>
  <c r="U99" i="23" s="1"/>
  <c r="S98" i="23"/>
  <c r="R98" i="23"/>
  <c r="E98" i="23"/>
  <c r="U98" i="23" s="1"/>
  <c r="S97" i="23"/>
  <c r="R97" i="23"/>
  <c r="E97" i="23"/>
  <c r="U97" i="23" s="1"/>
  <c r="S96" i="23"/>
  <c r="R96" i="23"/>
  <c r="E96" i="23"/>
  <c r="W95" i="23"/>
  <c r="W112" i="23" s="1"/>
  <c r="V95" i="23"/>
  <c r="V112" i="23" s="1"/>
  <c r="M95" i="23"/>
  <c r="M112" i="23" s="1"/>
  <c r="S112" i="23" s="1"/>
  <c r="L95" i="23"/>
  <c r="L112" i="23" s="1"/>
  <c r="R112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U113" i="24" s="1"/>
  <c r="D113" i="24"/>
  <c r="C113" i="24"/>
  <c r="B113" i="24"/>
  <c r="Q112" i="24"/>
  <c r="P112" i="24"/>
  <c r="O112" i="24"/>
  <c r="N112" i="24"/>
  <c r="U111" i="24"/>
  <c r="T111" i="24"/>
  <c r="S111" i="24"/>
  <c r="R111" i="24"/>
  <c r="S110" i="24"/>
  <c r="R110" i="24"/>
  <c r="E110" i="24"/>
  <c r="U110" i="24" s="1"/>
  <c r="S109" i="24"/>
  <c r="R109" i="24"/>
  <c r="E109" i="24"/>
  <c r="U109" i="24" s="1"/>
  <c r="S108" i="24"/>
  <c r="R108" i="24"/>
  <c r="E108" i="24"/>
  <c r="U108" i="24" s="1"/>
  <c r="S107" i="24"/>
  <c r="R107" i="24"/>
  <c r="E107" i="24"/>
  <c r="U107" i="24" s="1"/>
  <c r="S106" i="24"/>
  <c r="R106" i="24"/>
  <c r="E106" i="24"/>
  <c r="U106" i="24" s="1"/>
  <c r="S105" i="24"/>
  <c r="R105" i="24"/>
  <c r="E105" i="24"/>
  <c r="U105" i="24" s="1"/>
  <c r="S104" i="24"/>
  <c r="R104" i="24"/>
  <c r="E104" i="24"/>
  <c r="U104" i="24" s="1"/>
  <c r="S103" i="24"/>
  <c r="R103" i="24"/>
  <c r="E103" i="24"/>
  <c r="T102" i="24"/>
  <c r="S102" i="24"/>
  <c r="R102" i="24"/>
  <c r="E102" i="24"/>
  <c r="U102" i="24" s="1"/>
  <c r="S101" i="24"/>
  <c r="R101" i="24"/>
  <c r="E101" i="24"/>
  <c r="S100" i="24"/>
  <c r="R100" i="24"/>
  <c r="E100" i="24"/>
  <c r="U100" i="24" s="1"/>
  <c r="S99" i="24"/>
  <c r="R99" i="24"/>
  <c r="E99" i="24"/>
  <c r="U99" i="24" s="1"/>
  <c r="S98" i="24"/>
  <c r="R98" i="24"/>
  <c r="E98" i="24"/>
  <c r="U98" i="24" s="1"/>
  <c r="S97" i="24"/>
  <c r="R97" i="24"/>
  <c r="E97" i="24"/>
  <c r="U97" i="24" s="1"/>
  <c r="S96" i="24"/>
  <c r="R96" i="24"/>
  <c r="E96" i="24"/>
  <c r="W95" i="24"/>
  <c r="W112" i="24" s="1"/>
  <c r="V95" i="24"/>
  <c r="V112" i="24" s="1"/>
  <c r="M95" i="24"/>
  <c r="M112" i="24" s="1"/>
  <c r="S112" i="24" s="1"/>
  <c r="L95" i="24"/>
  <c r="R95" i="24" s="1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25"/>
  <c r="V113" i="25"/>
  <c r="Q113" i="25"/>
  <c r="P113" i="25"/>
  <c r="O113" i="25"/>
  <c r="N113" i="25"/>
  <c r="M113" i="25"/>
  <c r="S113" i="25" s="1"/>
  <c r="L113" i="25"/>
  <c r="R113" i="25" s="1"/>
  <c r="K113" i="25"/>
  <c r="J113" i="25"/>
  <c r="I113" i="25"/>
  <c r="H113" i="25"/>
  <c r="G113" i="25"/>
  <c r="F113" i="25"/>
  <c r="E113" i="25"/>
  <c r="U113" i="25" s="1"/>
  <c r="D113" i="25"/>
  <c r="C113" i="25"/>
  <c r="B113" i="25"/>
  <c r="Q112" i="25"/>
  <c r="P112" i="25"/>
  <c r="O112" i="25"/>
  <c r="N112" i="25"/>
  <c r="U111" i="25"/>
  <c r="T111" i="25"/>
  <c r="S111" i="25"/>
  <c r="R111" i="25"/>
  <c r="S110" i="25"/>
  <c r="R110" i="25"/>
  <c r="E110" i="25"/>
  <c r="U110" i="25" s="1"/>
  <c r="S109" i="25"/>
  <c r="R109" i="25"/>
  <c r="E109" i="25"/>
  <c r="U109" i="25" s="1"/>
  <c r="S108" i="25"/>
  <c r="R108" i="25"/>
  <c r="E108" i="25"/>
  <c r="U108" i="25" s="1"/>
  <c r="S107" i="25"/>
  <c r="R107" i="25"/>
  <c r="E107" i="25"/>
  <c r="U107" i="25" s="1"/>
  <c r="S106" i="25"/>
  <c r="R106" i="25"/>
  <c r="E106" i="25"/>
  <c r="U106" i="25" s="1"/>
  <c r="S105" i="25"/>
  <c r="R105" i="25"/>
  <c r="E105" i="25"/>
  <c r="U105" i="25" s="1"/>
  <c r="S104" i="25"/>
  <c r="R104" i="25"/>
  <c r="E104" i="25"/>
  <c r="U104" i="25" s="1"/>
  <c r="S103" i="25"/>
  <c r="R103" i="25"/>
  <c r="E103" i="25"/>
  <c r="U103" i="25" s="1"/>
  <c r="S102" i="25"/>
  <c r="R102" i="25"/>
  <c r="E102" i="25"/>
  <c r="U102" i="25" s="1"/>
  <c r="S101" i="25"/>
  <c r="R101" i="25"/>
  <c r="E101" i="25"/>
  <c r="U101" i="25" s="1"/>
  <c r="S100" i="25"/>
  <c r="R100" i="25"/>
  <c r="E100" i="25"/>
  <c r="U100" i="25" s="1"/>
  <c r="S99" i="25"/>
  <c r="R99" i="25"/>
  <c r="E99" i="25"/>
  <c r="U99" i="25" s="1"/>
  <c r="S98" i="25"/>
  <c r="R98" i="25"/>
  <c r="E98" i="25"/>
  <c r="U98" i="25" s="1"/>
  <c r="S97" i="25"/>
  <c r="R97" i="25"/>
  <c r="E97" i="25"/>
  <c r="U97" i="25" s="1"/>
  <c r="S96" i="25"/>
  <c r="R96" i="25"/>
  <c r="E96" i="25"/>
  <c r="U96" i="25" s="1"/>
  <c r="W95" i="25"/>
  <c r="W112" i="25" s="1"/>
  <c r="V95" i="25"/>
  <c r="V112" i="25" s="1"/>
  <c r="M95" i="25"/>
  <c r="S95" i="25" s="1"/>
  <c r="L95" i="25"/>
  <c r="L112" i="25" s="1"/>
  <c r="R112" i="25" s="1"/>
  <c r="K95" i="25"/>
  <c r="K112" i="25" s="1"/>
  <c r="J95" i="25"/>
  <c r="J112" i="25" s="1"/>
  <c r="I95" i="25"/>
  <c r="I112" i="25" s="1"/>
  <c r="H95" i="25"/>
  <c r="H112" i="25" s="1"/>
  <c r="G95" i="25"/>
  <c r="G112" i="25" s="1"/>
  <c r="F95" i="25"/>
  <c r="F112" i="25" s="1"/>
  <c r="D95" i="25"/>
  <c r="D112" i="25" s="1"/>
  <c r="C95" i="25"/>
  <c r="C112" i="25" s="1"/>
  <c r="B95" i="25"/>
  <c r="B112" i="25" s="1"/>
  <c r="W113" i="26"/>
  <c r="V113" i="26"/>
  <c r="S113" i="26"/>
  <c r="Q113" i="26"/>
  <c r="P113" i="26"/>
  <c r="O113" i="26"/>
  <c r="N113" i="26"/>
  <c r="M113" i="26"/>
  <c r="L113" i="26"/>
  <c r="R113" i="26" s="1"/>
  <c r="K113" i="26"/>
  <c r="J113" i="26"/>
  <c r="I113" i="26"/>
  <c r="H113" i="26"/>
  <c r="G113" i="26"/>
  <c r="F113" i="26"/>
  <c r="E113" i="26"/>
  <c r="U113" i="26" s="1"/>
  <c r="D113" i="26"/>
  <c r="C113" i="26"/>
  <c r="B113" i="26"/>
  <c r="Q112" i="26"/>
  <c r="P112" i="26"/>
  <c r="O112" i="26"/>
  <c r="N112" i="26"/>
  <c r="U111" i="26"/>
  <c r="T111" i="26"/>
  <c r="S111" i="26"/>
  <c r="R111" i="26"/>
  <c r="S110" i="26"/>
  <c r="R110" i="26"/>
  <c r="E110" i="26"/>
  <c r="U110" i="26" s="1"/>
  <c r="S109" i="26"/>
  <c r="R109" i="26"/>
  <c r="E109" i="26"/>
  <c r="U109" i="26" s="1"/>
  <c r="S108" i="26"/>
  <c r="R108" i="26"/>
  <c r="E108" i="26"/>
  <c r="U108" i="26" s="1"/>
  <c r="S107" i="26"/>
  <c r="R107" i="26"/>
  <c r="E107" i="26"/>
  <c r="U107" i="26" s="1"/>
  <c r="S106" i="26"/>
  <c r="R106" i="26"/>
  <c r="E106" i="26"/>
  <c r="U106" i="26" s="1"/>
  <c r="S105" i="26"/>
  <c r="R105" i="26"/>
  <c r="E105" i="26"/>
  <c r="U105" i="26" s="1"/>
  <c r="S104" i="26"/>
  <c r="R104" i="26"/>
  <c r="E104" i="26"/>
  <c r="U104" i="26" s="1"/>
  <c r="S103" i="26"/>
  <c r="R103" i="26"/>
  <c r="E103" i="26"/>
  <c r="U103" i="26" s="1"/>
  <c r="S102" i="26"/>
  <c r="R102" i="26"/>
  <c r="E102" i="26"/>
  <c r="U102" i="26" s="1"/>
  <c r="S101" i="26"/>
  <c r="R101" i="26"/>
  <c r="E101" i="26"/>
  <c r="U101" i="26" s="1"/>
  <c r="S100" i="26"/>
  <c r="R100" i="26"/>
  <c r="E100" i="26"/>
  <c r="U100" i="26" s="1"/>
  <c r="S99" i="26"/>
  <c r="R99" i="26"/>
  <c r="E99" i="26"/>
  <c r="U99" i="26" s="1"/>
  <c r="S98" i="26"/>
  <c r="R98" i="26"/>
  <c r="E98" i="26"/>
  <c r="U98" i="26" s="1"/>
  <c r="S97" i="26"/>
  <c r="R97" i="26"/>
  <c r="E97" i="26"/>
  <c r="U97" i="26" s="1"/>
  <c r="S96" i="26"/>
  <c r="R96" i="26"/>
  <c r="E96" i="26"/>
  <c r="U96" i="26" s="1"/>
  <c r="W95" i="26"/>
  <c r="W112" i="26" s="1"/>
  <c r="V95" i="26"/>
  <c r="V112" i="26" s="1"/>
  <c r="M95" i="26"/>
  <c r="M112" i="26" s="1"/>
  <c r="S112" i="26" s="1"/>
  <c r="L95" i="26"/>
  <c r="L112" i="26" s="1"/>
  <c r="R112" i="26" s="1"/>
  <c r="K95" i="26"/>
  <c r="K112" i="26" s="1"/>
  <c r="J95" i="26"/>
  <c r="J112" i="26" s="1"/>
  <c r="I95" i="26"/>
  <c r="I112" i="26" s="1"/>
  <c r="H95" i="26"/>
  <c r="H112" i="26" s="1"/>
  <c r="G95" i="26"/>
  <c r="G112" i="26" s="1"/>
  <c r="F95" i="26"/>
  <c r="F112" i="26" s="1"/>
  <c r="D95" i="26"/>
  <c r="D112" i="26" s="1"/>
  <c r="C95" i="26"/>
  <c r="C112" i="26" s="1"/>
  <c r="B95" i="26"/>
  <c r="B112" i="26" s="1"/>
  <c r="W113" i="27"/>
  <c r="V113" i="27"/>
  <c r="Q113" i="27"/>
  <c r="P113" i="27"/>
  <c r="O113" i="27"/>
  <c r="N113" i="27"/>
  <c r="M113" i="27"/>
  <c r="S113" i="27" s="1"/>
  <c r="L113" i="27"/>
  <c r="R113" i="27" s="1"/>
  <c r="K113" i="27"/>
  <c r="J113" i="27"/>
  <c r="I113" i="27"/>
  <c r="H113" i="27"/>
  <c r="G113" i="27"/>
  <c r="F113" i="27"/>
  <c r="E113" i="27"/>
  <c r="U113" i="27" s="1"/>
  <c r="D113" i="27"/>
  <c r="C113" i="27"/>
  <c r="B113" i="27"/>
  <c r="Q112" i="27"/>
  <c r="P112" i="27"/>
  <c r="O112" i="27"/>
  <c r="N112" i="27"/>
  <c r="U111" i="27"/>
  <c r="T111" i="27"/>
  <c r="S111" i="27"/>
  <c r="R111" i="27"/>
  <c r="S110" i="27"/>
  <c r="R110" i="27"/>
  <c r="E110" i="27"/>
  <c r="U110" i="27" s="1"/>
  <c r="S109" i="27"/>
  <c r="R109" i="27"/>
  <c r="E109" i="27"/>
  <c r="U109" i="27" s="1"/>
  <c r="S108" i="27"/>
  <c r="R108" i="27"/>
  <c r="E108" i="27"/>
  <c r="U108" i="27" s="1"/>
  <c r="S107" i="27"/>
  <c r="R107" i="27"/>
  <c r="E107" i="27"/>
  <c r="U107" i="27" s="1"/>
  <c r="S106" i="27"/>
  <c r="R106" i="27"/>
  <c r="E106" i="27"/>
  <c r="U106" i="27" s="1"/>
  <c r="S105" i="27"/>
  <c r="R105" i="27"/>
  <c r="E105" i="27"/>
  <c r="U105" i="27" s="1"/>
  <c r="S104" i="27"/>
  <c r="R104" i="27"/>
  <c r="E104" i="27"/>
  <c r="U104" i="27" s="1"/>
  <c r="S103" i="27"/>
  <c r="R103" i="27"/>
  <c r="E103" i="27"/>
  <c r="U103" i="27" s="1"/>
  <c r="S102" i="27"/>
  <c r="R102" i="27"/>
  <c r="E102" i="27"/>
  <c r="U102" i="27" s="1"/>
  <c r="S101" i="27"/>
  <c r="R101" i="27"/>
  <c r="E101" i="27"/>
  <c r="U101" i="27" s="1"/>
  <c r="S100" i="27"/>
  <c r="R100" i="27"/>
  <c r="E100" i="27"/>
  <c r="U100" i="27" s="1"/>
  <c r="S99" i="27"/>
  <c r="R99" i="27"/>
  <c r="E99" i="27"/>
  <c r="U99" i="27" s="1"/>
  <c r="T98" i="27"/>
  <c r="S98" i="27"/>
  <c r="R98" i="27"/>
  <c r="E98" i="27"/>
  <c r="U98" i="27" s="1"/>
  <c r="S97" i="27"/>
  <c r="R97" i="27"/>
  <c r="E97" i="27"/>
  <c r="T96" i="27"/>
  <c r="S96" i="27"/>
  <c r="R96" i="27"/>
  <c r="E96" i="27"/>
  <c r="W95" i="27"/>
  <c r="W112" i="27" s="1"/>
  <c r="V95" i="27"/>
  <c r="V112" i="27" s="1"/>
  <c r="M95" i="27"/>
  <c r="L95" i="27"/>
  <c r="L112" i="27" s="1"/>
  <c r="R112" i="27" s="1"/>
  <c r="K95" i="27"/>
  <c r="K112" i="27" s="1"/>
  <c r="J95" i="27"/>
  <c r="J112" i="27" s="1"/>
  <c r="I95" i="27"/>
  <c r="I112" i="27" s="1"/>
  <c r="H95" i="27"/>
  <c r="H112" i="27" s="1"/>
  <c r="G95" i="27"/>
  <c r="G112" i="27" s="1"/>
  <c r="F95" i="27"/>
  <c r="F112" i="27" s="1"/>
  <c r="D95" i="27"/>
  <c r="D112" i="27" s="1"/>
  <c r="C95" i="27"/>
  <c r="C112" i="27" s="1"/>
  <c r="B95" i="27"/>
  <c r="B112" i="27" s="1"/>
  <c r="W113" i="28"/>
  <c r="V113" i="28"/>
  <c r="Q113" i="28"/>
  <c r="P113" i="28"/>
  <c r="O113" i="28"/>
  <c r="N113" i="28"/>
  <c r="M113" i="28"/>
  <c r="S113" i="28" s="1"/>
  <c r="L113" i="28"/>
  <c r="R113" i="28" s="1"/>
  <c r="K113" i="28"/>
  <c r="J113" i="28"/>
  <c r="I113" i="28"/>
  <c r="H113" i="28"/>
  <c r="G113" i="28"/>
  <c r="F113" i="28"/>
  <c r="E113" i="28"/>
  <c r="U113" i="28" s="1"/>
  <c r="D113" i="28"/>
  <c r="C113" i="28"/>
  <c r="B113" i="28"/>
  <c r="Q112" i="28"/>
  <c r="P112" i="28"/>
  <c r="O112" i="28"/>
  <c r="N112" i="28"/>
  <c r="U111" i="28"/>
  <c r="T111" i="28"/>
  <c r="S111" i="28"/>
  <c r="R111" i="28"/>
  <c r="S110" i="28"/>
  <c r="R110" i="28"/>
  <c r="E110" i="28"/>
  <c r="U110" i="28" s="1"/>
  <c r="S109" i="28"/>
  <c r="R109" i="28"/>
  <c r="E109" i="28"/>
  <c r="U109" i="28" s="1"/>
  <c r="S108" i="28"/>
  <c r="R108" i="28"/>
  <c r="E108" i="28"/>
  <c r="U108" i="28" s="1"/>
  <c r="S107" i="28"/>
  <c r="R107" i="28"/>
  <c r="E107" i="28"/>
  <c r="U107" i="28" s="1"/>
  <c r="S106" i="28"/>
  <c r="R106" i="28"/>
  <c r="E106" i="28"/>
  <c r="U106" i="28" s="1"/>
  <c r="S105" i="28"/>
  <c r="R105" i="28"/>
  <c r="E105" i="28"/>
  <c r="U105" i="28" s="1"/>
  <c r="S104" i="28"/>
  <c r="R104" i="28"/>
  <c r="E104" i="28"/>
  <c r="U104" i="28" s="1"/>
  <c r="S103" i="28"/>
  <c r="R103" i="28"/>
  <c r="E103" i="28"/>
  <c r="U103" i="28" s="1"/>
  <c r="S102" i="28"/>
  <c r="R102" i="28"/>
  <c r="E102" i="28"/>
  <c r="U102" i="28" s="1"/>
  <c r="S101" i="28"/>
  <c r="R101" i="28"/>
  <c r="E101" i="28"/>
  <c r="U101" i="28" s="1"/>
  <c r="S100" i="28"/>
  <c r="R100" i="28"/>
  <c r="E100" i="28"/>
  <c r="U100" i="28" s="1"/>
  <c r="S99" i="28"/>
  <c r="R99" i="28"/>
  <c r="E99" i="28"/>
  <c r="U99" i="28" s="1"/>
  <c r="S98" i="28"/>
  <c r="R98" i="28"/>
  <c r="E98" i="28"/>
  <c r="U98" i="28" s="1"/>
  <c r="S97" i="28"/>
  <c r="R97" i="28"/>
  <c r="E97" i="28"/>
  <c r="U97" i="28" s="1"/>
  <c r="S96" i="28"/>
  <c r="R96" i="28"/>
  <c r="E96" i="28"/>
  <c r="W95" i="28"/>
  <c r="W112" i="28" s="1"/>
  <c r="V95" i="28"/>
  <c r="V112" i="28" s="1"/>
  <c r="M95" i="28"/>
  <c r="M112" i="28" s="1"/>
  <c r="S112" i="28" s="1"/>
  <c r="L95" i="28"/>
  <c r="R95" i="28" s="1"/>
  <c r="K95" i="28"/>
  <c r="K112" i="28" s="1"/>
  <c r="J95" i="28"/>
  <c r="J112" i="28" s="1"/>
  <c r="I95" i="28"/>
  <c r="I112" i="28" s="1"/>
  <c r="H95" i="28"/>
  <c r="H112" i="28" s="1"/>
  <c r="G95" i="28"/>
  <c r="G112" i="28" s="1"/>
  <c r="F95" i="28"/>
  <c r="F112" i="28" s="1"/>
  <c r="D95" i="28"/>
  <c r="D112" i="28" s="1"/>
  <c r="C95" i="28"/>
  <c r="C112" i="28" s="1"/>
  <c r="B95" i="28"/>
  <c r="B112" i="28" s="1"/>
  <c r="W113" i="29"/>
  <c r="V113" i="29"/>
  <c r="T113" i="29"/>
  <c r="S113" i="29"/>
  <c r="Q113" i="29"/>
  <c r="P113" i="29"/>
  <c r="O113" i="29"/>
  <c r="N113" i="29"/>
  <c r="M113" i="29"/>
  <c r="L113" i="29"/>
  <c r="R113" i="29" s="1"/>
  <c r="K113" i="29"/>
  <c r="J113" i="29"/>
  <c r="I113" i="29"/>
  <c r="H113" i="29"/>
  <c r="G113" i="29"/>
  <c r="F113" i="29"/>
  <c r="E113" i="29"/>
  <c r="U113" i="29" s="1"/>
  <c r="D113" i="29"/>
  <c r="C113" i="29"/>
  <c r="B113" i="29"/>
  <c r="Q112" i="29"/>
  <c r="P112" i="29"/>
  <c r="O112" i="29"/>
  <c r="N112" i="29"/>
  <c r="U111" i="29"/>
  <c r="T111" i="29"/>
  <c r="S111" i="29"/>
  <c r="R111" i="29"/>
  <c r="S110" i="29"/>
  <c r="R110" i="29"/>
  <c r="E110" i="29"/>
  <c r="U110" i="29" s="1"/>
  <c r="S109" i="29"/>
  <c r="R109" i="29"/>
  <c r="E109" i="29"/>
  <c r="U109" i="29" s="1"/>
  <c r="T108" i="29"/>
  <c r="S108" i="29"/>
  <c r="R108" i="29"/>
  <c r="E108" i="29"/>
  <c r="U108" i="29" s="1"/>
  <c r="S107" i="29"/>
  <c r="R107" i="29"/>
  <c r="E107" i="29"/>
  <c r="T106" i="29"/>
  <c r="S106" i="29"/>
  <c r="R106" i="29"/>
  <c r="E106" i="29"/>
  <c r="U106" i="29" s="1"/>
  <c r="S105" i="29"/>
  <c r="R105" i="29"/>
  <c r="E105" i="29"/>
  <c r="T104" i="29"/>
  <c r="S104" i="29"/>
  <c r="R104" i="29"/>
  <c r="E104" i="29"/>
  <c r="U104" i="29" s="1"/>
  <c r="S103" i="29"/>
  <c r="R103" i="29"/>
  <c r="E103" i="29"/>
  <c r="U103" i="29" s="1"/>
  <c r="S102" i="29"/>
  <c r="R102" i="29"/>
  <c r="E102" i="29"/>
  <c r="U102" i="29" s="1"/>
  <c r="S101" i="29"/>
  <c r="R101" i="29"/>
  <c r="E101" i="29"/>
  <c r="T101" i="29" s="1"/>
  <c r="S100" i="29"/>
  <c r="R100" i="29"/>
  <c r="E100" i="29"/>
  <c r="U100" i="29" s="1"/>
  <c r="S99" i="29"/>
  <c r="R99" i="29"/>
  <c r="E99" i="29"/>
  <c r="U99" i="29" s="1"/>
  <c r="S98" i="29"/>
  <c r="R98" i="29"/>
  <c r="E98" i="29"/>
  <c r="S97" i="29"/>
  <c r="R97" i="29"/>
  <c r="E97" i="29"/>
  <c r="T97" i="29" s="1"/>
  <c r="S96" i="29"/>
  <c r="R96" i="29"/>
  <c r="E96" i="29"/>
  <c r="U96" i="29" s="1"/>
  <c r="W95" i="29"/>
  <c r="W112" i="29" s="1"/>
  <c r="V95" i="29"/>
  <c r="V112" i="29" s="1"/>
  <c r="M95" i="29"/>
  <c r="L95" i="29"/>
  <c r="L112" i="29" s="1"/>
  <c r="R112" i="29" s="1"/>
  <c r="K95" i="29"/>
  <c r="K112" i="29" s="1"/>
  <c r="J95" i="29"/>
  <c r="J112" i="29" s="1"/>
  <c r="I95" i="29"/>
  <c r="I112" i="29" s="1"/>
  <c r="H95" i="29"/>
  <c r="H112" i="29" s="1"/>
  <c r="G95" i="29"/>
  <c r="G112" i="29" s="1"/>
  <c r="F95" i="29"/>
  <c r="F112" i="29" s="1"/>
  <c r="D95" i="29"/>
  <c r="D112" i="29" s="1"/>
  <c r="C95" i="29"/>
  <c r="C112" i="29" s="1"/>
  <c r="B95" i="29"/>
  <c r="B112" i="29" s="1"/>
  <c r="W113" i="30"/>
  <c r="V113" i="30"/>
  <c r="Q113" i="30"/>
  <c r="P113" i="30"/>
  <c r="O113" i="30"/>
  <c r="N113" i="30"/>
  <c r="M113" i="30"/>
  <c r="S113" i="30" s="1"/>
  <c r="L113" i="30"/>
  <c r="R113" i="30" s="1"/>
  <c r="K113" i="30"/>
  <c r="J113" i="30"/>
  <c r="I113" i="30"/>
  <c r="H113" i="30"/>
  <c r="G113" i="30"/>
  <c r="F113" i="30"/>
  <c r="E113" i="30"/>
  <c r="U113" i="30" s="1"/>
  <c r="D113" i="30"/>
  <c r="C113" i="30"/>
  <c r="B113" i="30"/>
  <c r="Q112" i="30"/>
  <c r="P112" i="30"/>
  <c r="O112" i="30"/>
  <c r="N112" i="30"/>
  <c r="U111" i="30"/>
  <c r="T111" i="30"/>
  <c r="S111" i="30"/>
  <c r="R111" i="30"/>
  <c r="S110" i="30"/>
  <c r="R110" i="30"/>
  <c r="E110" i="30"/>
  <c r="T110" i="30" s="1"/>
  <c r="S109" i="30"/>
  <c r="R109" i="30"/>
  <c r="E109" i="30"/>
  <c r="U109" i="30" s="1"/>
  <c r="S108" i="30"/>
  <c r="R108" i="30"/>
  <c r="E108" i="30"/>
  <c r="U108" i="30" s="1"/>
  <c r="S107" i="30"/>
  <c r="R107" i="30"/>
  <c r="E107" i="30"/>
  <c r="U107" i="30" s="1"/>
  <c r="S106" i="30"/>
  <c r="R106" i="30"/>
  <c r="E106" i="30"/>
  <c r="T106" i="30" s="1"/>
  <c r="S105" i="30"/>
  <c r="R105" i="30"/>
  <c r="E105" i="30"/>
  <c r="U105" i="30" s="1"/>
  <c r="S104" i="30"/>
  <c r="R104" i="30"/>
  <c r="E104" i="30"/>
  <c r="U104" i="30" s="1"/>
  <c r="S103" i="30"/>
  <c r="R103" i="30"/>
  <c r="E103" i="30"/>
  <c r="U103" i="30" s="1"/>
  <c r="S102" i="30"/>
  <c r="R102" i="30"/>
  <c r="E102" i="30"/>
  <c r="T102" i="30" s="1"/>
  <c r="S101" i="30"/>
  <c r="R101" i="30"/>
  <c r="E101" i="30"/>
  <c r="U101" i="30" s="1"/>
  <c r="S100" i="30"/>
  <c r="R100" i="30"/>
  <c r="E100" i="30"/>
  <c r="U100" i="30" s="1"/>
  <c r="S99" i="30"/>
  <c r="R99" i="30"/>
  <c r="E99" i="30"/>
  <c r="U99" i="30" s="1"/>
  <c r="S98" i="30"/>
  <c r="R98" i="30"/>
  <c r="E98" i="30"/>
  <c r="T98" i="30" s="1"/>
  <c r="S97" i="30"/>
  <c r="R97" i="30"/>
  <c r="E97" i="30"/>
  <c r="U97" i="30" s="1"/>
  <c r="S96" i="30"/>
  <c r="R96" i="30"/>
  <c r="E96" i="30"/>
  <c r="U96" i="30" s="1"/>
  <c r="W95" i="30"/>
  <c r="W112" i="30" s="1"/>
  <c r="V95" i="30"/>
  <c r="V112" i="30" s="1"/>
  <c r="M95" i="30"/>
  <c r="L95" i="30"/>
  <c r="L112" i="30" s="1"/>
  <c r="R112" i="30" s="1"/>
  <c r="K95" i="30"/>
  <c r="K112" i="30" s="1"/>
  <c r="J95" i="30"/>
  <c r="J112" i="30" s="1"/>
  <c r="I95" i="30"/>
  <c r="I112" i="30" s="1"/>
  <c r="H95" i="30"/>
  <c r="H112" i="30" s="1"/>
  <c r="G95" i="30"/>
  <c r="G112" i="30" s="1"/>
  <c r="F95" i="30"/>
  <c r="F112" i="30" s="1"/>
  <c r="D95" i="30"/>
  <c r="D112" i="30" s="1"/>
  <c r="C95" i="30"/>
  <c r="C112" i="30" s="1"/>
  <c r="B95" i="30"/>
  <c r="B112" i="30" s="1"/>
  <c r="W113" i="31"/>
  <c r="V113" i="31"/>
  <c r="Q113" i="31"/>
  <c r="P113" i="31"/>
  <c r="O113" i="31"/>
  <c r="N113" i="31"/>
  <c r="M113" i="31"/>
  <c r="S113" i="31" s="1"/>
  <c r="L113" i="31"/>
  <c r="R113" i="31" s="1"/>
  <c r="K113" i="31"/>
  <c r="J113" i="31"/>
  <c r="I113" i="31"/>
  <c r="H113" i="31"/>
  <c r="G113" i="31"/>
  <c r="F113" i="31"/>
  <c r="E113" i="31"/>
  <c r="U113" i="31" s="1"/>
  <c r="D113" i="31"/>
  <c r="C113" i="31"/>
  <c r="B113" i="31"/>
  <c r="Q112" i="31"/>
  <c r="P112" i="31"/>
  <c r="O112" i="31"/>
  <c r="N112" i="31"/>
  <c r="U111" i="31"/>
  <c r="T111" i="31"/>
  <c r="S111" i="31"/>
  <c r="R111" i="31"/>
  <c r="S110" i="31"/>
  <c r="R110" i="31"/>
  <c r="E110" i="31"/>
  <c r="T109" i="31"/>
  <c r="S109" i="31"/>
  <c r="R109" i="31"/>
  <c r="E109" i="31"/>
  <c r="U109" i="31" s="1"/>
  <c r="S108" i="31"/>
  <c r="R108" i="31"/>
  <c r="E108" i="31"/>
  <c r="S107" i="31"/>
  <c r="R107" i="31"/>
  <c r="E107" i="31"/>
  <c r="T107" i="31" s="1"/>
  <c r="S106" i="31"/>
  <c r="R106" i="31"/>
  <c r="E106" i="31"/>
  <c r="S105" i="31"/>
  <c r="R105" i="31"/>
  <c r="E105" i="31"/>
  <c r="U105" i="31" s="1"/>
  <c r="S104" i="31"/>
  <c r="R104" i="31"/>
  <c r="E104" i="31"/>
  <c r="S103" i="31"/>
  <c r="R103" i="31"/>
  <c r="E103" i="31"/>
  <c r="T103" i="31" s="1"/>
  <c r="S102" i="31"/>
  <c r="R102" i="31"/>
  <c r="E102" i="31"/>
  <c r="S101" i="31"/>
  <c r="R101" i="31"/>
  <c r="E101" i="31"/>
  <c r="U101" i="31" s="1"/>
  <c r="S100" i="31"/>
  <c r="R100" i="31"/>
  <c r="E100" i="31"/>
  <c r="S99" i="31"/>
  <c r="R99" i="31"/>
  <c r="E99" i="31"/>
  <c r="T99" i="31" s="1"/>
  <c r="S98" i="31"/>
  <c r="R98" i="31"/>
  <c r="E98" i="31"/>
  <c r="S97" i="31"/>
  <c r="R97" i="31"/>
  <c r="E97" i="31"/>
  <c r="U97" i="31" s="1"/>
  <c r="S96" i="31"/>
  <c r="R96" i="31"/>
  <c r="E96" i="31"/>
  <c r="W95" i="31"/>
  <c r="W112" i="31" s="1"/>
  <c r="V95" i="31"/>
  <c r="V112" i="31" s="1"/>
  <c r="M95" i="31"/>
  <c r="M112" i="31" s="1"/>
  <c r="S112" i="31" s="1"/>
  <c r="L95" i="31"/>
  <c r="L112" i="31" s="1"/>
  <c r="R112" i="31" s="1"/>
  <c r="K95" i="31"/>
  <c r="K112" i="31" s="1"/>
  <c r="J95" i="31"/>
  <c r="J112" i="31" s="1"/>
  <c r="I95" i="31"/>
  <c r="I112" i="31" s="1"/>
  <c r="H95" i="31"/>
  <c r="H112" i="31" s="1"/>
  <c r="G95" i="31"/>
  <c r="G112" i="31" s="1"/>
  <c r="F95" i="31"/>
  <c r="F112" i="31" s="1"/>
  <c r="D95" i="31"/>
  <c r="D112" i="31" s="1"/>
  <c r="C95" i="31"/>
  <c r="C112" i="31" s="1"/>
  <c r="B95" i="31"/>
  <c r="B112" i="31" s="1"/>
  <c r="W113" i="32"/>
  <c r="V113" i="32"/>
  <c r="R113" i="32"/>
  <c r="Q113" i="32"/>
  <c r="P113" i="32"/>
  <c r="O113" i="32"/>
  <c r="N113" i="32"/>
  <c r="M113" i="32"/>
  <c r="S113" i="32" s="1"/>
  <c r="L113" i="32"/>
  <c r="K113" i="32"/>
  <c r="J113" i="32"/>
  <c r="I113" i="32"/>
  <c r="H113" i="32"/>
  <c r="G113" i="32"/>
  <c r="F113" i="32"/>
  <c r="E113" i="32"/>
  <c r="T113" i="32" s="1"/>
  <c r="D113" i="32"/>
  <c r="C113" i="32"/>
  <c r="B113" i="32"/>
  <c r="Q112" i="32"/>
  <c r="P112" i="32"/>
  <c r="O112" i="32"/>
  <c r="N112" i="32"/>
  <c r="U111" i="32"/>
  <c r="T111" i="32"/>
  <c r="S111" i="32"/>
  <c r="R111" i="32"/>
  <c r="S110" i="32"/>
  <c r="R110" i="32"/>
  <c r="E110" i="32"/>
  <c r="U110" i="32" s="1"/>
  <c r="S109" i="32"/>
  <c r="R109" i="32"/>
  <c r="E109" i="32"/>
  <c r="U109" i="32" s="1"/>
  <c r="S108" i="32"/>
  <c r="R108" i="32"/>
  <c r="E108" i="32"/>
  <c r="T108" i="32" s="1"/>
  <c r="S107" i="32"/>
  <c r="R107" i="32"/>
  <c r="E107" i="32"/>
  <c r="U107" i="32" s="1"/>
  <c r="S106" i="32"/>
  <c r="R106" i="32"/>
  <c r="E106" i="32"/>
  <c r="U106" i="32" s="1"/>
  <c r="S105" i="32"/>
  <c r="R105" i="32"/>
  <c r="E105" i="32"/>
  <c r="U105" i="32" s="1"/>
  <c r="T104" i="32"/>
  <c r="S104" i="32"/>
  <c r="R104" i="32"/>
  <c r="E104" i="32"/>
  <c r="U104" i="32" s="1"/>
  <c r="S103" i="32"/>
  <c r="R103" i="32"/>
  <c r="E103" i="32"/>
  <c r="U103" i="32" s="1"/>
  <c r="S102" i="32"/>
  <c r="R102" i="32"/>
  <c r="E102" i="32"/>
  <c r="U102" i="32" s="1"/>
  <c r="S101" i="32"/>
  <c r="R101" i="32"/>
  <c r="E101" i="32"/>
  <c r="U101" i="32" s="1"/>
  <c r="S100" i="32"/>
  <c r="R100" i="32"/>
  <c r="E100" i="32"/>
  <c r="U100" i="32" s="1"/>
  <c r="S99" i="32"/>
  <c r="R99" i="32"/>
  <c r="E99" i="32"/>
  <c r="U99" i="32" s="1"/>
  <c r="S98" i="32"/>
  <c r="R98" i="32"/>
  <c r="E98" i="32"/>
  <c r="U98" i="32" s="1"/>
  <c r="S97" i="32"/>
  <c r="R97" i="32"/>
  <c r="E97" i="32"/>
  <c r="U97" i="32" s="1"/>
  <c r="S96" i="32"/>
  <c r="R96" i="32"/>
  <c r="E96" i="32"/>
  <c r="U96" i="32" s="1"/>
  <c r="W95" i="32"/>
  <c r="W112" i="32" s="1"/>
  <c r="V95" i="32"/>
  <c r="V112" i="32" s="1"/>
  <c r="M95" i="32"/>
  <c r="M112" i="32" s="1"/>
  <c r="S112" i="32" s="1"/>
  <c r="L95" i="32"/>
  <c r="L112" i="32" s="1"/>
  <c r="R112" i="32" s="1"/>
  <c r="K95" i="32"/>
  <c r="K112" i="32" s="1"/>
  <c r="J95" i="32"/>
  <c r="J112" i="32" s="1"/>
  <c r="I95" i="32"/>
  <c r="I112" i="32" s="1"/>
  <c r="H95" i="32"/>
  <c r="H112" i="32" s="1"/>
  <c r="G95" i="32"/>
  <c r="G112" i="32" s="1"/>
  <c r="F95" i="32"/>
  <c r="F112" i="32" s="1"/>
  <c r="D95" i="32"/>
  <c r="D112" i="32" s="1"/>
  <c r="C95" i="32"/>
  <c r="C112" i="32" s="1"/>
  <c r="B95" i="32"/>
  <c r="B112" i="32" s="1"/>
  <c r="W113" i="33"/>
  <c r="V113" i="33"/>
  <c r="Q113" i="33"/>
  <c r="P113" i="33"/>
  <c r="O113" i="33"/>
  <c r="N113" i="33"/>
  <c r="M113" i="33"/>
  <c r="S113" i="33" s="1"/>
  <c r="L113" i="33"/>
  <c r="R113" i="33" s="1"/>
  <c r="K113" i="33"/>
  <c r="J113" i="33"/>
  <c r="I113" i="33"/>
  <c r="H113" i="33"/>
  <c r="G113" i="33"/>
  <c r="F113" i="33"/>
  <c r="E113" i="33"/>
  <c r="U113" i="33" s="1"/>
  <c r="D113" i="33"/>
  <c r="C113" i="33"/>
  <c r="B113" i="33"/>
  <c r="Q112" i="33"/>
  <c r="P112" i="33"/>
  <c r="O112" i="33"/>
  <c r="N112" i="33"/>
  <c r="U111" i="33"/>
  <c r="T111" i="33"/>
  <c r="S111" i="33"/>
  <c r="R111" i="33"/>
  <c r="S110" i="33"/>
  <c r="R110" i="33"/>
  <c r="E110" i="33"/>
  <c r="U110" i="33" s="1"/>
  <c r="S109" i="33"/>
  <c r="R109" i="33"/>
  <c r="E109" i="33"/>
  <c r="U109" i="33" s="1"/>
  <c r="S108" i="33"/>
  <c r="R108" i="33"/>
  <c r="E108" i="33"/>
  <c r="U108" i="33" s="1"/>
  <c r="S107" i="33"/>
  <c r="R107" i="33"/>
  <c r="E107" i="33"/>
  <c r="U107" i="33" s="1"/>
  <c r="S106" i="33"/>
  <c r="R106" i="33"/>
  <c r="E106" i="33"/>
  <c r="U106" i="33" s="1"/>
  <c r="S105" i="33"/>
  <c r="R105" i="33"/>
  <c r="E105" i="33"/>
  <c r="U105" i="33" s="1"/>
  <c r="S104" i="33"/>
  <c r="R104" i="33"/>
  <c r="E104" i="33"/>
  <c r="U104" i="33" s="1"/>
  <c r="S103" i="33"/>
  <c r="R103" i="33"/>
  <c r="E103" i="33"/>
  <c r="S102" i="33"/>
  <c r="R102" i="33"/>
  <c r="E102" i="33"/>
  <c r="U102" i="33" s="1"/>
  <c r="S101" i="33"/>
  <c r="R101" i="33"/>
  <c r="E101" i="33"/>
  <c r="U101" i="33" s="1"/>
  <c r="S100" i="33"/>
  <c r="R100" i="33"/>
  <c r="E100" i="33"/>
  <c r="U100" i="33" s="1"/>
  <c r="S99" i="33"/>
  <c r="R99" i="33"/>
  <c r="E99" i="33"/>
  <c r="U99" i="33" s="1"/>
  <c r="S98" i="33"/>
  <c r="R98" i="33"/>
  <c r="E98" i="33"/>
  <c r="U98" i="33" s="1"/>
  <c r="S97" i="33"/>
  <c r="R97" i="33"/>
  <c r="E97" i="33"/>
  <c r="U97" i="33" s="1"/>
  <c r="S96" i="33"/>
  <c r="R96" i="33"/>
  <c r="E96" i="33"/>
  <c r="U96" i="33" s="1"/>
  <c r="W95" i="33"/>
  <c r="W112" i="33" s="1"/>
  <c r="V95" i="33"/>
  <c r="V112" i="33" s="1"/>
  <c r="M95" i="33"/>
  <c r="M112" i="33" s="1"/>
  <c r="S112" i="33" s="1"/>
  <c r="L95" i="33"/>
  <c r="L112" i="33" s="1"/>
  <c r="R112" i="33" s="1"/>
  <c r="K95" i="33"/>
  <c r="K112" i="33" s="1"/>
  <c r="J95" i="33"/>
  <c r="J112" i="33" s="1"/>
  <c r="I95" i="33"/>
  <c r="I112" i="33" s="1"/>
  <c r="H95" i="33"/>
  <c r="H112" i="33" s="1"/>
  <c r="G95" i="33"/>
  <c r="G112" i="33" s="1"/>
  <c r="F95" i="33"/>
  <c r="F112" i="33" s="1"/>
  <c r="D95" i="33"/>
  <c r="D112" i="33" s="1"/>
  <c r="C95" i="33"/>
  <c r="C112" i="33" s="1"/>
  <c r="B95" i="33"/>
  <c r="B112" i="33" s="1"/>
  <c r="W113" i="34"/>
  <c r="V113" i="34"/>
  <c r="Q113" i="34"/>
  <c r="P113" i="34"/>
  <c r="O113" i="34"/>
  <c r="N113" i="34"/>
  <c r="M113" i="34"/>
  <c r="S113" i="34" s="1"/>
  <c r="L113" i="34"/>
  <c r="R113" i="34" s="1"/>
  <c r="K113" i="34"/>
  <c r="J113" i="34"/>
  <c r="I113" i="34"/>
  <c r="H113" i="34"/>
  <c r="G113" i="34"/>
  <c r="F113" i="34"/>
  <c r="E113" i="34"/>
  <c r="D113" i="34"/>
  <c r="C113" i="34"/>
  <c r="B113" i="34"/>
  <c r="Q112" i="34"/>
  <c r="P112" i="34"/>
  <c r="O112" i="34"/>
  <c r="N112" i="34"/>
  <c r="U111" i="34"/>
  <c r="T111" i="34"/>
  <c r="S111" i="34"/>
  <c r="R111" i="34"/>
  <c r="S110" i="34"/>
  <c r="R110" i="34"/>
  <c r="E110" i="34"/>
  <c r="U110" i="34" s="1"/>
  <c r="S109" i="34"/>
  <c r="R109" i="34"/>
  <c r="E109" i="34"/>
  <c r="U109" i="34" s="1"/>
  <c r="S108" i="34"/>
  <c r="R108" i="34"/>
  <c r="E108" i="34"/>
  <c r="U108" i="34" s="1"/>
  <c r="S107" i="34"/>
  <c r="R107" i="34"/>
  <c r="E107" i="34"/>
  <c r="U107" i="34" s="1"/>
  <c r="S106" i="34"/>
  <c r="R106" i="34"/>
  <c r="E106" i="34"/>
  <c r="U106" i="34" s="1"/>
  <c r="S105" i="34"/>
  <c r="R105" i="34"/>
  <c r="E105" i="34"/>
  <c r="U105" i="34" s="1"/>
  <c r="S104" i="34"/>
  <c r="R104" i="34"/>
  <c r="E104" i="34"/>
  <c r="U104" i="34" s="1"/>
  <c r="S103" i="34"/>
  <c r="R103" i="34"/>
  <c r="E103" i="34"/>
  <c r="U103" i="34" s="1"/>
  <c r="S102" i="34"/>
  <c r="R102" i="34"/>
  <c r="E102" i="34"/>
  <c r="U102" i="34" s="1"/>
  <c r="S101" i="34"/>
  <c r="R101" i="34"/>
  <c r="E101" i="34"/>
  <c r="U101" i="34" s="1"/>
  <c r="S100" i="34"/>
  <c r="R100" i="34"/>
  <c r="E100" i="34"/>
  <c r="U100" i="34" s="1"/>
  <c r="S99" i="34"/>
  <c r="R99" i="34"/>
  <c r="E99" i="34"/>
  <c r="S98" i="34"/>
  <c r="R98" i="34"/>
  <c r="E98" i="34"/>
  <c r="U98" i="34" s="1"/>
  <c r="S97" i="34"/>
  <c r="R97" i="34"/>
  <c r="E97" i="34"/>
  <c r="U97" i="34" s="1"/>
  <c r="S96" i="34"/>
  <c r="R96" i="34"/>
  <c r="E96" i="34"/>
  <c r="U96" i="34" s="1"/>
  <c r="W95" i="34"/>
  <c r="W112" i="34" s="1"/>
  <c r="V95" i="34"/>
  <c r="V112" i="34" s="1"/>
  <c r="S95" i="34"/>
  <c r="M95" i="34"/>
  <c r="M112" i="34" s="1"/>
  <c r="S112" i="34" s="1"/>
  <c r="L95" i="34"/>
  <c r="L112" i="34" s="1"/>
  <c r="R112" i="34" s="1"/>
  <c r="K95" i="34"/>
  <c r="K112" i="34" s="1"/>
  <c r="J95" i="34"/>
  <c r="J112" i="34" s="1"/>
  <c r="I95" i="34"/>
  <c r="I112" i="34" s="1"/>
  <c r="H95" i="34"/>
  <c r="H112" i="34" s="1"/>
  <c r="G95" i="34"/>
  <c r="G112" i="34" s="1"/>
  <c r="F95" i="34"/>
  <c r="F112" i="34" s="1"/>
  <c r="D95" i="34"/>
  <c r="D112" i="34" s="1"/>
  <c r="C95" i="34"/>
  <c r="C112" i="34" s="1"/>
  <c r="B95" i="34"/>
  <c r="B112" i="34" s="1"/>
  <c r="W113" i="35"/>
  <c r="V113" i="35"/>
  <c r="Q113" i="35"/>
  <c r="P113" i="35"/>
  <c r="O113" i="35"/>
  <c r="N113" i="35"/>
  <c r="M113" i="35"/>
  <c r="S113" i="35" s="1"/>
  <c r="L113" i="35"/>
  <c r="R113" i="35" s="1"/>
  <c r="K113" i="35"/>
  <c r="J113" i="35"/>
  <c r="I113" i="35"/>
  <c r="H113" i="35"/>
  <c r="G113" i="35"/>
  <c r="F113" i="35"/>
  <c r="E113" i="35"/>
  <c r="U113" i="35" s="1"/>
  <c r="D113" i="35"/>
  <c r="C113" i="35"/>
  <c r="B113" i="35"/>
  <c r="Q112" i="35"/>
  <c r="P112" i="35"/>
  <c r="O112" i="35"/>
  <c r="N112" i="35"/>
  <c r="U111" i="35"/>
  <c r="T111" i="35"/>
  <c r="S111" i="35"/>
  <c r="R111" i="35"/>
  <c r="S110" i="35"/>
  <c r="R110" i="35"/>
  <c r="E110" i="35"/>
  <c r="U110" i="35" s="1"/>
  <c r="S109" i="35"/>
  <c r="R109" i="35"/>
  <c r="E109" i="35"/>
  <c r="U109" i="35" s="1"/>
  <c r="S108" i="35"/>
  <c r="R108" i="35"/>
  <c r="E108" i="35"/>
  <c r="U108" i="35" s="1"/>
  <c r="S107" i="35"/>
  <c r="R107" i="35"/>
  <c r="E107" i="35"/>
  <c r="U107" i="35" s="1"/>
  <c r="S106" i="35"/>
  <c r="R106" i="35"/>
  <c r="E106" i="35"/>
  <c r="U106" i="35" s="1"/>
  <c r="S105" i="35"/>
  <c r="R105" i="35"/>
  <c r="E105" i="35"/>
  <c r="U105" i="35" s="1"/>
  <c r="S104" i="35"/>
  <c r="R104" i="35"/>
  <c r="E104" i="35"/>
  <c r="U104" i="35" s="1"/>
  <c r="S103" i="35"/>
  <c r="R103" i="35"/>
  <c r="E103" i="35"/>
  <c r="U103" i="35" s="1"/>
  <c r="S102" i="35"/>
  <c r="R102" i="35"/>
  <c r="E102" i="35"/>
  <c r="U102" i="35" s="1"/>
  <c r="S101" i="35"/>
  <c r="R101" i="35"/>
  <c r="E101" i="35"/>
  <c r="U101" i="35" s="1"/>
  <c r="S100" i="35"/>
  <c r="R100" i="35"/>
  <c r="E100" i="35"/>
  <c r="U100" i="35" s="1"/>
  <c r="S99" i="35"/>
  <c r="R99" i="35"/>
  <c r="E99" i="35"/>
  <c r="U99" i="35" s="1"/>
  <c r="S98" i="35"/>
  <c r="R98" i="35"/>
  <c r="E98" i="35"/>
  <c r="U98" i="35" s="1"/>
  <c r="S97" i="35"/>
  <c r="R97" i="35"/>
  <c r="E97" i="35"/>
  <c r="U97" i="35" s="1"/>
  <c r="S96" i="35"/>
  <c r="R96" i="35"/>
  <c r="E96" i="35"/>
  <c r="W95" i="35"/>
  <c r="W112" i="35" s="1"/>
  <c r="V95" i="35"/>
  <c r="V112" i="35" s="1"/>
  <c r="M95" i="35"/>
  <c r="M112" i="35" s="1"/>
  <c r="S112" i="35" s="1"/>
  <c r="L95" i="35"/>
  <c r="R95" i="35" s="1"/>
  <c r="K95" i="35"/>
  <c r="K112" i="35" s="1"/>
  <c r="J95" i="35"/>
  <c r="J112" i="35" s="1"/>
  <c r="I95" i="35"/>
  <c r="I112" i="35" s="1"/>
  <c r="H95" i="35"/>
  <c r="H112" i="35" s="1"/>
  <c r="G95" i="35"/>
  <c r="G112" i="35" s="1"/>
  <c r="F95" i="35"/>
  <c r="F112" i="35" s="1"/>
  <c r="D95" i="35"/>
  <c r="D112" i="35" s="1"/>
  <c r="C95" i="35"/>
  <c r="C112" i="35" s="1"/>
  <c r="B95" i="35"/>
  <c r="B112" i="35" s="1"/>
  <c r="W113" i="36"/>
  <c r="V113" i="36"/>
  <c r="R113" i="36"/>
  <c r="Q113" i="36"/>
  <c r="P113" i="36"/>
  <c r="O113" i="36"/>
  <c r="N113" i="36"/>
  <c r="M113" i="36"/>
  <c r="S113" i="36" s="1"/>
  <c r="L113" i="36"/>
  <c r="K113" i="36"/>
  <c r="J113" i="36"/>
  <c r="I113" i="36"/>
  <c r="H113" i="36"/>
  <c r="G113" i="36"/>
  <c r="F113" i="36"/>
  <c r="E113" i="36"/>
  <c r="U113" i="36" s="1"/>
  <c r="D113" i="36"/>
  <c r="C113" i="36"/>
  <c r="B113" i="36"/>
  <c r="Q112" i="36"/>
  <c r="P112" i="36"/>
  <c r="O112" i="36"/>
  <c r="N112" i="36"/>
  <c r="U111" i="36"/>
  <c r="T111" i="36"/>
  <c r="S111" i="36"/>
  <c r="R111" i="36"/>
  <c r="S110" i="36"/>
  <c r="R110" i="36"/>
  <c r="E110" i="36"/>
  <c r="U110" i="36" s="1"/>
  <c r="S109" i="36"/>
  <c r="R109" i="36"/>
  <c r="E109" i="36"/>
  <c r="U109" i="36" s="1"/>
  <c r="S108" i="36"/>
  <c r="R108" i="36"/>
  <c r="E108" i="36"/>
  <c r="S107" i="36"/>
  <c r="R107" i="36"/>
  <c r="E107" i="36"/>
  <c r="U107" i="36" s="1"/>
  <c r="S106" i="36"/>
  <c r="R106" i="36"/>
  <c r="E106" i="36"/>
  <c r="U106" i="36" s="1"/>
  <c r="S105" i="36"/>
  <c r="R105" i="36"/>
  <c r="E105" i="36"/>
  <c r="U105" i="36" s="1"/>
  <c r="S104" i="36"/>
  <c r="R104" i="36"/>
  <c r="E104" i="36"/>
  <c r="U104" i="36" s="1"/>
  <c r="S103" i="36"/>
  <c r="R103" i="36"/>
  <c r="E103" i="36"/>
  <c r="U103" i="36" s="1"/>
  <c r="S102" i="36"/>
  <c r="R102" i="36"/>
  <c r="E102" i="36"/>
  <c r="U102" i="36" s="1"/>
  <c r="S101" i="36"/>
  <c r="R101" i="36"/>
  <c r="E101" i="36"/>
  <c r="U101" i="36" s="1"/>
  <c r="S100" i="36"/>
  <c r="R100" i="36"/>
  <c r="E100" i="36"/>
  <c r="U100" i="36" s="1"/>
  <c r="S99" i="36"/>
  <c r="R99" i="36"/>
  <c r="E99" i="36"/>
  <c r="U99" i="36" s="1"/>
  <c r="S98" i="36"/>
  <c r="R98" i="36"/>
  <c r="E98" i="36"/>
  <c r="U98" i="36" s="1"/>
  <c r="S97" i="36"/>
  <c r="R97" i="36"/>
  <c r="E97" i="36"/>
  <c r="U97" i="36" s="1"/>
  <c r="S96" i="36"/>
  <c r="R96" i="36"/>
  <c r="E96" i="36"/>
  <c r="U96" i="36" s="1"/>
  <c r="W95" i="36"/>
  <c r="W112" i="36" s="1"/>
  <c r="V95" i="36"/>
  <c r="V112" i="36" s="1"/>
  <c r="M95" i="36"/>
  <c r="S95" i="36" s="1"/>
  <c r="L95" i="36"/>
  <c r="L112" i="36" s="1"/>
  <c r="R112" i="36" s="1"/>
  <c r="K95" i="36"/>
  <c r="K112" i="36" s="1"/>
  <c r="J95" i="36"/>
  <c r="J112" i="36" s="1"/>
  <c r="I95" i="36"/>
  <c r="I112" i="36" s="1"/>
  <c r="H95" i="36"/>
  <c r="H112" i="36" s="1"/>
  <c r="G95" i="36"/>
  <c r="G112" i="36" s="1"/>
  <c r="F95" i="36"/>
  <c r="F112" i="36" s="1"/>
  <c r="D95" i="36"/>
  <c r="D112" i="36" s="1"/>
  <c r="C95" i="36"/>
  <c r="C112" i="36" s="1"/>
  <c r="B95" i="36"/>
  <c r="B112" i="36" s="1"/>
  <c r="W113" i="37"/>
  <c r="V113" i="37"/>
  <c r="Q113" i="37"/>
  <c r="P113" i="37"/>
  <c r="O113" i="37"/>
  <c r="N113" i="37"/>
  <c r="M113" i="37"/>
  <c r="S113" i="37" s="1"/>
  <c r="L113" i="37"/>
  <c r="R113" i="37" s="1"/>
  <c r="K113" i="37"/>
  <c r="J113" i="37"/>
  <c r="I113" i="37"/>
  <c r="H113" i="37"/>
  <c r="G113" i="37"/>
  <c r="F113" i="37"/>
  <c r="E113" i="37"/>
  <c r="U113" i="37" s="1"/>
  <c r="D113" i="37"/>
  <c r="C113" i="37"/>
  <c r="B113" i="37"/>
  <c r="Q112" i="37"/>
  <c r="P112" i="37"/>
  <c r="O112" i="37"/>
  <c r="N112" i="37"/>
  <c r="U111" i="37"/>
  <c r="T111" i="37"/>
  <c r="S111" i="37"/>
  <c r="R111" i="37"/>
  <c r="S110" i="37"/>
  <c r="R110" i="37"/>
  <c r="E110" i="37"/>
  <c r="U110" i="37" s="1"/>
  <c r="S109" i="37"/>
  <c r="R109" i="37"/>
  <c r="E109" i="37"/>
  <c r="U109" i="37" s="1"/>
  <c r="S108" i="37"/>
  <c r="R108" i="37"/>
  <c r="E108" i="37"/>
  <c r="U108" i="37" s="1"/>
  <c r="S107" i="37"/>
  <c r="R107" i="37"/>
  <c r="E107" i="37"/>
  <c r="S106" i="37"/>
  <c r="R106" i="37"/>
  <c r="E106" i="37"/>
  <c r="U106" i="37" s="1"/>
  <c r="S105" i="37"/>
  <c r="R105" i="37"/>
  <c r="E105" i="37"/>
  <c r="U105" i="37" s="1"/>
  <c r="S104" i="37"/>
  <c r="R104" i="37"/>
  <c r="E104" i="37"/>
  <c r="U104" i="37" s="1"/>
  <c r="S103" i="37"/>
  <c r="R103" i="37"/>
  <c r="E103" i="37"/>
  <c r="U103" i="37" s="1"/>
  <c r="S102" i="37"/>
  <c r="R102" i="37"/>
  <c r="E102" i="37"/>
  <c r="U102" i="37" s="1"/>
  <c r="S101" i="37"/>
  <c r="R101" i="37"/>
  <c r="E101" i="37"/>
  <c r="U101" i="37" s="1"/>
  <c r="S100" i="37"/>
  <c r="R100" i="37"/>
  <c r="E100" i="37"/>
  <c r="U100" i="37" s="1"/>
  <c r="S99" i="37"/>
  <c r="R99" i="37"/>
  <c r="E99" i="37"/>
  <c r="U99" i="37" s="1"/>
  <c r="S98" i="37"/>
  <c r="R98" i="37"/>
  <c r="E98" i="37"/>
  <c r="U98" i="37" s="1"/>
  <c r="S97" i="37"/>
  <c r="R97" i="37"/>
  <c r="E97" i="37"/>
  <c r="U97" i="37" s="1"/>
  <c r="S96" i="37"/>
  <c r="R96" i="37"/>
  <c r="E96" i="37"/>
  <c r="U96" i="37" s="1"/>
  <c r="W95" i="37"/>
  <c r="W112" i="37" s="1"/>
  <c r="V95" i="37"/>
  <c r="V112" i="37" s="1"/>
  <c r="M95" i="37"/>
  <c r="S95" i="37" s="1"/>
  <c r="L95" i="37"/>
  <c r="L112" i="37" s="1"/>
  <c r="R112" i="37" s="1"/>
  <c r="K95" i="37"/>
  <c r="K112" i="37" s="1"/>
  <c r="J95" i="37"/>
  <c r="J112" i="37" s="1"/>
  <c r="I95" i="37"/>
  <c r="I112" i="37" s="1"/>
  <c r="H95" i="37"/>
  <c r="H112" i="37" s="1"/>
  <c r="G95" i="37"/>
  <c r="G112" i="37" s="1"/>
  <c r="F95" i="37"/>
  <c r="F112" i="37" s="1"/>
  <c r="D95" i="37"/>
  <c r="D112" i="37" s="1"/>
  <c r="C95" i="37"/>
  <c r="C112" i="37" s="1"/>
  <c r="B95" i="37"/>
  <c r="B112" i="37" s="1"/>
  <c r="W113" i="38"/>
  <c r="V113" i="38"/>
  <c r="Q113" i="38"/>
  <c r="P113" i="38"/>
  <c r="O113" i="38"/>
  <c r="N113" i="38"/>
  <c r="M113" i="38"/>
  <c r="S113" i="38" s="1"/>
  <c r="L113" i="38"/>
  <c r="R113" i="38" s="1"/>
  <c r="K113" i="38"/>
  <c r="J113" i="38"/>
  <c r="I113" i="38"/>
  <c r="H113" i="38"/>
  <c r="G113" i="38"/>
  <c r="F113" i="38"/>
  <c r="E113" i="38"/>
  <c r="U113" i="38" s="1"/>
  <c r="D113" i="38"/>
  <c r="C113" i="38"/>
  <c r="B113" i="38"/>
  <c r="Q112" i="38"/>
  <c r="P112" i="38"/>
  <c r="O112" i="38"/>
  <c r="N112" i="38"/>
  <c r="U111" i="38"/>
  <c r="T111" i="38"/>
  <c r="S111" i="38"/>
  <c r="R111" i="38"/>
  <c r="S110" i="38"/>
  <c r="R110" i="38"/>
  <c r="E110" i="38"/>
  <c r="T110" i="38" s="1"/>
  <c r="S109" i="38"/>
  <c r="R109" i="38"/>
  <c r="E109" i="38"/>
  <c r="U109" i="38" s="1"/>
  <c r="S108" i="38"/>
  <c r="R108" i="38"/>
  <c r="E108" i="38"/>
  <c r="U108" i="38" s="1"/>
  <c r="S107" i="38"/>
  <c r="R107" i="38"/>
  <c r="E107" i="38"/>
  <c r="U107" i="38" s="1"/>
  <c r="S106" i="38"/>
  <c r="R106" i="38"/>
  <c r="E106" i="38"/>
  <c r="T106" i="38" s="1"/>
  <c r="S105" i="38"/>
  <c r="R105" i="38"/>
  <c r="E105" i="38"/>
  <c r="U105" i="38" s="1"/>
  <c r="S104" i="38"/>
  <c r="R104" i="38"/>
  <c r="E104" i="38"/>
  <c r="U104" i="38" s="1"/>
  <c r="S103" i="38"/>
  <c r="R103" i="38"/>
  <c r="E103" i="38"/>
  <c r="U103" i="38" s="1"/>
  <c r="S102" i="38"/>
  <c r="R102" i="38"/>
  <c r="E102" i="38"/>
  <c r="T102" i="38" s="1"/>
  <c r="S101" i="38"/>
  <c r="R101" i="38"/>
  <c r="E101" i="38"/>
  <c r="U101" i="38" s="1"/>
  <c r="S100" i="38"/>
  <c r="R100" i="38"/>
  <c r="E100" i="38"/>
  <c r="U100" i="38" s="1"/>
  <c r="S99" i="38"/>
  <c r="R99" i="38"/>
  <c r="E99" i="38"/>
  <c r="U99" i="38" s="1"/>
  <c r="S98" i="38"/>
  <c r="R98" i="38"/>
  <c r="E98" i="38"/>
  <c r="T98" i="38" s="1"/>
  <c r="S97" i="38"/>
  <c r="R97" i="38"/>
  <c r="E97" i="38"/>
  <c r="U97" i="38" s="1"/>
  <c r="S96" i="38"/>
  <c r="R96" i="38"/>
  <c r="E96" i="38"/>
  <c r="U96" i="38" s="1"/>
  <c r="W95" i="38"/>
  <c r="W112" i="38" s="1"/>
  <c r="V95" i="38"/>
  <c r="V112" i="38" s="1"/>
  <c r="R95" i="38"/>
  <c r="M95" i="38"/>
  <c r="M112" i="38" s="1"/>
  <c r="S112" i="38" s="1"/>
  <c r="L95" i="38"/>
  <c r="L112" i="38" s="1"/>
  <c r="R112" i="38" s="1"/>
  <c r="K95" i="38"/>
  <c r="K112" i="38" s="1"/>
  <c r="J95" i="38"/>
  <c r="J112" i="38" s="1"/>
  <c r="I95" i="38"/>
  <c r="I112" i="38" s="1"/>
  <c r="H95" i="38"/>
  <c r="H112" i="38" s="1"/>
  <c r="G95" i="38"/>
  <c r="G112" i="38" s="1"/>
  <c r="F95" i="38"/>
  <c r="F112" i="38" s="1"/>
  <c r="D95" i="38"/>
  <c r="D112" i="38" s="1"/>
  <c r="C95" i="38"/>
  <c r="C112" i="38" s="1"/>
  <c r="B95" i="38"/>
  <c r="B112" i="38" s="1"/>
  <c r="W113" i="39"/>
  <c r="V113" i="39"/>
  <c r="Q113" i="39"/>
  <c r="P113" i="39"/>
  <c r="O113" i="39"/>
  <c r="N113" i="39"/>
  <c r="M113" i="39"/>
  <c r="S113" i="39" s="1"/>
  <c r="L113" i="39"/>
  <c r="R113" i="39" s="1"/>
  <c r="K113" i="39"/>
  <c r="J113" i="39"/>
  <c r="I113" i="39"/>
  <c r="H113" i="39"/>
  <c r="G113" i="39"/>
  <c r="F113" i="39"/>
  <c r="E113" i="39"/>
  <c r="U113" i="39" s="1"/>
  <c r="D113" i="39"/>
  <c r="C113" i="39"/>
  <c r="B113" i="39"/>
  <c r="Q112" i="39"/>
  <c r="P112" i="39"/>
  <c r="O112" i="39"/>
  <c r="N112" i="39"/>
  <c r="U111" i="39"/>
  <c r="T111" i="39"/>
  <c r="S111" i="39"/>
  <c r="R111" i="39"/>
  <c r="S110" i="39"/>
  <c r="R110" i="39"/>
  <c r="E110" i="39"/>
  <c r="U110" i="39" s="1"/>
  <c r="S109" i="39"/>
  <c r="R109" i="39"/>
  <c r="E109" i="39"/>
  <c r="U109" i="39" s="1"/>
  <c r="S108" i="39"/>
  <c r="R108" i="39"/>
  <c r="E108" i="39"/>
  <c r="U108" i="39" s="1"/>
  <c r="S107" i="39"/>
  <c r="R107" i="39"/>
  <c r="E107" i="39"/>
  <c r="T107" i="39" s="1"/>
  <c r="S106" i="39"/>
  <c r="R106" i="39"/>
  <c r="E106" i="39"/>
  <c r="U106" i="39" s="1"/>
  <c r="S105" i="39"/>
  <c r="R105" i="39"/>
  <c r="E105" i="39"/>
  <c r="U105" i="39" s="1"/>
  <c r="S104" i="39"/>
  <c r="R104" i="39"/>
  <c r="E104" i="39"/>
  <c r="U104" i="39" s="1"/>
  <c r="S103" i="39"/>
  <c r="R103" i="39"/>
  <c r="E103" i="39"/>
  <c r="T103" i="39" s="1"/>
  <c r="S102" i="39"/>
  <c r="R102" i="39"/>
  <c r="E102" i="39"/>
  <c r="U102" i="39" s="1"/>
  <c r="S101" i="39"/>
  <c r="R101" i="39"/>
  <c r="E101" i="39"/>
  <c r="U101" i="39" s="1"/>
  <c r="S100" i="39"/>
  <c r="R100" i="39"/>
  <c r="E100" i="39"/>
  <c r="U100" i="39" s="1"/>
  <c r="S99" i="39"/>
  <c r="R99" i="39"/>
  <c r="E99" i="39"/>
  <c r="T99" i="39" s="1"/>
  <c r="S98" i="39"/>
  <c r="R98" i="39"/>
  <c r="E98" i="39"/>
  <c r="U98" i="39" s="1"/>
  <c r="S97" i="39"/>
  <c r="R97" i="39"/>
  <c r="E97" i="39"/>
  <c r="U97" i="39" s="1"/>
  <c r="S96" i="39"/>
  <c r="R96" i="39"/>
  <c r="E96" i="39"/>
  <c r="W95" i="39"/>
  <c r="W112" i="39" s="1"/>
  <c r="V95" i="39"/>
  <c r="V112" i="39" s="1"/>
  <c r="M95" i="39"/>
  <c r="M112" i="39" s="1"/>
  <c r="S112" i="39" s="1"/>
  <c r="L95" i="39"/>
  <c r="R95" i="39" s="1"/>
  <c r="K95" i="39"/>
  <c r="K112" i="39" s="1"/>
  <c r="J95" i="39"/>
  <c r="J112" i="39" s="1"/>
  <c r="I95" i="39"/>
  <c r="I112" i="39" s="1"/>
  <c r="H95" i="39"/>
  <c r="H112" i="39" s="1"/>
  <c r="G95" i="39"/>
  <c r="G112" i="39" s="1"/>
  <c r="F95" i="39"/>
  <c r="F112" i="39" s="1"/>
  <c r="D95" i="39"/>
  <c r="D112" i="39" s="1"/>
  <c r="C95" i="39"/>
  <c r="C112" i="39" s="1"/>
  <c r="B95" i="39"/>
  <c r="B112" i="39" s="1"/>
  <c r="W113" i="40"/>
  <c r="V113" i="40"/>
  <c r="Q113" i="40"/>
  <c r="P113" i="40"/>
  <c r="O113" i="40"/>
  <c r="N113" i="40"/>
  <c r="M113" i="40"/>
  <c r="S113" i="40" s="1"/>
  <c r="L113" i="40"/>
  <c r="R113" i="40" s="1"/>
  <c r="K113" i="40"/>
  <c r="J113" i="40"/>
  <c r="I113" i="40"/>
  <c r="H113" i="40"/>
  <c r="G113" i="40"/>
  <c r="F113" i="40"/>
  <c r="E113" i="40"/>
  <c r="T113" i="40" s="1"/>
  <c r="D113" i="40"/>
  <c r="C113" i="40"/>
  <c r="B113" i="40"/>
  <c r="Q112" i="40"/>
  <c r="P112" i="40"/>
  <c r="O112" i="40"/>
  <c r="N112" i="40"/>
  <c r="U111" i="40"/>
  <c r="T111" i="40"/>
  <c r="S111" i="40"/>
  <c r="R111" i="40"/>
  <c r="S110" i="40"/>
  <c r="R110" i="40"/>
  <c r="E110" i="40"/>
  <c r="U110" i="40" s="1"/>
  <c r="S109" i="40"/>
  <c r="R109" i="40"/>
  <c r="E109" i="40"/>
  <c r="U109" i="40" s="1"/>
  <c r="S108" i="40"/>
  <c r="R108" i="40"/>
  <c r="E108" i="40"/>
  <c r="T108" i="40" s="1"/>
  <c r="S107" i="40"/>
  <c r="R107" i="40"/>
  <c r="E107" i="40"/>
  <c r="U107" i="40" s="1"/>
  <c r="S106" i="40"/>
  <c r="R106" i="40"/>
  <c r="E106" i="40"/>
  <c r="U106" i="40" s="1"/>
  <c r="S105" i="40"/>
  <c r="R105" i="40"/>
  <c r="E105" i="40"/>
  <c r="U105" i="40" s="1"/>
  <c r="S104" i="40"/>
  <c r="R104" i="40"/>
  <c r="E104" i="40"/>
  <c r="U104" i="40" s="1"/>
  <c r="S103" i="40"/>
  <c r="R103" i="40"/>
  <c r="E103" i="40"/>
  <c r="U103" i="40" s="1"/>
  <c r="S102" i="40"/>
  <c r="R102" i="40"/>
  <c r="E102" i="40"/>
  <c r="U102" i="40" s="1"/>
  <c r="S101" i="40"/>
  <c r="R101" i="40"/>
  <c r="E101" i="40"/>
  <c r="U101" i="40" s="1"/>
  <c r="S100" i="40"/>
  <c r="R100" i="40"/>
  <c r="E100" i="40"/>
  <c r="T100" i="40" s="1"/>
  <c r="S99" i="40"/>
  <c r="R99" i="40"/>
  <c r="E99" i="40"/>
  <c r="U99" i="40" s="1"/>
  <c r="S98" i="40"/>
  <c r="R98" i="40"/>
  <c r="E98" i="40"/>
  <c r="U98" i="40" s="1"/>
  <c r="S97" i="40"/>
  <c r="R97" i="40"/>
  <c r="E97" i="40"/>
  <c r="U97" i="40" s="1"/>
  <c r="S96" i="40"/>
  <c r="R96" i="40"/>
  <c r="E96" i="40"/>
  <c r="T96" i="40" s="1"/>
  <c r="W95" i="40"/>
  <c r="W112" i="40" s="1"/>
  <c r="V95" i="40"/>
  <c r="V112" i="40" s="1"/>
  <c r="M95" i="40"/>
  <c r="S95" i="40" s="1"/>
  <c r="L95" i="40"/>
  <c r="R95" i="40" s="1"/>
  <c r="K95" i="40"/>
  <c r="K112" i="40" s="1"/>
  <c r="J95" i="40"/>
  <c r="J112" i="40" s="1"/>
  <c r="I95" i="40"/>
  <c r="I112" i="40" s="1"/>
  <c r="H95" i="40"/>
  <c r="H112" i="40" s="1"/>
  <c r="G95" i="40"/>
  <c r="G112" i="40" s="1"/>
  <c r="F95" i="40"/>
  <c r="F112" i="40" s="1"/>
  <c r="D95" i="40"/>
  <c r="D112" i="40" s="1"/>
  <c r="C95" i="40"/>
  <c r="C112" i="40" s="1"/>
  <c r="B95" i="40"/>
  <c r="B112" i="40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T109" i="1"/>
  <c r="S109" i="1"/>
  <c r="R109" i="1"/>
  <c r="E109" i="1"/>
  <c r="U109" i="1" s="1"/>
  <c r="S108" i="1"/>
  <c r="R108" i="1"/>
  <c r="E108" i="1"/>
  <c r="T107" i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S96" i="1"/>
  <c r="R96" i="1"/>
  <c r="E96" i="1"/>
  <c r="U96" i="1" s="1"/>
  <c r="W95" i="1"/>
  <c r="W112" i="1" s="1"/>
  <c r="V95" i="1"/>
  <c r="V112" i="1" s="1"/>
  <c r="R95" i="1"/>
  <c r="M95" i="1"/>
  <c r="M112" i="1" s="1"/>
  <c r="S112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E79" i="12"/>
  <c r="D79" i="12"/>
  <c r="C79" i="12"/>
  <c r="B79" i="12"/>
  <c r="A76" i="12"/>
  <c r="E83" i="13"/>
  <c r="E82" i="13"/>
  <c r="E81" i="13"/>
  <c r="E80" i="13"/>
  <c r="E79" i="13" s="1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E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E79" i="19"/>
  <c r="D79" i="19"/>
  <c r="C79" i="19"/>
  <c r="B79" i="19"/>
  <c r="A76" i="19"/>
  <c r="E83" i="20"/>
  <c r="E82" i="20"/>
  <c r="E81" i="20"/>
  <c r="E80" i="20"/>
  <c r="E79" i="20" s="1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E79" i="22"/>
  <c r="D79" i="22"/>
  <c r="C79" i="22"/>
  <c r="B79" i="22"/>
  <c r="A76" i="22"/>
  <c r="E83" i="23"/>
  <c r="E82" i="23"/>
  <c r="E81" i="23"/>
  <c r="E80" i="23"/>
  <c r="E79" i="23" s="1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25"/>
  <c r="E82" i="25"/>
  <c r="E81" i="25"/>
  <c r="E80" i="25"/>
  <c r="W79" i="25"/>
  <c r="V79" i="25"/>
  <c r="M79" i="25"/>
  <c r="L79" i="25"/>
  <c r="K79" i="25"/>
  <c r="J79" i="25"/>
  <c r="I79" i="25"/>
  <c r="H79" i="25"/>
  <c r="G79" i="25"/>
  <c r="F79" i="25"/>
  <c r="E79" i="25"/>
  <c r="D79" i="25"/>
  <c r="C79" i="25"/>
  <c r="B79" i="25"/>
  <c r="A76" i="25"/>
  <c r="E83" i="26"/>
  <c r="E82" i="26"/>
  <c r="E81" i="26"/>
  <c r="E80" i="26"/>
  <c r="W79" i="26"/>
  <c r="V79" i="26"/>
  <c r="M79" i="26"/>
  <c r="L79" i="26"/>
  <c r="K79" i="26"/>
  <c r="J79" i="26"/>
  <c r="I79" i="26"/>
  <c r="H79" i="26"/>
  <c r="G79" i="26"/>
  <c r="F79" i="26"/>
  <c r="D79" i="26"/>
  <c r="C79" i="26"/>
  <c r="B79" i="26"/>
  <c r="A76" i="26"/>
  <c r="E83" i="27"/>
  <c r="E82" i="27"/>
  <c r="E81" i="27"/>
  <c r="E80" i="27"/>
  <c r="W79" i="27"/>
  <c r="V79" i="27"/>
  <c r="M79" i="27"/>
  <c r="L79" i="27"/>
  <c r="K79" i="27"/>
  <c r="J79" i="27"/>
  <c r="I79" i="27"/>
  <c r="H79" i="27"/>
  <c r="G79" i="27"/>
  <c r="F79" i="27"/>
  <c r="E79" i="27"/>
  <c r="D79" i="27"/>
  <c r="C79" i="27"/>
  <c r="B79" i="27"/>
  <c r="A76" i="27"/>
  <c r="E83" i="28"/>
  <c r="E82" i="28"/>
  <c r="E81" i="28"/>
  <c r="E80" i="28"/>
  <c r="E79" i="28" s="1"/>
  <c r="W79" i="28"/>
  <c r="V79" i="28"/>
  <c r="M79" i="28"/>
  <c r="L79" i="28"/>
  <c r="K79" i="28"/>
  <c r="J79" i="28"/>
  <c r="I79" i="28"/>
  <c r="H79" i="28"/>
  <c r="G79" i="28"/>
  <c r="F79" i="28"/>
  <c r="D79" i="28"/>
  <c r="C79" i="28"/>
  <c r="B79" i="28"/>
  <c r="A76" i="28"/>
  <c r="E83" i="29"/>
  <c r="E82" i="29"/>
  <c r="E81" i="29"/>
  <c r="E80" i="29"/>
  <c r="W79" i="29"/>
  <c r="V79" i="29"/>
  <c r="M79" i="29"/>
  <c r="L79" i="29"/>
  <c r="K79" i="29"/>
  <c r="J79" i="29"/>
  <c r="I79" i="29"/>
  <c r="H79" i="29"/>
  <c r="G79" i="29"/>
  <c r="F79" i="29"/>
  <c r="D79" i="29"/>
  <c r="C79" i="29"/>
  <c r="B79" i="29"/>
  <c r="A76" i="29"/>
  <c r="E83" i="30"/>
  <c r="E82" i="30"/>
  <c r="E81" i="30"/>
  <c r="E80" i="30"/>
  <c r="W79" i="30"/>
  <c r="V79" i="30"/>
  <c r="M79" i="30"/>
  <c r="L79" i="30"/>
  <c r="K79" i="30"/>
  <c r="J79" i="30"/>
  <c r="I79" i="30"/>
  <c r="H79" i="30"/>
  <c r="G79" i="30"/>
  <c r="F79" i="30"/>
  <c r="E79" i="30"/>
  <c r="D79" i="30"/>
  <c r="C79" i="30"/>
  <c r="B79" i="30"/>
  <c r="A76" i="30"/>
  <c r="E83" i="31"/>
  <c r="E82" i="31"/>
  <c r="E81" i="31"/>
  <c r="E80" i="31"/>
  <c r="E79" i="31" s="1"/>
  <c r="W79" i="31"/>
  <c r="V79" i="31"/>
  <c r="M79" i="31"/>
  <c r="L79" i="31"/>
  <c r="K79" i="31"/>
  <c r="J79" i="31"/>
  <c r="I79" i="31"/>
  <c r="H79" i="31"/>
  <c r="G79" i="31"/>
  <c r="F79" i="31"/>
  <c r="D79" i="31"/>
  <c r="C79" i="31"/>
  <c r="B79" i="31"/>
  <c r="A76" i="31"/>
  <c r="E83" i="32"/>
  <c r="E82" i="32"/>
  <c r="E81" i="32"/>
  <c r="E80" i="32"/>
  <c r="W79" i="32"/>
  <c r="V79" i="32"/>
  <c r="M79" i="32"/>
  <c r="L79" i="32"/>
  <c r="K79" i="32"/>
  <c r="J79" i="32"/>
  <c r="I79" i="32"/>
  <c r="H79" i="32"/>
  <c r="G79" i="32"/>
  <c r="F79" i="32"/>
  <c r="D79" i="32"/>
  <c r="C79" i="32"/>
  <c r="B79" i="32"/>
  <c r="A76" i="32"/>
  <c r="E83" i="33"/>
  <c r="E82" i="33"/>
  <c r="E81" i="33"/>
  <c r="E80" i="33"/>
  <c r="W79" i="33"/>
  <c r="V79" i="33"/>
  <c r="M79" i="33"/>
  <c r="L79" i="33"/>
  <c r="K79" i="33"/>
  <c r="J79" i="33"/>
  <c r="I79" i="33"/>
  <c r="H79" i="33"/>
  <c r="G79" i="33"/>
  <c r="F79" i="33"/>
  <c r="E79" i="33"/>
  <c r="D79" i="33"/>
  <c r="C79" i="33"/>
  <c r="B79" i="33"/>
  <c r="A76" i="33"/>
  <c r="E83" i="34"/>
  <c r="E82" i="34"/>
  <c r="E81" i="34"/>
  <c r="E80" i="34"/>
  <c r="E79" i="34" s="1"/>
  <c r="W79" i="34"/>
  <c r="V79" i="34"/>
  <c r="M79" i="34"/>
  <c r="L79" i="34"/>
  <c r="K79" i="34"/>
  <c r="J79" i="34"/>
  <c r="I79" i="34"/>
  <c r="H79" i="34"/>
  <c r="G79" i="34"/>
  <c r="F79" i="34"/>
  <c r="D79" i="34"/>
  <c r="C79" i="34"/>
  <c r="B79" i="34"/>
  <c r="A76" i="34"/>
  <c r="E83" i="35"/>
  <c r="E82" i="35"/>
  <c r="E81" i="35"/>
  <c r="E80" i="35"/>
  <c r="W79" i="35"/>
  <c r="V79" i="35"/>
  <c r="M79" i="35"/>
  <c r="L79" i="35"/>
  <c r="K79" i="35"/>
  <c r="J79" i="35"/>
  <c r="I79" i="35"/>
  <c r="H79" i="35"/>
  <c r="G79" i="35"/>
  <c r="F79" i="35"/>
  <c r="D79" i="35"/>
  <c r="C79" i="35"/>
  <c r="B79" i="35"/>
  <c r="A76" i="35"/>
  <c r="E83" i="36"/>
  <c r="E82" i="36"/>
  <c r="E81" i="36"/>
  <c r="E80" i="36"/>
  <c r="W79" i="36"/>
  <c r="V79" i="36"/>
  <c r="M79" i="36"/>
  <c r="L79" i="36"/>
  <c r="K79" i="36"/>
  <c r="J79" i="36"/>
  <c r="I79" i="36"/>
  <c r="H79" i="36"/>
  <c r="G79" i="36"/>
  <c r="F79" i="36"/>
  <c r="D79" i="36"/>
  <c r="C79" i="36"/>
  <c r="B79" i="36"/>
  <c r="A76" i="36"/>
  <c r="E83" i="37"/>
  <c r="E82" i="37"/>
  <c r="E81" i="37"/>
  <c r="E80" i="37"/>
  <c r="E79" i="37" s="1"/>
  <c r="W79" i="37"/>
  <c r="V79" i="37"/>
  <c r="M79" i="37"/>
  <c r="L79" i="37"/>
  <c r="K79" i="37"/>
  <c r="J79" i="37"/>
  <c r="I79" i="37"/>
  <c r="H79" i="37"/>
  <c r="G79" i="37"/>
  <c r="F79" i="37"/>
  <c r="D79" i="37"/>
  <c r="C79" i="37"/>
  <c r="B79" i="37"/>
  <c r="A76" i="37"/>
  <c r="E83" i="38"/>
  <c r="E82" i="38"/>
  <c r="E81" i="38"/>
  <c r="E80" i="38"/>
  <c r="E79" i="38" s="1"/>
  <c r="W79" i="38"/>
  <c r="V79" i="38"/>
  <c r="M79" i="38"/>
  <c r="L79" i="38"/>
  <c r="K79" i="38"/>
  <c r="J79" i="38"/>
  <c r="I79" i="38"/>
  <c r="H79" i="38"/>
  <c r="G79" i="38"/>
  <c r="F79" i="38"/>
  <c r="D79" i="38"/>
  <c r="C79" i="38"/>
  <c r="B79" i="38"/>
  <c r="A76" i="38"/>
  <c r="E83" i="39"/>
  <c r="E82" i="39"/>
  <c r="E81" i="39"/>
  <c r="E79" i="39" s="1"/>
  <c r="E80" i="39"/>
  <c r="W79" i="39"/>
  <c r="V79" i="39"/>
  <c r="M79" i="39"/>
  <c r="L79" i="39"/>
  <c r="K79" i="39"/>
  <c r="J79" i="39"/>
  <c r="I79" i="39"/>
  <c r="H79" i="39"/>
  <c r="G79" i="39"/>
  <c r="F79" i="39"/>
  <c r="D79" i="39"/>
  <c r="C79" i="39"/>
  <c r="B79" i="39"/>
  <c r="A76" i="39"/>
  <c r="E83" i="40"/>
  <c r="E82" i="40"/>
  <c r="E81" i="40"/>
  <c r="E79" i="40" s="1"/>
  <c r="E80" i="40"/>
  <c r="W79" i="40"/>
  <c r="V79" i="40"/>
  <c r="M79" i="40"/>
  <c r="L79" i="40"/>
  <c r="K79" i="40"/>
  <c r="J79" i="40"/>
  <c r="I79" i="40"/>
  <c r="H79" i="40"/>
  <c r="G79" i="40"/>
  <c r="F79" i="40"/>
  <c r="D79" i="40"/>
  <c r="C79" i="40"/>
  <c r="B79" i="40"/>
  <c r="A76" i="40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40"/>
  <c r="R93" i="40"/>
  <c r="Q93" i="40"/>
  <c r="P93" i="40"/>
  <c r="E93" i="40"/>
  <c r="U93" i="40" s="1"/>
  <c r="S92" i="40"/>
  <c r="R92" i="40"/>
  <c r="Q92" i="40"/>
  <c r="P92" i="40"/>
  <c r="E92" i="40"/>
  <c r="U92" i="40" s="1"/>
  <c r="S91" i="40"/>
  <c r="R91" i="40"/>
  <c r="Q91" i="40"/>
  <c r="P91" i="40"/>
  <c r="E91" i="40"/>
  <c r="U91" i="40" s="1"/>
  <c r="S90" i="40"/>
  <c r="R90" i="40"/>
  <c r="Q90" i="40"/>
  <c r="P90" i="40"/>
  <c r="E90" i="40"/>
  <c r="T90" i="40" s="1"/>
  <c r="S89" i="40"/>
  <c r="R89" i="40"/>
  <c r="Q89" i="40"/>
  <c r="P89" i="40"/>
  <c r="E89" i="40"/>
  <c r="U89" i="40" s="1"/>
  <c r="S88" i="40"/>
  <c r="R88" i="40"/>
  <c r="Q88" i="40"/>
  <c r="P88" i="40"/>
  <c r="E88" i="40"/>
  <c r="U88" i="40" s="1"/>
  <c r="S87" i="40"/>
  <c r="R87" i="40"/>
  <c r="Q87" i="40"/>
  <c r="P87" i="40"/>
  <c r="E87" i="40"/>
  <c r="U87" i="40" s="1"/>
  <c r="S86" i="40"/>
  <c r="R86" i="40"/>
  <c r="Q86" i="40"/>
  <c r="P86" i="40"/>
  <c r="E86" i="40"/>
  <c r="T86" i="40" s="1"/>
  <c r="W72" i="40"/>
  <c r="V72" i="40"/>
  <c r="O72" i="40"/>
  <c r="N72" i="40"/>
  <c r="M72" i="40"/>
  <c r="L72" i="40"/>
  <c r="K72" i="40"/>
  <c r="S72" i="40" s="1"/>
  <c r="J72" i="40"/>
  <c r="I72" i="40"/>
  <c r="H72" i="40"/>
  <c r="G72" i="40"/>
  <c r="F72" i="40"/>
  <c r="C72" i="40"/>
  <c r="B72" i="40"/>
  <c r="W71" i="40"/>
  <c r="V71" i="40"/>
  <c r="O71" i="40"/>
  <c r="N71" i="40"/>
  <c r="M71" i="40"/>
  <c r="L71" i="40"/>
  <c r="K71" i="40"/>
  <c r="S71" i="40" s="1"/>
  <c r="J71" i="40"/>
  <c r="R71" i="40" s="1"/>
  <c r="I71" i="40"/>
  <c r="H71" i="40"/>
  <c r="G71" i="40"/>
  <c r="F71" i="40"/>
  <c r="C71" i="40"/>
  <c r="B71" i="40"/>
  <c r="W70" i="40"/>
  <c r="V70" i="40"/>
  <c r="O70" i="40"/>
  <c r="N70" i="40"/>
  <c r="M70" i="40"/>
  <c r="L70" i="40"/>
  <c r="K70" i="40"/>
  <c r="S70" i="40" s="1"/>
  <c r="J70" i="40"/>
  <c r="R70" i="40" s="1"/>
  <c r="I70" i="40"/>
  <c r="H70" i="40"/>
  <c r="P70" i="40" s="1"/>
  <c r="G70" i="40"/>
  <c r="F70" i="40"/>
  <c r="C70" i="40"/>
  <c r="B70" i="40"/>
  <c r="E70" i="40" s="1"/>
  <c r="S69" i="40"/>
  <c r="R69" i="40"/>
  <c r="Q69" i="40"/>
  <c r="P69" i="40"/>
  <c r="E69" i="40"/>
  <c r="U69" i="40" s="1"/>
  <c r="W67" i="40"/>
  <c r="V67" i="40"/>
  <c r="O67" i="40"/>
  <c r="N67" i="40"/>
  <c r="M67" i="40"/>
  <c r="L67" i="40"/>
  <c r="K67" i="40"/>
  <c r="S67" i="40" s="1"/>
  <c r="J67" i="40"/>
  <c r="I67" i="40"/>
  <c r="H67" i="40"/>
  <c r="P67" i="40" s="1"/>
  <c r="G67" i="40"/>
  <c r="F67" i="40"/>
  <c r="C67" i="40"/>
  <c r="B67" i="40"/>
  <c r="W66" i="40"/>
  <c r="V66" i="40"/>
  <c r="O66" i="40"/>
  <c r="N66" i="40"/>
  <c r="M66" i="40"/>
  <c r="L66" i="40"/>
  <c r="K66" i="40"/>
  <c r="S66" i="40" s="1"/>
  <c r="J66" i="40"/>
  <c r="I66" i="40"/>
  <c r="H66" i="40"/>
  <c r="G66" i="40"/>
  <c r="F66" i="40"/>
  <c r="C66" i="40"/>
  <c r="B66" i="40"/>
  <c r="E66" i="40" s="1"/>
  <c r="S65" i="40"/>
  <c r="R65" i="40"/>
  <c r="Q65" i="40"/>
  <c r="U65" i="40" s="1"/>
  <c r="P65" i="40"/>
  <c r="E65" i="40"/>
  <c r="T65" i="40" s="1"/>
  <c r="U64" i="40"/>
  <c r="S64" i="40"/>
  <c r="R64" i="40"/>
  <c r="Q64" i="40"/>
  <c r="P64" i="40"/>
  <c r="E64" i="40"/>
  <c r="T64" i="40" s="1"/>
  <c r="S63" i="40"/>
  <c r="R63" i="40"/>
  <c r="Q63" i="40"/>
  <c r="P63" i="40"/>
  <c r="E63" i="40"/>
  <c r="U63" i="40" s="1"/>
  <c r="S62" i="40"/>
  <c r="R62" i="40"/>
  <c r="Q62" i="40"/>
  <c r="P62" i="40"/>
  <c r="E62" i="40"/>
  <c r="U62" i="40" s="1"/>
  <c r="S61" i="40"/>
  <c r="R61" i="40"/>
  <c r="Q61" i="40"/>
  <c r="P61" i="40"/>
  <c r="E61" i="40"/>
  <c r="U61" i="40" s="1"/>
  <c r="V59" i="40"/>
  <c r="O59" i="40"/>
  <c r="N59" i="40"/>
  <c r="M59" i="40"/>
  <c r="L59" i="40"/>
  <c r="K59" i="40"/>
  <c r="S59" i="40" s="1"/>
  <c r="J59" i="40"/>
  <c r="R59" i="40" s="1"/>
  <c r="I59" i="40"/>
  <c r="H59" i="40"/>
  <c r="G59" i="40"/>
  <c r="F59" i="40"/>
  <c r="C59" i="40"/>
  <c r="B59" i="40"/>
  <c r="S58" i="40"/>
  <c r="R58" i="40"/>
  <c r="Q58" i="40"/>
  <c r="P58" i="40"/>
  <c r="E58" i="40"/>
  <c r="U58" i="40" s="1"/>
  <c r="S57" i="40"/>
  <c r="R57" i="40"/>
  <c r="Q57" i="40"/>
  <c r="P57" i="40"/>
  <c r="E57" i="40"/>
  <c r="T57" i="40" s="1"/>
  <c r="S56" i="40"/>
  <c r="R56" i="40"/>
  <c r="Q56" i="40"/>
  <c r="P56" i="40"/>
  <c r="E56" i="40"/>
  <c r="S55" i="40"/>
  <c r="R55" i="40"/>
  <c r="Q55" i="40"/>
  <c r="P55" i="40"/>
  <c r="E55" i="40"/>
  <c r="U55" i="40" s="1"/>
  <c r="W53" i="40"/>
  <c r="V53" i="40"/>
  <c r="O53" i="40"/>
  <c r="N53" i="40"/>
  <c r="M53" i="40"/>
  <c r="L53" i="40"/>
  <c r="K53" i="40"/>
  <c r="S53" i="40" s="1"/>
  <c r="J53" i="40"/>
  <c r="R53" i="40" s="1"/>
  <c r="I53" i="40"/>
  <c r="H53" i="40"/>
  <c r="G53" i="40"/>
  <c r="F53" i="40"/>
  <c r="C53" i="40"/>
  <c r="B53" i="40"/>
  <c r="S52" i="40"/>
  <c r="R52" i="40"/>
  <c r="Q52" i="40"/>
  <c r="P52" i="40"/>
  <c r="E52" i="40"/>
  <c r="T52" i="40" s="1"/>
  <c r="T51" i="40"/>
  <c r="S51" i="40"/>
  <c r="R51" i="40"/>
  <c r="Q51" i="40"/>
  <c r="P51" i="40"/>
  <c r="E51" i="40"/>
  <c r="U51" i="40" s="1"/>
  <c r="S50" i="40"/>
  <c r="R50" i="40"/>
  <c r="Q50" i="40"/>
  <c r="P50" i="40"/>
  <c r="E50" i="40"/>
  <c r="U50" i="40" s="1"/>
  <c r="U49" i="40"/>
  <c r="S49" i="40"/>
  <c r="R49" i="40"/>
  <c r="Q49" i="40"/>
  <c r="P49" i="40"/>
  <c r="E49" i="40"/>
  <c r="T49" i="40" s="1"/>
  <c r="S48" i="40"/>
  <c r="R48" i="40"/>
  <c r="Q48" i="40"/>
  <c r="P48" i="40"/>
  <c r="E48" i="40"/>
  <c r="T48" i="40" s="1"/>
  <c r="S47" i="40"/>
  <c r="R47" i="40"/>
  <c r="Q47" i="40"/>
  <c r="P47" i="40"/>
  <c r="E47" i="40"/>
  <c r="U47" i="40" s="1"/>
  <c r="S46" i="40"/>
  <c r="R46" i="40"/>
  <c r="Q46" i="40"/>
  <c r="P46" i="40"/>
  <c r="E46" i="40"/>
  <c r="U46" i="40" s="1"/>
  <c r="S45" i="40"/>
  <c r="R45" i="40"/>
  <c r="Q45" i="40"/>
  <c r="P45" i="40"/>
  <c r="E45" i="40"/>
  <c r="S44" i="40"/>
  <c r="R44" i="40"/>
  <c r="Q44" i="40"/>
  <c r="U44" i="40" s="1"/>
  <c r="P44" i="40"/>
  <c r="E44" i="40"/>
  <c r="T44" i="40" s="1"/>
  <c r="T43" i="40"/>
  <c r="S43" i="40"/>
  <c r="R43" i="40"/>
  <c r="Q43" i="40"/>
  <c r="P43" i="40"/>
  <c r="E43" i="40"/>
  <c r="U43" i="40" s="1"/>
  <c r="S42" i="40"/>
  <c r="R42" i="40"/>
  <c r="Q42" i="40"/>
  <c r="P42" i="40"/>
  <c r="E42" i="40"/>
  <c r="U42" i="40" s="1"/>
  <c r="W40" i="40"/>
  <c r="V40" i="40"/>
  <c r="O40" i="40"/>
  <c r="N40" i="40"/>
  <c r="M40" i="40"/>
  <c r="L40" i="40"/>
  <c r="K40" i="40"/>
  <c r="S40" i="40" s="1"/>
  <c r="J40" i="40"/>
  <c r="R40" i="40" s="1"/>
  <c r="I40" i="40"/>
  <c r="H40" i="40"/>
  <c r="G40" i="40"/>
  <c r="F40" i="40"/>
  <c r="C40" i="40"/>
  <c r="B40" i="40"/>
  <c r="U39" i="40"/>
  <c r="S39" i="40"/>
  <c r="R39" i="40"/>
  <c r="Q39" i="40"/>
  <c r="P39" i="40"/>
  <c r="E39" i="40"/>
  <c r="T39" i="40" s="1"/>
  <c r="S38" i="40"/>
  <c r="R38" i="40"/>
  <c r="Q38" i="40"/>
  <c r="P38" i="40"/>
  <c r="E38" i="40"/>
  <c r="U38" i="40" s="1"/>
  <c r="S37" i="40"/>
  <c r="R37" i="40"/>
  <c r="Q37" i="40"/>
  <c r="P37" i="40"/>
  <c r="E37" i="40"/>
  <c r="U37" i="40" s="1"/>
  <c r="S36" i="40"/>
  <c r="R36" i="40"/>
  <c r="Q36" i="40"/>
  <c r="P36" i="40"/>
  <c r="E36" i="40"/>
  <c r="U35" i="40"/>
  <c r="S35" i="40"/>
  <c r="R35" i="40"/>
  <c r="Q35" i="40"/>
  <c r="P35" i="40"/>
  <c r="E35" i="40"/>
  <c r="W33" i="40"/>
  <c r="V33" i="40"/>
  <c r="O33" i="40"/>
  <c r="N33" i="40"/>
  <c r="M33" i="40"/>
  <c r="L33" i="40"/>
  <c r="K33" i="40"/>
  <c r="S33" i="40" s="1"/>
  <c r="J33" i="40"/>
  <c r="I33" i="40"/>
  <c r="H33" i="40"/>
  <c r="P33" i="40" s="1"/>
  <c r="G33" i="40"/>
  <c r="F33" i="40"/>
  <c r="C33" i="40"/>
  <c r="B33" i="40"/>
  <c r="E33" i="40" s="1"/>
  <c r="S32" i="40"/>
  <c r="R32" i="40"/>
  <c r="Q32" i="40"/>
  <c r="P32" i="40"/>
  <c r="E32" i="40"/>
  <c r="U32" i="40" s="1"/>
  <c r="W30" i="40"/>
  <c r="V30" i="40"/>
  <c r="O30" i="40"/>
  <c r="N30" i="40"/>
  <c r="M30" i="40"/>
  <c r="L30" i="40"/>
  <c r="K30" i="40"/>
  <c r="S30" i="40" s="1"/>
  <c r="J30" i="40"/>
  <c r="R30" i="40" s="1"/>
  <c r="I30" i="40"/>
  <c r="H30" i="40"/>
  <c r="G30" i="40"/>
  <c r="F30" i="40"/>
  <c r="C30" i="40"/>
  <c r="B30" i="40"/>
  <c r="E30" i="40" s="1"/>
  <c r="U29" i="40"/>
  <c r="T29" i="40"/>
  <c r="S29" i="40"/>
  <c r="R29" i="40"/>
  <c r="Q29" i="40"/>
  <c r="P29" i="40"/>
  <c r="E29" i="40"/>
  <c r="S28" i="40"/>
  <c r="R28" i="40"/>
  <c r="Q28" i="40"/>
  <c r="P28" i="40"/>
  <c r="E28" i="40"/>
  <c r="T28" i="40" s="1"/>
  <c r="S27" i="40"/>
  <c r="R27" i="40"/>
  <c r="Q27" i="40"/>
  <c r="P27" i="40"/>
  <c r="E27" i="40"/>
  <c r="U27" i="40" s="1"/>
  <c r="U26" i="40"/>
  <c r="S26" i="40"/>
  <c r="R26" i="40"/>
  <c r="Q26" i="40"/>
  <c r="P26" i="40"/>
  <c r="E26" i="40"/>
  <c r="T26" i="40" s="1"/>
  <c r="W24" i="40"/>
  <c r="V24" i="40"/>
  <c r="O24" i="40"/>
  <c r="N24" i="40"/>
  <c r="M24" i="40"/>
  <c r="L24" i="40"/>
  <c r="K24" i="40"/>
  <c r="S24" i="40" s="1"/>
  <c r="J24" i="40"/>
  <c r="R24" i="40" s="1"/>
  <c r="I24" i="40"/>
  <c r="H24" i="40"/>
  <c r="P24" i="40" s="1"/>
  <c r="G24" i="40"/>
  <c r="F24" i="40"/>
  <c r="E24" i="40"/>
  <c r="C24" i="40"/>
  <c r="B24" i="40"/>
  <c r="S23" i="40"/>
  <c r="R23" i="40"/>
  <c r="Q23" i="40"/>
  <c r="P23" i="40"/>
  <c r="E23" i="40"/>
  <c r="T23" i="40" s="1"/>
  <c r="S22" i="40"/>
  <c r="R22" i="40"/>
  <c r="Q22" i="40"/>
  <c r="P22" i="40"/>
  <c r="E22" i="40"/>
  <c r="U22" i="40" s="1"/>
  <c r="U21" i="40"/>
  <c r="S21" i="40"/>
  <c r="R21" i="40"/>
  <c r="Q21" i="40"/>
  <c r="P21" i="40"/>
  <c r="E21" i="40"/>
  <c r="T21" i="40" s="1"/>
  <c r="S20" i="40"/>
  <c r="R20" i="40"/>
  <c r="Q20" i="40"/>
  <c r="P20" i="40"/>
  <c r="T20" i="40" s="1"/>
  <c r="E20" i="40"/>
  <c r="S19" i="40"/>
  <c r="R19" i="40"/>
  <c r="Q19" i="40"/>
  <c r="P19" i="40"/>
  <c r="E19" i="40"/>
  <c r="T19" i="40" s="1"/>
  <c r="S18" i="40"/>
  <c r="R18" i="40"/>
  <c r="Q18" i="40"/>
  <c r="P18" i="40"/>
  <c r="E18" i="40"/>
  <c r="U18" i="40" s="1"/>
  <c r="W16" i="40"/>
  <c r="V16" i="40"/>
  <c r="O16" i="40"/>
  <c r="N16" i="40"/>
  <c r="M16" i="40"/>
  <c r="L16" i="40"/>
  <c r="K16" i="40"/>
  <c r="S16" i="40" s="1"/>
  <c r="J16" i="40"/>
  <c r="I16" i="40"/>
  <c r="H16" i="40"/>
  <c r="P16" i="40" s="1"/>
  <c r="G16" i="40"/>
  <c r="F16" i="40"/>
  <c r="E16" i="40"/>
  <c r="C16" i="40"/>
  <c r="B16" i="40"/>
  <c r="T15" i="40"/>
  <c r="S15" i="40"/>
  <c r="R15" i="40"/>
  <c r="Q15" i="40"/>
  <c r="P15" i="40"/>
  <c r="E15" i="40"/>
  <c r="U15" i="40" s="1"/>
  <c r="S14" i="40"/>
  <c r="R14" i="40"/>
  <c r="Q14" i="40"/>
  <c r="P14" i="40"/>
  <c r="E14" i="40"/>
  <c r="T14" i="40" s="1"/>
  <c r="S13" i="40"/>
  <c r="R13" i="40"/>
  <c r="Q13" i="40"/>
  <c r="P13" i="40"/>
  <c r="E13" i="40"/>
  <c r="U12" i="40"/>
  <c r="T12" i="40"/>
  <c r="S12" i="40"/>
  <c r="R12" i="40"/>
  <c r="Q12" i="40"/>
  <c r="P12" i="40"/>
  <c r="E12" i="40"/>
  <c r="S11" i="40"/>
  <c r="R11" i="40"/>
  <c r="Q11" i="40"/>
  <c r="U11" i="40" s="1"/>
  <c r="P11" i="40"/>
  <c r="T11" i="40" s="1"/>
  <c r="E11" i="40"/>
  <c r="S10" i="40"/>
  <c r="R10" i="40"/>
  <c r="Q10" i="40"/>
  <c r="P10" i="40"/>
  <c r="E10" i="40"/>
  <c r="T10" i="40" s="1"/>
  <c r="S9" i="40"/>
  <c r="R9" i="40"/>
  <c r="Q9" i="40"/>
  <c r="P9" i="40"/>
  <c r="E9" i="40"/>
  <c r="U9" i="40" s="1"/>
  <c r="S93" i="39"/>
  <c r="R93" i="39"/>
  <c r="Q93" i="39"/>
  <c r="P93" i="39"/>
  <c r="E93" i="39"/>
  <c r="U93" i="39" s="1"/>
  <c r="U92" i="39"/>
  <c r="S92" i="39"/>
  <c r="R92" i="39"/>
  <c r="Q92" i="39"/>
  <c r="P92" i="39"/>
  <c r="E92" i="39"/>
  <c r="T92" i="39" s="1"/>
  <c r="S91" i="39"/>
  <c r="R91" i="39"/>
  <c r="Q91" i="39"/>
  <c r="P91" i="39"/>
  <c r="E91" i="39"/>
  <c r="T91" i="39" s="1"/>
  <c r="S90" i="39"/>
  <c r="R90" i="39"/>
  <c r="Q90" i="39"/>
  <c r="P90" i="39"/>
  <c r="E90" i="39"/>
  <c r="U90" i="39" s="1"/>
  <c r="S89" i="39"/>
  <c r="R89" i="39"/>
  <c r="Q89" i="39"/>
  <c r="P89" i="39"/>
  <c r="E89" i="39"/>
  <c r="U89" i="39" s="1"/>
  <c r="U88" i="39"/>
  <c r="S88" i="39"/>
  <c r="R88" i="39"/>
  <c r="Q88" i="39"/>
  <c r="P88" i="39"/>
  <c r="E88" i="39"/>
  <c r="T88" i="39" s="1"/>
  <c r="S87" i="39"/>
  <c r="R87" i="39"/>
  <c r="Q87" i="39"/>
  <c r="P87" i="39"/>
  <c r="E87" i="39"/>
  <c r="T87" i="39" s="1"/>
  <c r="S86" i="39"/>
  <c r="R86" i="39"/>
  <c r="Q86" i="39"/>
  <c r="P86" i="39"/>
  <c r="E86" i="39"/>
  <c r="U86" i="39" s="1"/>
  <c r="W72" i="39"/>
  <c r="V72" i="39"/>
  <c r="O72" i="39"/>
  <c r="N72" i="39"/>
  <c r="M72" i="39"/>
  <c r="L72" i="39"/>
  <c r="K72" i="39"/>
  <c r="J72" i="39"/>
  <c r="R72" i="39" s="1"/>
  <c r="I72" i="39"/>
  <c r="H72" i="39"/>
  <c r="G72" i="39"/>
  <c r="F72" i="39"/>
  <c r="C72" i="39"/>
  <c r="E72" i="39" s="1"/>
  <c r="B72" i="39"/>
  <c r="W71" i="39"/>
  <c r="V71" i="39"/>
  <c r="O71" i="39"/>
  <c r="N71" i="39"/>
  <c r="M71" i="39"/>
  <c r="L71" i="39"/>
  <c r="K71" i="39"/>
  <c r="S71" i="39" s="1"/>
  <c r="J71" i="39"/>
  <c r="I71" i="39"/>
  <c r="H71" i="39"/>
  <c r="G71" i="39"/>
  <c r="F71" i="39"/>
  <c r="C71" i="39"/>
  <c r="E71" i="39" s="1"/>
  <c r="B71" i="39"/>
  <c r="W70" i="39"/>
  <c r="V70" i="39"/>
  <c r="O70" i="39"/>
  <c r="N70" i="39"/>
  <c r="M70" i="39"/>
  <c r="L70" i="39"/>
  <c r="K70" i="39"/>
  <c r="S70" i="39" s="1"/>
  <c r="J70" i="39"/>
  <c r="R70" i="39" s="1"/>
  <c r="I70" i="39"/>
  <c r="Q70" i="39" s="1"/>
  <c r="H70" i="39"/>
  <c r="G70" i="39"/>
  <c r="F70" i="39"/>
  <c r="C70" i="39"/>
  <c r="B70" i="39"/>
  <c r="E70" i="39" s="1"/>
  <c r="S69" i="39"/>
  <c r="R69" i="39"/>
  <c r="Q69" i="39"/>
  <c r="P69" i="39"/>
  <c r="E69" i="39"/>
  <c r="W67" i="39"/>
  <c r="V67" i="39"/>
  <c r="O67" i="39"/>
  <c r="N67" i="39"/>
  <c r="M67" i="39"/>
  <c r="L67" i="39"/>
  <c r="K67" i="39"/>
  <c r="J67" i="39"/>
  <c r="I67" i="39"/>
  <c r="H67" i="39"/>
  <c r="G67" i="39"/>
  <c r="F67" i="39"/>
  <c r="C67" i="39"/>
  <c r="B67" i="39"/>
  <c r="W66" i="39"/>
  <c r="V66" i="39"/>
  <c r="O66" i="39"/>
  <c r="N66" i="39"/>
  <c r="M66" i="39"/>
  <c r="L66" i="39"/>
  <c r="K66" i="39"/>
  <c r="S66" i="39" s="1"/>
  <c r="J66" i="39"/>
  <c r="R66" i="39" s="1"/>
  <c r="I66" i="39"/>
  <c r="H66" i="39"/>
  <c r="G66" i="39"/>
  <c r="F66" i="39"/>
  <c r="C66" i="39"/>
  <c r="B66" i="39"/>
  <c r="E66" i="39" s="1"/>
  <c r="S65" i="39"/>
  <c r="R65" i="39"/>
  <c r="Q65" i="39"/>
  <c r="P65" i="39"/>
  <c r="E65" i="39"/>
  <c r="T65" i="39" s="1"/>
  <c r="S64" i="39"/>
  <c r="R64" i="39"/>
  <c r="Q64" i="39"/>
  <c r="P64" i="39"/>
  <c r="E64" i="39"/>
  <c r="U64" i="39" s="1"/>
  <c r="S63" i="39"/>
  <c r="R63" i="39"/>
  <c r="Q63" i="39"/>
  <c r="P63" i="39"/>
  <c r="E63" i="39"/>
  <c r="U63" i="39" s="1"/>
  <c r="U62" i="39"/>
  <c r="S62" i="39"/>
  <c r="R62" i="39"/>
  <c r="Q62" i="39"/>
  <c r="P62" i="39"/>
  <c r="E62" i="39"/>
  <c r="T62" i="39" s="1"/>
  <c r="T61" i="39"/>
  <c r="S61" i="39"/>
  <c r="R61" i="39"/>
  <c r="Q61" i="39"/>
  <c r="P61" i="39"/>
  <c r="E61" i="39"/>
  <c r="U61" i="39" s="1"/>
  <c r="V59" i="39"/>
  <c r="O59" i="39"/>
  <c r="N59" i="39"/>
  <c r="M59" i="39"/>
  <c r="L59" i="39"/>
  <c r="K59" i="39"/>
  <c r="S59" i="39" s="1"/>
  <c r="J59" i="39"/>
  <c r="R59" i="39" s="1"/>
  <c r="I59" i="39"/>
  <c r="H59" i="39"/>
  <c r="G59" i="39"/>
  <c r="F59" i="39"/>
  <c r="C59" i="39"/>
  <c r="B59" i="39"/>
  <c r="S58" i="39"/>
  <c r="R58" i="39"/>
  <c r="Q58" i="39"/>
  <c r="P58" i="39"/>
  <c r="E58" i="39"/>
  <c r="T58" i="39" s="1"/>
  <c r="T57" i="39"/>
  <c r="S57" i="39"/>
  <c r="R57" i="39"/>
  <c r="Q57" i="39"/>
  <c r="P57" i="39"/>
  <c r="E57" i="39"/>
  <c r="U57" i="39" s="1"/>
  <c r="S56" i="39"/>
  <c r="R56" i="39"/>
  <c r="Q56" i="39"/>
  <c r="P56" i="39"/>
  <c r="E56" i="39"/>
  <c r="U56" i="39" s="1"/>
  <c r="S55" i="39"/>
  <c r="R55" i="39"/>
  <c r="Q55" i="39"/>
  <c r="P55" i="39"/>
  <c r="E55" i="39"/>
  <c r="U55" i="39" s="1"/>
  <c r="W53" i="39"/>
  <c r="V53" i="39"/>
  <c r="O53" i="39"/>
  <c r="N53" i="39"/>
  <c r="M53" i="39"/>
  <c r="L53" i="39"/>
  <c r="K53" i="39"/>
  <c r="S53" i="39" s="1"/>
  <c r="J53" i="39"/>
  <c r="R53" i="39" s="1"/>
  <c r="I53" i="39"/>
  <c r="H53" i="39"/>
  <c r="G53" i="39"/>
  <c r="F53" i="39"/>
  <c r="C53" i="39"/>
  <c r="B53" i="39"/>
  <c r="E53" i="39" s="1"/>
  <c r="T52" i="39"/>
  <c r="S52" i="39"/>
  <c r="R52" i="39"/>
  <c r="Q52" i="39"/>
  <c r="P52" i="39"/>
  <c r="E52" i="39"/>
  <c r="U52" i="39" s="1"/>
  <c r="S51" i="39"/>
  <c r="R51" i="39"/>
  <c r="Q51" i="39"/>
  <c r="P51" i="39"/>
  <c r="E51" i="39"/>
  <c r="S50" i="39"/>
  <c r="R50" i="39"/>
  <c r="Q50" i="39"/>
  <c r="P50" i="39"/>
  <c r="E50" i="39"/>
  <c r="U50" i="39" s="1"/>
  <c r="U49" i="39"/>
  <c r="S49" i="39"/>
  <c r="R49" i="39"/>
  <c r="Q49" i="39"/>
  <c r="P49" i="39"/>
  <c r="E49" i="39"/>
  <c r="T49" i="39" s="1"/>
  <c r="T48" i="39"/>
  <c r="S48" i="39"/>
  <c r="R48" i="39"/>
  <c r="Q48" i="39"/>
  <c r="P48" i="39"/>
  <c r="E48" i="39"/>
  <c r="U48" i="39" s="1"/>
  <c r="S47" i="39"/>
  <c r="R47" i="39"/>
  <c r="Q47" i="39"/>
  <c r="P47" i="39"/>
  <c r="E47" i="39"/>
  <c r="S46" i="39"/>
  <c r="R46" i="39"/>
  <c r="Q46" i="39"/>
  <c r="P46" i="39"/>
  <c r="E46" i="39"/>
  <c r="U46" i="39" s="1"/>
  <c r="U45" i="39"/>
  <c r="S45" i="39"/>
  <c r="R45" i="39"/>
  <c r="Q45" i="39"/>
  <c r="P45" i="39"/>
  <c r="E45" i="39"/>
  <c r="T45" i="39" s="1"/>
  <c r="T44" i="39"/>
  <c r="S44" i="39"/>
  <c r="R44" i="39"/>
  <c r="Q44" i="39"/>
  <c r="P44" i="39"/>
  <c r="E44" i="39"/>
  <c r="U44" i="39" s="1"/>
  <c r="S43" i="39"/>
  <c r="R43" i="39"/>
  <c r="Q43" i="39"/>
  <c r="P43" i="39"/>
  <c r="E43" i="39"/>
  <c r="S42" i="39"/>
  <c r="R42" i="39"/>
  <c r="Q42" i="39"/>
  <c r="P42" i="39"/>
  <c r="E42" i="39"/>
  <c r="U42" i="39" s="1"/>
  <c r="W40" i="39"/>
  <c r="V40" i="39"/>
  <c r="O40" i="39"/>
  <c r="N40" i="39"/>
  <c r="M40" i="39"/>
  <c r="L40" i="39"/>
  <c r="K40" i="39"/>
  <c r="S40" i="39" s="1"/>
  <c r="J40" i="39"/>
  <c r="R40" i="39" s="1"/>
  <c r="I40" i="39"/>
  <c r="H40" i="39"/>
  <c r="G40" i="39"/>
  <c r="F40" i="39"/>
  <c r="C40" i="39"/>
  <c r="B40" i="39"/>
  <c r="E40" i="39" s="1"/>
  <c r="T39" i="39"/>
  <c r="S39" i="39"/>
  <c r="R39" i="39"/>
  <c r="Q39" i="39"/>
  <c r="P39" i="39"/>
  <c r="E39" i="39"/>
  <c r="U39" i="39" s="1"/>
  <c r="S38" i="39"/>
  <c r="R38" i="39"/>
  <c r="Q38" i="39"/>
  <c r="P38" i="39"/>
  <c r="E38" i="39"/>
  <c r="S37" i="39"/>
  <c r="R37" i="39"/>
  <c r="Q37" i="39"/>
  <c r="P37" i="39"/>
  <c r="E37" i="39"/>
  <c r="S36" i="39"/>
  <c r="R36" i="39"/>
  <c r="Q36" i="39"/>
  <c r="U36" i="39" s="1"/>
  <c r="P36" i="39"/>
  <c r="E36" i="39"/>
  <c r="T36" i="39" s="1"/>
  <c r="T35" i="39"/>
  <c r="S35" i="39"/>
  <c r="R35" i="39"/>
  <c r="Q35" i="39"/>
  <c r="P35" i="39"/>
  <c r="E35" i="39"/>
  <c r="U35" i="39" s="1"/>
  <c r="W33" i="39"/>
  <c r="V33" i="39"/>
  <c r="S33" i="39"/>
  <c r="O33" i="39"/>
  <c r="N33" i="39"/>
  <c r="M33" i="39"/>
  <c r="L33" i="39"/>
  <c r="K33" i="39"/>
  <c r="J33" i="39"/>
  <c r="I33" i="39"/>
  <c r="H33" i="39"/>
  <c r="P33" i="39" s="1"/>
  <c r="G33" i="39"/>
  <c r="F33" i="39"/>
  <c r="C33" i="39"/>
  <c r="B33" i="39"/>
  <c r="S32" i="39"/>
  <c r="R32" i="39"/>
  <c r="Q32" i="39"/>
  <c r="P32" i="39"/>
  <c r="T32" i="39" s="1"/>
  <c r="E32" i="39"/>
  <c r="W30" i="39"/>
  <c r="V30" i="39"/>
  <c r="O30" i="39"/>
  <c r="N30" i="39"/>
  <c r="M30" i="39"/>
  <c r="L30" i="39"/>
  <c r="K30" i="39"/>
  <c r="Q30" i="39" s="1"/>
  <c r="J30" i="39"/>
  <c r="R30" i="39" s="1"/>
  <c r="I30" i="39"/>
  <c r="H30" i="39"/>
  <c r="G30" i="39"/>
  <c r="F30" i="39"/>
  <c r="C30" i="39"/>
  <c r="B30" i="39"/>
  <c r="E30" i="39" s="1"/>
  <c r="T29" i="39"/>
  <c r="S29" i="39"/>
  <c r="R29" i="39"/>
  <c r="Q29" i="39"/>
  <c r="P29" i="39"/>
  <c r="E29" i="39"/>
  <c r="U29" i="39" s="1"/>
  <c r="S28" i="39"/>
  <c r="R28" i="39"/>
  <c r="Q28" i="39"/>
  <c r="P28" i="39"/>
  <c r="E28" i="39"/>
  <c r="T28" i="39" s="1"/>
  <c r="S27" i="39"/>
  <c r="R27" i="39"/>
  <c r="Q27" i="39"/>
  <c r="P27" i="39"/>
  <c r="E27" i="39"/>
  <c r="U27" i="39" s="1"/>
  <c r="U26" i="39"/>
  <c r="S26" i="39"/>
  <c r="R26" i="39"/>
  <c r="Q26" i="39"/>
  <c r="P26" i="39"/>
  <c r="E26" i="39"/>
  <c r="T26" i="39" s="1"/>
  <c r="W24" i="39"/>
  <c r="V24" i="39"/>
  <c r="O24" i="39"/>
  <c r="N24" i="39"/>
  <c r="M24" i="39"/>
  <c r="L24" i="39"/>
  <c r="K24" i="39"/>
  <c r="S24" i="39" s="1"/>
  <c r="J24" i="39"/>
  <c r="R24" i="39" s="1"/>
  <c r="I24" i="39"/>
  <c r="H24" i="39"/>
  <c r="P24" i="39" s="1"/>
  <c r="G24" i="39"/>
  <c r="F24" i="39"/>
  <c r="C24" i="39"/>
  <c r="B24" i="39"/>
  <c r="S23" i="39"/>
  <c r="R23" i="39"/>
  <c r="Q23" i="39"/>
  <c r="P23" i="39"/>
  <c r="E23" i="39"/>
  <c r="T23" i="39" s="1"/>
  <c r="U22" i="39"/>
  <c r="S22" i="39"/>
  <c r="R22" i="39"/>
  <c r="Q22" i="39"/>
  <c r="P22" i="39"/>
  <c r="E22" i="39"/>
  <c r="T22" i="39" s="1"/>
  <c r="S21" i="39"/>
  <c r="R21" i="39"/>
  <c r="Q21" i="39"/>
  <c r="P21" i="39"/>
  <c r="E21" i="39"/>
  <c r="T21" i="39" s="1"/>
  <c r="T20" i="39"/>
  <c r="S20" i="39"/>
  <c r="R20" i="39"/>
  <c r="Q20" i="39"/>
  <c r="P20" i="39"/>
  <c r="E20" i="39"/>
  <c r="U20" i="39" s="1"/>
  <c r="S19" i="39"/>
  <c r="R19" i="39"/>
  <c r="Q19" i="39"/>
  <c r="P19" i="39"/>
  <c r="E19" i="39"/>
  <c r="T19" i="39" s="1"/>
  <c r="U18" i="39"/>
  <c r="S18" i="39"/>
  <c r="R18" i="39"/>
  <c r="Q18" i="39"/>
  <c r="P18" i="39"/>
  <c r="E18" i="39"/>
  <c r="T18" i="39" s="1"/>
  <c r="W16" i="39"/>
  <c r="V16" i="39"/>
  <c r="O16" i="39"/>
  <c r="N16" i="39"/>
  <c r="M16" i="39"/>
  <c r="L16" i="39"/>
  <c r="K16" i="39"/>
  <c r="J16" i="39"/>
  <c r="I16" i="39"/>
  <c r="H16" i="39"/>
  <c r="G16" i="39"/>
  <c r="F16" i="39"/>
  <c r="C16" i="39"/>
  <c r="B16" i="39"/>
  <c r="T15" i="39"/>
  <c r="S15" i="39"/>
  <c r="R15" i="39"/>
  <c r="Q15" i="39"/>
  <c r="P15" i="39"/>
  <c r="E15" i="39"/>
  <c r="U15" i="39" s="1"/>
  <c r="S14" i="39"/>
  <c r="R14" i="39"/>
  <c r="Q14" i="39"/>
  <c r="P14" i="39"/>
  <c r="E14" i="39"/>
  <c r="T14" i="39" s="1"/>
  <c r="U13" i="39"/>
  <c r="S13" i="39"/>
  <c r="R13" i="39"/>
  <c r="Q13" i="39"/>
  <c r="P13" i="39"/>
  <c r="E13" i="39"/>
  <c r="T13" i="39" s="1"/>
  <c r="S12" i="39"/>
  <c r="R12" i="39"/>
  <c r="Q12" i="39"/>
  <c r="P12" i="39"/>
  <c r="E12" i="39"/>
  <c r="S11" i="39"/>
  <c r="R11" i="39"/>
  <c r="Q11" i="39"/>
  <c r="P11" i="39"/>
  <c r="E11" i="39"/>
  <c r="U11" i="39" s="1"/>
  <c r="S10" i="39"/>
  <c r="R10" i="39"/>
  <c r="Q10" i="39"/>
  <c r="U10" i="39" s="1"/>
  <c r="P10" i="39"/>
  <c r="E10" i="39"/>
  <c r="U9" i="39"/>
  <c r="S9" i="39"/>
  <c r="R9" i="39"/>
  <c r="Q9" i="39"/>
  <c r="P9" i="39"/>
  <c r="E9" i="39"/>
  <c r="T9" i="39" s="1"/>
  <c r="S93" i="38"/>
  <c r="R93" i="38"/>
  <c r="Q93" i="38"/>
  <c r="P93" i="38"/>
  <c r="E93" i="38"/>
  <c r="T93" i="38" s="1"/>
  <c r="T92" i="38"/>
  <c r="S92" i="38"/>
  <c r="R92" i="38"/>
  <c r="Q92" i="38"/>
  <c r="P92" i="38"/>
  <c r="E92" i="38"/>
  <c r="U92" i="38" s="1"/>
  <c r="S91" i="38"/>
  <c r="R91" i="38"/>
  <c r="Q91" i="38"/>
  <c r="P91" i="38"/>
  <c r="E91" i="38"/>
  <c r="T91" i="38" s="1"/>
  <c r="S90" i="38"/>
  <c r="R90" i="38"/>
  <c r="Q90" i="38"/>
  <c r="P90" i="38"/>
  <c r="E90" i="38"/>
  <c r="S89" i="38"/>
  <c r="R89" i="38"/>
  <c r="Q89" i="38"/>
  <c r="P89" i="38"/>
  <c r="E89" i="38"/>
  <c r="U89" i="38" s="1"/>
  <c r="S88" i="38"/>
  <c r="R88" i="38"/>
  <c r="Q88" i="38"/>
  <c r="P88" i="38"/>
  <c r="E88" i="38"/>
  <c r="U88" i="38" s="1"/>
  <c r="S87" i="38"/>
  <c r="R87" i="38"/>
  <c r="Q87" i="38"/>
  <c r="P87" i="38"/>
  <c r="E87" i="38"/>
  <c r="T87" i="38" s="1"/>
  <c r="U86" i="38"/>
  <c r="S86" i="38"/>
  <c r="R86" i="38"/>
  <c r="Q86" i="38"/>
  <c r="P86" i="38"/>
  <c r="E86" i="38"/>
  <c r="T86" i="38" s="1"/>
  <c r="W72" i="38"/>
  <c r="V72" i="38"/>
  <c r="O72" i="38"/>
  <c r="N72" i="38"/>
  <c r="M72" i="38"/>
  <c r="L72" i="38"/>
  <c r="K72" i="38"/>
  <c r="J72" i="38"/>
  <c r="I72" i="38"/>
  <c r="H72" i="38"/>
  <c r="G72" i="38"/>
  <c r="F72" i="38"/>
  <c r="C72" i="38"/>
  <c r="B72" i="38"/>
  <c r="W71" i="38"/>
  <c r="V71" i="38"/>
  <c r="O71" i="38"/>
  <c r="N71" i="38"/>
  <c r="M71" i="38"/>
  <c r="L71" i="38"/>
  <c r="K71" i="38"/>
  <c r="S71" i="38" s="1"/>
  <c r="J71" i="38"/>
  <c r="R71" i="38" s="1"/>
  <c r="I71" i="38"/>
  <c r="H71" i="38"/>
  <c r="G71" i="38"/>
  <c r="F71" i="38"/>
  <c r="C71" i="38"/>
  <c r="B71" i="38"/>
  <c r="E71" i="38" s="1"/>
  <c r="W70" i="38"/>
  <c r="V70" i="38"/>
  <c r="O70" i="38"/>
  <c r="N70" i="38"/>
  <c r="M70" i="38"/>
  <c r="L70" i="38"/>
  <c r="K70" i="38"/>
  <c r="J70" i="38"/>
  <c r="I70" i="38"/>
  <c r="Q70" i="38" s="1"/>
  <c r="H70" i="38"/>
  <c r="P70" i="38" s="1"/>
  <c r="G70" i="38"/>
  <c r="F70" i="38"/>
  <c r="C70" i="38"/>
  <c r="E70" i="38" s="1"/>
  <c r="B70" i="38"/>
  <c r="S69" i="38"/>
  <c r="R69" i="38"/>
  <c r="Q69" i="38"/>
  <c r="U69" i="38" s="1"/>
  <c r="P69" i="38"/>
  <c r="T69" i="38" s="1"/>
  <c r="E69" i="38"/>
  <c r="W67" i="38"/>
  <c r="V67" i="38"/>
  <c r="O67" i="38"/>
  <c r="N67" i="38"/>
  <c r="M67" i="38"/>
  <c r="L67" i="38"/>
  <c r="K67" i="38"/>
  <c r="S67" i="38" s="1"/>
  <c r="J67" i="38"/>
  <c r="I67" i="38"/>
  <c r="H67" i="38"/>
  <c r="G67" i="38"/>
  <c r="F67" i="38"/>
  <c r="C67" i="38"/>
  <c r="B67" i="38"/>
  <c r="W66" i="38"/>
  <c r="V66" i="38"/>
  <c r="O66" i="38"/>
  <c r="N66" i="38"/>
  <c r="M66" i="38"/>
  <c r="L66" i="38"/>
  <c r="K66" i="38"/>
  <c r="S66" i="38" s="1"/>
  <c r="J66" i="38"/>
  <c r="R66" i="38" s="1"/>
  <c r="I66" i="38"/>
  <c r="Q66" i="38" s="1"/>
  <c r="H66" i="38"/>
  <c r="G66" i="38"/>
  <c r="F66" i="38"/>
  <c r="C66" i="38"/>
  <c r="B66" i="38"/>
  <c r="E66" i="38" s="1"/>
  <c r="U65" i="38"/>
  <c r="S65" i="38"/>
  <c r="R65" i="38"/>
  <c r="Q65" i="38"/>
  <c r="P65" i="38"/>
  <c r="E65" i="38"/>
  <c r="T65" i="38" s="1"/>
  <c r="S64" i="38"/>
  <c r="R64" i="38"/>
  <c r="Q64" i="38"/>
  <c r="P64" i="38"/>
  <c r="E64" i="38"/>
  <c r="U64" i="38" s="1"/>
  <c r="S63" i="38"/>
  <c r="R63" i="38"/>
  <c r="Q63" i="38"/>
  <c r="P63" i="38"/>
  <c r="E63" i="38"/>
  <c r="S62" i="38"/>
  <c r="R62" i="38"/>
  <c r="Q62" i="38"/>
  <c r="P62" i="38"/>
  <c r="E62" i="38"/>
  <c r="T62" i="38" s="1"/>
  <c r="U61" i="38"/>
  <c r="S61" i="38"/>
  <c r="R61" i="38"/>
  <c r="Q61" i="38"/>
  <c r="P61" i="38"/>
  <c r="E61" i="38"/>
  <c r="T61" i="38" s="1"/>
  <c r="V59" i="38"/>
  <c r="O59" i="38"/>
  <c r="N59" i="38"/>
  <c r="M59" i="38"/>
  <c r="L59" i="38"/>
  <c r="K59" i="38"/>
  <c r="S59" i="38" s="1"/>
  <c r="J59" i="38"/>
  <c r="R59" i="38" s="1"/>
  <c r="I59" i="38"/>
  <c r="H59" i="38"/>
  <c r="G59" i="38"/>
  <c r="F59" i="38"/>
  <c r="C59" i="38"/>
  <c r="B59" i="38"/>
  <c r="E59" i="38" s="1"/>
  <c r="S58" i="38"/>
  <c r="R58" i="38"/>
  <c r="Q58" i="38"/>
  <c r="P58" i="38"/>
  <c r="E58" i="38"/>
  <c r="T58" i="38" s="1"/>
  <c r="S57" i="38"/>
  <c r="R57" i="38"/>
  <c r="Q57" i="38"/>
  <c r="P57" i="38"/>
  <c r="E57" i="38"/>
  <c r="T57" i="38" s="1"/>
  <c r="U56" i="38"/>
  <c r="S56" i="38"/>
  <c r="R56" i="38"/>
  <c r="Q56" i="38"/>
  <c r="P56" i="38"/>
  <c r="E56" i="38"/>
  <c r="T56" i="38" s="1"/>
  <c r="S55" i="38"/>
  <c r="R55" i="38"/>
  <c r="Q55" i="38"/>
  <c r="P55" i="38"/>
  <c r="E55" i="38"/>
  <c r="U55" i="38" s="1"/>
  <c r="W53" i="38"/>
  <c r="V53" i="38"/>
  <c r="O53" i="38"/>
  <c r="N53" i="38"/>
  <c r="M53" i="38"/>
  <c r="L53" i="38"/>
  <c r="K53" i="38"/>
  <c r="S53" i="38" s="1"/>
  <c r="J53" i="38"/>
  <c r="R53" i="38" s="1"/>
  <c r="I53" i="38"/>
  <c r="H53" i="38"/>
  <c r="G53" i="38"/>
  <c r="F53" i="38"/>
  <c r="C53" i="38"/>
  <c r="B53" i="38"/>
  <c r="E53" i="38" s="1"/>
  <c r="U52" i="38"/>
  <c r="S52" i="38"/>
  <c r="R52" i="38"/>
  <c r="Q52" i="38"/>
  <c r="P52" i="38"/>
  <c r="E52" i="38"/>
  <c r="T52" i="38" s="1"/>
  <c r="S51" i="38"/>
  <c r="R51" i="38"/>
  <c r="Q51" i="38"/>
  <c r="P51" i="38"/>
  <c r="E51" i="38"/>
  <c r="U51" i="38" s="1"/>
  <c r="S50" i="38"/>
  <c r="R50" i="38"/>
  <c r="Q50" i="38"/>
  <c r="P50" i="38"/>
  <c r="E50" i="38"/>
  <c r="S49" i="38"/>
  <c r="R49" i="38"/>
  <c r="Q49" i="38"/>
  <c r="P49" i="38"/>
  <c r="E49" i="38"/>
  <c r="T49" i="38" s="1"/>
  <c r="U48" i="38"/>
  <c r="S48" i="38"/>
  <c r="R48" i="38"/>
  <c r="Q48" i="38"/>
  <c r="P48" i="38"/>
  <c r="E48" i="38"/>
  <c r="T48" i="38" s="1"/>
  <c r="S47" i="38"/>
  <c r="R47" i="38"/>
  <c r="Q47" i="38"/>
  <c r="P47" i="38"/>
  <c r="E47" i="38"/>
  <c r="U47" i="38" s="1"/>
  <c r="S46" i="38"/>
  <c r="R46" i="38"/>
  <c r="Q46" i="38"/>
  <c r="P46" i="38"/>
  <c r="E46" i="38"/>
  <c r="S45" i="38"/>
  <c r="R45" i="38"/>
  <c r="Q45" i="38"/>
  <c r="P45" i="38"/>
  <c r="E45" i="38"/>
  <c r="T45" i="38" s="1"/>
  <c r="U44" i="38"/>
  <c r="S44" i="38"/>
  <c r="R44" i="38"/>
  <c r="Q44" i="38"/>
  <c r="P44" i="38"/>
  <c r="E44" i="38"/>
  <c r="T44" i="38" s="1"/>
  <c r="S43" i="38"/>
  <c r="R43" i="38"/>
  <c r="Q43" i="38"/>
  <c r="P43" i="38"/>
  <c r="E43" i="38"/>
  <c r="U43" i="38" s="1"/>
  <c r="S42" i="38"/>
  <c r="R42" i="38"/>
  <c r="Q42" i="38"/>
  <c r="P42" i="38"/>
  <c r="E42" i="38"/>
  <c r="W40" i="38"/>
  <c r="V40" i="38"/>
  <c r="O40" i="38"/>
  <c r="N40" i="38"/>
  <c r="M40" i="38"/>
  <c r="L40" i="38"/>
  <c r="K40" i="38"/>
  <c r="S40" i="38" s="1"/>
  <c r="J40" i="38"/>
  <c r="I40" i="38"/>
  <c r="H40" i="38"/>
  <c r="G40" i="38"/>
  <c r="F40" i="38"/>
  <c r="C40" i="38"/>
  <c r="B40" i="38"/>
  <c r="E40" i="38" s="1"/>
  <c r="U39" i="38"/>
  <c r="S39" i="38"/>
  <c r="R39" i="38"/>
  <c r="Q39" i="38"/>
  <c r="P39" i="38"/>
  <c r="E39" i="38"/>
  <c r="T39" i="38" s="1"/>
  <c r="T38" i="38"/>
  <c r="S38" i="38"/>
  <c r="R38" i="38"/>
  <c r="Q38" i="38"/>
  <c r="P38" i="38"/>
  <c r="E38" i="38"/>
  <c r="U38" i="38" s="1"/>
  <c r="S37" i="38"/>
  <c r="R37" i="38"/>
  <c r="Q37" i="38"/>
  <c r="P37" i="38"/>
  <c r="E37" i="38"/>
  <c r="U37" i="38" s="1"/>
  <c r="S36" i="38"/>
  <c r="R36" i="38"/>
  <c r="Q36" i="38"/>
  <c r="P36" i="38"/>
  <c r="E36" i="38"/>
  <c r="T36" i="38" s="1"/>
  <c r="S35" i="38"/>
  <c r="R35" i="38"/>
  <c r="Q35" i="38"/>
  <c r="P35" i="38"/>
  <c r="E35" i="38"/>
  <c r="T35" i="38" s="1"/>
  <c r="W33" i="38"/>
  <c r="V33" i="38"/>
  <c r="O33" i="38"/>
  <c r="N33" i="38"/>
  <c r="M33" i="38"/>
  <c r="L33" i="38"/>
  <c r="K33" i="38"/>
  <c r="J33" i="38"/>
  <c r="R33" i="38" s="1"/>
  <c r="I33" i="38"/>
  <c r="H33" i="38"/>
  <c r="G33" i="38"/>
  <c r="F33" i="38"/>
  <c r="E33" i="38"/>
  <c r="C33" i="38"/>
  <c r="B33" i="38"/>
  <c r="S32" i="38"/>
  <c r="R32" i="38"/>
  <c r="Q32" i="38"/>
  <c r="P32" i="38"/>
  <c r="T32" i="38" s="1"/>
  <c r="E32" i="38"/>
  <c r="U32" i="38" s="1"/>
  <c r="W30" i="38"/>
  <c r="V30" i="38"/>
  <c r="O30" i="38"/>
  <c r="N30" i="38"/>
  <c r="M30" i="38"/>
  <c r="L30" i="38"/>
  <c r="K30" i="38"/>
  <c r="S30" i="38" s="1"/>
  <c r="J30" i="38"/>
  <c r="R30" i="38" s="1"/>
  <c r="I30" i="38"/>
  <c r="Q30" i="38" s="1"/>
  <c r="H30" i="38"/>
  <c r="G30" i="38"/>
  <c r="F30" i="38"/>
  <c r="C30" i="38"/>
  <c r="B30" i="38"/>
  <c r="E30" i="38" s="1"/>
  <c r="U29" i="38"/>
  <c r="S29" i="38"/>
  <c r="R29" i="38"/>
  <c r="Q29" i="38"/>
  <c r="P29" i="38"/>
  <c r="E29" i="38"/>
  <c r="T29" i="38" s="1"/>
  <c r="S28" i="38"/>
  <c r="R28" i="38"/>
  <c r="Q28" i="38"/>
  <c r="P28" i="38"/>
  <c r="E28" i="38"/>
  <c r="U28" i="38" s="1"/>
  <c r="S27" i="38"/>
  <c r="R27" i="38"/>
  <c r="Q27" i="38"/>
  <c r="P27" i="38"/>
  <c r="E27" i="38"/>
  <c r="S26" i="38"/>
  <c r="R26" i="38"/>
  <c r="Q26" i="38"/>
  <c r="P26" i="38"/>
  <c r="E26" i="38"/>
  <c r="T26" i="38" s="1"/>
  <c r="W24" i="38"/>
  <c r="V24" i="38"/>
  <c r="O24" i="38"/>
  <c r="N24" i="38"/>
  <c r="M24" i="38"/>
  <c r="L24" i="38"/>
  <c r="K24" i="38"/>
  <c r="S24" i="38" s="1"/>
  <c r="J24" i="38"/>
  <c r="R24" i="38" s="1"/>
  <c r="I24" i="38"/>
  <c r="Q24" i="38" s="1"/>
  <c r="H24" i="38"/>
  <c r="P24" i="38" s="1"/>
  <c r="G24" i="38"/>
  <c r="F24" i="38"/>
  <c r="C24" i="38"/>
  <c r="E24" i="38" s="1"/>
  <c r="B24" i="38"/>
  <c r="T23" i="38"/>
  <c r="S23" i="38"/>
  <c r="R23" i="38"/>
  <c r="Q23" i="38"/>
  <c r="P23" i="38"/>
  <c r="E23" i="38"/>
  <c r="U23" i="38" s="1"/>
  <c r="S22" i="38"/>
  <c r="R22" i="38"/>
  <c r="Q22" i="38"/>
  <c r="P22" i="38"/>
  <c r="E22" i="38"/>
  <c r="U22" i="38" s="1"/>
  <c r="S21" i="38"/>
  <c r="R21" i="38"/>
  <c r="Q21" i="38"/>
  <c r="P21" i="38"/>
  <c r="E21" i="38"/>
  <c r="T21" i="38" s="1"/>
  <c r="U20" i="38"/>
  <c r="S20" i="38"/>
  <c r="R20" i="38"/>
  <c r="Q20" i="38"/>
  <c r="P20" i="38"/>
  <c r="E20" i="38"/>
  <c r="T20" i="38" s="1"/>
  <c r="T19" i="38"/>
  <c r="S19" i="38"/>
  <c r="R19" i="38"/>
  <c r="Q19" i="38"/>
  <c r="P19" i="38"/>
  <c r="E19" i="38"/>
  <c r="U19" i="38" s="1"/>
  <c r="S18" i="38"/>
  <c r="R18" i="38"/>
  <c r="Q18" i="38"/>
  <c r="P18" i="38"/>
  <c r="E18" i="38"/>
  <c r="U18" i="38" s="1"/>
  <c r="W16" i="38"/>
  <c r="V16" i="38"/>
  <c r="O16" i="38"/>
  <c r="N16" i="38"/>
  <c r="M16" i="38"/>
  <c r="L16" i="38"/>
  <c r="K16" i="38"/>
  <c r="S16" i="38" s="1"/>
  <c r="J16" i="38"/>
  <c r="I16" i="38"/>
  <c r="H16" i="38"/>
  <c r="G16" i="38"/>
  <c r="F16" i="38"/>
  <c r="C16" i="38"/>
  <c r="B16" i="38"/>
  <c r="U15" i="38"/>
  <c r="S15" i="38"/>
  <c r="R15" i="38"/>
  <c r="Q15" i="38"/>
  <c r="P15" i="38"/>
  <c r="E15" i="38"/>
  <c r="T15" i="38" s="1"/>
  <c r="U14" i="38"/>
  <c r="T14" i="38"/>
  <c r="S14" i="38"/>
  <c r="R14" i="38"/>
  <c r="Q14" i="38"/>
  <c r="P14" i="38"/>
  <c r="E14" i="38"/>
  <c r="S13" i="38"/>
  <c r="R13" i="38"/>
  <c r="Q13" i="38"/>
  <c r="P13" i="38"/>
  <c r="E13" i="38"/>
  <c r="U13" i="38" s="1"/>
  <c r="S12" i="38"/>
  <c r="R12" i="38"/>
  <c r="Q12" i="38"/>
  <c r="P12" i="38"/>
  <c r="E12" i="38"/>
  <c r="T12" i="38" s="1"/>
  <c r="U11" i="38"/>
  <c r="S11" i="38"/>
  <c r="R11" i="38"/>
  <c r="Q11" i="38"/>
  <c r="P11" i="38"/>
  <c r="E11" i="38"/>
  <c r="T11" i="38" s="1"/>
  <c r="S10" i="38"/>
  <c r="R10" i="38"/>
  <c r="Q10" i="38"/>
  <c r="U10" i="38" s="1"/>
  <c r="P10" i="38"/>
  <c r="E10" i="38"/>
  <c r="S9" i="38"/>
  <c r="R9" i="38"/>
  <c r="Q9" i="38"/>
  <c r="P9" i="38"/>
  <c r="E9" i="38"/>
  <c r="T9" i="38" s="1"/>
  <c r="S93" i="37"/>
  <c r="R93" i="37"/>
  <c r="Q93" i="37"/>
  <c r="P93" i="37"/>
  <c r="E93" i="37"/>
  <c r="T93" i="37" s="1"/>
  <c r="U92" i="37"/>
  <c r="S92" i="37"/>
  <c r="R92" i="37"/>
  <c r="Q92" i="37"/>
  <c r="P92" i="37"/>
  <c r="E92" i="37"/>
  <c r="T92" i="37" s="1"/>
  <c r="S91" i="37"/>
  <c r="R91" i="37"/>
  <c r="Q91" i="37"/>
  <c r="P91" i="37"/>
  <c r="E91" i="37"/>
  <c r="U91" i="37" s="1"/>
  <c r="S90" i="37"/>
  <c r="R90" i="37"/>
  <c r="Q90" i="37"/>
  <c r="P90" i="37"/>
  <c r="E90" i="37"/>
  <c r="S89" i="37"/>
  <c r="R89" i="37"/>
  <c r="Q89" i="37"/>
  <c r="P89" i="37"/>
  <c r="E89" i="37"/>
  <c r="T89" i="37" s="1"/>
  <c r="U88" i="37"/>
  <c r="S88" i="37"/>
  <c r="R88" i="37"/>
  <c r="Q88" i="37"/>
  <c r="P88" i="37"/>
  <c r="E88" i="37"/>
  <c r="T88" i="37" s="1"/>
  <c r="S87" i="37"/>
  <c r="R87" i="37"/>
  <c r="Q87" i="37"/>
  <c r="P87" i="37"/>
  <c r="E87" i="37"/>
  <c r="U87" i="37" s="1"/>
  <c r="S86" i="37"/>
  <c r="R86" i="37"/>
  <c r="Q86" i="37"/>
  <c r="P86" i="37"/>
  <c r="E86" i="37"/>
  <c r="W72" i="37"/>
  <c r="V72" i="37"/>
  <c r="O72" i="37"/>
  <c r="N72" i="37"/>
  <c r="M72" i="37"/>
  <c r="L72" i="37"/>
  <c r="K72" i="37"/>
  <c r="S72" i="37" s="1"/>
  <c r="J72" i="37"/>
  <c r="R72" i="37" s="1"/>
  <c r="I72" i="37"/>
  <c r="H72" i="37"/>
  <c r="G72" i="37"/>
  <c r="F72" i="37"/>
  <c r="C72" i="37"/>
  <c r="B72" i="37"/>
  <c r="E72" i="37" s="1"/>
  <c r="W71" i="37"/>
  <c r="V71" i="37"/>
  <c r="O71" i="37"/>
  <c r="N71" i="37"/>
  <c r="M71" i="37"/>
  <c r="L71" i="37"/>
  <c r="K71" i="37"/>
  <c r="J71" i="37"/>
  <c r="R71" i="37" s="1"/>
  <c r="I71" i="37"/>
  <c r="Q71" i="37" s="1"/>
  <c r="H71" i="37"/>
  <c r="P71" i="37" s="1"/>
  <c r="G71" i="37"/>
  <c r="F71" i="37"/>
  <c r="E71" i="37"/>
  <c r="C71" i="37"/>
  <c r="B71" i="37"/>
  <c r="W70" i="37"/>
  <c r="V70" i="37"/>
  <c r="O70" i="37"/>
  <c r="N70" i="37"/>
  <c r="M70" i="37"/>
  <c r="L70" i="37"/>
  <c r="K70" i="37"/>
  <c r="J70" i="37"/>
  <c r="I70" i="37"/>
  <c r="H70" i="37"/>
  <c r="P70" i="37" s="1"/>
  <c r="G70" i="37"/>
  <c r="F70" i="37"/>
  <c r="C70" i="37"/>
  <c r="E70" i="37" s="1"/>
  <c r="B70" i="37"/>
  <c r="S69" i="37"/>
  <c r="R69" i="37"/>
  <c r="Q69" i="37"/>
  <c r="P69" i="37"/>
  <c r="T69" i="37" s="1"/>
  <c r="E69" i="37"/>
  <c r="W67" i="37"/>
  <c r="V67" i="37"/>
  <c r="O67" i="37"/>
  <c r="N67" i="37"/>
  <c r="M67" i="37"/>
  <c r="L67" i="37"/>
  <c r="K67" i="37"/>
  <c r="S67" i="37" s="1"/>
  <c r="J67" i="37"/>
  <c r="I67" i="37"/>
  <c r="H67" i="37"/>
  <c r="P67" i="37" s="1"/>
  <c r="G67" i="37"/>
  <c r="F67" i="37"/>
  <c r="C67" i="37"/>
  <c r="B67" i="37"/>
  <c r="W66" i="37"/>
  <c r="V66" i="37"/>
  <c r="O66" i="37"/>
  <c r="N66" i="37"/>
  <c r="M66" i="37"/>
  <c r="L66" i="37"/>
  <c r="K66" i="37"/>
  <c r="S66" i="37" s="1"/>
  <c r="J66" i="37"/>
  <c r="R66" i="37" s="1"/>
  <c r="I66" i="37"/>
  <c r="Q66" i="37" s="1"/>
  <c r="H66" i="37"/>
  <c r="G66" i="37"/>
  <c r="F66" i="37"/>
  <c r="C66" i="37"/>
  <c r="B66" i="37"/>
  <c r="E66" i="37" s="1"/>
  <c r="U65" i="37"/>
  <c r="T65" i="37"/>
  <c r="S65" i="37"/>
  <c r="R65" i="37"/>
  <c r="Q65" i="37"/>
  <c r="P65" i="37"/>
  <c r="E65" i="37"/>
  <c r="T64" i="37"/>
  <c r="S64" i="37"/>
  <c r="R64" i="37"/>
  <c r="Q64" i="37"/>
  <c r="P64" i="37"/>
  <c r="E64" i="37"/>
  <c r="U64" i="37" s="1"/>
  <c r="S63" i="37"/>
  <c r="R63" i="37"/>
  <c r="Q63" i="37"/>
  <c r="P63" i="37"/>
  <c r="E63" i="37"/>
  <c r="T63" i="37" s="1"/>
  <c r="S62" i="37"/>
  <c r="R62" i="37"/>
  <c r="Q62" i="37"/>
  <c r="P62" i="37"/>
  <c r="E62" i="37"/>
  <c r="U61" i="37"/>
  <c r="T61" i="37"/>
  <c r="S61" i="37"/>
  <c r="R61" i="37"/>
  <c r="Q61" i="37"/>
  <c r="P61" i="37"/>
  <c r="E61" i="37"/>
  <c r="V59" i="37"/>
  <c r="O59" i="37"/>
  <c r="N59" i="37"/>
  <c r="M59" i="37"/>
  <c r="L59" i="37"/>
  <c r="K59" i="37"/>
  <c r="S59" i="37" s="1"/>
  <c r="J59" i="37"/>
  <c r="R59" i="37" s="1"/>
  <c r="I59" i="37"/>
  <c r="H59" i="37"/>
  <c r="G59" i="37"/>
  <c r="F59" i="37"/>
  <c r="C59" i="37"/>
  <c r="B59" i="37"/>
  <c r="E59" i="37" s="1"/>
  <c r="S58" i="37"/>
  <c r="R58" i="37"/>
  <c r="Q58" i="37"/>
  <c r="P58" i="37"/>
  <c r="E58" i="37"/>
  <c r="T58" i="37" s="1"/>
  <c r="T57" i="37"/>
  <c r="S57" i="37"/>
  <c r="R57" i="37"/>
  <c r="Q57" i="37"/>
  <c r="P57" i="37"/>
  <c r="E57" i="37"/>
  <c r="U57" i="37" s="1"/>
  <c r="T56" i="37"/>
  <c r="S56" i="37"/>
  <c r="R56" i="37"/>
  <c r="Q56" i="37"/>
  <c r="P56" i="37"/>
  <c r="E56" i="37"/>
  <c r="U56" i="37" s="1"/>
  <c r="S55" i="37"/>
  <c r="R55" i="37"/>
  <c r="Q55" i="37"/>
  <c r="P55" i="37"/>
  <c r="E55" i="37"/>
  <c r="T55" i="37" s="1"/>
  <c r="W53" i="37"/>
  <c r="V53" i="37"/>
  <c r="O53" i="37"/>
  <c r="N53" i="37"/>
  <c r="M53" i="37"/>
  <c r="L53" i="37"/>
  <c r="K53" i="37"/>
  <c r="S53" i="37" s="1"/>
  <c r="J53" i="37"/>
  <c r="R53" i="37" s="1"/>
  <c r="I53" i="37"/>
  <c r="H53" i="37"/>
  <c r="G53" i="37"/>
  <c r="F53" i="37"/>
  <c r="C53" i="37"/>
  <c r="B53" i="37"/>
  <c r="E53" i="37" s="1"/>
  <c r="U52" i="37"/>
  <c r="T52" i="37"/>
  <c r="S52" i="37"/>
  <c r="R52" i="37"/>
  <c r="Q52" i="37"/>
  <c r="P52" i="37"/>
  <c r="E52" i="37"/>
  <c r="T51" i="37"/>
  <c r="S51" i="37"/>
  <c r="R51" i="37"/>
  <c r="Q51" i="37"/>
  <c r="P51" i="37"/>
  <c r="E51" i="37"/>
  <c r="U51" i="37" s="1"/>
  <c r="S50" i="37"/>
  <c r="R50" i="37"/>
  <c r="Q50" i="37"/>
  <c r="P50" i="37"/>
  <c r="E50" i="37"/>
  <c r="T50" i="37" s="1"/>
  <c r="S49" i="37"/>
  <c r="R49" i="37"/>
  <c r="Q49" i="37"/>
  <c r="P49" i="37"/>
  <c r="E49" i="37"/>
  <c r="U48" i="37"/>
  <c r="T48" i="37"/>
  <c r="S48" i="37"/>
  <c r="R48" i="37"/>
  <c r="Q48" i="37"/>
  <c r="P48" i="37"/>
  <c r="E48" i="37"/>
  <c r="S47" i="37"/>
  <c r="R47" i="37"/>
  <c r="Q47" i="37"/>
  <c r="P47" i="37"/>
  <c r="E47" i="37"/>
  <c r="U47" i="37" s="1"/>
  <c r="S46" i="37"/>
  <c r="R46" i="37"/>
  <c r="Q46" i="37"/>
  <c r="P46" i="37"/>
  <c r="E46" i="37"/>
  <c r="T46" i="37" s="1"/>
  <c r="U45" i="37"/>
  <c r="S45" i="37"/>
  <c r="R45" i="37"/>
  <c r="Q45" i="37"/>
  <c r="P45" i="37"/>
  <c r="E45" i="37"/>
  <c r="T45" i="37" s="1"/>
  <c r="U44" i="37"/>
  <c r="T44" i="37"/>
  <c r="S44" i="37"/>
  <c r="R44" i="37"/>
  <c r="Q44" i="37"/>
  <c r="P44" i="37"/>
  <c r="E44" i="37"/>
  <c r="S43" i="37"/>
  <c r="R43" i="37"/>
  <c r="Q43" i="37"/>
  <c r="P43" i="37"/>
  <c r="E43" i="37"/>
  <c r="T43" i="37" s="1"/>
  <c r="S42" i="37"/>
  <c r="R42" i="37"/>
  <c r="Q42" i="37"/>
  <c r="P42" i="37"/>
  <c r="E42" i="37"/>
  <c r="T42" i="37" s="1"/>
  <c r="W40" i="37"/>
  <c r="V40" i="37"/>
  <c r="O40" i="37"/>
  <c r="N40" i="37"/>
  <c r="M40" i="37"/>
  <c r="L40" i="37"/>
  <c r="K40" i="37"/>
  <c r="S40" i="37" s="1"/>
  <c r="J40" i="37"/>
  <c r="R40" i="37" s="1"/>
  <c r="I40" i="37"/>
  <c r="H40" i="37"/>
  <c r="G40" i="37"/>
  <c r="F40" i="37"/>
  <c r="C40" i="37"/>
  <c r="B40" i="37"/>
  <c r="E40" i="37" s="1"/>
  <c r="U39" i="37"/>
  <c r="T39" i="37"/>
  <c r="S39" i="37"/>
  <c r="R39" i="37"/>
  <c r="Q39" i="37"/>
  <c r="P39" i="37"/>
  <c r="E39" i="37"/>
  <c r="T38" i="37"/>
  <c r="S38" i="37"/>
  <c r="R38" i="37"/>
  <c r="Q38" i="37"/>
  <c r="P38" i="37"/>
  <c r="E38" i="37"/>
  <c r="U38" i="37" s="1"/>
  <c r="S37" i="37"/>
  <c r="R37" i="37"/>
  <c r="Q37" i="37"/>
  <c r="P37" i="37"/>
  <c r="E37" i="37"/>
  <c r="T37" i="37" s="1"/>
  <c r="S36" i="37"/>
  <c r="R36" i="37"/>
  <c r="Q36" i="37"/>
  <c r="U36" i="37" s="1"/>
  <c r="P36" i="37"/>
  <c r="E36" i="37"/>
  <c r="T36" i="37" s="1"/>
  <c r="S35" i="37"/>
  <c r="R35" i="37"/>
  <c r="Q35" i="37"/>
  <c r="U35" i="37" s="1"/>
  <c r="P35" i="37"/>
  <c r="E35" i="37"/>
  <c r="W33" i="37"/>
  <c r="V33" i="37"/>
  <c r="O33" i="37"/>
  <c r="N33" i="37"/>
  <c r="M33" i="37"/>
  <c r="L33" i="37"/>
  <c r="K33" i="37"/>
  <c r="J33" i="37"/>
  <c r="I33" i="37"/>
  <c r="Q33" i="37" s="1"/>
  <c r="H33" i="37"/>
  <c r="G33" i="37"/>
  <c r="F33" i="37"/>
  <c r="C33" i="37"/>
  <c r="B33" i="37"/>
  <c r="E33" i="37" s="1"/>
  <c r="S32" i="37"/>
  <c r="R32" i="37"/>
  <c r="Q32" i="37"/>
  <c r="P32" i="37"/>
  <c r="E32" i="37"/>
  <c r="T32" i="37" s="1"/>
  <c r="W30" i="37"/>
  <c r="V30" i="37"/>
  <c r="O30" i="37"/>
  <c r="N30" i="37"/>
  <c r="M30" i="37"/>
  <c r="L30" i="37"/>
  <c r="K30" i="37"/>
  <c r="S30" i="37" s="1"/>
  <c r="J30" i="37"/>
  <c r="R30" i="37" s="1"/>
  <c r="I30" i="37"/>
  <c r="Q30" i="37" s="1"/>
  <c r="H30" i="37"/>
  <c r="G30" i="37"/>
  <c r="F30" i="37"/>
  <c r="C30" i="37"/>
  <c r="E30" i="37" s="1"/>
  <c r="B30" i="37"/>
  <c r="T29" i="37"/>
  <c r="S29" i="37"/>
  <c r="R29" i="37"/>
  <c r="Q29" i="37"/>
  <c r="P29" i="37"/>
  <c r="E29" i="37"/>
  <c r="U29" i="37" s="1"/>
  <c r="S28" i="37"/>
  <c r="R28" i="37"/>
  <c r="Q28" i="37"/>
  <c r="P28" i="37"/>
  <c r="E28" i="37"/>
  <c r="U28" i="37" s="1"/>
  <c r="S27" i="37"/>
  <c r="R27" i="37"/>
  <c r="Q27" i="37"/>
  <c r="P27" i="37"/>
  <c r="E27" i="37"/>
  <c r="T27" i="37" s="1"/>
  <c r="U26" i="37"/>
  <c r="S26" i="37"/>
  <c r="R26" i="37"/>
  <c r="Q26" i="37"/>
  <c r="P26" i="37"/>
  <c r="E26" i="37"/>
  <c r="T26" i="37" s="1"/>
  <c r="W24" i="37"/>
  <c r="V24" i="37"/>
  <c r="O24" i="37"/>
  <c r="N24" i="37"/>
  <c r="M24" i="37"/>
  <c r="L24" i="37"/>
  <c r="K24" i="37"/>
  <c r="S24" i="37" s="1"/>
  <c r="J24" i="37"/>
  <c r="R24" i="37" s="1"/>
  <c r="I24" i="37"/>
  <c r="H24" i="37"/>
  <c r="G24" i="37"/>
  <c r="F24" i="37"/>
  <c r="C24" i="37"/>
  <c r="B24" i="37"/>
  <c r="E24" i="37" s="1"/>
  <c r="S23" i="37"/>
  <c r="R23" i="37"/>
  <c r="Q23" i="37"/>
  <c r="P23" i="37"/>
  <c r="E23" i="37"/>
  <c r="U23" i="37" s="1"/>
  <c r="S22" i="37"/>
  <c r="R22" i="37"/>
  <c r="Q22" i="37"/>
  <c r="P22" i="37"/>
  <c r="E22" i="37"/>
  <c r="T22" i="37" s="1"/>
  <c r="U21" i="37"/>
  <c r="S21" i="37"/>
  <c r="R21" i="37"/>
  <c r="Q21" i="37"/>
  <c r="P21" i="37"/>
  <c r="E21" i="37"/>
  <c r="T21" i="37" s="1"/>
  <c r="T20" i="37"/>
  <c r="S20" i="37"/>
  <c r="R20" i="37"/>
  <c r="Q20" i="37"/>
  <c r="P20" i="37"/>
  <c r="E20" i="37"/>
  <c r="U20" i="37" s="1"/>
  <c r="S19" i="37"/>
  <c r="R19" i="37"/>
  <c r="Q19" i="37"/>
  <c r="P19" i="37"/>
  <c r="E19" i="37"/>
  <c r="U19" i="37" s="1"/>
  <c r="S18" i="37"/>
  <c r="R18" i="37"/>
  <c r="Q18" i="37"/>
  <c r="P18" i="37"/>
  <c r="E18" i="37"/>
  <c r="T18" i="37" s="1"/>
  <c r="W16" i="37"/>
  <c r="V16" i="37"/>
  <c r="O16" i="37"/>
  <c r="N16" i="37"/>
  <c r="M16" i="37"/>
  <c r="L16" i="37"/>
  <c r="K16" i="37"/>
  <c r="J16" i="37"/>
  <c r="R16" i="37" s="1"/>
  <c r="I16" i="37"/>
  <c r="H16" i="37"/>
  <c r="G16" i="37"/>
  <c r="F16" i="37"/>
  <c r="E16" i="37"/>
  <c r="C16" i="37"/>
  <c r="B16" i="37"/>
  <c r="U15" i="37"/>
  <c r="T15" i="37"/>
  <c r="S15" i="37"/>
  <c r="R15" i="37"/>
  <c r="Q15" i="37"/>
  <c r="P15" i="37"/>
  <c r="E15" i="37"/>
  <c r="S14" i="37"/>
  <c r="R14" i="37"/>
  <c r="Q14" i="37"/>
  <c r="P14" i="37"/>
  <c r="E14" i="37"/>
  <c r="U14" i="37" s="1"/>
  <c r="S13" i="37"/>
  <c r="R13" i="37"/>
  <c r="Q13" i="37"/>
  <c r="P13" i="37"/>
  <c r="E13" i="37"/>
  <c r="T13" i="37" s="1"/>
  <c r="U12" i="37"/>
  <c r="S12" i="37"/>
  <c r="R12" i="37"/>
  <c r="Q12" i="37"/>
  <c r="P12" i="37"/>
  <c r="E12" i="37"/>
  <c r="T12" i="37" s="1"/>
  <c r="U11" i="37"/>
  <c r="T11" i="37"/>
  <c r="S11" i="37"/>
  <c r="R11" i="37"/>
  <c r="Q11" i="37"/>
  <c r="P11" i="37"/>
  <c r="E11" i="37"/>
  <c r="S10" i="37"/>
  <c r="R10" i="37"/>
  <c r="Q10" i="37"/>
  <c r="P10" i="37"/>
  <c r="T10" i="37" s="1"/>
  <c r="E10" i="37"/>
  <c r="S9" i="37"/>
  <c r="R9" i="37"/>
  <c r="Q9" i="37"/>
  <c r="P9" i="37"/>
  <c r="E9" i="37"/>
  <c r="U9" i="37" s="1"/>
  <c r="U93" i="36"/>
  <c r="S93" i="36"/>
  <c r="R93" i="36"/>
  <c r="Q93" i="36"/>
  <c r="P93" i="36"/>
  <c r="E93" i="36"/>
  <c r="T93" i="36" s="1"/>
  <c r="T92" i="36"/>
  <c r="S92" i="36"/>
  <c r="R92" i="36"/>
  <c r="Q92" i="36"/>
  <c r="P92" i="36"/>
  <c r="E92" i="36"/>
  <c r="U92" i="36" s="1"/>
  <c r="S91" i="36"/>
  <c r="R91" i="36"/>
  <c r="Q91" i="36"/>
  <c r="P91" i="36"/>
  <c r="E91" i="36"/>
  <c r="U91" i="36" s="1"/>
  <c r="S90" i="36"/>
  <c r="R90" i="36"/>
  <c r="Q90" i="36"/>
  <c r="P90" i="36"/>
  <c r="E90" i="36"/>
  <c r="T90" i="36" s="1"/>
  <c r="U89" i="36"/>
  <c r="S89" i="36"/>
  <c r="R89" i="36"/>
  <c r="Q89" i="36"/>
  <c r="P89" i="36"/>
  <c r="E89" i="36"/>
  <c r="T89" i="36" s="1"/>
  <c r="T88" i="36"/>
  <c r="S88" i="36"/>
  <c r="R88" i="36"/>
  <c r="Q88" i="36"/>
  <c r="P88" i="36"/>
  <c r="E88" i="36"/>
  <c r="U88" i="36" s="1"/>
  <c r="S87" i="36"/>
  <c r="R87" i="36"/>
  <c r="Q87" i="36"/>
  <c r="P87" i="36"/>
  <c r="E87" i="36"/>
  <c r="U87" i="36" s="1"/>
  <c r="S86" i="36"/>
  <c r="R86" i="36"/>
  <c r="Q86" i="36"/>
  <c r="P86" i="36"/>
  <c r="E86" i="36"/>
  <c r="T86" i="36" s="1"/>
  <c r="W72" i="36"/>
  <c r="V72" i="36"/>
  <c r="O72" i="36"/>
  <c r="N72" i="36"/>
  <c r="M72" i="36"/>
  <c r="L72" i="36"/>
  <c r="K72" i="36"/>
  <c r="S72" i="36" s="1"/>
  <c r="J72" i="36"/>
  <c r="R72" i="36" s="1"/>
  <c r="I72" i="36"/>
  <c r="H72" i="36"/>
  <c r="G72" i="36"/>
  <c r="F72" i="36"/>
  <c r="C72" i="36"/>
  <c r="B72" i="36"/>
  <c r="W71" i="36"/>
  <c r="V71" i="36"/>
  <c r="O71" i="36"/>
  <c r="N71" i="36"/>
  <c r="M71" i="36"/>
  <c r="L71" i="36"/>
  <c r="K71" i="36"/>
  <c r="S71" i="36" s="1"/>
  <c r="J71" i="36"/>
  <c r="I71" i="36"/>
  <c r="H71" i="36"/>
  <c r="G71" i="36"/>
  <c r="F71" i="36"/>
  <c r="C71" i="36"/>
  <c r="B71" i="36"/>
  <c r="E71" i="36" s="1"/>
  <c r="W70" i="36"/>
  <c r="V70" i="36"/>
  <c r="O70" i="36"/>
  <c r="N70" i="36"/>
  <c r="M70" i="36"/>
  <c r="L70" i="36"/>
  <c r="K70" i="36"/>
  <c r="S70" i="36" s="1"/>
  <c r="J70" i="36"/>
  <c r="R70" i="36" s="1"/>
  <c r="I70" i="36"/>
  <c r="H70" i="36"/>
  <c r="G70" i="36"/>
  <c r="F70" i="36"/>
  <c r="C70" i="36"/>
  <c r="B70" i="36"/>
  <c r="S69" i="36"/>
  <c r="R69" i="36"/>
  <c r="Q69" i="36"/>
  <c r="P69" i="36"/>
  <c r="E69" i="36"/>
  <c r="T69" i="36" s="1"/>
  <c r="W67" i="36"/>
  <c r="V67" i="36"/>
  <c r="O67" i="36"/>
  <c r="N67" i="36"/>
  <c r="M67" i="36"/>
  <c r="L67" i="36"/>
  <c r="K67" i="36"/>
  <c r="S67" i="36" s="1"/>
  <c r="J67" i="36"/>
  <c r="I67" i="36"/>
  <c r="H67" i="36"/>
  <c r="G67" i="36"/>
  <c r="F67" i="36"/>
  <c r="C67" i="36"/>
  <c r="B67" i="36"/>
  <c r="W66" i="36"/>
  <c r="V66" i="36"/>
  <c r="O66" i="36"/>
  <c r="N66" i="36"/>
  <c r="M66" i="36"/>
  <c r="L66" i="36"/>
  <c r="K66" i="36"/>
  <c r="S66" i="36" s="1"/>
  <c r="J66" i="36"/>
  <c r="R66" i="36" s="1"/>
  <c r="I66" i="36"/>
  <c r="H66" i="36"/>
  <c r="P66" i="36" s="1"/>
  <c r="G66" i="36"/>
  <c r="F66" i="36"/>
  <c r="C66" i="36"/>
  <c r="B66" i="36"/>
  <c r="E66" i="36" s="1"/>
  <c r="S65" i="36"/>
  <c r="R65" i="36"/>
  <c r="Q65" i="36"/>
  <c r="P65" i="36"/>
  <c r="E65" i="36"/>
  <c r="U65" i="36" s="1"/>
  <c r="S64" i="36"/>
  <c r="R64" i="36"/>
  <c r="Q64" i="36"/>
  <c r="P64" i="36"/>
  <c r="E64" i="36"/>
  <c r="T64" i="36" s="1"/>
  <c r="U63" i="36"/>
  <c r="S63" i="36"/>
  <c r="R63" i="36"/>
  <c r="Q63" i="36"/>
  <c r="P63" i="36"/>
  <c r="E63" i="36"/>
  <c r="T63" i="36" s="1"/>
  <c r="T62" i="36"/>
  <c r="S62" i="36"/>
  <c r="R62" i="36"/>
  <c r="Q62" i="36"/>
  <c r="P62" i="36"/>
  <c r="E62" i="36"/>
  <c r="U62" i="36" s="1"/>
  <c r="S61" i="36"/>
  <c r="R61" i="36"/>
  <c r="Q61" i="36"/>
  <c r="P61" i="36"/>
  <c r="E61" i="36"/>
  <c r="T61" i="36" s="1"/>
  <c r="V59" i="36"/>
  <c r="O59" i="36"/>
  <c r="N59" i="36"/>
  <c r="M59" i="36"/>
  <c r="L59" i="36"/>
  <c r="K59" i="36"/>
  <c r="S59" i="36" s="1"/>
  <c r="J59" i="36"/>
  <c r="R59" i="36" s="1"/>
  <c r="I59" i="36"/>
  <c r="H59" i="36"/>
  <c r="G59" i="36"/>
  <c r="F59" i="36"/>
  <c r="C59" i="36"/>
  <c r="B59" i="36"/>
  <c r="E59" i="36" s="1"/>
  <c r="U58" i="36"/>
  <c r="S58" i="36"/>
  <c r="R58" i="36"/>
  <c r="Q58" i="36"/>
  <c r="P58" i="36"/>
  <c r="E58" i="36"/>
  <c r="T58" i="36" s="1"/>
  <c r="S57" i="36"/>
  <c r="R57" i="36"/>
  <c r="Q57" i="36"/>
  <c r="P57" i="36"/>
  <c r="E57" i="36"/>
  <c r="U57" i="36" s="1"/>
  <c r="S56" i="36"/>
  <c r="R56" i="36"/>
  <c r="Q56" i="36"/>
  <c r="P56" i="36"/>
  <c r="E56" i="36"/>
  <c r="T56" i="36" s="1"/>
  <c r="U55" i="36"/>
  <c r="S55" i="36"/>
  <c r="R55" i="36"/>
  <c r="Q55" i="36"/>
  <c r="P55" i="36"/>
  <c r="E55" i="36"/>
  <c r="T55" i="36" s="1"/>
  <c r="W53" i="36"/>
  <c r="V53" i="36"/>
  <c r="O53" i="36"/>
  <c r="N53" i="36"/>
  <c r="M53" i="36"/>
  <c r="L53" i="36"/>
  <c r="K53" i="36"/>
  <c r="S53" i="36" s="1"/>
  <c r="J53" i="36"/>
  <c r="R53" i="36" s="1"/>
  <c r="I53" i="36"/>
  <c r="H53" i="36"/>
  <c r="P53" i="36" s="1"/>
  <c r="G53" i="36"/>
  <c r="F53" i="36"/>
  <c r="C53" i="36"/>
  <c r="B53" i="36"/>
  <c r="E53" i="36" s="1"/>
  <c r="S52" i="36"/>
  <c r="R52" i="36"/>
  <c r="Q52" i="36"/>
  <c r="P52" i="36"/>
  <c r="E52" i="36"/>
  <c r="S51" i="36"/>
  <c r="R51" i="36"/>
  <c r="Q51" i="36"/>
  <c r="P51" i="36"/>
  <c r="E51" i="36"/>
  <c r="T51" i="36" s="1"/>
  <c r="U50" i="36"/>
  <c r="S50" i="36"/>
  <c r="R50" i="36"/>
  <c r="Q50" i="36"/>
  <c r="P50" i="36"/>
  <c r="E50" i="36"/>
  <c r="T50" i="36" s="1"/>
  <c r="S49" i="36"/>
  <c r="R49" i="36"/>
  <c r="Q49" i="36"/>
  <c r="P49" i="36"/>
  <c r="E49" i="36"/>
  <c r="U49" i="36" s="1"/>
  <c r="S48" i="36"/>
  <c r="R48" i="36"/>
  <c r="Q48" i="36"/>
  <c r="P48" i="36"/>
  <c r="E48" i="36"/>
  <c r="S47" i="36"/>
  <c r="R47" i="36"/>
  <c r="Q47" i="36"/>
  <c r="P47" i="36"/>
  <c r="E47" i="36"/>
  <c r="T47" i="36" s="1"/>
  <c r="U46" i="36"/>
  <c r="S46" i="36"/>
  <c r="R46" i="36"/>
  <c r="Q46" i="36"/>
  <c r="P46" i="36"/>
  <c r="E46" i="36"/>
  <c r="T46" i="36" s="1"/>
  <c r="S45" i="36"/>
  <c r="R45" i="36"/>
  <c r="Q45" i="36"/>
  <c r="P45" i="36"/>
  <c r="E45" i="36"/>
  <c r="U45" i="36" s="1"/>
  <c r="S44" i="36"/>
  <c r="R44" i="36"/>
  <c r="Q44" i="36"/>
  <c r="P44" i="36"/>
  <c r="E44" i="36"/>
  <c r="S43" i="36"/>
  <c r="R43" i="36"/>
  <c r="Q43" i="36"/>
  <c r="P43" i="36"/>
  <c r="E43" i="36"/>
  <c r="U43" i="36" s="1"/>
  <c r="U42" i="36"/>
  <c r="S42" i="36"/>
  <c r="R42" i="36"/>
  <c r="Q42" i="36"/>
  <c r="P42" i="36"/>
  <c r="E42" i="36"/>
  <c r="T42" i="36" s="1"/>
  <c r="W40" i="36"/>
  <c r="V40" i="36"/>
  <c r="O40" i="36"/>
  <c r="N40" i="36"/>
  <c r="M40" i="36"/>
  <c r="L40" i="36"/>
  <c r="K40" i="36"/>
  <c r="S40" i="36" s="1"/>
  <c r="J40" i="36"/>
  <c r="R40" i="36" s="1"/>
  <c r="I40" i="36"/>
  <c r="H40" i="36"/>
  <c r="G40" i="36"/>
  <c r="F40" i="36"/>
  <c r="E40" i="36"/>
  <c r="C40" i="36"/>
  <c r="B40" i="36"/>
  <c r="S39" i="36"/>
  <c r="R39" i="36"/>
  <c r="Q39" i="36"/>
  <c r="P39" i="36"/>
  <c r="E39" i="36"/>
  <c r="S38" i="36"/>
  <c r="R38" i="36"/>
  <c r="Q38" i="36"/>
  <c r="P38" i="36"/>
  <c r="E38" i="36"/>
  <c r="T38" i="36" s="1"/>
  <c r="U37" i="36"/>
  <c r="S37" i="36"/>
  <c r="R37" i="36"/>
  <c r="Q37" i="36"/>
  <c r="P37" i="36"/>
  <c r="E37" i="36"/>
  <c r="T37" i="36" s="1"/>
  <c r="S36" i="36"/>
  <c r="R36" i="36"/>
  <c r="Q36" i="36"/>
  <c r="U36" i="36" s="1"/>
  <c r="P36" i="36"/>
  <c r="E36" i="36"/>
  <c r="S35" i="36"/>
  <c r="R35" i="36"/>
  <c r="Q35" i="36"/>
  <c r="P35" i="36"/>
  <c r="T35" i="36" s="1"/>
  <c r="E35" i="36"/>
  <c r="W33" i="36"/>
  <c r="V33" i="36"/>
  <c r="O33" i="36"/>
  <c r="N33" i="36"/>
  <c r="M33" i="36"/>
  <c r="L33" i="36"/>
  <c r="K33" i="36"/>
  <c r="S33" i="36" s="1"/>
  <c r="J33" i="36"/>
  <c r="I33" i="36"/>
  <c r="Q33" i="36" s="1"/>
  <c r="H33" i="36"/>
  <c r="G33" i="36"/>
  <c r="F33" i="36"/>
  <c r="C33" i="36"/>
  <c r="B33" i="36"/>
  <c r="E33" i="36" s="1"/>
  <c r="S32" i="36"/>
  <c r="R32" i="36"/>
  <c r="Q32" i="36"/>
  <c r="U32" i="36" s="1"/>
  <c r="P32" i="36"/>
  <c r="E32" i="36"/>
  <c r="T32" i="36" s="1"/>
  <c r="W30" i="36"/>
  <c r="V30" i="36"/>
  <c r="O30" i="36"/>
  <c r="N30" i="36"/>
  <c r="M30" i="36"/>
  <c r="L30" i="36"/>
  <c r="K30" i="36"/>
  <c r="S30" i="36" s="1"/>
  <c r="J30" i="36"/>
  <c r="R30" i="36" s="1"/>
  <c r="I30" i="36"/>
  <c r="H30" i="36"/>
  <c r="G30" i="36"/>
  <c r="F30" i="36"/>
  <c r="C30" i="36"/>
  <c r="B30" i="36"/>
  <c r="E30" i="36" s="1"/>
  <c r="T29" i="36"/>
  <c r="S29" i="36"/>
  <c r="R29" i="36"/>
  <c r="Q29" i="36"/>
  <c r="P29" i="36"/>
  <c r="E29" i="36"/>
  <c r="U29" i="36" s="1"/>
  <c r="S28" i="36"/>
  <c r="R28" i="36"/>
  <c r="Q28" i="36"/>
  <c r="P28" i="36"/>
  <c r="E28" i="36"/>
  <c r="T28" i="36" s="1"/>
  <c r="S27" i="36"/>
  <c r="R27" i="36"/>
  <c r="Q27" i="36"/>
  <c r="P27" i="36"/>
  <c r="E27" i="36"/>
  <c r="S26" i="36"/>
  <c r="R26" i="36"/>
  <c r="Q26" i="36"/>
  <c r="P26" i="36"/>
  <c r="E26" i="36"/>
  <c r="U26" i="36" s="1"/>
  <c r="W24" i="36"/>
  <c r="V24" i="36"/>
  <c r="O24" i="36"/>
  <c r="N24" i="36"/>
  <c r="M24" i="36"/>
  <c r="L24" i="36"/>
  <c r="K24" i="36"/>
  <c r="S24" i="36" s="1"/>
  <c r="J24" i="36"/>
  <c r="R24" i="36" s="1"/>
  <c r="I24" i="36"/>
  <c r="H24" i="36"/>
  <c r="G24" i="36"/>
  <c r="F24" i="36"/>
  <c r="C24" i="36"/>
  <c r="B24" i="36"/>
  <c r="S23" i="36"/>
  <c r="R23" i="36"/>
  <c r="Q23" i="36"/>
  <c r="P23" i="36"/>
  <c r="E23" i="36"/>
  <c r="S22" i="36"/>
  <c r="R22" i="36"/>
  <c r="Q22" i="36"/>
  <c r="P22" i="36"/>
  <c r="E22" i="36"/>
  <c r="S21" i="36"/>
  <c r="R21" i="36"/>
  <c r="Q21" i="36"/>
  <c r="P21" i="36"/>
  <c r="E21" i="36"/>
  <c r="U21" i="36" s="1"/>
  <c r="T20" i="36"/>
  <c r="S20" i="36"/>
  <c r="R20" i="36"/>
  <c r="Q20" i="36"/>
  <c r="P20" i="36"/>
  <c r="E20" i="36"/>
  <c r="U20" i="36" s="1"/>
  <c r="S19" i="36"/>
  <c r="R19" i="36"/>
  <c r="Q19" i="36"/>
  <c r="P19" i="36"/>
  <c r="E19" i="36"/>
  <c r="S18" i="36"/>
  <c r="R18" i="36"/>
  <c r="Q18" i="36"/>
  <c r="P18" i="36"/>
  <c r="E18" i="36"/>
  <c r="W16" i="36"/>
  <c r="V16" i="36"/>
  <c r="O16" i="36"/>
  <c r="N16" i="36"/>
  <c r="M16" i="36"/>
  <c r="L16" i="36"/>
  <c r="K16" i="36"/>
  <c r="S16" i="36" s="1"/>
  <c r="J16" i="36"/>
  <c r="I16" i="36"/>
  <c r="H16" i="36"/>
  <c r="G16" i="36"/>
  <c r="F16" i="36"/>
  <c r="C16" i="36"/>
  <c r="B16" i="36"/>
  <c r="E16" i="36" s="1"/>
  <c r="T15" i="36"/>
  <c r="S15" i="36"/>
  <c r="R15" i="36"/>
  <c r="Q15" i="36"/>
  <c r="P15" i="36"/>
  <c r="E15" i="36"/>
  <c r="U15" i="36" s="1"/>
  <c r="S14" i="36"/>
  <c r="R14" i="36"/>
  <c r="Q14" i="36"/>
  <c r="P14" i="36"/>
  <c r="E14" i="36"/>
  <c r="S13" i="36"/>
  <c r="R13" i="36"/>
  <c r="Q13" i="36"/>
  <c r="P13" i="36"/>
  <c r="E13" i="36"/>
  <c r="S12" i="36"/>
  <c r="R12" i="36"/>
  <c r="Q12" i="36"/>
  <c r="P12" i="36"/>
  <c r="E12" i="36"/>
  <c r="U12" i="36" s="1"/>
  <c r="T11" i="36"/>
  <c r="S11" i="36"/>
  <c r="R11" i="36"/>
  <c r="Q11" i="36"/>
  <c r="P11" i="36"/>
  <c r="E11" i="36"/>
  <c r="U11" i="36" s="1"/>
  <c r="S10" i="36"/>
  <c r="R10" i="36"/>
  <c r="Q10" i="36"/>
  <c r="P10" i="36"/>
  <c r="E10" i="36"/>
  <c r="S9" i="36"/>
  <c r="R9" i="36"/>
  <c r="Q9" i="36"/>
  <c r="P9" i="36"/>
  <c r="E9" i="36"/>
  <c r="S93" i="35"/>
  <c r="R93" i="35"/>
  <c r="Q93" i="35"/>
  <c r="P93" i="35"/>
  <c r="E93" i="35"/>
  <c r="U93" i="35" s="1"/>
  <c r="T92" i="35"/>
  <c r="S92" i="35"/>
  <c r="R92" i="35"/>
  <c r="Q92" i="35"/>
  <c r="P92" i="35"/>
  <c r="E92" i="35"/>
  <c r="U92" i="35" s="1"/>
  <c r="S91" i="35"/>
  <c r="R91" i="35"/>
  <c r="Q91" i="35"/>
  <c r="P91" i="35"/>
  <c r="E91" i="35"/>
  <c r="S90" i="35"/>
  <c r="R90" i="35"/>
  <c r="Q90" i="35"/>
  <c r="P90" i="35"/>
  <c r="E90" i="35"/>
  <c r="S89" i="35"/>
  <c r="R89" i="35"/>
  <c r="Q89" i="35"/>
  <c r="P89" i="35"/>
  <c r="E89" i="35"/>
  <c r="U89" i="35" s="1"/>
  <c r="S88" i="35"/>
  <c r="R88" i="35"/>
  <c r="Q88" i="35"/>
  <c r="P88" i="35"/>
  <c r="E88" i="35"/>
  <c r="U88" i="35" s="1"/>
  <c r="S87" i="35"/>
  <c r="R87" i="35"/>
  <c r="Q87" i="35"/>
  <c r="P87" i="35"/>
  <c r="E87" i="35"/>
  <c r="S86" i="35"/>
  <c r="R86" i="35"/>
  <c r="Q86" i="35"/>
  <c r="P86" i="35"/>
  <c r="E86" i="35"/>
  <c r="T86" i="35" s="1"/>
  <c r="W72" i="35"/>
  <c r="V72" i="35"/>
  <c r="O72" i="35"/>
  <c r="N72" i="35"/>
  <c r="M72" i="35"/>
  <c r="L72" i="35"/>
  <c r="K72" i="35"/>
  <c r="J72" i="35"/>
  <c r="I72" i="35"/>
  <c r="H72" i="35"/>
  <c r="G72" i="35"/>
  <c r="F72" i="35"/>
  <c r="C72" i="35"/>
  <c r="B72" i="35"/>
  <c r="W71" i="35"/>
  <c r="V71" i="35"/>
  <c r="S71" i="35"/>
  <c r="O71" i="35"/>
  <c r="N71" i="35"/>
  <c r="M71" i="35"/>
  <c r="L71" i="35"/>
  <c r="K71" i="35"/>
  <c r="J71" i="35"/>
  <c r="R71" i="35" s="1"/>
  <c r="I71" i="35"/>
  <c r="H71" i="35"/>
  <c r="P71" i="35" s="1"/>
  <c r="G71" i="35"/>
  <c r="F71" i="35"/>
  <c r="C71" i="35"/>
  <c r="B71" i="35"/>
  <c r="W70" i="35"/>
  <c r="V70" i="35"/>
  <c r="O70" i="35"/>
  <c r="N70" i="35"/>
  <c r="M70" i="35"/>
  <c r="L70" i="35"/>
  <c r="K70" i="35"/>
  <c r="S70" i="35" s="1"/>
  <c r="J70" i="35"/>
  <c r="I70" i="35"/>
  <c r="Q70" i="35" s="1"/>
  <c r="H70" i="35"/>
  <c r="G70" i="35"/>
  <c r="F70" i="35"/>
  <c r="C70" i="35"/>
  <c r="B70" i="35"/>
  <c r="E70" i="35" s="1"/>
  <c r="S69" i="35"/>
  <c r="R69" i="35"/>
  <c r="Q69" i="35"/>
  <c r="U69" i="35" s="1"/>
  <c r="P69" i="35"/>
  <c r="E69" i="35"/>
  <c r="T69" i="35" s="1"/>
  <c r="W67" i="35"/>
  <c r="V67" i="35"/>
  <c r="O67" i="35"/>
  <c r="N67" i="35"/>
  <c r="M67" i="35"/>
  <c r="L67" i="35"/>
  <c r="K67" i="35"/>
  <c r="J67" i="35"/>
  <c r="I67" i="35"/>
  <c r="H67" i="35"/>
  <c r="G67" i="35"/>
  <c r="F67" i="35"/>
  <c r="C67" i="35"/>
  <c r="B67" i="35"/>
  <c r="W66" i="35"/>
  <c r="V66" i="35"/>
  <c r="O66" i="35"/>
  <c r="N66" i="35"/>
  <c r="M66" i="35"/>
  <c r="L66" i="35"/>
  <c r="K66" i="35"/>
  <c r="S66" i="35" s="1"/>
  <c r="J66" i="35"/>
  <c r="R66" i="35" s="1"/>
  <c r="I66" i="35"/>
  <c r="Q66" i="35" s="1"/>
  <c r="H66" i="35"/>
  <c r="G66" i="35"/>
  <c r="F66" i="35"/>
  <c r="C66" i="35"/>
  <c r="B66" i="35"/>
  <c r="S65" i="35"/>
  <c r="R65" i="35"/>
  <c r="Q65" i="35"/>
  <c r="P65" i="35"/>
  <c r="E65" i="35"/>
  <c r="S64" i="35"/>
  <c r="R64" i="35"/>
  <c r="Q64" i="35"/>
  <c r="P64" i="35"/>
  <c r="E64" i="35"/>
  <c r="U63" i="35"/>
  <c r="T63" i="35"/>
  <c r="S63" i="35"/>
  <c r="R63" i="35"/>
  <c r="Q63" i="35"/>
  <c r="P63" i="35"/>
  <c r="E63" i="35"/>
  <c r="T62" i="35"/>
  <c r="S62" i="35"/>
  <c r="R62" i="35"/>
  <c r="Q62" i="35"/>
  <c r="P62" i="35"/>
  <c r="E62" i="35"/>
  <c r="U62" i="35" s="1"/>
  <c r="S61" i="35"/>
  <c r="R61" i="35"/>
  <c r="Q61" i="35"/>
  <c r="P61" i="35"/>
  <c r="E61" i="35"/>
  <c r="V59" i="35"/>
  <c r="O59" i="35"/>
  <c r="N59" i="35"/>
  <c r="M59" i="35"/>
  <c r="L59" i="35"/>
  <c r="K59" i="35"/>
  <c r="S59" i="35" s="1"/>
  <c r="J59" i="35"/>
  <c r="R59" i="35" s="1"/>
  <c r="I59" i="35"/>
  <c r="H59" i="35"/>
  <c r="G59" i="35"/>
  <c r="F59" i="35"/>
  <c r="C59" i="35"/>
  <c r="B59" i="35"/>
  <c r="S58" i="35"/>
  <c r="R58" i="35"/>
  <c r="Q58" i="35"/>
  <c r="P58" i="35"/>
  <c r="E58" i="35"/>
  <c r="U58" i="35" s="1"/>
  <c r="S57" i="35"/>
  <c r="R57" i="35"/>
  <c r="Q57" i="35"/>
  <c r="P57" i="35"/>
  <c r="E57" i="35"/>
  <c r="U56" i="35"/>
  <c r="S56" i="35"/>
  <c r="R56" i="35"/>
  <c r="Q56" i="35"/>
  <c r="P56" i="35"/>
  <c r="E56" i="35"/>
  <c r="T56" i="35" s="1"/>
  <c r="S55" i="35"/>
  <c r="R55" i="35"/>
  <c r="Q55" i="35"/>
  <c r="P55" i="35"/>
  <c r="E55" i="35"/>
  <c r="T55" i="35" s="1"/>
  <c r="W53" i="35"/>
  <c r="V53" i="35"/>
  <c r="O53" i="35"/>
  <c r="N53" i="35"/>
  <c r="M53" i="35"/>
  <c r="L53" i="35"/>
  <c r="K53" i="35"/>
  <c r="S53" i="35" s="1"/>
  <c r="J53" i="35"/>
  <c r="R53" i="35" s="1"/>
  <c r="I53" i="35"/>
  <c r="H53" i="35"/>
  <c r="G53" i="35"/>
  <c r="F53" i="35"/>
  <c r="C53" i="35"/>
  <c r="B53" i="35"/>
  <c r="E53" i="35" s="1"/>
  <c r="S52" i="35"/>
  <c r="R52" i="35"/>
  <c r="Q52" i="35"/>
  <c r="P52" i="35"/>
  <c r="E52" i="35"/>
  <c r="S51" i="35"/>
  <c r="R51" i="35"/>
  <c r="Q51" i="35"/>
  <c r="P51" i="35"/>
  <c r="E51" i="35"/>
  <c r="U50" i="35"/>
  <c r="S50" i="35"/>
  <c r="R50" i="35"/>
  <c r="Q50" i="35"/>
  <c r="P50" i="35"/>
  <c r="E50" i="35"/>
  <c r="T50" i="35" s="1"/>
  <c r="S49" i="35"/>
  <c r="R49" i="35"/>
  <c r="Q49" i="35"/>
  <c r="P49" i="35"/>
  <c r="E49" i="35"/>
  <c r="U49" i="35" s="1"/>
  <c r="S48" i="35"/>
  <c r="R48" i="35"/>
  <c r="Q48" i="35"/>
  <c r="P48" i="35"/>
  <c r="E48" i="35"/>
  <c r="U47" i="35"/>
  <c r="S47" i="35"/>
  <c r="R47" i="35"/>
  <c r="Q47" i="35"/>
  <c r="P47" i="35"/>
  <c r="E47" i="35"/>
  <c r="T47" i="35" s="1"/>
  <c r="U46" i="35"/>
  <c r="S46" i="35"/>
  <c r="R46" i="35"/>
  <c r="Q46" i="35"/>
  <c r="P46" i="35"/>
  <c r="E46" i="35"/>
  <c r="T46" i="35" s="1"/>
  <c r="S45" i="35"/>
  <c r="R45" i="35"/>
  <c r="Q45" i="35"/>
  <c r="P45" i="35"/>
  <c r="E45" i="35"/>
  <c r="U45" i="35" s="1"/>
  <c r="S44" i="35"/>
  <c r="R44" i="35"/>
  <c r="Q44" i="35"/>
  <c r="P44" i="35"/>
  <c r="E44" i="35"/>
  <c r="S43" i="35"/>
  <c r="R43" i="35"/>
  <c r="Q43" i="35"/>
  <c r="P43" i="35"/>
  <c r="E43" i="35"/>
  <c r="T42" i="35"/>
  <c r="S42" i="35"/>
  <c r="R42" i="35"/>
  <c r="Q42" i="35"/>
  <c r="P42" i="35"/>
  <c r="E42" i="35"/>
  <c r="U42" i="35" s="1"/>
  <c r="W40" i="35"/>
  <c r="V40" i="35"/>
  <c r="O40" i="35"/>
  <c r="N40" i="35"/>
  <c r="M40" i="35"/>
  <c r="L40" i="35"/>
  <c r="K40" i="35"/>
  <c r="S40" i="35" s="1"/>
  <c r="J40" i="35"/>
  <c r="R40" i="35" s="1"/>
  <c r="I40" i="35"/>
  <c r="H40" i="35"/>
  <c r="G40" i="35"/>
  <c r="F40" i="35"/>
  <c r="C40" i="35"/>
  <c r="B40" i="35"/>
  <c r="E40" i="35" s="1"/>
  <c r="S39" i="35"/>
  <c r="R39" i="35"/>
  <c r="Q39" i="35"/>
  <c r="P39" i="35"/>
  <c r="E39" i="35"/>
  <c r="S38" i="35"/>
  <c r="R38" i="35"/>
  <c r="Q38" i="35"/>
  <c r="P38" i="35"/>
  <c r="E38" i="35"/>
  <c r="T37" i="35"/>
  <c r="S37" i="35"/>
  <c r="R37" i="35"/>
  <c r="Q37" i="35"/>
  <c r="P37" i="35"/>
  <c r="E37" i="35"/>
  <c r="U37" i="35" s="1"/>
  <c r="S36" i="35"/>
  <c r="R36" i="35"/>
  <c r="Q36" i="35"/>
  <c r="P36" i="35"/>
  <c r="E36" i="35"/>
  <c r="S35" i="35"/>
  <c r="R35" i="35"/>
  <c r="Q35" i="35"/>
  <c r="P35" i="35"/>
  <c r="E35" i="35"/>
  <c r="W33" i="35"/>
  <c r="V33" i="35"/>
  <c r="O33" i="35"/>
  <c r="N33" i="35"/>
  <c r="M33" i="35"/>
  <c r="L33" i="35"/>
  <c r="K33" i="35"/>
  <c r="J33" i="35"/>
  <c r="R33" i="35" s="1"/>
  <c r="I33" i="35"/>
  <c r="H33" i="35"/>
  <c r="G33" i="35"/>
  <c r="F33" i="35"/>
  <c r="C33" i="35"/>
  <c r="E33" i="35" s="1"/>
  <c r="B33" i="35"/>
  <c r="S32" i="35"/>
  <c r="R32" i="35"/>
  <c r="Q32" i="35"/>
  <c r="P32" i="35"/>
  <c r="T32" i="35" s="1"/>
  <c r="E32" i="35"/>
  <c r="W30" i="35"/>
  <c r="V30" i="35"/>
  <c r="O30" i="35"/>
  <c r="N30" i="35"/>
  <c r="M30" i="35"/>
  <c r="L30" i="35"/>
  <c r="K30" i="35"/>
  <c r="S30" i="35" s="1"/>
  <c r="J30" i="35"/>
  <c r="R30" i="35" s="1"/>
  <c r="I30" i="35"/>
  <c r="H30" i="35"/>
  <c r="G30" i="35"/>
  <c r="F30" i="35"/>
  <c r="C30" i="35"/>
  <c r="B30" i="35"/>
  <c r="S29" i="35"/>
  <c r="R29" i="35"/>
  <c r="Q29" i="35"/>
  <c r="P29" i="35"/>
  <c r="E29" i="35"/>
  <c r="S28" i="35"/>
  <c r="R28" i="35"/>
  <c r="Q28" i="35"/>
  <c r="P28" i="35"/>
  <c r="E28" i="35"/>
  <c r="T27" i="35"/>
  <c r="S27" i="35"/>
  <c r="R27" i="35"/>
  <c r="Q27" i="35"/>
  <c r="P27" i="35"/>
  <c r="E27" i="35"/>
  <c r="U27" i="35" s="1"/>
  <c r="T26" i="35"/>
  <c r="S26" i="35"/>
  <c r="R26" i="35"/>
  <c r="Q26" i="35"/>
  <c r="P26" i="35"/>
  <c r="E26" i="35"/>
  <c r="U26" i="35" s="1"/>
  <c r="W24" i="35"/>
  <c r="V24" i="35"/>
  <c r="S24" i="35"/>
  <c r="O24" i="35"/>
  <c r="N24" i="35"/>
  <c r="M24" i="35"/>
  <c r="L24" i="35"/>
  <c r="K24" i="35"/>
  <c r="J24" i="35"/>
  <c r="R24" i="35" s="1"/>
  <c r="I24" i="35"/>
  <c r="H24" i="35"/>
  <c r="P24" i="35" s="1"/>
  <c r="G24" i="35"/>
  <c r="F24" i="35"/>
  <c r="C24" i="35"/>
  <c r="B24" i="35"/>
  <c r="S23" i="35"/>
  <c r="R23" i="35"/>
  <c r="Q23" i="35"/>
  <c r="P23" i="35"/>
  <c r="E23" i="35"/>
  <c r="U22" i="35"/>
  <c r="T22" i="35"/>
  <c r="S22" i="35"/>
  <c r="R22" i="35"/>
  <c r="Q22" i="35"/>
  <c r="P22" i="35"/>
  <c r="E22" i="35"/>
  <c r="S21" i="35"/>
  <c r="R21" i="35"/>
  <c r="Q21" i="35"/>
  <c r="P21" i="35"/>
  <c r="E21" i="35"/>
  <c r="U21" i="35" s="1"/>
  <c r="S20" i="35"/>
  <c r="R20" i="35"/>
  <c r="Q20" i="35"/>
  <c r="P20" i="35"/>
  <c r="E20" i="35"/>
  <c r="U19" i="35"/>
  <c r="S19" i="35"/>
  <c r="R19" i="35"/>
  <c r="Q19" i="35"/>
  <c r="P19" i="35"/>
  <c r="E19" i="35"/>
  <c r="T19" i="35" s="1"/>
  <c r="S18" i="35"/>
  <c r="R18" i="35"/>
  <c r="Q18" i="35"/>
  <c r="P18" i="35"/>
  <c r="E18" i="35"/>
  <c r="W16" i="35"/>
  <c r="V16" i="35"/>
  <c r="O16" i="35"/>
  <c r="N16" i="35"/>
  <c r="M16" i="35"/>
  <c r="L16" i="35"/>
  <c r="K16" i="35"/>
  <c r="S16" i="35" s="1"/>
  <c r="J16" i="35"/>
  <c r="I16" i="35"/>
  <c r="H16" i="35"/>
  <c r="G16" i="35"/>
  <c r="F16" i="35"/>
  <c r="C16" i="35"/>
  <c r="B16" i="35"/>
  <c r="E16" i="35" s="1"/>
  <c r="S15" i="35"/>
  <c r="R15" i="35"/>
  <c r="Q15" i="35"/>
  <c r="P15" i="35"/>
  <c r="E15" i="35"/>
  <c r="U15" i="35" s="1"/>
  <c r="S14" i="35"/>
  <c r="R14" i="35"/>
  <c r="Q14" i="35"/>
  <c r="P14" i="35"/>
  <c r="E14" i="35"/>
  <c r="T14" i="35" s="1"/>
  <c r="S13" i="35"/>
  <c r="R13" i="35"/>
  <c r="Q13" i="35"/>
  <c r="P13" i="35"/>
  <c r="E13" i="35"/>
  <c r="S12" i="35"/>
  <c r="R12" i="35"/>
  <c r="Q12" i="35"/>
  <c r="P12" i="35"/>
  <c r="E12" i="35"/>
  <c r="T12" i="35" s="1"/>
  <c r="S11" i="35"/>
  <c r="R11" i="35"/>
  <c r="Q11" i="35"/>
  <c r="P11" i="35"/>
  <c r="E11" i="35"/>
  <c r="U11" i="35" s="1"/>
  <c r="S10" i="35"/>
  <c r="R10" i="35"/>
  <c r="Q10" i="35"/>
  <c r="P10" i="35"/>
  <c r="E10" i="35"/>
  <c r="T10" i="35" s="1"/>
  <c r="U9" i="35"/>
  <c r="S9" i="35"/>
  <c r="R9" i="35"/>
  <c r="Q9" i="35"/>
  <c r="P9" i="35"/>
  <c r="E9" i="35"/>
  <c r="T9" i="35" s="1"/>
  <c r="U93" i="34"/>
  <c r="S93" i="34"/>
  <c r="R93" i="34"/>
  <c r="Q93" i="34"/>
  <c r="P93" i="34"/>
  <c r="E93" i="34"/>
  <c r="T93" i="34" s="1"/>
  <c r="S92" i="34"/>
  <c r="R92" i="34"/>
  <c r="Q92" i="34"/>
  <c r="P92" i="34"/>
  <c r="E92" i="34"/>
  <c r="U92" i="34" s="1"/>
  <c r="S91" i="34"/>
  <c r="R91" i="34"/>
  <c r="Q91" i="34"/>
  <c r="P91" i="34"/>
  <c r="E91" i="34"/>
  <c r="T91" i="34" s="1"/>
  <c r="T90" i="34"/>
  <c r="S90" i="34"/>
  <c r="R90" i="34"/>
  <c r="Q90" i="34"/>
  <c r="P90" i="34"/>
  <c r="E90" i="34"/>
  <c r="U90" i="34" s="1"/>
  <c r="S89" i="34"/>
  <c r="R89" i="34"/>
  <c r="Q89" i="34"/>
  <c r="P89" i="34"/>
  <c r="E89" i="34"/>
  <c r="T89" i="34" s="1"/>
  <c r="S88" i="34"/>
  <c r="R88" i="34"/>
  <c r="Q88" i="34"/>
  <c r="P88" i="34"/>
  <c r="E88" i="34"/>
  <c r="U88" i="34" s="1"/>
  <c r="S87" i="34"/>
  <c r="R87" i="34"/>
  <c r="Q87" i="34"/>
  <c r="P87" i="34"/>
  <c r="E87" i="34"/>
  <c r="T87" i="34" s="1"/>
  <c r="U86" i="34"/>
  <c r="S86" i="34"/>
  <c r="R86" i="34"/>
  <c r="Q86" i="34"/>
  <c r="P86" i="34"/>
  <c r="E86" i="34"/>
  <c r="T86" i="34" s="1"/>
  <c r="W72" i="34"/>
  <c r="V72" i="34"/>
  <c r="O72" i="34"/>
  <c r="N72" i="34"/>
  <c r="M72" i="34"/>
  <c r="L72" i="34"/>
  <c r="K72" i="34"/>
  <c r="J72" i="34"/>
  <c r="I72" i="34"/>
  <c r="H72" i="34"/>
  <c r="G72" i="34"/>
  <c r="F72" i="34"/>
  <c r="C72" i="34"/>
  <c r="B72" i="34"/>
  <c r="W71" i="34"/>
  <c r="V71" i="34"/>
  <c r="O71" i="34"/>
  <c r="N71" i="34"/>
  <c r="M71" i="34"/>
  <c r="L71" i="34"/>
  <c r="K71" i="34"/>
  <c r="S71" i="34" s="1"/>
  <c r="J71" i="34"/>
  <c r="R71" i="34" s="1"/>
  <c r="I71" i="34"/>
  <c r="Q71" i="34" s="1"/>
  <c r="H71" i="34"/>
  <c r="G71" i="34"/>
  <c r="F71" i="34"/>
  <c r="C71" i="34"/>
  <c r="B71" i="34"/>
  <c r="E71" i="34" s="1"/>
  <c r="W70" i="34"/>
  <c r="V70" i="34"/>
  <c r="O70" i="34"/>
  <c r="N70" i="34"/>
  <c r="M70" i="34"/>
  <c r="L70" i="34"/>
  <c r="K70" i="34"/>
  <c r="S70" i="34" s="1"/>
  <c r="J70" i="34"/>
  <c r="I70" i="34"/>
  <c r="H70" i="34"/>
  <c r="G70" i="34"/>
  <c r="F70" i="34"/>
  <c r="C70" i="34"/>
  <c r="B70" i="34"/>
  <c r="S69" i="34"/>
  <c r="R69" i="34"/>
  <c r="Q69" i="34"/>
  <c r="P69" i="34"/>
  <c r="E69" i="34"/>
  <c r="T69" i="34" s="1"/>
  <c r="W67" i="34"/>
  <c r="V67" i="34"/>
  <c r="O67" i="34"/>
  <c r="N67" i="34"/>
  <c r="M67" i="34"/>
  <c r="L67" i="34"/>
  <c r="K67" i="34"/>
  <c r="J67" i="34"/>
  <c r="I67" i="34"/>
  <c r="H67" i="34"/>
  <c r="G67" i="34"/>
  <c r="F67" i="34"/>
  <c r="C67" i="34"/>
  <c r="B67" i="34"/>
  <c r="W66" i="34"/>
  <c r="V66" i="34"/>
  <c r="O66" i="34"/>
  <c r="N66" i="34"/>
  <c r="M66" i="34"/>
  <c r="L66" i="34"/>
  <c r="K66" i="34"/>
  <c r="S66" i="34" s="1"/>
  <c r="J66" i="34"/>
  <c r="R66" i="34" s="1"/>
  <c r="I66" i="34"/>
  <c r="H66" i="34"/>
  <c r="P66" i="34" s="1"/>
  <c r="G66" i="34"/>
  <c r="F66" i="34"/>
  <c r="C66" i="34"/>
  <c r="B66" i="34"/>
  <c r="T65" i="34"/>
  <c r="S65" i="34"/>
  <c r="R65" i="34"/>
  <c r="Q65" i="34"/>
  <c r="P65" i="34"/>
  <c r="E65" i="34"/>
  <c r="U65" i="34" s="1"/>
  <c r="U64" i="34"/>
  <c r="S64" i="34"/>
  <c r="R64" i="34"/>
  <c r="Q64" i="34"/>
  <c r="P64" i="34"/>
  <c r="E64" i="34"/>
  <c r="T64" i="34" s="1"/>
  <c r="S63" i="34"/>
  <c r="R63" i="34"/>
  <c r="Q63" i="34"/>
  <c r="P63" i="34"/>
  <c r="E63" i="34"/>
  <c r="U63" i="34" s="1"/>
  <c r="S62" i="34"/>
  <c r="R62" i="34"/>
  <c r="Q62" i="34"/>
  <c r="P62" i="34"/>
  <c r="E62" i="34"/>
  <c r="T62" i="34" s="1"/>
  <c r="T61" i="34"/>
  <c r="S61" i="34"/>
  <c r="R61" i="34"/>
  <c r="Q61" i="34"/>
  <c r="P61" i="34"/>
  <c r="E61" i="34"/>
  <c r="U61" i="34" s="1"/>
  <c r="V59" i="34"/>
  <c r="O59" i="34"/>
  <c r="N59" i="34"/>
  <c r="M59" i="34"/>
  <c r="L59" i="34"/>
  <c r="K59" i="34"/>
  <c r="S59" i="34" s="1"/>
  <c r="J59" i="34"/>
  <c r="R59" i="34" s="1"/>
  <c r="I59" i="34"/>
  <c r="H59" i="34"/>
  <c r="G59" i="34"/>
  <c r="F59" i="34"/>
  <c r="C59" i="34"/>
  <c r="B59" i="34"/>
  <c r="E59" i="34" s="1"/>
  <c r="S58" i="34"/>
  <c r="R58" i="34"/>
  <c r="Q58" i="34"/>
  <c r="P58" i="34"/>
  <c r="E58" i="34"/>
  <c r="T58" i="34" s="1"/>
  <c r="S57" i="34"/>
  <c r="R57" i="34"/>
  <c r="Q57" i="34"/>
  <c r="P57" i="34"/>
  <c r="E57" i="34"/>
  <c r="U57" i="34" s="1"/>
  <c r="S56" i="34"/>
  <c r="R56" i="34"/>
  <c r="Q56" i="34"/>
  <c r="P56" i="34"/>
  <c r="E56" i="34"/>
  <c r="S55" i="34"/>
  <c r="R55" i="34"/>
  <c r="Q55" i="34"/>
  <c r="P55" i="34"/>
  <c r="E55" i="34"/>
  <c r="W53" i="34"/>
  <c r="V53" i="34"/>
  <c r="O53" i="34"/>
  <c r="N53" i="34"/>
  <c r="M53" i="34"/>
  <c r="L53" i="34"/>
  <c r="K53" i="34"/>
  <c r="S53" i="34" s="1"/>
  <c r="J53" i="34"/>
  <c r="R53" i="34" s="1"/>
  <c r="I53" i="34"/>
  <c r="H53" i="34"/>
  <c r="G53" i="34"/>
  <c r="F53" i="34"/>
  <c r="C53" i="34"/>
  <c r="B53" i="34"/>
  <c r="T52" i="34"/>
  <c r="S52" i="34"/>
  <c r="R52" i="34"/>
  <c r="Q52" i="34"/>
  <c r="P52" i="34"/>
  <c r="E52" i="34"/>
  <c r="U52" i="34" s="1"/>
  <c r="S51" i="34"/>
  <c r="R51" i="34"/>
  <c r="Q51" i="34"/>
  <c r="P51" i="34"/>
  <c r="E51" i="34"/>
  <c r="S50" i="34"/>
  <c r="R50" i="34"/>
  <c r="Q50" i="34"/>
  <c r="P50" i="34"/>
  <c r="E50" i="34"/>
  <c r="S49" i="34"/>
  <c r="R49" i="34"/>
  <c r="Q49" i="34"/>
  <c r="P49" i="34"/>
  <c r="E49" i="34"/>
  <c r="T49" i="34" s="1"/>
  <c r="T48" i="34"/>
  <c r="S48" i="34"/>
  <c r="R48" i="34"/>
  <c r="Q48" i="34"/>
  <c r="P48" i="34"/>
  <c r="E48" i="34"/>
  <c r="U48" i="34" s="1"/>
  <c r="S47" i="34"/>
  <c r="R47" i="34"/>
  <c r="Q47" i="34"/>
  <c r="P47" i="34"/>
  <c r="E47" i="34"/>
  <c r="T47" i="34" s="1"/>
  <c r="T46" i="34"/>
  <c r="S46" i="34"/>
  <c r="R46" i="34"/>
  <c r="Q46" i="34"/>
  <c r="P46" i="34"/>
  <c r="E46" i="34"/>
  <c r="U46" i="34" s="1"/>
  <c r="S45" i="34"/>
  <c r="R45" i="34"/>
  <c r="Q45" i="34"/>
  <c r="P45" i="34"/>
  <c r="E45" i="34"/>
  <c r="T45" i="34" s="1"/>
  <c r="S44" i="34"/>
  <c r="R44" i="34"/>
  <c r="Q44" i="34"/>
  <c r="P44" i="34"/>
  <c r="E44" i="34"/>
  <c r="S43" i="34"/>
  <c r="R43" i="34"/>
  <c r="Q43" i="34"/>
  <c r="P43" i="34"/>
  <c r="E43" i="34"/>
  <c r="U43" i="34" s="1"/>
  <c r="S42" i="34"/>
  <c r="R42" i="34"/>
  <c r="Q42" i="34"/>
  <c r="P42" i="34"/>
  <c r="E42" i="34"/>
  <c r="U42" i="34" s="1"/>
  <c r="W40" i="34"/>
  <c r="V40" i="34"/>
  <c r="O40" i="34"/>
  <c r="N40" i="34"/>
  <c r="M40" i="34"/>
  <c r="L40" i="34"/>
  <c r="K40" i="34"/>
  <c r="S40" i="34" s="1"/>
  <c r="J40" i="34"/>
  <c r="R40" i="34" s="1"/>
  <c r="I40" i="34"/>
  <c r="H40" i="34"/>
  <c r="P40" i="34" s="1"/>
  <c r="G40" i="34"/>
  <c r="F40" i="34"/>
  <c r="C40" i="34"/>
  <c r="B40" i="34"/>
  <c r="E40" i="34" s="1"/>
  <c r="S39" i="34"/>
  <c r="R39" i="34"/>
  <c r="Q39" i="34"/>
  <c r="P39" i="34"/>
  <c r="E39" i="34"/>
  <c r="S38" i="34"/>
  <c r="R38" i="34"/>
  <c r="Q38" i="34"/>
  <c r="P38" i="34"/>
  <c r="E38" i="34"/>
  <c r="S37" i="34"/>
  <c r="R37" i="34"/>
  <c r="Q37" i="34"/>
  <c r="P37" i="34"/>
  <c r="E37" i="34"/>
  <c r="U37" i="34" s="1"/>
  <c r="S36" i="34"/>
  <c r="R36" i="34"/>
  <c r="Q36" i="34"/>
  <c r="P36" i="34"/>
  <c r="E36" i="34"/>
  <c r="S35" i="34"/>
  <c r="R35" i="34"/>
  <c r="Q35" i="34"/>
  <c r="P35" i="34"/>
  <c r="E35" i="34"/>
  <c r="U35" i="34" s="1"/>
  <c r="W33" i="34"/>
  <c r="V33" i="34"/>
  <c r="O33" i="34"/>
  <c r="N33" i="34"/>
  <c r="M33" i="34"/>
  <c r="L33" i="34"/>
  <c r="K33" i="34"/>
  <c r="J33" i="34"/>
  <c r="R33" i="34" s="1"/>
  <c r="I33" i="34"/>
  <c r="H33" i="34"/>
  <c r="P33" i="34" s="1"/>
  <c r="G33" i="34"/>
  <c r="F33" i="34"/>
  <c r="E33" i="34"/>
  <c r="C33" i="34"/>
  <c r="B33" i="34"/>
  <c r="S32" i="34"/>
  <c r="R32" i="34"/>
  <c r="Q32" i="34"/>
  <c r="P32" i="34"/>
  <c r="E32" i="34"/>
  <c r="W30" i="34"/>
  <c r="V30" i="34"/>
  <c r="O30" i="34"/>
  <c r="N30" i="34"/>
  <c r="M30" i="34"/>
  <c r="L30" i="34"/>
  <c r="K30" i="34"/>
  <c r="S30" i="34" s="1"/>
  <c r="J30" i="34"/>
  <c r="R30" i="34" s="1"/>
  <c r="I30" i="34"/>
  <c r="Q30" i="34" s="1"/>
  <c r="H30" i="34"/>
  <c r="G30" i="34"/>
  <c r="F30" i="34"/>
  <c r="C30" i="34"/>
  <c r="B30" i="34"/>
  <c r="E30" i="34" s="1"/>
  <c r="S29" i="34"/>
  <c r="R29" i="34"/>
  <c r="Q29" i="34"/>
  <c r="P29" i="34"/>
  <c r="E29" i="34"/>
  <c r="S28" i="34"/>
  <c r="R28" i="34"/>
  <c r="Q28" i="34"/>
  <c r="P28" i="34"/>
  <c r="E28" i="34"/>
  <c r="U28" i="34" s="1"/>
  <c r="S27" i="34"/>
  <c r="R27" i="34"/>
  <c r="Q27" i="34"/>
  <c r="P27" i="34"/>
  <c r="E27" i="34"/>
  <c r="U27" i="34" s="1"/>
  <c r="U26" i="34"/>
  <c r="S26" i="34"/>
  <c r="R26" i="34"/>
  <c r="Q26" i="34"/>
  <c r="P26" i="34"/>
  <c r="E26" i="34"/>
  <c r="T26" i="34" s="1"/>
  <c r="W24" i="34"/>
  <c r="V24" i="34"/>
  <c r="O24" i="34"/>
  <c r="N24" i="34"/>
  <c r="M24" i="34"/>
  <c r="L24" i="34"/>
  <c r="K24" i="34"/>
  <c r="S24" i="34" s="1"/>
  <c r="J24" i="34"/>
  <c r="R24" i="34" s="1"/>
  <c r="I24" i="34"/>
  <c r="Q24" i="34" s="1"/>
  <c r="H24" i="34"/>
  <c r="P24" i="34" s="1"/>
  <c r="G24" i="34"/>
  <c r="F24" i="34"/>
  <c r="C24" i="34"/>
  <c r="B24" i="34"/>
  <c r="S23" i="34"/>
  <c r="R23" i="34"/>
  <c r="Q23" i="34"/>
  <c r="P23" i="34"/>
  <c r="E23" i="34"/>
  <c r="U23" i="34" s="1"/>
  <c r="S22" i="34"/>
  <c r="R22" i="34"/>
  <c r="Q22" i="34"/>
  <c r="P22" i="34"/>
  <c r="E22" i="34"/>
  <c r="U21" i="34"/>
  <c r="S21" i="34"/>
  <c r="R21" i="34"/>
  <c r="Q21" i="34"/>
  <c r="P21" i="34"/>
  <c r="E21" i="34"/>
  <c r="T21" i="34" s="1"/>
  <c r="S20" i="34"/>
  <c r="R20" i="34"/>
  <c r="Q20" i="34"/>
  <c r="P20" i="34"/>
  <c r="E20" i="34"/>
  <c r="U20" i="34" s="1"/>
  <c r="S19" i="34"/>
  <c r="R19" i="34"/>
  <c r="Q19" i="34"/>
  <c r="P19" i="34"/>
  <c r="E19" i="34"/>
  <c r="U19" i="34" s="1"/>
  <c r="T18" i="34"/>
  <c r="S18" i="34"/>
  <c r="R18" i="34"/>
  <c r="Q18" i="34"/>
  <c r="P18" i="34"/>
  <c r="E18" i="34"/>
  <c r="U18" i="34" s="1"/>
  <c r="W16" i="34"/>
  <c r="V16" i="34"/>
  <c r="O16" i="34"/>
  <c r="N16" i="34"/>
  <c r="M16" i="34"/>
  <c r="L16" i="34"/>
  <c r="K16" i="34"/>
  <c r="J16" i="34"/>
  <c r="R16" i="34" s="1"/>
  <c r="I16" i="34"/>
  <c r="Q16" i="34" s="1"/>
  <c r="H16" i="34"/>
  <c r="P16" i="34" s="1"/>
  <c r="G16" i="34"/>
  <c r="F16" i="34"/>
  <c r="E16" i="34"/>
  <c r="C16" i="34"/>
  <c r="B16" i="34"/>
  <c r="U15" i="34"/>
  <c r="T15" i="34"/>
  <c r="S15" i="34"/>
  <c r="R15" i="34"/>
  <c r="Q15" i="34"/>
  <c r="P15" i="34"/>
  <c r="E15" i="34"/>
  <c r="S14" i="34"/>
  <c r="R14" i="34"/>
  <c r="Q14" i="34"/>
  <c r="P14" i="34"/>
  <c r="E14" i="34"/>
  <c r="U14" i="34" s="1"/>
  <c r="S13" i="34"/>
  <c r="R13" i="34"/>
  <c r="Q13" i="34"/>
  <c r="P13" i="34"/>
  <c r="E13" i="34"/>
  <c r="U12" i="34"/>
  <c r="S12" i="34"/>
  <c r="R12" i="34"/>
  <c r="Q12" i="34"/>
  <c r="P12" i="34"/>
  <c r="E12" i="34"/>
  <c r="T12" i="34" s="1"/>
  <c r="U11" i="34"/>
  <c r="T11" i="34"/>
  <c r="S11" i="34"/>
  <c r="R11" i="34"/>
  <c r="Q11" i="34"/>
  <c r="P11" i="34"/>
  <c r="E11" i="34"/>
  <c r="S10" i="34"/>
  <c r="R10" i="34"/>
  <c r="Q10" i="34"/>
  <c r="P10" i="34"/>
  <c r="E10" i="34"/>
  <c r="S9" i="34"/>
  <c r="R9" i="34"/>
  <c r="Q9" i="34"/>
  <c r="P9" i="34"/>
  <c r="E9" i="34"/>
  <c r="T9" i="34" s="1"/>
  <c r="U93" i="33"/>
  <c r="S93" i="33"/>
  <c r="R93" i="33"/>
  <c r="Q93" i="33"/>
  <c r="P93" i="33"/>
  <c r="E93" i="33"/>
  <c r="T93" i="33" s="1"/>
  <c r="S92" i="33"/>
  <c r="R92" i="33"/>
  <c r="Q92" i="33"/>
  <c r="P92" i="33"/>
  <c r="E92" i="33"/>
  <c r="U92" i="33" s="1"/>
  <c r="S91" i="33"/>
  <c r="R91" i="33"/>
  <c r="Q91" i="33"/>
  <c r="P91" i="33"/>
  <c r="E91" i="33"/>
  <c r="U91" i="33" s="1"/>
  <c r="U90" i="33"/>
  <c r="S90" i="33"/>
  <c r="R90" i="33"/>
  <c r="Q90" i="33"/>
  <c r="P90" i="33"/>
  <c r="E90" i="33"/>
  <c r="T90" i="33" s="1"/>
  <c r="U89" i="33"/>
  <c r="S89" i="33"/>
  <c r="R89" i="33"/>
  <c r="Q89" i="33"/>
  <c r="P89" i="33"/>
  <c r="E89" i="33"/>
  <c r="T89" i="33" s="1"/>
  <c r="S88" i="33"/>
  <c r="R88" i="33"/>
  <c r="Q88" i="33"/>
  <c r="P88" i="33"/>
  <c r="E88" i="33"/>
  <c r="U88" i="33" s="1"/>
  <c r="S87" i="33"/>
  <c r="R87" i="33"/>
  <c r="Q87" i="33"/>
  <c r="P87" i="33"/>
  <c r="E87" i="33"/>
  <c r="U87" i="33" s="1"/>
  <c r="U86" i="33"/>
  <c r="S86" i="33"/>
  <c r="R86" i="33"/>
  <c r="Q86" i="33"/>
  <c r="P86" i="33"/>
  <c r="E86" i="33"/>
  <c r="T86" i="33" s="1"/>
  <c r="W72" i="33"/>
  <c r="V72" i="33"/>
  <c r="O72" i="33"/>
  <c r="N72" i="33"/>
  <c r="M72" i="33"/>
  <c r="L72" i="33"/>
  <c r="K72" i="33"/>
  <c r="J72" i="33"/>
  <c r="I72" i="33"/>
  <c r="Q72" i="33" s="1"/>
  <c r="H72" i="33"/>
  <c r="G72" i="33"/>
  <c r="F72" i="33"/>
  <c r="C72" i="33"/>
  <c r="B72" i="33"/>
  <c r="E72" i="33" s="1"/>
  <c r="W71" i="33"/>
  <c r="V71" i="33"/>
  <c r="O71" i="33"/>
  <c r="N71" i="33"/>
  <c r="M71" i="33"/>
  <c r="L71" i="33"/>
  <c r="K71" i="33"/>
  <c r="J71" i="33"/>
  <c r="R71" i="33" s="1"/>
  <c r="I71" i="33"/>
  <c r="H71" i="33"/>
  <c r="P71" i="33" s="1"/>
  <c r="G71" i="33"/>
  <c r="F71" i="33"/>
  <c r="C71" i="33"/>
  <c r="B71" i="33"/>
  <c r="W70" i="33"/>
  <c r="V70" i="33"/>
  <c r="O70" i="33"/>
  <c r="N70" i="33"/>
  <c r="M70" i="33"/>
  <c r="L70" i="33"/>
  <c r="K70" i="33"/>
  <c r="J70" i="33"/>
  <c r="R70" i="33" s="1"/>
  <c r="I70" i="33"/>
  <c r="H70" i="33"/>
  <c r="G70" i="33"/>
  <c r="F70" i="33"/>
  <c r="C70" i="33"/>
  <c r="B70" i="33"/>
  <c r="S69" i="33"/>
  <c r="R69" i="33"/>
  <c r="Q69" i="33"/>
  <c r="P69" i="33"/>
  <c r="E69" i="33"/>
  <c r="W67" i="33"/>
  <c r="V67" i="33"/>
  <c r="O67" i="33"/>
  <c r="N67" i="33"/>
  <c r="M67" i="33"/>
  <c r="L67" i="33"/>
  <c r="K67" i="33"/>
  <c r="J67" i="33"/>
  <c r="I67" i="33"/>
  <c r="Q67" i="33" s="1"/>
  <c r="H67" i="33"/>
  <c r="P67" i="33" s="1"/>
  <c r="G67" i="33"/>
  <c r="F67" i="33"/>
  <c r="C67" i="33"/>
  <c r="B67" i="33"/>
  <c r="E67" i="33" s="1"/>
  <c r="W66" i="33"/>
  <c r="V66" i="33"/>
  <c r="O66" i="33"/>
  <c r="N66" i="33"/>
  <c r="M66" i="33"/>
  <c r="L66" i="33"/>
  <c r="K66" i="33"/>
  <c r="S66" i="33" s="1"/>
  <c r="J66" i="33"/>
  <c r="R66" i="33" s="1"/>
  <c r="I66" i="33"/>
  <c r="Q66" i="33" s="1"/>
  <c r="H66" i="33"/>
  <c r="P66" i="33" s="1"/>
  <c r="G66" i="33"/>
  <c r="F66" i="33"/>
  <c r="C66" i="33"/>
  <c r="B66" i="33"/>
  <c r="S65" i="33"/>
  <c r="R65" i="33"/>
  <c r="Q65" i="33"/>
  <c r="P65" i="33"/>
  <c r="E65" i="33"/>
  <c r="U65" i="33" s="1"/>
  <c r="S64" i="33"/>
  <c r="R64" i="33"/>
  <c r="Q64" i="33"/>
  <c r="P64" i="33"/>
  <c r="E64" i="33"/>
  <c r="U64" i="33" s="1"/>
  <c r="U63" i="33"/>
  <c r="S63" i="33"/>
  <c r="R63" i="33"/>
  <c r="Q63" i="33"/>
  <c r="P63" i="33"/>
  <c r="E63" i="33"/>
  <c r="T63" i="33" s="1"/>
  <c r="T62" i="33"/>
  <c r="S62" i="33"/>
  <c r="R62" i="33"/>
  <c r="Q62" i="33"/>
  <c r="P62" i="33"/>
  <c r="E62" i="33"/>
  <c r="U62" i="33" s="1"/>
  <c r="S61" i="33"/>
  <c r="R61" i="33"/>
  <c r="Q61" i="33"/>
  <c r="P61" i="33"/>
  <c r="E61" i="33"/>
  <c r="V59" i="33"/>
  <c r="O59" i="33"/>
  <c r="N59" i="33"/>
  <c r="M59" i="33"/>
  <c r="L59" i="33"/>
  <c r="K59" i="33"/>
  <c r="S59" i="33" s="1"/>
  <c r="J59" i="33"/>
  <c r="R59" i="33" s="1"/>
  <c r="I59" i="33"/>
  <c r="H59" i="33"/>
  <c r="G59" i="33"/>
  <c r="F59" i="33"/>
  <c r="C59" i="33"/>
  <c r="B59" i="33"/>
  <c r="E59" i="33" s="1"/>
  <c r="T58" i="33"/>
  <c r="S58" i="33"/>
  <c r="R58" i="33"/>
  <c r="Q58" i="33"/>
  <c r="P58" i="33"/>
  <c r="E58" i="33"/>
  <c r="U58" i="33" s="1"/>
  <c r="S57" i="33"/>
  <c r="R57" i="33"/>
  <c r="Q57" i="33"/>
  <c r="P57" i="33"/>
  <c r="E57" i="33"/>
  <c r="U57" i="33" s="1"/>
  <c r="S56" i="33"/>
  <c r="R56" i="33"/>
  <c r="Q56" i="33"/>
  <c r="P56" i="33"/>
  <c r="E56" i="33"/>
  <c r="U56" i="33" s="1"/>
  <c r="U55" i="33"/>
  <c r="S55" i="33"/>
  <c r="R55" i="33"/>
  <c r="Q55" i="33"/>
  <c r="P55" i="33"/>
  <c r="E55" i="33"/>
  <c r="T55" i="33" s="1"/>
  <c r="W53" i="33"/>
  <c r="V53" i="33"/>
  <c r="O53" i="33"/>
  <c r="N53" i="33"/>
  <c r="M53" i="33"/>
  <c r="L53" i="33"/>
  <c r="K53" i="33"/>
  <c r="S53" i="33" s="1"/>
  <c r="J53" i="33"/>
  <c r="R53" i="33" s="1"/>
  <c r="I53" i="33"/>
  <c r="H53" i="33"/>
  <c r="P53" i="33" s="1"/>
  <c r="G53" i="33"/>
  <c r="F53" i="33"/>
  <c r="C53" i="33"/>
  <c r="B53" i="33"/>
  <c r="S52" i="33"/>
  <c r="R52" i="33"/>
  <c r="Q52" i="33"/>
  <c r="P52" i="33"/>
  <c r="E52" i="33"/>
  <c r="U52" i="33" s="1"/>
  <c r="S51" i="33"/>
  <c r="R51" i="33"/>
  <c r="Q51" i="33"/>
  <c r="P51" i="33"/>
  <c r="E51" i="33"/>
  <c r="U50" i="33"/>
  <c r="S50" i="33"/>
  <c r="R50" i="33"/>
  <c r="Q50" i="33"/>
  <c r="P50" i="33"/>
  <c r="E50" i="33"/>
  <c r="T50" i="33" s="1"/>
  <c r="S49" i="33"/>
  <c r="R49" i="33"/>
  <c r="Q49" i="33"/>
  <c r="P49" i="33"/>
  <c r="E49" i="33"/>
  <c r="U49" i="33" s="1"/>
  <c r="S48" i="33"/>
  <c r="R48" i="33"/>
  <c r="Q48" i="33"/>
  <c r="P48" i="33"/>
  <c r="E48" i="33"/>
  <c r="U48" i="33" s="1"/>
  <c r="T47" i="33"/>
  <c r="S47" i="33"/>
  <c r="R47" i="33"/>
  <c r="Q47" i="33"/>
  <c r="P47" i="33"/>
  <c r="E47" i="33"/>
  <c r="U47" i="33" s="1"/>
  <c r="U46" i="33"/>
  <c r="S46" i="33"/>
  <c r="R46" i="33"/>
  <c r="Q46" i="33"/>
  <c r="P46" i="33"/>
  <c r="E46" i="33"/>
  <c r="T46" i="33" s="1"/>
  <c r="T45" i="33"/>
  <c r="S45" i="33"/>
  <c r="R45" i="33"/>
  <c r="Q45" i="33"/>
  <c r="P45" i="33"/>
  <c r="E45" i="33"/>
  <c r="U45" i="33" s="1"/>
  <c r="S44" i="33"/>
  <c r="R44" i="33"/>
  <c r="Q44" i="33"/>
  <c r="P44" i="33"/>
  <c r="E44" i="33"/>
  <c r="U44" i="33" s="1"/>
  <c r="T43" i="33"/>
  <c r="S43" i="33"/>
  <c r="R43" i="33"/>
  <c r="Q43" i="33"/>
  <c r="P43" i="33"/>
  <c r="E43" i="33"/>
  <c r="S42" i="33"/>
  <c r="R42" i="33"/>
  <c r="Q42" i="33"/>
  <c r="P42" i="33"/>
  <c r="E42" i="33"/>
  <c r="T42" i="33" s="1"/>
  <c r="W40" i="33"/>
  <c r="V40" i="33"/>
  <c r="O40" i="33"/>
  <c r="N40" i="33"/>
  <c r="M40" i="33"/>
  <c r="L40" i="33"/>
  <c r="K40" i="33"/>
  <c r="J40" i="33"/>
  <c r="I40" i="33"/>
  <c r="H40" i="33"/>
  <c r="G40" i="33"/>
  <c r="F40" i="33"/>
  <c r="C40" i="33"/>
  <c r="B40" i="33"/>
  <c r="E40" i="33" s="1"/>
  <c r="S39" i="33"/>
  <c r="R39" i="33"/>
  <c r="Q39" i="33"/>
  <c r="P39" i="33"/>
  <c r="E39" i="33"/>
  <c r="U39" i="33" s="1"/>
  <c r="T38" i="33"/>
  <c r="S38" i="33"/>
  <c r="R38" i="33"/>
  <c r="Q38" i="33"/>
  <c r="P38" i="33"/>
  <c r="E38" i="33"/>
  <c r="U38" i="33" s="1"/>
  <c r="U37" i="33"/>
  <c r="S37" i="33"/>
  <c r="R37" i="33"/>
  <c r="Q37" i="33"/>
  <c r="P37" i="33"/>
  <c r="E37" i="33"/>
  <c r="T37" i="33" s="1"/>
  <c r="S36" i="33"/>
  <c r="R36" i="33"/>
  <c r="Q36" i="33"/>
  <c r="P36" i="33"/>
  <c r="E36" i="33"/>
  <c r="U36" i="33" s="1"/>
  <c r="S35" i="33"/>
  <c r="R35" i="33"/>
  <c r="Q35" i="33"/>
  <c r="P35" i="33"/>
  <c r="E35" i="33"/>
  <c r="W33" i="33"/>
  <c r="V33" i="33"/>
  <c r="O33" i="33"/>
  <c r="N33" i="33"/>
  <c r="M33" i="33"/>
  <c r="L33" i="33"/>
  <c r="K33" i="33"/>
  <c r="J33" i="33"/>
  <c r="R33" i="33" s="1"/>
  <c r="I33" i="33"/>
  <c r="H33" i="33"/>
  <c r="G33" i="33"/>
  <c r="F33" i="33"/>
  <c r="C33" i="33"/>
  <c r="E33" i="33" s="1"/>
  <c r="B33" i="33"/>
  <c r="S32" i="33"/>
  <c r="R32" i="33"/>
  <c r="Q32" i="33"/>
  <c r="P32" i="33"/>
  <c r="E32" i="33"/>
  <c r="T32" i="33" s="1"/>
  <c r="W30" i="33"/>
  <c r="V30" i="33"/>
  <c r="O30" i="33"/>
  <c r="N30" i="33"/>
  <c r="M30" i="33"/>
  <c r="L30" i="33"/>
  <c r="K30" i="33"/>
  <c r="S30" i="33" s="1"/>
  <c r="J30" i="33"/>
  <c r="R30" i="33" s="1"/>
  <c r="I30" i="33"/>
  <c r="Q30" i="33" s="1"/>
  <c r="H30" i="33"/>
  <c r="P30" i="33" s="1"/>
  <c r="G30" i="33"/>
  <c r="F30" i="33"/>
  <c r="C30" i="33"/>
  <c r="B30" i="33"/>
  <c r="E30" i="33" s="1"/>
  <c r="S29" i="33"/>
  <c r="R29" i="33"/>
  <c r="Q29" i="33"/>
  <c r="P29" i="33"/>
  <c r="E29" i="33"/>
  <c r="U29" i="33" s="1"/>
  <c r="S28" i="33"/>
  <c r="R28" i="33"/>
  <c r="Q28" i="33"/>
  <c r="P28" i="33"/>
  <c r="E28" i="33"/>
  <c r="U28" i="33" s="1"/>
  <c r="U27" i="33"/>
  <c r="S27" i="33"/>
  <c r="R27" i="33"/>
  <c r="Q27" i="33"/>
  <c r="P27" i="33"/>
  <c r="E27" i="33"/>
  <c r="T27" i="33" s="1"/>
  <c r="T26" i="33"/>
  <c r="S26" i="33"/>
  <c r="R26" i="33"/>
  <c r="Q26" i="33"/>
  <c r="P26" i="33"/>
  <c r="E26" i="33"/>
  <c r="U26" i="33" s="1"/>
  <c r="W24" i="33"/>
  <c r="V24" i="33"/>
  <c r="O24" i="33"/>
  <c r="N24" i="33"/>
  <c r="M24" i="33"/>
  <c r="L24" i="33"/>
  <c r="K24" i="33"/>
  <c r="S24" i="33" s="1"/>
  <c r="J24" i="33"/>
  <c r="R24" i="33" s="1"/>
  <c r="I24" i="33"/>
  <c r="H24" i="33"/>
  <c r="G24" i="33"/>
  <c r="F24" i="33"/>
  <c r="C24" i="33"/>
  <c r="B24" i="33"/>
  <c r="S23" i="33"/>
  <c r="R23" i="33"/>
  <c r="Q23" i="33"/>
  <c r="P23" i="33"/>
  <c r="E23" i="33"/>
  <c r="U23" i="33" s="1"/>
  <c r="U22" i="33"/>
  <c r="S22" i="33"/>
  <c r="R22" i="33"/>
  <c r="Q22" i="33"/>
  <c r="P22" i="33"/>
  <c r="E22" i="33"/>
  <c r="T22" i="33" s="1"/>
  <c r="T21" i="33"/>
  <c r="S21" i="33"/>
  <c r="R21" i="33"/>
  <c r="Q21" i="33"/>
  <c r="P21" i="33"/>
  <c r="E21" i="33"/>
  <c r="U21" i="33" s="1"/>
  <c r="S20" i="33"/>
  <c r="R20" i="33"/>
  <c r="Q20" i="33"/>
  <c r="P20" i="33"/>
  <c r="E20" i="33"/>
  <c r="U20" i="33" s="1"/>
  <c r="S19" i="33"/>
  <c r="R19" i="33"/>
  <c r="Q19" i="33"/>
  <c r="P19" i="33"/>
  <c r="E19" i="33"/>
  <c r="U18" i="33"/>
  <c r="S18" i="33"/>
  <c r="R18" i="33"/>
  <c r="Q18" i="33"/>
  <c r="P18" i="33"/>
  <c r="E18" i="33"/>
  <c r="T18" i="33" s="1"/>
  <c r="W16" i="33"/>
  <c r="V16" i="33"/>
  <c r="O16" i="33"/>
  <c r="N16" i="33"/>
  <c r="M16" i="33"/>
  <c r="L16" i="33"/>
  <c r="K16" i="33"/>
  <c r="S16" i="33" s="1"/>
  <c r="J16" i="33"/>
  <c r="I16" i="33"/>
  <c r="H16" i="33"/>
  <c r="P16" i="33" s="1"/>
  <c r="G16" i="33"/>
  <c r="F16" i="33"/>
  <c r="C16" i="33"/>
  <c r="B16" i="33"/>
  <c r="E16" i="33" s="1"/>
  <c r="S15" i="33"/>
  <c r="R15" i="33"/>
  <c r="Q15" i="33"/>
  <c r="P15" i="33"/>
  <c r="E15" i="33"/>
  <c r="U15" i="33" s="1"/>
  <c r="S14" i="33"/>
  <c r="R14" i="33"/>
  <c r="Q14" i="33"/>
  <c r="P14" i="33"/>
  <c r="E14" i="33"/>
  <c r="S13" i="33"/>
  <c r="R13" i="33"/>
  <c r="Q13" i="33"/>
  <c r="P13" i="33"/>
  <c r="E13" i="33"/>
  <c r="T13" i="33" s="1"/>
  <c r="S12" i="33"/>
  <c r="R12" i="33"/>
  <c r="Q12" i="33"/>
  <c r="P12" i="33"/>
  <c r="E12" i="33"/>
  <c r="S11" i="33"/>
  <c r="R11" i="33"/>
  <c r="Q11" i="33"/>
  <c r="P11" i="33"/>
  <c r="E11" i="33"/>
  <c r="U11" i="33" s="1"/>
  <c r="S10" i="33"/>
  <c r="R10" i="33"/>
  <c r="Q10" i="33"/>
  <c r="P10" i="33"/>
  <c r="E10" i="33"/>
  <c r="S9" i="33"/>
  <c r="R9" i="33"/>
  <c r="Q9" i="33"/>
  <c r="P9" i="33"/>
  <c r="E9" i="33"/>
  <c r="U9" i="33" s="1"/>
  <c r="S93" i="32"/>
  <c r="R93" i="32"/>
  <c r="Q93" i="32"/>
  <c r="P93" i="32"/>
  <c r="E93" i="32"/>
  <c r="S92" i="32"/>
  <c r="R92" i="32"/>
  <c r="Q92" i="32"/>
  <c r="P92" i="32"/>
  <c r="E92" i="32"/>
  <c r="U92" i="32" s="1"/>
  <c r="T91" i="32"/>
  <c r="S91" i="32"/>
  <c r="R91" i="32"/>
  <c r="Q91" i="32"/>
  <c r="P91" i="32"/>
  <c r="E91" i="32"/>
  <c r="U91" i="32" s="1"/>
  <c r="S90" i="32"/>
  <c r="R90" i="32"/>
  <c r="Q90" i="32"/>
  <c r="P90" i="32"/>
  <c r="E90" i="32"/>
  <c r="T90" i="32" s="1"/>
  <c r="T89" i="32"/>
  <c r="S89" i="32"/>
  <c r="R89" i="32"/>
  <c r="Q89" i="32"/>
  <c r="P89" i="32"/>
  <c r="E89" i="32"/>
  <c r="U89" i="32" s="1"/>
  <c r="S88" i="32"/>
  <c r="R88" i="32"/>
  <c r="Q88" i="32"/>
  <c r="P88" i="32"/>
  <c r="E88" i="32"/>
  <c r="U88" i="32" s="1"/>
  <c r="S87" i="32"/>
  <c r="R87" i="32"/>
  <c r="Q87" i="32"/>
  <c r="P87" i="32"/>
  <c r="E87" i="32"/>
  <c r="S86" i="32"/>
  <c r="R86" i="32"/>
  <c r="Q86" i="32"/>
  <c r="P86" i="32"/>
  <c r="E86" i="32"/>
  <c r="W72" i="32"/>
  <c r="V72" i="32"/>
  <c r="O72" i="32"/>
  <c r="N72" i="32"/>
  <c r="M72" i="32"/>
  <c r="L72" i="32"/>
  <c r="K72" i="32"/>
  <c r="S72" i="32" s="1"/>
  <c r="J72" i="32"/>
  <c r="I72" i="32"/>
  <c r="Q72" i="32" s="1"/>
  <c r="H72" i="32"/>
  <c r="G72" i="32"/>
  <c r="F72" i="32"/>
  <c r="C72" i="32"/>
  <c r="B72" i="32"/>
  <c r="W71" i="32"/>
  <c r="V71" i="32"/>
  <c r="O71" i="32"/>
  <c r="N71" i="32"/>
  <c r="M71" i="32"/>
  <c r="L71" i="32"/>
  <c r="K71" i="32"/>
  <c r="S71" i="32" s="1"/>
  <c r="J71" i="32"/>
  <c r="I71" i="32"/>
  <c r="H71" i="32"/>
  <c r="P71" i="32" s="1"/>
  <c r="G71" i="32"/>
  <c r="F71" i="32"/>
  <c r="C71" i="32"/>
  <c r="B71" i="32"/>
  <c r="E71" i="32" s="1"/>
  <c r="W70" i="32"/>
  <c r="V70" i="32"/>
  <c r="O70" i="32"/>
  <c r="N70" i="32"/>
  <c r="M70" i="32"/>
  <c r="L70" i="32"/>
  <c r="K70" i="32"/>
  <c r="S70" i="32" s="1"/>
  <c r="J70" i="32"/>
  <c r="I70" i="32"/>
  <c r="H70" i="32"/>
  <c r="G70" i="32"/>
  <c r="F70" i="32"/>
  <c r="C70" i="32"/>
  <c r="E70" i="32" s="1"/>
  <c r="B70" i="32"/>
  <c r="S69" i="32"/>
  <c r="R69" i="32"/>
  <c r="Q69" i="32"/>
  <c r="P69" i="32"/>
  <c r="E69" i="32"/>
  <c r="T69" i="32" s="1"/>
  <c r="W67" i="32"/>
  <c r="V67" i="32"/>
  <c r="O67" i="32"/>
  <c r="N67" i="32"/>
  <c r="M67" i="32"/>
  <c r="L67" i="32"/>
  <c r="K67" i="32"/>
  <c r="S67" i="32" s="1"/>
  <c r="J67" i="32"/>
  <c r="I67" i="32"/>
  <c r="H67" i="32"/>
  <c r="P67" i="32" s="1"/>
  <c r="G67" i="32"/>
  <c r="F67" i="32"/>
  <c r="C67" i="32"/>
  <c r="B67" i="32"/>
  <c r="W66" i="32"/>
  <c r="V66" i="32"/>
  <c r="O66" i="32"/>
  <c r="N66" i="32"/>
  <c r="M66" i="32"/>
  <c r="L66" i="32"/>
  <c r="K66" i="32"/>
  <c r="S66" i="32" s="1"/>
  <c r="J66" i="32"/>
  <c r="R66" i="32" s="1"/>
  <c r="I66" i="32"/>
  <c r="H66" i="32"/>
  <c r="G66" i="32"/>
  <c r="F66" i="32"/>
  <c r="C66" i="32"/>
  <c r="B66" i="32"/>
  <c r="S65" i="32"/>
  <c r="R65" i="32"/>
  <c r="Q65" i="32"/>
  <c r="P65" i="32"/>
  <c r="E65" i="32"/>
  <c r="S64" i="32"/>
  <c r="R64" i="32"/>
  <c r="Q64" i="32"/>
  <c r="P64" i="32"/>
  <c r="E64" i="32"/>
  <c r="T63" i="32"/>
  <c r="S63" i="32"/>
  <c r="R63" i="32"/>
  <c r="Q63" i="32"/>
  <c r="P63" i="32"/>
  <c r="E63" i="32"/>
  <c r="U63" i="32" s="1"/>
  <c r="S62" i="32"/>
  <c r="R62" i="32"/>
  <c r="Q62" i="32"/>
  <c r="P62" i="32"/>
  <c r="E62" i="32"/>
  <c r="U62" i="32" s="1"/>
  <c r="S61" i="32"/>
  <c r="R61" i="32"/>
  <c r="Q61" i="32"/>
  <c r="P61" i="32"/>
  <c r="E61" i="32"/>
  <c r="V59" i="32"/>
  <c r="O59" i="32"/>
  <c r="N59" i="32"/>
  <c r="M59" i="32"/>
  <c r="L59" i="32"/>
  <c r="K59" i="32"/>
  <c r="S59" i="32" s="1"/>
  <c r="J59" i="32"/>
  <c r="R59" i="32" s="1"/>
  <c r="I59" i="32"/>
  <c r="Q59" i="32" s="1"/>
  <c r="H59" i="32"/>
  <c r="G59" i="32"/>
  <c r="F59" i="32"/>
  <c r="C59" i="32"/>
  <c r="B59" i="32"/>
  <c r="S58" i="32"/>
  <c r="R58" i="32"/>
  <c r="Q58" i="32"/>
  <c r="P58" i="32"/>
  <c r="E58" i="32"/>
  <c r="U58" i="32" s="1"/>
  <c r="U57" i="32"/>
  <c r="T57" i="32"/>
  <c r="S57" i="32"/>
  <c r="R57" i="32"/>
  <c r="Q57" i="32"/>
  <c r="P57" i="32"/>
  <c r="E57" i="32"/>
  <c r="S56" i="32"/>
  <c r="R56" i="32"/>
  <c r="Q56" i="32"/>
  <c r="P56" i="32"/>
  <c r="E56" i="32"/>
  <c r="T55" i="32"/>
  <c r="S55" i="32"/>
  <c r="R55" i="32"/>
  <c r="Q55" i="32"/>
  <c r="P55" i="32"/>
  <c r="E55" i="32"/>
  <c r="U55" i="32" s="1"/>
  <c r="W53" i="32"/>
  <c r="V53" i="32"/>
  <c r="O53" i="32"/>
  <c r="N53" i="32"/>
  <c r="M53" i="32"/>
  <c r="L53" i="32"/>
  <c r="K53" i="32"/>
  <c r="S53" i="32" s="1"/>
  <c r="J53" i="32"/>
  <c r="R53" i="32" s="1"/>
  <c r="I53" i="32"/>
  <c r="H53" i="32"/>
  <c r="P53" i="32" s="1"/>
  <c r="G53" i="32"/>
  <c r="F53" i="32"/>
  <c r="C53" i="32"/>
  <c r="B53" i="32"/>
  <c r="S52" i="32"/>
  <c r="R52" i="32"/>
  <c r="Q52" i="32"/>
  <c r="P52" i="32"/>
  <c r="E52" i="32"/>
  <c r="U52" i="32" s="1"/>
  <c r="S51" i="32"/>
  <c r="R51" i="32"/>
  <c r="Q51" i="32"/>
  <c r="P51" i="32"/>
  <c r="E51" i="32"/>
  <c r="S50" i="32"/>
  <c r="R50" i="32"/>
  <c r="Q50" i="32"/>
  <c r="P50" i="32"/>
  <c r="E50" i="32"/>
  <c r="S49" i="32"/>
  <c r="R49" i="32"/>
  <c r="Q49" i="32"/>
  <c r="P49" i="32"/>
  <c r="E49" i="32"/>
  <c r="U49" i="32" s="1"/>
  <c r="S48" i="32"/>
  <c r="R48" i="32"/>
  <c r="Q48" i="32"/>
  <c r="P48" i="32"/>
  <c r="E48" i="32"/>
  <c r="U48" i="32" s="1"/>
  <c r="S47" i="32"/>
  <c r="R47" i="32"/>
  <c r="Q47" i="32"/>
  <c r="P47" i="32"/>
  <c r="E47" i="32"/>
  <c r="S46" i="32"/>
  <c r="R46" i="32"/>
  <c r="Q46" i="32"/>
  <c r="P46" i="32"/>
  <c r="E46" i="32"/>
  <c r="S45" i="32"/>
  <c r="R45" i="32"/>
  <c r="Q45" i="32"/>
  <c r="P45" i="32"/>
  <c r="E45" i="32"/>
  <c r="U45" i="32" s="1"/>
  <c r="S44" i="32"/>
  <c r="R44" i="32"/>
  <c r="Q44" i="32"/>
  <c r="P44" i="32"/>
  <c r="E44" i="32"/>
  <c r="U44" i="32" s="1"/>
  <c r="S43" i="32"/>
  <c r="R43" i="32"/>
  <c r="Q43" i="32"/>
  <c r="P43" i="32"/>
  <c r="E43" i="32"/>
  <c r="U43" i="32" s="1"/>
  <c r="S42" i="32"/>
  <c r="R42" i="32"/>
  <c r="Q42" i="32"/>
  <c r="P42" i="32"/>
  <c r="E42" i="32"/>
  <c r="W40" i="32"/>
  <c r="V40" i="32"/>
  <c r="O40" i="32"/>
  <c r="N40" i="32"/>
  <c r="M40" i="32"/>
  <c r="L40" i="32"/>
  <c r="K40" i="32"/>
  <c r="S40" i="32" s="1"/>
  <c r="J40" i="32"/>
  <c r="R40" i="32" s="1"/>
  <c r="I40" i="32"/>
  <c r="Q40" i="32" s="1"/>
  <c r="H40" i="32"/>
  <c r="P40" i="32" s="1"/>
  <c r="G40" i="32"/>
  <c r="F40" i="32"/>
  <c r="C40" i="32"/>
  <c r="B40" i="32"/>
  <c r="E40" i="32" s="1"/>
  <c r="U39" i="32"/>
  <c r="T39" i="32"/>
  <c r="S39" i="32"/>
  <c r="R39" i="32"/>
  <c r="Q39" i="32"/>
  <c r="P39" i="32"/>
  <c r="E39" i="32"/>
  <c r="U38" i="32"/>
  <c r="S38" i="32"/>
  <c r="R38" i="32"/>
  <c r="Q38" i="32"/>
  <c r="P38" i="32"/>
  <c r="E38" i="32"/>
  <c r="T38" i="32" s="1"/>
  <c r="S37" i="32"/>
  <c r="R37" i="32"/>
  <c r="Q37" i="32"/>
  <c r="P37" i="32"/>
  <c r="E37" i="32"/>
  <c r="S36" i="32"/>
  <c r="R36" i="32"/>
  <c r="Q36" i="32"/>
  <c r="P36" i="32"/>
  <c r="E36" i="32"/>
  <c r="S35" i="32"/>
  <c r="R35" i="32"/>
  <c r="Q35" i="32"/>
  <c r="U35" i="32" s="1"/>
  <c r="P35" i="32"/>
  <c r="T35" i="32" s="1"/>
  <c r="E35" i="32"/>
  <c r="W33" i="32"/>
  <c r="V33" i="32"/>
  <c r="O33" i="32"/>
  <c r="N33" i="32"/>
  <c r="M33" i="32"/>
  <c r="L33" i="32"/>
  <c r="K33" i="32"/>
  <c r="S33" i="32" s="1"/>
  <c r="J33" i="32"/>
  <c r="I33" i="32"/>
  <c r="H33" i="32"/>
  <c r="G33" i="32"/>
  <c r="F33" i="32"/>
  <c r="C33" i="32"/>
  <c r="B33" i="32"/>
  <c r="E33" i="32" s="1"/>
  <c r="S32" i="32"/>
  <c r="R32" i="32"/>
  <c r="Q32" i="32"/>
  <c r="P32" i="32"/>
  <c r="E32" i="32"/>
  <c r="U32" i="32" s="1"/>
  <c r="W30" i="32"/>
  <c r="V30" i="32"/>
  <c r="O30" i="32"/>
  <c r="N30" i="32"/>
  <c r="M30" i="32"/>
  <c r="L30" i="32"/>
  <c r="K30" i="32"/>
  <c r="S30" i="32" s="1"/>
  <c r="J30" i="32"/>
  <c r="R30" i="32" s="1"/>
  <c r="I30" i="32"/>
  <c r="H30" i="32"/>
  <c r="P30" i="32" s="1"/>
  <c r="G30" i="32"/>
  <c r="F30" i="32"/>
  <c r="C30" i="32"/>
  <c r="B30" i="32"/>
  <c r="T29" i="32"/>
  <c r="S29" i="32"/>
  <c r="R29" i="32"/>
  <c r="Q29" i="32"/>
  <c r="P29" i="32"/>
  <c r="E29" i="32"/>
  <c r="U29" i="32" s="1"/>
  <c r="S28" i="32"/>
  <c r="R28" i="32"/>
  <c r="Q28" i="32"/>
  <c r="P28" i="32"/>
  <c r="E28" i="32"/>
  <c r="T27" i="32"/>
  <c r="S27" i="32"/>
  <c r="R27" i="32"/>
  <c r="Q27" i="32"/>
  <c r="P27" i="32"/>
  <c r="E27" i="32"/>
  <c r="U27" i="32" s="1"/>
  <c r="S26" i="32"/>
  <c r="R26" i="32"/>
  <c r="Q26" i="32"/>
  <c r="P26" i="32"/>
  <c r="E26" i="32"/>
  <c r="W24" i="32"/>
  <c r="V24" i="32"/>
  <c r="O24" i="32"/>
  <c r="N24" i="32"/>
  <c r="M24" i="32"/>
  <c r="L24" i="32"/>
  <c r="K24" i="32"/>
  <c r="S24" i="32" s="1"/>
  <c r="J24" i="32"/>
  <c r="R24" i="32" s="1"/>
  <c r="I24" i="32"/>
  <c r="H24" i="32"/>
  <c r="G24" i="32"/>
  <c r="F24" i="32"/>
  <c r="C24" i="32"/>
  <c r="B24" i="32"/>
  <c r="E24" i="32" s="1"/>
  <c r="S23" i="32"/>
  <c r="R23" i="32"/>
  <c r="Q23" i="32"/>
  <c r="P23" i="32"/>
  <c r="E23" i="32"/>
  <c r="T22" i="32"/>
  <c r="S22" i="32"/>
  <c r="R22" i="32"/>
  <c r="Q22" i="32"/>
  <c r="P22" i="32"/>
  <c r="E22" i="32"/>
  <c r="U22" i="32" s="1"/>
  <c r="S21" i="32"/>
  <c r="R21" i="32"/>
  <c r="Q21" i="32"/>
  <c r="P21" i="32"/>
  <c r="E21" i="32"/>
  <c r="S20" i="32"/>
  <c r="R20" i="32"/>
  <c r="Q20" i="32"/>
  <c r="P20" i="32"/>
  <c r="E20" i="32"/>
  <c r="U19" i="32"/>
  <c r="S19" i="32"/>
  <c r="R19" i="32"/>
  <c r="Q19" i="32"/>
  <c r="P19" i="32"/>
  <c r="E19" i="32"/>
  <c r="T19" i="32" s="1"/>
  <c r="T18" i="32"/>
  <c r="S18" i="32"/>
  <c r="R18" i="32"/>
  <c r="Q18" i="32"/>
  <c r="P18" i="32"/>
  <c r="E18" i="32"/>
  <c r="U18" i="32" s="1"/>
  <c r="W16" i="32"/>
  <c r="V16" i="32"/>
  <c r="O16" i="32"/>
  <c r="N16" i="32"/>
  <c r="M16" i="32"/>
  <c r="L16" i="32"/>
  <c r="K16" i="32"/>
  <c r="S16" i="32" s="1"/>
  <c r="J16" i="32"/>
  <c r="R16" i="32" s="1"/>
  <c r="I16" i="32"/>
  <c r="H16" i="32"/>
  <c r="G16" i="32"/>
  <c r="F16" i="32"/>
  <c r="C16" i="32"/>
  <c r="B16" i="32"/>
  <c r="S15" i="32"/>
  <c r="R15" i="32"/>
  <c r="Q15" i="32"/>
  <c r="P15" i="32"/>
  <c r="E15" i="32"/>
  <c r="U14" i="32"/>
  <c r="S14" i="32"/>
  <c r="R14" i="32"/>
  <c r="Q14" i="32"/>
  <c r="P14" i="32"/>
  <c r="E14" i="32"/>
  <c r="T14" i="32" s="1"/>
  <c r="T13" i="32"/>
  <c r="S13" i="32"/>
  <c r="R13" i="32"/>
  <c r="Q13" i="32"/>
  <c r="P13" i="32"/>
  <c r="E13" i="32"/>
  <c r="U13" i="32" s="1"/>
  <c r="U12" i="32"/>
  <c r="S12" i="32"/>
  <c r="R12" i="32"/>
  <c r="Q12" i="32"/>
  <c r="P12" i="32"/>
  <c r="E12" i="32"/>
  <c r="T12" i="32" s="1"/>
  <c r="S11" i="32"/>
  <c r="R11" i="32"/>
  <c r="Q11" i="32"/>
  <c r="P11" i="32"/>
  <c r="E11" i="32"/>
  <c r="U10" i="32"/>
  <c r="S10" i="32"/>
  <c r="R10" i="32"/>
  <c r="Q10" i="32"/>
  <c r="P10" i="32"/>
  <c r="E10" i="32"/>
  <c r="T10" i="32" s="1"/>
  <c r="U9" i="32"/>
  <c r="T9" i="32"/>
  <c r="S9" i="32"/>
  <c r="R9" i="32"/>
  <c r="Q9" i="32"/>
  <c r="P9" i="32"/>
  <c r="E9" i="32"/>
  <c r="S93" i="31"/>
  <c r="R93" i="31"/>
  <c r="Q93" i="31"/>
  <c r="P93" i="31"/>
  <c r="E93" i="31"/>
  <c r="T93" i="31" s="1"/>
  <c r="S92" i="31"/>
  <c r="R92" i="31"/>
  <c r="Q92" i="31"/>
  <c r="P92" i="31"/>
  <c r="E92" i="31"/>
  <c r="S91" i="31"/>
  <c r="R91" i="31"/>
  <c r="Q91" i="31"/>
  <c r="P91" i="31"/>
  <c r="E91" i="31"/>
  <c r="T91" i="31" s="1"/>
  <c r="U90" i="31"/>
  <c r="T90" i="31"/>
  <c r="S90" i="31"/>
  <c r="R90" i="31"/>
  <c r="Q90" i="31"/>
  <c r="P90" i="31"/>
  <c r="E90" i="31"/>
  <c r="U89" i="31"/>
  <c r="S89" i="31"/>
  <c r="R89" i="31"/>
  <c r="Q89" i="31"/>
  <c r="P89" i="31"/>
  <c r="E89" i="31"/>
  <c r="T89" i="31" s="1"/>
  <c r="S88" i="31"/>
  <c r="R88" i="31"/>
  <c r="Q88" i="31"/>
  <c r="P88" i="31"/>
  <c r="E88" i="31"/>
  <c r="U87" i="31"/>
  <c r="S87" i="31"/>
  <c r="R87" i="31"/>
  <c r="Q87" i="31"/>
  <c r="P87" i="31"/>
  <c r="E87" i="31"/>
  <c r="T87" i="31" s="1"/>
  <c r="T86" i="31"/>
  <c r="S86" i="31"/>
  <c r="R86" i="31"/>
  <c r="Q86" i="31"/>
  <c r="P86" i="31"/>
  <c r="E86" i="31"/>
  <c r="U86" i="31" s="1"/>
  <c r="W72" i="31"/>
  <c r="V72" i="31"/>
  <c r="O72" i="31"/>
  <c r="N72" i="31"/>
  <c r="M72" i="31"/>
  <c r="L72" i="31"/>
  <c r="K72" i="31"/>
  <c r="S72" i="31" s="1"/>
  <c r="J72" i="31"/>
  <c r="I72" i="31"/>
  <c r="H72" i="31"/>
  <c r="G72" i="31"/>
  <c r="F72" i="31"/>
  <c r="C72" i="31"/>
  <c r="B72" i="31"/>
  <c r="W71" i="31"/>
  <c r="V71" i="31"/>
  <c r="O71" i="31"/>
  <c r="N71" i="31"/>
  <c r="M71" i="31"/>
  <c r="L71" i="31"/>
  <c r="K71" i="31"/>
  <c r="S71" i="31" s="1"/>
  <c r="J71" i="31"/>
  <c r="I71" i="31"/>
  <c r="H71" i="31"/>
  <c r="G71" i="31"/>
  <c r="F71" i="31"/>
  <c r="C71" i="31"/>
  <c r="B71" i="31"/>
  <c r="E71" i="31" s="1"/>
  <c r="W70" i="31"/>
  <c r="V70" i="31"/>
  <c r="O70" i="31"/>
  <c r="N70" i="31"/>
  <c r="M70" i="31"/>
  <c r="L70" i="31"/>
  <c r="K70" i="31"/>
  <c r="S70" i="31" s="1"/>
  <c r="J70" i="31"/>
  <c r="I70" i="31"/>
  <c r="Q70" i="31" s="1"/>
  <c r="H70" i="31"/>
  <c r="G70" i="31"/>
  <c r="F70" i="31"/>
  <c r="C70" i="31"/>
  <c r="B70" i="31"/>
  <c r="E70" i="31" s="1"/>
  <c r="S69" i="31"/>
  <c r="R69" i="31"/>
  <c r="Q69" i="31"/>
  <c r="P69" i="31"/>
  <c r="E69" i="31"/>
  <c r="W67" i="31"/>
  <c r="V67" i="31"/>
  <c r="O67" i="31"/>
  <c r="N67" i="31"/>
  <c r="M67" i="31"/>
  <c r="L67" i="31"/>
  <c r="K67" i="31"/>
  <c r="S67" i="31" s="1"/>
  <c r="J67" i="31"/>
  <c r="R67" i="31" s="1"/>
  <c r="I67" i="31"/>
  <c r="H67" i="31"/>
  <c r="G67" i="31"/>
  <c r="F67" i="31"/>
  <c r="C67" i="31"/>
  <c r="B67" i="31"/>
  <c r="W66" i="31"/>
  <c r="V66" i="31"/>
  <c r="O66" i="31"/>
  <c r="N66" i="31"/>
  <c r="M66" i="31"/>
  <c r="L66" i="31"/>
  <c r="K66" i="31"/>
  <c r="S66" i="31" s="1"/>
  <c r="J66" i="31"/>
  <c r="R66" i="31" s="1"/>
  <c r="I66" i="31"/>
  <c r="H66" i="31"/>
  <c r="G66" i="31"/>
  <c r="F66" i="31"/>
  <c r="C66" i="31"/>
  <c r="B66" i="31"/>
  <c r="S65" i="31"/>
  <c r="R65" i="31"/>
  <c r="Q65" i="31"/>
  <c r="P65" i="31"/>
  <c r="E65" i="31"/>
  <c r="T65" i="31" s="1"/>
  <c r="U64" i="31"/>
  <c r="T64" i="31"/>
  <c r="S64" i="31"/>
  <c r="R64" i="31"/>
  <c r="Q64" i="31"/>
  <c r="P64" i="31"/>
  <c r="E64" i="31"/>
  <c r="U63" i="31"/>
  <c r="S63" i="31"/>
  <c r="R63" i="31"/>
  <c r="Q63" i="31"/>
  <c r="P63" i="31"/>
  <c r="E63" i="31"/>
  <c r="T63" i="31" s="1"/>
  <c r="S62" i="31"/>
  <c r="R62" i="31"/>
  <c r="Q62" i="31"/>
  <c r="P62" i="31"/>
  <c r="E62" i="31"/>
  <c r="U62" i="31" s="1"/>
  <c r="S61" i="31"/>
  <c r="R61" i="31"/>
  <c r="Q61" i="31"/>
  <c r="P61" i="31"/>
  <c r="E61" i="31"/>
  <c r="U61" i="31" s="1"/>
  <c r="V59" i="31"/>
  <c r="O59" i="31"/>
  <c r="N59" i="31"/>
  <c r="M59" i="31"/>
  <c r="L59" i="31"/>
  <c r="K59" i="31"/>
  <c r="S59" i="31" s="1"/>
  <c r="J59" i="31"/>
  <c r="R59" i="31" s="1"/>
  <c r="I59" i="31"/>
  <c r="H59" i="31"/>
  <c r="G59" i="31"/>
  <c r="F59" i="31"/>
  <c r="C59" i="31"/>
  <c r="B59" i="31"/>
  <c r="E59" i="31" s="1"/>
  <c r="T58" i="31"/>
  <c r="S58" i="31"/>
  <c r="R58" i="31"/>
  <c r="Q58" i="31"/>
  <c r="P58" i="31"/>
  <c r="E58" i="31"/>
  <c r="U58" i="31" s="1"/>
  <c r="S57" i="31"/>
  <c r="R57" i="31"/>
  <c r="Q57" i="31"/>
  <c r="P57" i="31"/>
  <c r="E57" i="31"/>
  <c r="T57" i="31" s="1"/>
  <c r="S56" i="31"/>
  <c r="R56" i="31"/>
  <c r="Q56" i="31"/>
  <c r="P56" i="31"/>
  <c r="E56" i="31"/>
  <c r="U55" i="31"/>
  <c r="S55" i="31"/>
  <c r="R55" i="31"/>
  <c r="Q55" i="31"/>
  <c r="P55" i="31"/>
  <c r="E55" i="31"/>
  <c r="T55" i="31" s="1"/>
  <c r="W53" i="31"/>
  <c r="V53" i="31"/>
  <c r="O53" i="31"/>
  <c r="N53" i="31"/>
  <c r="M53" i="31"/>
  <c r="L53" i="31"/>
  <c r="K53" i="31"/>
  <c r="S53" i="31" s="1"/>
  <c r="J53" i="31"/>
  <c r="R53" i="31" s="1"/>
  <c r="I53" i="31"/>
  <c r="H53" i="31"/>
  <c r="G53" i="31"/>
  <c r="F53" i="31"/>
  <c r="C53" i="31"/>
  <c r="B53" i="31"/>
  <c r="S52" i="31"/>
  <c r="R52" i="31"/>
  <c r="Q52" i="31"/>
  <c r="P52" i="31"/>
  <c r="E52" i="31"/>
  <c r="S51" i="31"/>
  <c r="R51" i="31"/>
  <c r="Q51" i="31"/>
  <c r="P51" i="31"/>
  <c r="E51" i="31"/>
  <c r="U50" i="31"/>
  <c r="S50" i="31"/>
  <c r="R50" i="31"/>
  <c r="Q50" i="31"/>
  <c r="P50" i="31"/>
  <c r="E50" i="31"/>
  <c r="T50" i="31" s="1"/>
  <c r="S49" i="31"/>
  <c r="R49" i="31"/>
  <c r="Q49" i="31"/>
  <c r="P49" i="31"/>
  <c r="E49" i="31"/>
  <c r="U49" i="31" s="1"/>
  <c r="S48" i="31"/>
  <c r="R48" i="31"/>
  <c r="Q48" i="31"/>
  <c r="P48" i="31"/>
  <c r="E48" i="31"/>
  <c r="S47" i="31"/>
  <c r="R47" i="31"/>
  <c r="Q47" i="31"/>
  <c r="P47" i="31"/>
  <c r="E47" i="31"/>
  <c r="U46" i="31"/>
  <c r="S46" i="31"/>
  <c r="R46" i="31"/>
  <c r="Q46" i="31"/>
  <c r="P46" i="31"/>
  <c r="E46" i="31"/>
  <c r="T46" i="31" s="1"/>
  <c r="S45" i="31"/>
  <c r="R45" i="31"/>
  <c r="Q45" i="31"/>
  <c r="P45" i="31"/>
  <c r="E45" i="31"/>
  <c r="U45" i="31" s="1"/>
  <c r="S44" i="31"/>
  <c r="R44" i="31"/>
  <c r="Q44" i="31"/>
  <c r="P44" i="31"/>
  <c r="E44" i="31"/>
  <c r="S43" i="31"/>
  <c r="R43" i="31"/>
  <c r="Q43" i="31"/>
  <c r="P43" i="31"/>
  <c r="E43" i="31"/>
  <c r="U42" i="31"/>
  <c r="S42" i="31"/>
  <c r="R42" i="31"/>
  <c r="Q42" i="31"/>
  <c r="P42" i="31"/>
  <c r="E42" i="31"/>
  <c r="T42" i="31" s="1"/>
  <c r="W40" i="31"/>
  <c r="V40" i="31"/>
  <c r="R40" i="31"/>
  <c r="O40" i="31"/>
  <c r="N40" i="31"/>
  <c r="M40" i="31"/>
  <c r="L40" i="31"/>
  <c r="K40" i="31"/>
  <c r="S40" i="31" s="1"/>
  <c r="J40" i="31"/>
  <c r="I40" i="31"/>
  <c r="Q40" i="31" s="1"/>
  <c r="H40" i="31"/>
  <c r="P40" i="31" s="1"/>
  <c r="G40" i="31"/>
  <c r="F40" i="31"/>
  <c r="C40" i="31"/>
  <c r="B40" i="31"/>
  <c r="U39" i="31"/>
  <c r="S39" i="31"/>
  <c r="R39" i="31"/>
  <c r="Q39" i="31"/>
  <c r="P39" i="31"/>
  <c r="E39" i="31"/>
  <c r="T39" i="31" s="1"/>
  <c r="S38" i="31"/>
  <c r="R38" i="31"/>
  <c r="Q38" i="31"/>
  <c r="P38" i="31"/>
  <c r="E38" i="31"/>
  <c r="U37" i="31"/>
  <c r="S37" i="31"/>
  <c r="R37" i="31"/>
  <c r="Q37" i="31"/>
  <c r="P37" i="31"/>
  <c r="E37" i="31"/>
  <c r="T37" i="31" s="1"/>
  <c r="S36" i="31"/>
  <c r="R36" i="31"/>
  <c r="Q36" i="31"/>
  <c r="P36" i="31"/>
  <c r="E36" i="31"/>
  <c r="S35" i="31"/>
  <c r="R35" i="31"/>
  <c r="Q35" i="31"/>
  <c r="P35" i="31"/>
  <c r="E35" i="31"/>
  <c r="U35" i="31" s="1"/>
  <c r="W33" i="31"/>
  <c r="V33" i="31"/>
  <c r="O33" i="31"/>
  <c r="N33" i="31"/>
  <c r="M33" i="31"/>
  <c r="L33" i="31"/>
  <c r="R33" i="31" s="1"/>
  <c r="K33" i="31"/>
  <c r="S33" i="31" s="1"/>
  <c r="J33" i="31"/>
  <c r="I33" i="31"/>
  <c r="H33" i="31"/>
  <c r="G33" i="31"/>
  <c r="F33" i="31"/>
  <c r="C33" i="31"/>
  <c r="B33" i="31"/>
  <c r="U32" i="31"/>
  <c r="S32" i="31"/>
  <c r="R32" i="31"/>
  <c r="Q32" i="31"/>
  <c r="P32" i="31"/>
  <c r="E32" i="31"/>
  <c r="T32" i="31" s="1"/>
  <c r="W30" i="31"/>
  <c r="V30" i="31"/>
  <c r="R30" i="31"/>
  <c r="O30" i="31"/>
  <c r="N30" i="31"/>
  <c r="M30" i="31"/>
  <c r="L30" i="31"/>
  <c r="K30" i="31"/>
  <c r="S30" i="31" s="1"/>
  <c r="J30" i="31"/>
  <c r="I30" i="31"/>
  <c r="Q30" i="31" s="1"/>
  <c r="H30" i="31"/>
  <c r="P30" i="31" s="1"/>
  <c r="G30" i="31"/>
  <c r="F30" i="31"/>
  <c r="C30" i="31"/>
  <c r="B30" i="31"/>
  <c r="S29" i="31"/>
  <c r="R29" i="31"/>
  <c r="Q29" i="31"/>
  <c r="P29" i="31"/>
  <c r="E29" i="31"/>
  <c r="T29" i="31" s="1"/>
  <c r="S28" i="31"/>
  <c r="R28" i="31"/>
  <c r="Q28" i="31"/>
  <c r="P28" i="31"/>
  <c r="E28" i="31"/>
  <c r="S27" i="31"/>
  <c r="R27" i="31"/>
  <c r="Q27" i="31"/>
  <c r="P27" i="31"/>
  <c r="E27" i="31"/>
  <c r="T26" i="31"/>
  <c r="S26" i="31"/>
  <c r="R26" i="31"/>
  <c r="Q26" i="31"/>
  <c r="P26" i="31"/>
  <c r="E26" i="31"/>
  <c r="U26" i="31" s="1"/>
  <c r="W24" i="31"/>
  <c r="V24" i="31"/>
  <c r="S24" i="31"/>
  <c r="O24" i="31"/>
  <c r="N24" i="31"/>
  <c r="M24" i="31"/>
  <c r="L24" i="31"/>
  <c r="K24" i="31"/>
  <c r="J24" i="31"/>
  <c r="R24" i="31" s="1"/>
  <c r="I24" i="31"/>
  <c r="H24" i="31"/>
  <c r="P24" i="31" s="1"/>
  <c r="G24" i="31"/>
  <c r="F24" i="31"/>
  <c r="E24" i="31"/>
  <c r="C24" i="31"/>
  <c r="B24" i="31"/>
  <c r="S23" i="31"/>
  <c r="R23" i="31"/>
  <c r="Q23" i="31"/>
  <c r="P23" i="31"/>
  <c r="E23" i="31"/>
  <c r="U23" i="31" s="1"/>
  <c r="S22" i="31"/>
  <c r="R22" i="31"/>
  <c r="Q22" i="31"/>
  <c r="P22" i="31"/>
  <c r="E22" i="31"/>
  <c r="T22" i="31" s="1"/>
  <c r="T21" i="31"/>
  <c r="S21" i="31"/>
  <c r="R21" i="31"/>
  <c r="Q21" i="31"/>
  <c r="P21" i="31"/>
  <c r="E21" i="31"/>
  <c r="U21" i="31" s="1"/>
  <c r="S20" i="31"/>
  <c r="R20" i="31"/>
  <c r="Q20" i="31"/>
  <c r="P20" i="31"/>
  <c r="E20" i="31"/>
  <c r="T20" i="31" s="1"/>
  <c r="S19" i="31"/>
  <c r="R19" i="31"/>
  <c r="Q19" i="31"/>
  <c r="P19" i="31"/>
  <c r="E19" i="31"/>
  <c r="S18" i="31"/>
  <c r="R18" i="31"/>
  <c r="Q18" i="31"/>
  <c r="P18" i="31"/>
  <c r="E18" i="31"/>
  <c r="T18" i="31" s="1"/>
  <c r="W16" i="31"/>
  <c r="V16" i="31"/>
  <c r="O16" i="31"/>
  <c r="N16" i="31"/>
  <c r="M16" i="31"/>
  <c r="L16" i="31"/>
  <c r="K16" i="31"/>
  <c r="S16" i="31" s="1"/>
  <c r="J16" i="31"/>
  <c r="R16" i="31" s="1"/>
  <c r="I16" i="31"/>
  <c r="Q16" i="31" s="1"/>
  <c r="H16" i="31"/>
  <c r="P16" i="31" s="1"/>
  <c r="G16" i="31"/>
  <c r="F16" i="31"/>
  <c r="C16" i="31"/>
  <c r="B16" i="31"/>
  <c r="S15" i="31"/>
  <c r="R15" i="31"/>
  <c r="Q15" i="31"/>
  <c r="P15" i="31"/>
  <c r="E15" i="31"/>
  <c r="T15" i="31" s="1"/>
  <c r="S14" i="31"/>
  <c r="R14" i="31"/>
  <c r="Q14" i="31"/>
  <c r="P14" i="31"/>
  <c r="E14" i="31"/>
  <c r="U14" i="31" s="1"/>
  <c r="U13" i="31"/>
  <c r="T13" i="31"/>
  <c r="S13" i="31"/>
  <c r="R13" i="31"/>
  <c r="Q13" i="31"/>
  <c r="P13" i="31"/>
  <c r="E13" i="31"/>
  <c r="S12" i="31"/>
  <c r="R12" i="31"/>
  <c r="Q12" i="31"/>
  <c r="P12" i="31"/>
  <c r="E12" i="31"/>
  <c r="U12" i="31" s="1"/>
  <c r="S11" i="31"/>
  <c r="R11" i="31"/>
  <c r="Q11" i="31"/>
  <c r="P11" i="31"/>
  <c r="E11" i="31"/>
  <c r="S10" i="31"/>
  <c r="R10" i="31"/>
  <c r="Q10" i="31"/>
  <c r="U10" i="31" s="1"/>
  <c r="P10" i="31"/>
  <c r="E10" i="31"/>
  <c r="T10" i="31" s="1"/>
  <c r="U9" i="31"/>
  <c r="T9" i="31"/>
  <c r="S9" i="31"/>
  <c r="R9" i="31"/>
  <c r="Q9" i="31"/>
  <c r="P9" i="31"/>
  <c r="E9" i="31"/>
  <c r="S93" i="30"/>
  <c r="R93" i="30"/>
  <c r="Q93" i="30"/>
  <c r="P93" i="30"/>
  <c r="E93" i="30"/>
  <c r="U93" i="30" s="1"/>
  <c r="S92" i="30"/>
  <c r="R92" i="30"/>
  <c r="Q92" i="30"/>
  <c r="P92" i="30"/>
  <c r="E92" i="30"/>
  <c r="U91" i="30"/>
  <c r="S91" i="30"/>
  <c r="R91" i="30"/>
  <c r="Q91" i="30"/>
  <c r="P91" i="30"/>
  <c r="E91" i="30"/>
  <c r="T91" i="30" s="1"/>
  <c r="U90" i="30"/>
  <c r="T90" i="30"/>
  <c r="S90" i="30"/>
  <c r="R90" i="30"/>
  <c r="Q90" i="30"/>
  <c r="P90" i="30"/>
  <c r="E90" i="30"/>
  <c r="S89" i="30"/>
  <c r="R89" i="30"/>
  <c r="Q89" i="30"/>
  <c r="P89" i="30"/>
  <c r="E89" i="30"/>
  <c r="U89" i="30" s="1"/>
  <c r="S88" i="30"/>
  <c r="R88" i="30"/>
  <c r="Q88" i="30"/>
  <c r="P88" i="30"/>
  <c r="E88" i="30"/>
  <c r="U87" i="30"/>
  <c r="S87" i="30"/>
  <c r="R87" i="30"/>
  <c r="Q87" i="30"/>
  <c r="P87" i="30"/>
  <c r="E87" i="30"/>
  <c r="T87" i="30" s="1"/>
  <c r="U86" i="30"/>
  <c r="T86" i="30"/>
  <c r="S86" i="30"/>
  <c r="R86" i="30"/>
  <c r="Q86" i="30"/>
  <c r="P86" i="30"/>
  <c r="E86" i="30"/>
  <c r="W72" i="30"/>
  <c r="V72" i="30"/>
  <c r="O72" i="30"/>
  <c r="N72" i="30"/>
  <c r="M72" i="30"/>
  <c r="L72" i="30"/>
  <c r="K72" i="30"/>
  <c r="S72" i="30" s="1"/>
  <c r="J72" i="30"/>
  <c r="R72" i="30" s="1"/>
  <c r="I72" i="30"/>
  <c r="H72" i="30"/>
  <c r="G72" i="30"/>
  <c r="F72" i="30"/>
  <c r="C72" i="30"/>
  <c r="B72" i="30"/>
  <c r="W71" i="30"/>
  <c r="V71" i="30"/>
  <c r="O71" i="30"/>
  <c r="N71" i="30"/>
  <c r="M71" i="30"/>
  <c r="L71" i="30"/>
  <c r="K71" i="30"/>
  <c r="S71" i="30" s="1"/>
  <c r="J71" i="30"/>
  <c r="I71" i="30"/>
  <c r="H71" i="30"/>
  <c r="G71" i="30"/>
  <c r="F71" i="30"/>
  <c r="C71" i="30"/>
  <c r="B71" i="30"/>
  <c r="E71" i="30" s="1"/>
  <c r="W70" i="30"/>
  <c r="V70" i="30"/>
  <c r="O70" i="30"/>
  <c r="N70" i="30"/>
  <c r="M70" i="30"/>
  <c r="L70" i="30"/>
  <c r="K70" i="30"/>
  <c r="S70" i="30" s="1"/>
  <c r="J70" i="30"/>
  <c r="R70" i="30" s="1"/>
  <c r="I70" i="30"/>
  <c r="Q70" i="30" s="1"/>
  <c r="H70" i="30"/>
  <c r="G70" i="30"/>
  <c r="F70" i="30"/>
  <c r="C70" i="30"/>
  <c r="B70" i="30"/>
  <c r="E70" i="30" s="1"/>
  <c r="S69" i="30"/>
  <c r="R69" i="30"/>
  <c r="Q69" i="30"/>
  <c r="U69" i="30" s="1"/>
  <c r="P69" i="30"/>
  <c r="T69" i="30" s="1"/>
  <c r="E69" i="30"/>
  <c r="W67" i="30"/>
  <c r="V67" i="30"/>
  <c r="O67" i="30"/>
  <c r="N67" i="30"/>
  <c r="M67" i="30"/>
  <c r="L67" i="30"/>
  <c r="K67" i="30"/>
  <c r="S67" i="30" s="1"/>
  <c r="J67" i="30"/>
  <c r="I67" i="30"/>
  <c r="H67" i="30"/>
  <c r="G67" i="30"/>
  <c r="F67" i="30"/>
  <c r="C67" i="30"/>
  <c r="B67" i="30"/>
  <c r="W66" i="30"/>
  <c r="V66" i="30"/>
  <c r="O66" i="30"/>
  <c r="N66" i="30"/>
  <c r="M66" i="30"/>
  <c r="L66" i="30"/>
  <c r="K66" i="30"/>
  <c r="S66" i="30" s="1"/>
  <c r="J66" i="30"/>
  <c r="R66" i="30" s="1"/>
  <c r="I66" i="30"/>
  <c r="H66" i="30"/>
  <c r="G66" i="30"/>
  <c r="F66" i="30"/>
  <c r="C66" i="30"/>
  <c r="B66" i="30"/>
  <c r="U65" i="30"/>
  <c r="S65" i="30"/>
  <c r="R65" i="30"/>
  <c r="Q65" i="30"/>
  <c r="P65" i="30"/>
  <c r="E65" i="30"/>
  <c r="T65" i="30" s="1"/>
  <c r="U64" i="30"/>
  <c r="T64" i="30"/>
  <c r="S64" i="30"/>
  <c r="R64" i="30"/>
  <c r="Q64" i="30"/>
  <c r="P64" i="30"/>
  <c r="E64" i="30"/>
  <c r="S63" i="30"/>
  <c r="R63" i="30"/>
  <c r="Q63" i="30"/>
  <c r="P63" i="30"/>
  <c r="E63" i="30"/>
  <c r="U63" i="30" s="1"/>
  <c r="S62" i="30"/>
  <c r="R62" i="30"/>
  <c r="Q62" i="30"/>
  <c r="P62" i="30"/>
  <c r="E62" i="30"/>
  <c r="U61" i="30"/>
  <c r="S61" i="30"/>
  <c r="R61" i="30"/>
  <c r="Q61" i="30"/>
  <c r="P61" i="30"/>
  <c r="E61" i="30"/>
  <c r="T61" i="30" s="1"/>
  <c r="V59" i="30"/>
  <c r="O59" i="30"/>
  <c r="N59" i="30"/>
  <c r="M59" i="30"/>
  <c r="L59" i="30"/>
  <c r="K59" i="30"/>
  <c r="S59" i="30" s="1"/>
  <c r="J59" i="30"/>
  <c r="R59" i="30" s="1"/>
  <c r="I59" i="30"/>
  <c r="H59" i="30"/>
  <c r="G59" i="30"/>
  <c r="F59" i="30"/>
  <c r="C59" i="30"/>
  <c r="B59" i="30"/>
  <c r="S58" i="30"/>
  <c r="R58" i="30"/>
  <c r="Q58" i="30"/>
  <c r="P58" i="30"/>
  <c r="E58" i="30"/>
  <c r="S57" i="30"/>
  <c r="R57" i="30"/>
  <c r="Q57" i="30"/>
  <c r="P57" i="30"/>
  <c r="E57" i="30"/>
  <c r="U56" i="30"/>
  <c r="T56" i="30"/>
  <c r="S56" i="30"/>
  <c r="R56" i="30"/>
  <c r="Q56" i="30"/>
  <c r="P56" i="30"/>
  <c r="E56" i="30"/>
  <c r="S55" i="30"/>
  <c r="R55" i="30"/>
  <c r="Q55" i="30"/>
  <c r="P55" i="30"/>
  <c r="E55" i="30"/>
  <c r="U55" i="30" s="1"/>
  <c r="W53" i="30"/>
  <c r="V53" i="30"/>
  <c r="O53" i="30"/>
  <c r="N53" i="30"/>
  <c r="M53" i="30"/>
  <c r="L53" i="30"/>
  <c r="K53" i="30"/>
  <c r="S53" i="30" s="1"/>
  <c r="J53" i="30"/>
  <c r="R53" i="30" s="1"/>
  <c r="I53" i="30"/>
  <c r="H53" i="30"/>
  <c r="G53" i="30"/>
  <c r="F53" i="30"/>
  <c r="C53" i="30"/>
  <c r="B53" i="30"/>
  <c r="S52" i="30"/>
  <c r="R52" i="30"/>
  <c r="Q52" i="30"/>
  <c r="P52" i="30"/>
  <c r="E52" i="30"/>
  <c r="U51" i="30"/>
  <c r="T51" i="30"/>
  <c r="S51" i="30"/>
  <c r="R51" i="30"/>
  <c r="Q51" i="30"/>
  <c r="P51" i="30"/>
  <c r="E51" i="30"/>
  <c r="S50" i="30"/>
  <c r="R50" i="30"/>
  <c r="Q50" i="30"/>
  <c r="P50" i="30"/>
  <c r="E50" i="30"/>
  <c r="U50" i="30" s="1"/>
  <c r="S49" i="30"/>
  <c r="R49" i="30"/>
  <c r="Q49" i="30"/>
  <c r="P49" i="30"/>
  <c r="E49" i="30"/>
  <c r="S48" i="30"/>
  <c r="R48" i="30"/>
  <c r="Q48" i="30"/>
  <c r="P48" i="30"/>
  <c r="E48" i="30"/>
  <c r="U47" i="30"/>
  <c r="T47" i="30"/>
  <c r="S47" i="30"/>
  <c r="R47" i="30"/>
  <c r="Q47" i="30"/>
  <c r="P47" i="30"/>
  <c r="E47" i="30"/>
  <c r="S46" i="30"/>
  <c r="R46" i="30"/>
  <c r="Q46" i="30"/>
  <c r="P46" i="30"/>
  <c r="E46" i="30"/>
  <c r="U46" i="30" s="1"/>
  <c r="S45" i="30"/>
  <c r="R45" i="30"/>
  <c r="Q45" i="30"/>
  <c r="P45" i="30"/>
  <c r="E45" i="30"/>
  <c r="S44" i="30"/>
  <c r="R44" i="30"/>
  <c r="Q44" i="30"/>
  <c r="P44" i="30"/>
  <c r="E44" i="30"/>
  <c r="U43" i="30"/>
  <c r="T43" i="30"/>
  <c r="S43" i="30"/>
  <c r="R43" i="30"/>
  <c r="Q43" i="30"/>
  <c r="P43" i="30"/>
  <c r="E43" i="30"/>
  <c r="S42" i="30"/>
  <c r="R42" i="30"/>
  <c r="Q42" i="30"/>
  <c r="P42" i="30"/>
  <c r="E42" i="30"/>
  <c r="U42" i="30" s="1"/>
  <c r="W40" i="30"/>
  <c r="V40" i="30"/>
  <c r="O40" i="30"/>
  <c r="N40" i="30"/>
  <c r="M40" i="30"/>
  <c r="L40" i="30"/>
  <c r="K40" i="30"/>
  <c r="S40" i="30" s="1"/>
  <c r="J40" i="30"/>
  <c r="R40" i="30" s="1"/>
  <c r="I40" i="30"/>
  <c r="H40" i="30"/>
  <c r="G40" i="30"/>
  <c r="F40" i="30"/>
  <c r="C40" i="30"/>
  <c r="B40" i="30"/>
  <c r="E40" i="30" s="1"/>
  <c r="S39" i="30"/>
  <c r="R39" i="30"/>
  <c r="Q39" i="30"/>
  <c r="P39" i="30"/>
  <c r="E39" i="30"/>
  <c r="U38" i="30"/>
  <c r="T38" i="30"/>
  <c r="S38" i="30"/>
  <c r="R38" i="30"/>
  <c r="Q38" i="30"/>
  <c r="P38" i="30"/>
  <c r="E38" i="30"/>
  <c r="S37" i="30"/>
  <c r="R37" i="30"/>
  <c r="Q37" i="30"/>
  <c r="P37" i="30"/>
  <c r="E37" i="30"/>
  <c r="U37" i="30" s="1"/>
  <c r="S36" i="30"/>
  <c r="R36" i="30"/>
  <c r="Q36" i="30"/>
  <c r="P36" i="30"/>
  <c r="E36" i="30"/>
  <c r="S35" i="30"/>
  <c r="R35" i="30"/>
  <c r="Q35" i="30"/>
  <c r="P35" i="30"/>
  <c r="E35" i="30"/>
  <c r="W33" i="30"/>
  <c r="V33" i="30"/>
  <c r="O33" i="30"/>
  <c r="N33" i="30"/>
  <c r="M33" i="30"/>
  <c r="L33" i="30"/>
  <c r="K33" i="30"/>
  <c r="S33" i="30" s="1"/>
  <c r="J33" i="30"/>
  <c r="R33" i="30" s="1"/>
  <c r="I33" i="30"/>
  <c r="Q33" i="30" s="1"/>
  <c r="H33" i="30"/>
  <c r="G33" i="30"/>
  <c r="F33" i="30"/>
  <c r="C33" i="30"/>
  <c r="B33" i="30"/>
  <c r="S32" i="30"/>
  <c r="R32" i="30"/>
  <c r="Q32" i="30"/>
  <c r="P32" i="30"/>
  <c r="E32" i="30"/>
  <c r="W30" i="30"/>
  <c r="V30" i="30"/>
  <c r="O30" i="30"/>
  <c r="N30" i="30"/>
  <c r="M30" i="30"/>
  <c r="L30" i="30"/>
  <c r="K30" i="30"/>
  <c r="S30" i="30" s="1"/>
  <c r="J30" i="30"/>
  <c r="R30" i="30" s="1"/>
  <c r="I30" i="30"/>
  <c r="H30" i="30"/>
  <c r="G30" i="30"/>
  <c r="F30" i="30"/>
  <c r="C30" i="30"/>
  <c r="B30" i="30"/>
  <c r="U29" i="30"/>
  <c r="S29" i="30"/>
  <c r="R29" i="30"/>
  <c r="Q29" i="30"/>
  <c r="P29" i="30"/>
  <c r="E29" i="30"/>
  <c r="T29" i="30" s="1"/>
  <c r="U28" i="30"/>
  <c r="T28" i="30"/>
  <c r="S28" i="30"/>
  <c r="R28" i="30"/>
  <c r="Q28" i="30"/>
  <c r="P28" i="30"/>
  <c r="E28" i="30"/>
  <c r="S27" i="30"/>
  <c r="R27" i="30"/>
  <c r="Q27" i="30"/>
  <c r="P27" i="30"/>
  <c r="E27" i="30"/>
  <c r="U27" i="30" s="1"/>
  <c r="S26" i="30"/>
  <c r="R26" i="30"/>
  <c r="Q26" i="30"/>
  <c r="P26" i="30"/>
  <c r="E26" i="30"/>
  <c r="W24" i="30"/>
  <c r="V24" i="30"/>
  <c r="O24" i="30"/>
  <c r="N24" i="30"/>
  <c r="M24" i="30"/>
  <c r="L24" i="30"/>
  <c r="K24" i="30"/>
  <c r="S24" i="30" s="1"/>
  <c r="J24" i="30"/>
  <c r="R24" i="30" s="1"/>
  <c r="I24" i="30"/>
  <c r="H24" i="30"/>
  <c r="G24" i="30"/>
  <c r="F24" i="30"/>
  <c r="C24" i="30"/>
  <c r="B24" i="30"/>
  <c r="E24" i="30" s="1"/>
  <c r="U23" i="30"/>
  <c r="T23" i="30"/>
  <c r="S23" i="30"/>
  <c r="R23" i="30"/>
  <c r="Q23" i="30"/>
  <c r="P23" i="30"/>
  <c r="E23" i="30"/>
  <c r="S22" i="30"/>
  <c r="R22" i="30"/>
  <c r="Q22" i="30"/>
  <c r="P22" i="30"/>
  <c r="E22" i="30"/>
  <c r="U22" i="30" s="1"/>
  <c r="S21" i="30"/>
  <c r="R21" i="30"/>
  <c r="Q21" i="30"/>
  <c r="P21" i="30"/>
  <c r="E21" i="30"/>
  <c r="S20" i="30"/>
  <c r="R20" i="30"/>
  <c r="Q20" i="30"/>
  <c r="P20" i="30"/>
  <c r="E20" i="30"/>
  <c r="U19" i="30"/>
  <c r="T19" i="30"/>
  <c r="S19" i="30"/>
  <c r="R19" i="30"/>
  <c r="Q19" i="30"/>
  <c r="P19" i="30"/>
  <c r="E19" i="30"/>
  <c r="S18" i="30"/>
  <c r="R18" i="30"/>
  <c r="Q18" i="30"/>
  <c r="P18" i="30"/>
  <c r="E18" i="30"/>
  <c r="U18" i="30" s="1"/>
  <c r="W16" i="30"/>
  <c r="V16" i="30"/>
  <c r="O16" i="30"/>
  <c r="N16" i="30"/>
  <c r="M16" i="30"/>
  <c r="L16" i="30"/>
  <c r="K16" i="30"/>
  <c r="S16" i="30" s="1"/>
  <c r="J16" i="30"/>
  <c r="I16" i="30"/>
  <c r="H16" i="30"/>
  <c r="G16" i="30"/>
  <c r="F16" i="30"/>
  <c r="C16" i="30"/>
  <c r="B16" i="30"/>
  <c r="E16" i="30" s="1"/>
  <c r="S15" i="30"/>
  <c r="R15" i="30"/>
  <c r="Q15" i="30"/>
  <c r="P15" i="30"/>
  <c r="E15" i="30"/>
  <c r="U14" i="30"/>
  <c r="T14" i="30"/>
  <c r="S14" i="30"/>
  <c r="R14" i="30"/>
  <c r="Q14" i="30"/>
  <c r="P14" i="30"/>
  <c r="E14" i="30"/>
  <c r="S13" i="30"/>
  <c r="R13" i="30"/>
  <c r="Q13" i="30"/>
  <c r="P13" i="30"/>
  <c r="E13" i="30"/>
  <c r="U13" i="30" s="1"/>
  <c r="S12" i="30"/>
  <c r="R12" i="30"/>
  <c r="Q12" i="30"/>
  <c r="P12" i="30"/>
  <c r="E12" i="30"/>
  <c r="S11" i="30"/>
  <c r="R11" i="30"/>
  <c r="Q11" i="30"/>
  <c r="P11" i="30"/>
  <c r="E11" i="30"/>
  <c r="S10" i="30"/>
  <c r="R10" i="30"/>
  <c r="Q10" i="30"/>
  <c r="P10" i="30"/>
  <c r="T10" i="30" s="1"/>
  <c r="E10" i="30"/>
  <c r="S9" i="30"/>
  <c r="R9" i="30"/>
  <c r="Q9" i="30"/>
  <c r="P9" i="30"/>
  <c r="E9" i="30"/>
  <c r="S93" i="29"/>
  <c r="R93" i="29"/>
  <c r="Q93" i="29"/>
  <c r="P93" i="29"/>
  <c r="E93" i="29"/>
  <c r="U92" i="29"/>
  <c r="S92" i="29"/>
  <c r="R92" i="29"/>
  <c r="Q92" i="29"/>
  <c r="P92" i="29"/>
  <c r="E92" i="29"/>
  <c r="T92" i="29" s="1"/>
  <c r="U91" i="29"/>
  <c r="T91" i="29"/>
  <c r="S91" i="29"/>
  <c r="R91" i="29"/>
  <c r="Q91" i="29"/>
  <c r="P91" i="29"/>
  <c r="E91" i="29"/>
  <c r="S90" i="29"/>
  <c r="R90" i="29"/>
  <c r="Q90" i="29"/>
  <c r="P90" i="29"/>
  <c r="E90" i="29"/>
  <c r="U90" i="29" s="1"/>
  <c r="S89" i="29"/>
  <c r="R89" i="29"/>
  <c r="Q89" i="29"/>
  <c r="P89" i="29"/>
  <c r="E89" i="29"/>
  <c r="U88" i="29"/>
  <c r="S88" i="29"/>
  <c r="R88" i="29"/>
  <c r="Q88" i="29"/>
  <c r="P88" i="29"/>
  <c r="E88" i="29"/>
  <c r="T88" i="29" s="1"/>
  <c r="U87" i="29"/>
  <c r="T87" i="29"/>
  <c r="S87" i="29"/>
  <c r="R87" i="29"/>
  <c r="Q87" i="29"/>
  <c r="P87" i="29"/>
  <c r="E87" i="29"/>
  <c r="S86" i="29"/>
  <c r="R86" i="29"/>
  <c r="Q86" i="29"/>
  <c r="P86" i="29"/>
  <c r="E86" i="29"/>
  <c r="U86" i="29" s="1"/>
  <c r="W72" i="29"/>
  <c r="V72" i="29"/>
  <c r="O72" i="29"/>
  <c r="N72" i="29"/>
  <c r="M72" i="29"/>
  <c r="L72" i="29"/>
  <c r="K72" i="29"/>
  <c r="S72" i="29" s="1"/>
  <c r="J72" i="29"/>
  <c r="I72" i="29"/>
  <c r="H72" i="29"/>
  <c r="G72" i="29"/>
  <c r="F72" i="29"/>
  <c r="C72" i="29"/>
  <c r="B72" i="29"/>
  <c r="W71" i="29"/>
  <c r="V71" i="29"/>
  <c r="O71" i="29"/>
  <c r="N71" i="29"/>
  <c r="M71" i="29"/>
  <c r="L71" i="29"/>
  <c r="K71" i="29"/>
  <c r="S71" i="29" s="1"/>
  <c r="J71" i="29"/>
  <c r="R71" i="29" s="1"/>
  <c r="I71" i="29"/>
  <c r="Q71" i="29" s="1"/>
  <c r="H71" i="29"/>
  <c r="G71" i="29"/>
  <c r="F71" i="29"/>
  <c r="C71" i="29"/>
  <c r="B71" i="29"/>
  <c r="E71" i="29" s="1"/>
  <c r="W70" i="29"/>
  <c r="V70" i="29"/>
  <c r="O70" i="29"/>
  <c r="N70" i="29"/>
  <c r="M70" i="29"/>
  <c r="L70" i="29"/>
  <c r="K70" i="29"/>
  <c r="J70" i="29"/>
  <c r="R70" i="29" s="1"/>
  <c r="I70" i="29"/>
  <c r="H70" i="29"/>
  <c r="P70" i="29" s="1"/>
  <c r="G70" i="29"/>
  <c r="F70" i="29"/>
  <c r="C70" i="29"/>
  <c r="E70" i="29" s="1"/>
  <c r="B70" i="29"/>
  <c r="S69" i="29"/>
  <c r="R69" i="29"/>
  <c r="Q69" i="29"/>
  <c r="P69" i="29"/>
  <c r="E69" i="29"/>
  <c r="U69" i="29" s="1"/>
  <c r="W67" i="29"/>
  <c r="V67" i="29"/>
  <c r="O67" i="29"/>
  <c r="N67" i="29"/>
  <c r="M67" i="29"/>
  <c r="L67" i="29"/>
  <c r="K67" i="29"/>
  <c r="S67" i="29" s="1"/>
  <c r="J67" i="29"/>
  <c r="R67" i="29" s="1"/>
  <c r="I67" i="29"/>
  <c r="H67" i="29"/>
  <c r="G67" i="29"/>
  <c r="F67" i="29"/>
  <c r="C67" i="29"/>
  <c r="B67" i="29"/>
  <c r="W66" i="29"/>
  <c r="V66" i="29"/>
  <c r="O66" i="29"/>
  <c r="N66" i="29"/>
  <c r="M66" i="29"/>
  <c r="L66" i="29"/>
  <c r="K66" i="29"/>
  <c r="S66" i="29" s="1"/>
  <c r="J66" i="29"/>
  <c r="R66" i="29" s="1"/>
  <c r="I66" i="29"/>
  <c r="Q66" i="29" s="1"/>
  <c r="H66" i="29"/>
  <c r="P66" i="29" s="1"/>
  <c r="G66" i="29"/>
  <c r="F66" i="29"/>
  <c r="C66" i="29"/>
  <c r="B66" i="29"/>
  <c r="E66" i="29" s="1"/>
  <c r="U65" i="29"/>
  <c r="T65" i="29"/>
  <c r="S65" i="29"/>
  <c r="R65" i="29"/>
  <c r="Q65" i="29"/>
  <c r="P65" i="29"/>
  <c r="E65" i="29"/>
  <c r="S64" i="29"/>
  <c r="R64" i="29"/>
  <c r="Q64" i="29"/>
  <c r="P64" i="29"/>
  <c r="E64" i="29"/>
  <c r="U64" i="29" s="1"/>
  <c r="S63" i="29"/>
  <c r="R63" i="29"/>
  <c r="Q63" i="29"/>
  <c r="P63" i="29"/>
  <c r="E63" i="29"/>
  <c r="U62" i="29"/>
  <c r="S62" i="29"/>
  <c r="R62" i="29"/>
  <c r="Q62" i="29"/>
  <c r="P62" i="29"/>
  <c r="E62" i="29"/>
  <c r="T62" i="29" s="1"/>
  <c r="U61" i="29"/>
  <c r="T61" i="29"/>
  <c r="S61" i="29"/>
  <c r="R61" i="29"/>
  <c r="Q61" i="29"/>
  <c r="P61" i="29"/>
  <c r="E61" i="29"/>
  <c r="V59" i="29"/>
  <c r="O59" i="29"/>
  <c r="N59" i="29"/>
  <c r="M59" i="29"/>
  <c r="L59" i="29"/>
  <c r="K59" i="29"/>
  <c r="S59" i="29" s="1"/>
  <c r="J59" i="29"/>
  <c r="R59" i="29" s="1"/>
  <c r="I59" i="29"/>
  <c r="H59" i="29"/>
  <c r="G59" i="29"/>
  <c r="F59" i="29"/>
  <c r="C59" i="29"/>
  <c r="B59" i="29"/>
  <c r="S58" i="29"/>
  <c r="R58" i="29"/>
  <c r="Q58" i="29"/>
  <c r="P58" i="29"/>
  <c r="E58" i="29"/>
  <c r="T58" i="29" s="1"/>
  <c r="U57" i="29"/>
  <c r="T57" i="29"/>
  <c r="S57" i="29"/>
  <c r="R57" i="29"/>
  <c r="Q57" i="29"/>
  <c r="P57" i="29"/>
  <c r="E57" i="29"/>
  <c r="S56" i="29"/>
  <c r="R56" i="29"/>
  <c r="Q56" i="29"/>
  <c r="P56" i="29"/>
  <c r="E56" i="29"/>
  <c r="U56" i="29" s="1"/>
  <c r="S55" i="29"/>
  <c r="R55" i="29"/>
  <c r="Q55" i="29"/>
  <c r="P55" i="29"/>
  <c r="E55" i="29"/>
  <c r="W53" i="29"/>
  <c r="V53" i="29"/>
  <c r="O53" i="29"/>
  <c r="N53" i="29"/>
  <c r="M53" i="29"/>
  <c r="L53" i="29"/>
  <c r="K53" i="29"/>
  <c r="S53" i="29" s="1"/>
  <c r="J53" i="29"/>
  <c r="R53" i="29" s="1"/>
  <c r="I53" i="29"/>
  <c r="H53" i="29"/>
  <c r="G53" i="29"/>
  <c r="F53" i="29"/>
  <c r="C53" i="29"/>
  <c r="B53" i="29"/>
  <c r="E53" i="29" s="1"/>
  <c r="U52" i="29"/>
  <c r="T52" i="29"/>
  <c r="S52" i="29"/>
  <c r="R52" i="29"/>
  <c r="Q52" i="29"/>
  <c r="P52" i="29"/>
  <c r="E52" i="29"/>
  <c r="S51" i="29"/>
  <c r="R51" i="29"/>
  <c r="Q51" i="29"/>
  <c r="P51" i="29"/>
  <c r="E51" i="29"/>
  <c r="U51" i="29" s="1"/>
  <c r="S50" i="29"/>
  <c r="R50" i="29"/>
  <c r="Q50" i="29"/>
  <c r="P50" i="29"/>
  <c r="E50" i="29"/>
  <c r="S49" i="29"/>
  <c r="R49" i="29"/>
  <c r="Q49" i="29"/>
  <c r="P49" i="29"/>
  <c r="E49" i="29"/>
  <c r="U48" i="29"/>
  <c r="T48" i="29"/>
  <c r="S48" i="29"/>
  <c r="R48" i="29"/>
  <c r="Q48" i="29"/>
  <c r="P48" i="29"/>
  <c r="E48" i="29"/>
  <c r="S47" i="29"/>
  <c r="R47" i="29"/>
  <c r="Q47" i="29"/>
  <c r="P47" i="29"/>
  <c r="E47" i="29"/>
  <c r="U47" i="29" s="1"/>
  <c r="S46" i="29"/>
  <c r="R46" i="29"/>
  <c r="Q46" i="29"/>
  <c r="P46" i="29"/>
  <c r="E46" i="29"/>
  <c r="S45" i="29"/>
  <c r="R45" i="29"/>
  <c r="Q45" i="29"/>
  <c r="P45" i="29"/>
  <c r="E45" i="29"/>
  <c r="U44" i="29"/>
  <c r="T44" i="29"/>
  <c r="S44" i="29"/>
  <c r="R44" i="29"/>
  <c r="Q44" i="29"/>
  <c r="P44" i="29"/>
  <c r="E44" i="29"/>
  <c r="S43" i="29"/>
  <c r="R43" i="29"/>
  <c r="Q43" i="29"/>
  <c r="P43" i="29"/>
  <c r="E43" i="29"/>
  <c r="S42" i="29"/>
  <c r="R42" i="29"/>
  <c r="Q42" i="29"/>
  <c r="P42" i="29"/>
  <c r="E42" i="29"/>
  <c r="W40" i="29"/>
  <c r="V40" i="29"/>
  <c r="O40" i="29"/>
  <c r="N40" i="29"/>
  <c r="M40" i="29"/>
  <c r="L40" i="29"/>
  <c r="K40" i="29"/>
  <c r="S40" i="29" s="1"/>
  <c r="J40" i="29"/>
  <c r="R40" i="29" s="1"/>
  <c r="I40" i="29"/>
  <c r="H40" i="29"/>
  <c r="G40" i="29"/>
  <c r="F40" i="29"/>
  <c r="C40" i="29"/>
  <c r="B40" i="29"/>
  <c r="E40" i="29" s="1"/>
  <c r="U39" i="29"/>
  <c r="S39" i="29"/>
  <c r="R39" i="29"/>
  <c r="Q39" i="29"/>
  <c r="P39" i="29"/>
  <c r="E39" i="29"/>
  <c r="T39" i="29" s="1"/>
  <c r="S38" i="29"/>
  <c r="R38" i="29"/>
  <c r="Q38" i="29"/>
  <c r="P38" i="29"/>
  <c r="E38" i="29"/>
  <c r="U38" i="29" s="1"/>
  <c r="T37" i="29"/>
  <c r="S37" i="29"/>
  <c r="R37" i="29"/>
  <c r="Q37" i="29"/>
  <c r="P37" i="29"/>
  <c r="E37" i="29"/>
  <c r="U37" i="29" s="1"/>
  <c r="S36" i="29"/>
  <c r="R36" i="29"/>
  <c r="Q36" i="29"/>
  <c r="P36" i="29"/>
  <c r="E36" i="29"/>
  <c r="T36" i="29" s="1"/>
  <c r="U35" i="29"/>
  <c r="T35" i="29"/>
  <c r="S35" i="29"/>
  <c r="R35" i="29"/>
  <c r="Q35" i="29"/>
  <c r="P35" i="29"/>
  <c r="E35" i="29"/>
  <c r="W33" i="29"/>
  <c r="V33" i="29"/>
  <c r="O33" i="29"/>
  <c r="N33" i="29"/>
  <c r="M33" i="29"/>
  <c r="L33" i="29"/>
  <c r="K33" i="29"/>
  <c r="S33" i="29" s="1"/>
  <c r="J33" i="29"/>
  <c r="R33" i="29" s="1"/>
  <c r="I33" i="29"/>
  <c r="H33" i="29"/>
  <c r="P33" i="29" s="1"/>
  <c r="G33" i="29"/>
  <c r="F33" i="29"/>
  <c r="C33" i="29"/>
  <c r="B33" i="29"/>
  <c r="E33" i="29" s="1"/>
  <c r="S32" i="29"/>
  <c r="R32" i="29"/>
  <c r="Q32" i="29"/>
  <c r="P32" i="29"/>
  <c r="E32" i="29"/>
  <c r="U32" i="29" s="1"/>
  <c r="W30" i="29"/>
  <c r="V30" i="29"/>
  <c r="O30" i="29"/>
  <c r="N30" i="29"/>
  <c r="M30" i="29"/>
  <c r="L30" i="29"/>
  <c r="K30" i="29"/>
  <c r="S30" i="29" s="1"/>
  <c r="J30" i="29"/>
  <c r="R30" i="29" s="1"/>
  <c r="I30" i="29"/>
  <c r="H30" i="29"/>
  <c r="G30" i="29"/>
  <c r="F30" i="29"/>
  <c r="C30" i="29"/>
  <c r="B30" i="29"/>
  <c r="E30" i="29" s="1"/>
  <c r="T29" i="29"/>
  <c r="S29" i="29"/>
  <c r="R29" i="29"/>
  <c r="Q29" i="29"/>
  <c r="P29" i="29"/>
  <c r="E29" i="29"/>
  <c r="U29" i="29" s="1"/>
  <c r="S28" i="29"/>
  <c r="R28" i="29"/>
  <c r="Q28" i="29"/>
  <c r="P28" i="29"/>
  <c r="E28" i="29"/>
  <c r="U28" i="29" s="1"/>
  <c r="S27" i="29"/>
  <c r="R27" i="29"/>
  <c r="Q27" i="29"/>
  <c r="P27" i="29"/>
  <c r="E27" i="29"/>
  <c r="S26" i="29"/>
  <c r="R26" i="29"/>
  <c r="Q26" i="29"/>
  <c r="P26" i="29"/>
  <c r="E26" i="29"/>
  <c r="W24" i="29"/>
  <c r="V24" i="29"/>
  <c r="O24" i="29"/>
  <c r="N24" i="29"/>
  <c r="M24" i="29"/>
  <c r="L24" i="29"/>
  <c r="K24" i="29"/>
  <c r="S24" i="29" s="1"/>
  <c r="J24" i="29"/>
  <c r="R24" i="29" s="1"/>
  <c r="I24" i="29"/>
  <c r="Q24" i="29" s="1"/>
  <c r="H24" i="29"/>
  <c r="G24" i="29"/>
  <c r="F24" i="29"/>
  <c r="C24" i="29"/>
  <c r="B24" i="29"/>
  <c r="E24" i="29" s="1"/>
  <c r="S23" i="29"/>
  <c r="R23" i="29"/>
  <c r="Q23" i="29"/>
  <c r="P23" i="29"/>
  <c r="E23" i="29"/>
  <c r="U23" i="29" s="1"/>
  <c r="S22" i="29"/>
  <c r="R22" i="29"/>
  <c r="Q22" i="29"/>
  <c r="P22" i="29"/>
  <c r="E22" i="29"/>
  <c r="U21" i="29"/>
  <c r="S21" i="29"/>
  <c r="R21" i="29"/>
  <c r="Q21" i="29"/>
  <c r="P21" i="29"/>
  <c r="E21" i="29"/>
  <c r="T21" i="29" s="1"/>
  <c r="T20" i="29"/>
  <c r="S20" i="29"/>
  <c r="R20" i="29"/>
  <c r="Q20" i="29"/>
  <c r="P20" i="29"/>
  <c r="E20" i="29"/>
  <c r="U20" i="29" s="1"/>
  <c r="S19" i="29"/>
  <c r="R19" i="29"/>
  <c r="Q19" i="29"/>
  <c r="P19" i="29"/>
  <c r="E19" i="29"/>
  <c r="U19" i="29" s="1"/>
  <c r="S18" i="29"/>
  <c r="R18" i="29"/>
  <c r="Q18" i="29"/>
  <c r="P18" i="29"/>
  <c r="E18" i="29"/>
  <c r="W16" i="29"/>
  <c r="V16" i="29"/>
  <c r="O16" i="29"/>
  <c r="N16" i="29"/>
  <c r="M16" i="29"/>
  <c r="L16" i="29"/>
  <c r="K16" i="29"/>
  <c r="S16" i="29" s="1"/>
  <c r="J16" i="29"/>
  <c r="R16" i="29" s="1"/>
  <c r="I16" i="29"/>
  <c r="Q16" i="29" s="1"/>
  <c r="H16" i="29"/>
  <c r="G16" i="29"/>
  <c r="F16" i="29"/>
  <c r="C16" i="29"/>
  <c r="B16" i="29"/>
  <c r="E16" i="29" s="1"/>
  <c r="T15" i="29"/>
  <c r="S15" i="29"/>
  <c r="R15" i="29"/>
  <c r="Q15" i="29"/>
  <c r="P15" i="29"/>
  <c r="E15" i="29"/>
  <c r="U15" i="29" s="1"/>
  <c r="S14" i="29"/>
  <c r="R14" i="29"/>
  <c r="Q14" i="29"/>
  <c r="P14" i="29"/>
  <c r="E14" i="29"/>
  <c r="U14" i="29" s="1"/>
  <c r="S13" i="29"/>
  <c r="R13" i="29"/>
  <c r="Q13" i="29"/>
  <c r="P13" i="29"/>
  <c r="E13" i="29"/>
  <c r="U12" i="29"/>
  <c r="S12" i="29"/>
  <c r="R12" i="29"/>
  <c r="Q12" i="29"/>
  <c r="P12" i="29"/>
  <c r="E12" i="29"/>
  <c r="T12" i="29" s="1"/>
  <c r="T11" i="29"/>
  <c r="S11" i="29"/>
  <c r="R11" i="29"/>
  <c r="Q11" i="29"/>
  <c r="P11" i="29"/>
  <c r="E11" i="29"/>
  <c r="U11" i="29" s="1"/>
  <c r="S10" i="29"/>
  <c r="R10" i="29"/>
  <c r="Q10" i="29"/>
  <c r="P10" i="29"/>
  <c r="E10" i="29"/>
  <c r="U10" i="29" s="1"/>
  <c r="U9" i="29"/>
  <c r="S9" i="29"/>
  <c r="R9" i="29"/>
  <c r="Q9" i="29"/>
  <c r="P9" i="29"/>
  <c r="E9" i="29"/>
  <c r="T9" i="29" s="1"/>
  <c r="U93" i="28"/>
  <c r="S93" i="28"/>
  <c r="R93" i="28"/>
  <c r="Q93" i="28"/>
  <c r="P93" i="28"/>
  <c r="E93" i="28"/>
  <c r="T93" i="28" s="1"/>
  <c r="T92" i="28"/>
  <c r="S92" i="28"/>
  <c r="R92" i="28"/>
  <c r="Q92" i="28"/>
  <c r="P92" i="28"/>
  <c r="E92" i="28"/>
  <c r="U92" i="28" s="1"/>
  <c r="S91" i="28"/>
  <c r="R91" i="28"/>
  <c r="Q91" i="28"/>
  <c r="P91" i="28"/>
  <c r="E91" i="28"/>
  <c r="U91" i="28" s="1"/>
  <c r="T90" i="28"/>
  <c r="S90" i="28"/>
  <c r="R90" i="28"/>
  <c r="Q90" i="28"/>
  <c r="P90" i="28"/>
  <c r="E90" i="28"/>
  <c r="U90" i="28" s="1"/>
  <c r="U89" i="28"/>
  <c r="S89" i="28"/>
  <c r="R89" i="28"/>
  <c r="Q89" i="28"/>
  <c r="P89" i="28"/>
  <c r="E89" i="28"/>
  <c r="T89" i="28" s="1"/>
  <c r="T88" i="28"/>
  <c r="S88" i="28"/>
  <c r="R88" i="28"/>
  <c r="Q88" i="28"/>
  <c r="P88" i="28"/>
  <c r="E88" i="28"/>
  <c r="U88" i="28" s="1"/>
  <c r="S87" i="28"/>
  <c r="R87" i="28"/>
  <c r="Q87" i="28"/>
  <c r="P87" i="28"/>
  <c r="E87" i="28"/>
  <c r="U87" i="28" s="1"/>
  <c r="T86" i="28"/>
  <c r="S86" i="28"/>
  <c r="R86" i="28"/>
  <c r="Q86" i="28"/>
  <c r="P86" i="28"/>
  <c r="E86" i="28"/>
  <c r="U86" i="28" s="1"/>
  <c r="W72" i="28"/>
  <c r="V72" i="28"/>
  <c r="O72" i="28"/>
  <c r="N72" i="28"/>
  <c r="M72" i="28"/>
  <c r="L72" i="28"/>
  <c r="K72" i="28"/>
  <c r="J72" i="28"/>
  <c r="I72" i="28"/>
  <c r="H72" i="28"/>
  <c r="G72" i="28"/>
  <c r="F72" i="28"/>
  <c r="C72" i="28"/>
  <c r="B72" i="28"/>
  <c r="E72" i="28" s="1"/>
  <c r="W71" i="28"/>
  <c r="V71" i="28"/>
  <c r="O71" i="28"/>
  <c r="N71" i="28"/>
  <c r="M71" i="28"/>
  <c r="L71" i="28"/>
  <c r="K71" i="28"/>
  <c r="J71" i="28"/>
  <c r="R71" i="28" s="1"/>
  <c r="I71" i="28"/>
  <c r="H71" i="28"/>
  <c r="G71" i="28"/>
  <c r="F71" i="28"/>
  <c r="C71" i="28"/>
  <c r="B71" i="28"/>
  <c r="W70" i="28"/>
  <c r="V70" i="28"/>
  <c r="O70" i="28"/>
  <c r="N70" i="28"/>
  <c r="M70" i="28"/>
  <c r="L70" i="28"/>
  <c r="K70" i="28"/>
  <c r="S70" i="28" s="1"/>
  <c r="J70" i="28"/>
  <c r="I70" i="28"/>
  <c r="H70" i="28"/>
  <c r="G70" i="28"/>
  <c r="F70" i="28"/>
  <c r="C70" i="28"/>
  <c r="B70" i="28"/>
  <c r="E70" i="28" s="1"/>
  <c r="S69" i="28"/>
  <c r="R69" i="28"/>
  <c r="Q69" i="28"/>
  <c r="U69" i="28" s="1"/>
  <c r="P69" i="28"/>
  <c r="T69" i="28" s="1"/>
  <c r="E69" i="28"/>
  <c r="W67" i="28"/>
  <c r="V67" i="28"/>
  <c r="O67" i="28"/>
  <c r="N67" i="28"/>
  <c r="M67" i="28"/>
  <c r="L67" i="28"/>
  <c r="K67" i="28"/>
  <c r="J67" i="28"/>
  <c r="I67" i="28"/>
  <c r="H67" i="28"/>
  <c r="G67" i="28"/>
  <c r="F67" i="28"/>
  <c r="C67" i="28"/>
  <c r="B67" i="28"/>
  <c r="E67" i="28" s="1"/>
  <c r="W66" i="28"/>
  <c r="V66" i="28"/>
  <c r="O66" i="28"/>
  <c r="N66" i="28"/>
  <c r="M66" i="28"/>
  <c r="L66" i="28"/>
  <c r="K66" i="28"/>
  <c r="S66" i="28" s="1"/>
  <c r="J66" i="28"/>
  <c r="R66" i="28" s="1"/>
  <c r="I66" i="28"/>
  <c r="H66" i="28"/>
  <c r="G66" i="28"/>
  <c r="F66" i="28"/>
  <c r="C66" i="28"/>
  <c r="B66" i="28"/>
  <c r="S65" i="28"/>
  <c r="R65" i="28"/>
  <c r="Q65" i="28"/>
  <c r="P65" i="28"/>
  <c r="E65" i="28"/>
  <c r="U65" i="28" s="1"/>
  <c r="T64" i="28"/>
  <c r="S64" i="28"/>
  <c r="R64" i="28"/>
  <c r="Q64" i="28"/>
  <c r="P64" i="28"/>
  <c r="E64" i="28"/>
  <c r="U64" i="28" s="1"/>
  <c r="S63" i="28"/>
  <c r="R63" i="28"/>
  <c r="Q63" i="28"/>
  <c r="P63" i="28"/>
  <c r="E63" i="28"/>
  <c r="T63" i="28" s="1"/>
  <c r="S62" i="28"/>
  <c r="R62" i="28"/>
  <c r="Q62" i="28"/>
  <c r="P62" i="28"/>
  <c r="E62" i="28"/>
  <c r="S61" i="28"/>
  <c r="R61" i="28"/>
  <c r="Q61" i="28"/>
  <c r="P61" i="28"/>
  <c r="E61" i="28"/>
  <c r="V59" i="28"/>
  <c r="O59" i="28"/>
  <c r="N59" i="28"/>
  <c r="M59" i="28"/>
  <c r="L59" i="28"/>
  <c r="K59" i="28"/>
  <c r="S59" i="28" s="1"/>
  <c r="J59" i="28"/>
  <c r="R59" i="28" s="1"/>
  <c r="I59" i="28"/>
  <c r="H59" i="28"/>
  <c r="P59" i="28" s="1"/>
  <c r="G59" i="28"/>
  <c r="F59" i="28"/>
  <c r="C59" i="28"/>
  <c r="B59" i="28"/>
  <c r="E59" i="28" s="1"/>
  <c r="S58" i="28"/>
  <c r="R58" i="28"/>
  <c r="Q58" i="28"/>
  <c r="P58" i="28"/>
  <c r="E58" i="28"/>
  <c r="U58" i="28" s="1"/>
  <c r="S57" i="28"/>
  <c r="R57" i="28"/>
  <c r="Q57" i="28"/>
  <c r="P57" i="28"/>
  <c r="E57" i="28"/>
  <c r="U57" i="28" s="1"/>
  <c r="T56" i="28"/>
  <c r="S56" i="28"/>
  <c r="R56" i="28"/>
  <c r="Q56" i="28"/>
  <c r="P56" i="28"/>
  <c r="E56" i="28"/>
  <c r="U56" i="28" s="1"/>
  <c r="U55" i="28"/>
  <c r="S55" i="28"/>
  <c r="R55" i="28"/>
  <c r="Q55" i="28"/>
  <c r="P55" i="28"/>
  <c r="E55" i="28"/>
  <c r="T55" i="28" s="1"/>
  <c r="W53" i="28"/>
  <c r="V53" i="28"/>
  <c r="O53" i="28"/>
  <c r="N53" i="28"/>
  <c r="M53" i="28"/>
  <c r="L53" i="28"/>
  <c r="K53" i="28"/>
  <c r="S53" i="28" s="1"/>
  <c r="J53" i="28"/>
  <c r="R53" i="28" s="1"/>
  <c r="I53" i="28"/>
  <c r="H53" i="28"/>
  <c r="G53" i="28"/>
  <c r="F53" i="28"/>
  <c r="C53" i="28"/>
  <c r="B53" i="28"/>
  <c r="S52" i="28"/>
  <c r="R52" i="28"/>
  <c r="Q52" i="28"/>
  <c r="P52" i="28"/>
  <c r="E52" i="28"/>
  <c r="U52" i="28" s="1"/>
  <c r="S51" i="28"/>
  <c r="R51" i="28"/>
  <c r="Q51" i="28"/>
  <c r="P51" i="28"/>
  <c r="E51" i="28"/>
  <c r="U51" i="28" s="1"/>
  <c r="S50" i="28"/>
  <c r="R50" i="28"/>
  <c r="Q50" i="28"/>
  <c r="P50" i="28"/>
  <c r="E50" i="28"/>
  <c r="S49" i="28"/>
  <c r="R49" i="28"/>
  <c r="Q49" i="28"/>
  <c r="P49" i="28"/>
  <c r="E49" i="28"/>
  <c r="S48" i="28"/>
  <c r="R48" i="28"/>
  <c r="Q48" i="28"/>
  <c r="P48" i="28"/>
  <c r="E48" i="28"/>
  <c r="U48" i="28" s="1"/>
  <c r="S47" i="28"/>
  <c r="R47" i="28"/>
  <c r="Q47" i="28"/>
  <c r="P47" i="28"/>
  <c r="E47" i="28"/>
  <c r="U47" i="28" s="1"/>
  <c r="S46" i="28"/>
  <c r="R46" i="28"/>
  <c r="Q46" i="28"/>
  <c r="P46" i="28"/>
  <c r="E46" i="28"/>
  <c r="T45" i="28"/>
  <c r="S45" i="28"/>
  <c r="R45" i="28"/>
  <c r="Q45" i="28"/>
  <c r="P45" i="28"/>
  <c r="E45" i="28"/>
  <c r="U45" i="28" s="1"/>
  <c r="S44" i="28"/>
  <c r="R44" i="28"/>
  <c r="Q44" i="28"/>
  <c r="P44" i="28"/>
  <c r="E44" i="28"/>
  <c r="U44" i="28" s="1"/>
  <c r="S43" i="28"/>
  <c r="R43" i="28"/>
  <c r="Q43" i="28"/>
  <c r="P43" i="28"/>
  <c r="E43" i="28"/>
  <c r="U42" i="28"/>
  <c r="S42" i="28"/>
  <c r="R42" i="28"/>
  <c r="Q42" i="28"/>
  <c r="P42" i="28"/>
  <c r="E42" i="28"/>
  <c r="T42" i="28" s="1"/>
  <c r="W40" i="28"/>
  <c r="V40" i="28"/>
  <c r="O40" i="28"/>
  <c r="N40" i="28"/>
  <c r="M40" i="28"/>
  <c r="L40" i="28"/>
  <c r="K40" i="28"/>
  <c r="J40" i="28"/>
  <c r="I40" i="28"/>
  <c r="H40" i="28"/>
  <c r="P40" i="28" s="1"/>
  <c r="G40" i="28"/>
  <c r="F40" i="28"/>
  <c r="C40" i="28"/>
  <c r="B40" i="28"/>
  <c r="S39" i="28"/>
  <c r="R39" i="28"/>
  <c r="Q39" i="28"/>
  <c r="P39" i="28"/>
  <c r="E39" i="28"/>
  <c r="S38" i="28"/>
  <c r="R38" i="28"/>
  <c r="Q38" i="28"/>
  <c r="P38" i="28"/>
  <c r="E38" i="28"/>
  <c r="U37" i="28"/>
  <c r="S37" i="28"/>
  <c r="R37" i="28"/>
  <c r="Q37" i="28"/>
  <c r="P37" i="28"/>
  <c r="E37" i="28"/>
  <c r="T37" i="28" s="1"/>
  <c r="S36" i="28"/>
  <c r="R36" i="28"/>
  <c r="Q36" i="28"/>
  <c r="P36" i="28"/>
  <c r="E36" i="28"/>
  <c r="U36" i="28" s="1"/>
  <c r="S35" i="28"/>
  <c r="R35" i="28"/>
  <c r="Q35" i="28"/>
  <c r="P35" i="28"/>
  <c r="E35" i="28"/>
  <c r="W33" i="28"/>
  <c r="V33" i="28"/>
  <c r="O33" i="28"/>
  <c r="N33" i="28"/>
  <c r="M33" i="28"/>
  <c r="L33" i="28"/>
  <c r="K33" i="28"/>
  <c r="J33" i="28"/>
  <c r="I33" i="28"/>
  <c r="H33" i="28"/>
  <c r="G33" i="28"/>
  <c r="F33" i="28"/>
  <c r="C33" i="28"/>
  <c r="B33" i="28"/>
  <c r="E33" i="28" s="1"/>
  <c r="S32" i="28"/>
  <c r="R32" i="28"/>
  <c r="Q32" i="28"/>
  <c r="U32" i="28" s="1"/>
  <c r="P32" i="28"/>
  <c r="E32" i="28"/>
  <c r="W30" i="28"/>
  <c r="V30" i="28"/>
  <c r="O30" i="28"/>
  <c r="N30" i="28"/>
  <c r="M30" i="28"/>
  <c r="L30" i="28"/>
  <c r="K30" i="28"/>
  <c r="S30" i="28" s="1"/>
  <c r="J30" i="28"/>
  <c r="R30" i="28" s="1"/>
  <c r="I30" i="28"/>
  <c r="H30" i="28"/>
  <c r="P30" i="28" s="1"/>
  <c r="G30" i="28"/>
  <c r="F30" i="28"/>
  <c r="C30" i="28"/>
  <c r="B30" i="28"/>
  <c r="S29" i="28"/>
  <c r="R29" i="28"/>
  <c r="Q29" i="28"/>
  <c r="P29" i="28"/>
  <c r="E29" i="28"/>
  <c r="S28" i="28"/>
  <c r="R28" i="28"/>
  <c r="Q28" i="28"/>
  <c r="P28" i="28"/>
  <c r="E28" i="28"/>
  <c r="U28" i="28" s="1"/>
  <c r="U27" i="28"/>
  <c r="S27" i="28"/>
  <c r="R27" i="28"/>
  <c r="Q27" i="28"/>
  <c r="P27" i="28"/>
  <c r="E27" i="28"/>
  <c r="T27" i="28" s="1"/>
  <c r="S26" i="28"/>
  <c r="R26" i="28"/>
  <c r="Q26" i="28"/>
  <c r="P26" i="28"/>
  <c r="E26" i="28"/>
  <c r="W24" i="28"/>
  <c r="V24" i="28"/>
  <c r="O24" i="28"/>
  <c r="N24" i="28"/>
  <c r="M24" i="28"/>
  <c r="L24" i="28"/>
  <c r="K24" i="28"/>
  <c r="S24" i="28" s="1"/>
  <c r="J24" i="28"/>
  <c r="R24" i="28" s="1"/>
  <c r="I24" i="28"/>
  <c r="Q24" i="28" s="1"/>
  <c r="H24" i="28"/>
  <c r="G24" i="28"/>
  <c r="F24" i="28"/>
  <c r="C24" i="28"/>
  <c r="B24" i="28"/>
  <c r="E24" i="28" s="1"/>
  <c r="T23" i="28"/>
  <c r="S23" i="28"/>
  <c r="R23" i="28"/>
  <c r="Q23" i="28"/>
  <c r="P23" i="28"/>
  <c r="E23" i="28"/>
  <c r="U23" i="28" s="1"/>
  <c r="U22" i="28"/>
  <c r="S22" i="28"/>
  <c r="R22" i="28"/>
  <c r="Q22" i="28"/>
  <c r="P22" i="28"/>
  <c r="E22" i="28"/>
  <c r="T22" i="28" s="1"/>
  <c r="S21" i="28"/>
  <c r="R21" i="28"/>
  <c r="Q21" i="28"/>
  <c r="P21" i="28"/>
  <c r="E21" i="28"/>
  <c r="S20" i="28"/>
  <c r="R20" i="28"/>
  <c r="Q20" i="28"/>
  <c r="P20" i="28"/>
  <c r="E20" i="28"/>
  <c r="T19" i="28"/>
  <c r="S19" i="28"/>
  <c r="R19" i="28"/>
  <c r="Q19" i="28"/>
  <c r="P19" i="28"/>
  <c r="E19" i="28"/>
  <c r="U19" i="28" s="1"/>
  <c r="S18" i="28"/>
  <c r="R18" i="28"/>
  <c r="Q18" i="28"/>
  <c r="P18" i="28"/>
  <c r="E18" i="28"/>
  <c r="T18" i="28" s="1"/>
  <c r="W16" i="28"/>
  <c r="V16" i="28"/>
  <c r="O16" i="28"/>
  <c r="N16" i="28"/>
  <c r="M16" i="28"/>
  <c r="L16" i="28"/>
  <c r="K16" i="28"/>
  <c r="J16" i="28"/>
  <c r="I16" i="28"/>
  <c r="H16" i="28"/>
  <c r="G16" i="28"/>
  <c r="F16" i="28"/>
  <c r="C16" i="28"/>
  <c r="B16" i="28"/>
  <c r="S15" i="28"/>
  <c r="R15" i="28"/>
  <c r="Q15" i="28"/>
  <c r="P15" i="28"/>
  <c r="E15" i="28"/>
  <c r="T14" i="28"/>
  <c r="S14" i="28"/>
  <c r="R14" i="28"/>
  <c r="Q14" i="28"/>
  <c r="P14" i="28"/>
  <c r="E14" i="28"/>
  <c r="U14" i="28" s="1"/>
  <c r="S13" i="28"/>
  <c r="R13" i="28"/>
  <c r="Q13" i="28"/>
  <c r="P13" i="28"/>
  <c r="E13" i="28"/>
  <c r="T12" i="28"/>
  <c r="S12" i="28"/>
  <c r="R12" i="28"/>
  <c r="Q12" i="28"/>
  <c r="P12" i="28"/>
  <c r="E12" i="28"/>
  <c r="U12" i="28" s="1"/>
  <c r="S11" i="28"/>
  <c r="R11" i="28"/>
  <c r="Q11" i="28"/>
  <c r="P11" i="28"/>
  <c r="E11" i="28"/>
  <c r="S10" i="28"/>
  <c r="R10" i="28"/>
  <c r="Q10" i="28"/>
  <c r="P10" i="28"/>
  <c r="E10" i="28"/>
  <c r="U10" i="28" s="1"/>
  <c r="U9" i="28"/>
  <c r="S9" i="28"/>
  <c r="R9" i="28"/>
  <c r="Q9" i="28"/>
  <c r="P9" i="28"/>
  <c r="E9" i="28"/>
  <c r="T93" i="27"/>
  <c r="S93" i="27"/>
  <c r="R93" i="27"/>
  <c r="Q93" i="27"/>
  <c r="P93" i="27"/>
  <c r="E93" i="27"/>
  <c r="U93" i="27" s="1"/>
  <c r="U92" i="27"/>
  <c r="S92" i="27"/>
  <c r="R92" i="27"/>
  <c r="Q92" i="27"/>
  <c r="P92" i="27"/>
  <c r="E92" i="27"/>
  <c r="T92" i="27" s="1"/>
  <c r="S91" i="27"/>
  <c r="R91" i="27"/>
  <c r="Q91" i="27"/>
  <c r="P91" i="27"/>
  <c r="E91" i="27"/>
  <c r="U90" i="27"/>
  <c r="S90" i="27"/>
  <c r="R90" i="27"/>
  <c r="Q90" i="27"/>
  <c r="P90" i="27"/>
  <c r="E90" i="27"/>
  <c r="T90" i="27" s="1"/>
  <c r="T89" i="27"/>
  <c r="S89" i="27"/>
  <c r="R89" i="27"/>
  <c r="Q89" i="27"/>
  <c r="P89" i="27"/>
  <c r="E89" i="27"/>
  <c r="U89" i="27" s="1"/>
  <c r="U88" i="27"/>
  <c r="S88" i="27"/>
  <c r="R88" i="27"/>
  <c r="Q88" i="27"/>
  <c r="P88" i="27"/>
  <c r="E88" i="27"/>
  <c r="T88" i="27" s="1"/>
  <c r="S87" i="27"/>
  <c r="R87" i="27"/>
  <c r="Q87" i="27"/>
  <c r="P87" i="27"/>
  <c r="E87" i="27"/>
  <c r="U86" i="27"/>
  <c r="S86" i="27"/>
  <c r="R86" i="27"/>
  <c r="Q86" i="27"/>
  <c r="P86" i="27"/>
  <c r="E86" i="27"/>
  <c r="T86" i="27" s="1"/>
  <c r="W72" i="27"/>
  <c r="V72" i="27"/>
  <c r="O72" i="27"/>
  <c r="N72" i="27"/>
  <c r="M72" i="27"/>
  <c r="L72" i="27"/>
  <c r="K72" i="27"/>
  <c r="J72" i="27"/>
  <c r="I72" i="27"/>
  <c r="Q72" i="27" s="1"/>
  <c r="H72" i="27"/>
  <c r="P72" i="27" s="1"/>
  <c r="G72" i="27"/>
  <c r="F72" i="27"/>
  <c r="C72" i="27"/>
  <c r="B72" i="27"/>
  <c r="W71" i="27"/>
  <c r="V71" i="27"/>
  <c r="O71" i="27"/>
  <c r="N71" i="27"/>
  <c r="M71" i="27"/>
  <c r="S71" i="27" s="1"/>
  <c r="L71" i="27"/>
  <c r="K71" i="27"/>
  <c r="J71" i="27"/>
  <c r="R71" i="27" s="1"/>
  <c r="I71" i="27"/>
  <c r="H71" i="27"/>
  <c r="G71" i="27"/>
  <c r="F71" i="27"/>
  <c r="E71" i="27"/>
  <c r="C71" i="27"/>
  <c r="B71" i="27"/>
  <c r="W70" i="27"/>
  <c r="V70" i="27"/>
  <c r="O70" i="27"/>
  <c r="N70" i="27"/>
  <c r="M70" i="27"/>
  <c r="L70" i="27"/>
  <c r="K70" i="27"/>
  <c r="J70" i="27"/>
  <c r="I70" i="27"/>
  <c r="H70" i="27"/>
  <c r="G70" i="27"/>
  <c r="F70" i="27"/>
  <c r="C70" i="27"/>
  <c r="E70" i="27" s="1"/>
  <c r="B70" i="27"/>
  <c r="S69" i="27"/>
  <c r="R69" i="27"/>
  <c r="Q69" i="27"/>
  <c r="P69" i="27"/>
  <c r="E69" i="27"/>
  <c r="T69" i="27" s="1"/>
  <c r="W67" i="27"/>
  <c r="V67" i="27"/>
  <c r="O67" i="27"/>
  <c r="N67" i="27"/>
  <c r="M67" i="27"/>
  <c r="L67" i="27"/>
  <c r="K67" i="27"/>
  <c r="J67" i="27"/>
  <c r="I67" i="27"/>
  <c r="Q67" i="27" s="1"/>
  <c r="H67" i="27"/>
  <c r="P67" i="27" s="1"/>
  <c r="G67" i="27"/>
  <c r="F67" i="27"/>
  <c r="C67" i="27"/>
  <c r="B67" i="27"/>
  <c r="W66" i="27"/>
  <c r="V66" i="27"/>
  <c r="O66" i="27"/>
  <c r="Q66" i="27" s="1"/>
  <c r="N66" i="27"/>
  <c r="M66" i="27"/>
  <c r="L66" i="27"/>
  <c r="K66" i="27"/>
  <c r="S66" i="27" s="1"/>
  <c r="J66" i="27"/>
  <c r="R66" i="27" s="1"/>
  <c r="I66" i="27"/>
  <c r="H66" i="27"/>
  <c r="P66" i="27" s="1"/>
  <c r="G66" i="27"/>
  <c r="F66" i="27"/>
  <c r="C66" i="27"/>
  <c r="B66" i="27"/>
  <c r="E66" i="27" s="1"/>
  <c r="S65" i="27"/>
  <c r="R65" i="27"/>
  <c r="Q65" i="27"/>
  <c r="P65" i="27"/>
  <c r="E65" i="27"/>
  <c r="U65" i="27" s="1"/>
  <c r="S64" i="27"/>
  <c r="R64" i="27"/>
  <c r="Q64" i="27"/>
  <c r="P64" i="27"/>
  <c r="E64" i="27"/>
  <c r="T64" i="27" s="1"/>
  <c r="T63" i="27"/>
  <c r="S63" i="27"/>
  <c r="R63" i="27"/>
  <c r="Q63" i="27"/>
  <c r="P63" i="27"/>
  <c r="E63" i="27"/>
  <c r="U63" i="27" s="1"/>
  <c r="U62" i="27"/>
  <c r="S62" i="27"/>
  <c r="R62" i="27"/>
  <c r="Q62" i="27"/>
  <c r="P62" i="27"/>
  <c r="E62" i="27"/>
  <c r="T62" i="27" s="1"/>
  <c r="S61" i="27"/>
  <c r="R61" i="27"/>
  <c r="Q61" i="27"/>
  <c r="P61" i="27"/>
  <c r="E61" i="27"/>
  <c r="U61" i="27" s="1"/>
  <c r="V59" i="27"/>
  <c r="O59" i="27"/>
  <c r="N59" i="27"/>
  <c r="M59" i="27"/>
  <c r="L59" i="27"/>
  <c r="K59" i="27"/>
  <c r="S59" i="27" s="1"/>
  <c r="J59" i="27"/>
  <c r="R59" i="27" s="1"/>
  <c r="I59" i="27"/>
  <c r="H59" i="27"/>
  <c r="G59" i="27"/>
  <c r="F59" i="27"/>
  <c r="C59" i="27"/>
  <c r="B59" i="27"/>
  <c r="S58" i="27"/>
  <c r="R58" i="27"/>
  <c r="Q58" i="27"/>
  <c r="P58" i="27"/>
  <c r="E58" i="27"/>
  <c r="T58" i="27" s="1"/>
  <c r="S57" i="27"/>
  <c r="R57" i="27"/>
  <c r="Q57" i="27"/>
  <c r="P57" i="27"/>
  <c r="E57" i="27"/>
  <c r="U57" i="27" s="1"/>
  <c r="S56" i="27"/>
  <c r="R56" i="27"/>
  <c r="Q56" i="27"/>
  <c r="P56" i="27"/>
  <c r="E56" i="27"/>
  <c r="T56" i="27" s="1"/>
  <c r="T55" i="27"/>
  <c r="S55" i="27"/>
  <c r="R55" i="27"/>
  <c r="Q55" i="27"/>
  <c r="P55" i="27"/>
  <c r="E55" i="27"/>
  <c r="U55" i="27" s="1"/>
  <c r="W53" i="27"/>
  <c r="V53" i="27"/>
  <c r="S53" i="27"/>
  <c r="O53" i="27"/>
  <c r="N53" i="27"/>
  <c r="M53" i="27"/>
  <c r="L53" i="27"/>
  <c r="K53" i="27"/>
  <c r="J53" i="27"/>
  <c r="R53" i="27" s="1"/>
  <c r="I53" i="27"/>
  <c r="H53" i="27"/>
  <c r="G53" i="27"/>
  <c r="F53" i="27"/>
  <c r="C53" i="27"/>
  <c r="B53" i="27"/>
  <c r="E53" i="27" s="1"/>
  <c r="S52" i="27"/>
  <c r="R52" i="27"/>
  <c r="Q52" i="27"/>
  <c r="P52" i="27"/>
  <c r="E52" i="27"/>
  <c r="U52" i="27" s="1"/>
  <c r="S51" i="27"/>
  <c r="R51" i="27"/>
  <c r="Q51" i="27"/>
  <c r="P51" i="27"/>
  <c r="E51" i="27"/>
  <c r="T51" i="27" s="1"/>
  <c r="T50" i="27"/>
  <c r="S50" i="27"/>
  <c r="R50" i="27"/>
  <c r="Q50" i="27"/>
  <c r="P50" i="27"/>
  <c r="E50" i="27"/>
  <c r="U50" i="27" s="1"/>
  <c r="U49" i="27"/>
  <c r="S49" i="27"/>
  <c r="R49" i="27"/>
  <c r="Q49" i="27"/>
  <c r="P49" i="27"/>
  <c r="E49" i="27"/>
  <c r="T49" i="27" s="1"/>
  <c r="S48" i="27"/>
  <c r="R48" i="27"/>
  <c r="Q48" i="27"/>
  <c r="P48" i="27"/>
  <c r="E48" i="27"/>
  <c r="U48" i="27" s="1"/>
  <c r="S47" i="27"/>
  <c r="R47" i="27"/>
  <c r="Q47" i="27"/>
  <c r="P47" i="27"/>
  <c r="E47" i="27"/>
  <c r="T47" i="27" s="1"/>
  <c r="U46" i="27"/>
  <c r="T46" i="27"/>
  <c r="S46" i="27"/>
  <c r="R46" i="27"/>
  <c r="Q46" i="27"/>
  <c r="P46" i="27"/>
  <c r="E46" i="27"/>
  <c r="S45" i="27"/>
  <c r="R45" i="27"/>
  <c r="Q45" i="27"/>
  <c r="P45" i="27"/>
  <c r="E45" i="27"/>
  <c r="T45" i="27" s="1"/>
  <c r="S44" i="27"/>
  <c r="R44" i="27"/>
  <c r="Q44" i="27"/>
  <c r="P44" i="27"/>
  <c r="E44" i="27"/>
  <c r="U44" i="27" s="1"/>
  <c r="S43" i="27"/>
  <c r="R43" i="27"/>
  <c r="Q43" i="27"/>
  <c r="P43" i="27"/>
  <c r="E43" i="27"/>
  <c r="U43" i="27" s="1"/>
  <c r="U42" i="27"/>
  <c r="T42" i="27"/>
  <c r="S42" i="27"/>
  <c r="R42" i="27"/>
  <c r="Q42" i="27"/>
  <c r="P42" i="27"/>
  <c r="E42" i="27"/>
  <c r="W40" i="27"/>
  <c r="V40" i="27"/>
  <c r="O40" i="27"/>
  <c r="N40" i="27"/>
  <c r="M40" i="27"/>
  <c r="L40" i="27"/>
  <c r="K40" i="27"/>
  <c r="S40" i="27" s="1"/>
  <c r="J40" i="27"/>
  <c r="R40" i="27" s="1"/>
  <c r="I40" i="27"/>
  <c r="H40" i="27"/>
  <c r="G40" i="27"/>
  <c r="F40" i="27"/>
  <c r="C40" i="27"/>
  <c r="B40" i="27"/>
  <c r="E40" i="27" s="1"/>
  <c r="S39" i="27"/>
  <c r="R39" i="27"/>
  <c r="Q39" i="27"/>
  <c r="P39" i="27"/>
  <c r="E39" i="27"/>
  <c r="U39" i="27" s="1"/>
  <c r="S38" i="27"/>
  <c r="R38" i="27"/>
  <c r="Q38" i="27"/>
  <c r="P38" i="27"/>
  <c r="E38" i="27"/>
  <c r="T38" i="27" s="1"/>
  <c r="U37" i="27"/>
  <c r="T37" i="27"/>
  <c r="S37" i="27"/>
  <c r="R37" i="27"/>
  <c r="Q37" i="27"/>
  <c r="P37" i="27"/>
  <c r="E37" i="27"/>
  <c r="S36" i="27"/>
  <c r="R36" i="27"/>
  <c r="Q36" i="27"/>
  <c r="U36" i="27" s="1"/>
  <c r="P36" i="27"/>
  <c r="E36" i="27"/>
  <c r="T36" i="27" s="1"/>
  <c r="S35" i="27"/>
  <c r="R35" i="27"/>
  <c r="Q35" i="27"/>
  <c r="P35" i="27"/>
  <c r="E35" i="27"/>
  <c r="U35" i="27" s="1"/>
  <c r="W33" i="27"/>
  <c r="V33" i="27"/>
  <c r="O33" i="27"/>
  <c r="N33" i="27"/>
  <c r="M33" i="27"/>
  <c r="L33" i="27"/>
  <c r="K33" i="27"/>
  <c r="S33" i="27" s="1"/>
  <c r="J33" i="27"/>
  <c r="R33" i="27" s="1"/>
  <c r="I33" i="27"/>
  <c r="H33" i="27"/>
  <c r="G33" i="27"/>
  <c r="F33" i="27"/>
  <c r="C33" i="27"/>
  <c r="B33" i="27"/>
  <c r="E33" i="27" s="1"/>
  <c r="S32" i="27"/>
  <c r="R32" i="27"/>
  <c r="Q32" i="27"/>
  <c r="U32" i="27" s="1"/>
  <c r="P32" i="27"/>
  <c r="T32" i="27" s="1"/>
  <c r="E32" i="27"/>
  <c r="W30" i="27"/>
  <c r="V30" i="27"/>
  <c r="S30" i="27"/>
  <c r="O30" i="27"/>
  <c r="N30" i="27"/>
  <c r="M30" i="27"/>
  <c r="L30" i="27"/>
  <c r="K30" i="27"/>
  <c r="J30" i="27"/>
  <c r="R30" i="27" s="1"/>
  <c r="I30" i="27"/>
  <c r="H30" i="27"/>
  <c r="G30" i="27"/>
  <c r="F30" i="27"/>
  <c r="C30" i="27"/>
  <c r="E30" i="27" s="1"/>
  <c r="B30" i="27"/>
  <c r="T29" i="27"/>
  <c r="S29" i="27"/>
  <c r="R29" i="27"/>
  <c r="Q29" i="27"/>
  <c r="P29" i="27"/>
  <c r="E29" i="27"/>
  <c r="U29" i="27" s="1"/>
  <c r="S28" i="27"/>
  <c r="R28" i="27"/>
  <c r="Q28" i="27"/>
  <c r="P28" i="27"/>
  <c r="E28" i="27"/>
  <c r="U27" i="27"/>
  <c r="S27" i="27"/>
  <c r="R27" i="27"/>
  <c r="Q27" i="27"/>
  <c r="P27" i="27"/>
  <c r="E27" i="27"/>
  <c r="T27" i="27" s="1"/>
  <c r="S26" i="27"/>
  <c r="R26" i="27"/>
  <c r="Q26" i="27"/>
  <c r="P26" i="27"/>
  <c r="E26" i="27"/>
  <c r="T26" i="27" s="1"/>
  <c r="W24" i="27"/>
  <c r="V24" i="27"/>
  <c r="O24" i="27"/>
  <c r="N24" i="27"/>
  <c r="M24" i="27"/>
  <c r="L24" i="27"/>
  <c r="K24" i="27"/>
  <c r="S24" i="27" s="1"/>
  <c r="J24" i="27"/>
  <c r="R24" i="27" s="1"/>
  <c r="I24" i="27"/>
  <c r="H24" i="27"/>
  <c r="G24" i="27"/>
  <c r="F24" i="27"/>
  <c r="C24" i="27"/>
  <c r="B24" i="27"/>
  <c r="S23" i="27"/>
  <c r="R23" i="27"/>
  <c r="Q23" i="27"/>
  <c r="P23" i="27"/>
  <c r="E23" i="27"/>
  <c r="U22" i="27"/>
  <c r="S22" i="27"/>
  <c r="R22" i="27"/>
  <c r="Q22" i="27"/>
  <c r="P22" i="27"/>
  <c r="E22" i="27"/>
  <c r="T22" i="27" s="1"/>
  <c r="U21" i="27"/>
  <c r="S21" i="27"/>
  <c r="R21" i="27"/>
  <c r="Q21" i="27"/>
  <c r="P21" i="27"/>
  <c r="E21" i="27"/>
  <c r="T21" i="27" s="1"/>
  <c r="T20" i="27"/>
  <c r="S20" i="27"/>
  <c r="R20" i="27"/>
  <c r="Q20" i="27"/>
  <c r="P20" i="27"/>
  <c r="E20" i="27"/>
  <c r="U20" i="27" s="1"/>
  <c r="S19" i="27"/>
  <c r="R19" i="27"/>
  <c r="Q19" i="27"/>
  <c r="P19" i="27"/>
  <c r="E19" i="27"/>
  <c r="T19" i="27" s="1"/>
  <c r="S18" i="27"/>
  <c r="R18" i="27"/>
  <c r="Q18" i="27"/>
  <c r="P18" i="27"/>
  <c r="E18" i="27"/>
  <c r="W16" i="27"/>
  <c r="V16" i="27"/>
  <c r="O16" i="27"/>
  <c r="N16" i="27"/>
  <c r="M16" i="27"/>
  <c r="L16" i="27"/>
  <c r="K16" i="27"/>
  <c r="J16" i="27"/>
  <c r="R16" i="27" s="1"/>
  <c r="I16" i="27"/>
  <c r="Q16" i="27" s="1"/>
  <c r="H16" i="27"/>
  <c r="G16" i="27"/>
  <c r="F16" i="27"/>
  <c r="C16" i="27"/>
  <c r="B16" i="27"/>
  <c r="E16" i="27" s="1"/>
  <c r="T15" i="27"/>
  <c r="S15" i="27"/>
  <c r="R15" i="27"/>
  <c r="Q15" i="27"/>
  <c r="P15" i="27"/>
  <c r="E15" i="27"/>
  <c r="U15" i="27" s="1"/>
  <c r="U14" i="27"/>
  <c r="S14" i="27"/>
  <c r="R14" i="27"/>
  <c r="Q14" i="27"/>
  <c r="P14" i="27"/>
  <c r="E14" i="27"/>
  <c r="T14" i="27" s="1"/>
  <c r="T13" i="27"/>
  <c r="S13" i="27"/>
  <c r="R13" i="27"/>
  <c r="Q13" i="27"/>
  <c r="P13" i="27"/>
  <c r="E13" i="27"/>
  <c r="U13" i="27" s="1"/>
  <c r="S12" i="27"/>
  <c r="R12" i="27"/>
  <c r="Q12" i="27"/>
  <c r="P12" i="27"/>
  <c r="E12" i="27"/>
  <c r="T12" i="27" s="1"/>
  <c r="T11" i="27"/>
  <c r="S11" i="27"/>
  <c r="R11" i="27"/>
  <c r="Q11" i="27"/>
  <c r="P11" i="27"/>
  <c r="E11" i="27"/>
  <c r="U11" i="27" s="1"/>
  <c r="S10" i="27"/>
  <c r="R10" i="27"/>
  <c r="Q10" i="27"/>
  <c r="P10" i="27"/>
  <c r="E10" i="27"/>
  <c r="S9" i="27"/>
  <c r="R9" i="27"/>
  <c r="Q9" i="27"/>
  <c r="P9" i="27"/>
  <c r="E9" i="27"/>
  <c r="U9" i="27" s="1"/>
  <c r="S93" i="26"/>
  <c r="R93" i="26"/>
  <c r="Q93" i="26"/>
  <c r="P93" i="26"/>
  <c r="E93" i="26"/>
  <c r="T93" i="26" s="1"/>
  <c r="T92" i="26"/>
  <c r="S92" i="26"/>
  <c r="R92" i="26"/>
  <c r="Q92" i="26"/>
  <c r="P92" i="26"/>
  <c r="E92" i="26"/>
  <c r="U92" i="26" s="1"/>
  <c r="U91" i="26"/>
  <c r="S91" i="26"/>
  <c r="R91" i="26"/>
  <c r="Q91" i="26"/>
  <c r="P91" i="26"/>
  <c r="E91" i="26"/>
  <c r="T91" i="26" s="1"/>
  <c r="T90" i="26"/>
  <c r="S90" i="26"/>
  <c r="R90" i="26"/>
  <c r="Q90" i="26"/>
  <c r="P90" i="26"/>
  <c r="E90" i="26"/>
  <c r="U90" i="26" s="1"/>
  <c r="S89" i="26"/>
  <c r="R89" i="26"/>
  <c r="Q89" i="26"/>
  <c r="P89" i="26"/>
  <c r="E89" i="26"/>
  <c r="T88" i="26"/>
  <c r="S88" i="26"/>
  <c r="R88" i="26"/>
  <c r="Q88" i="26"/>
  <c r="P88" i="26"/>
  <c r="E88" i="26"/>
  <c r="U88" i="26" s="1"/>
  <c r="U87" i="26"/>
  <c r="S87" i="26"/>
  <c r="R87" i="26"/>
  <c r="Q87" i="26"/>
  <c r="P87" i="26"/>
  <c r="E87" i="26"/>
  <c r="T87" i="26" s="1"/>
  <c r="U86" i="26"/>
  <c r="T86" i="26"/>
  <c r="S86" i="26"/>
  <c r="R86" i="26"/>
  <c r="Q86" i="26"/>
  <c r="P86" i="26"/>
  <c r="E86" i="26"/>
  <c r="W72" i="26"/>
  <c r="V72" i="26"/>
  <c r="O72" i="26"/>
  <c r="N72" i="26"/>
  <c r="M72" i="26"/>
  <c r="L72" i="26"/>
  <c r="K72" i="26"/>
  <c r="S72" i="26" s="1"/>
  <c r="J72" i="26"/>
  <c r="I72" i="26"/>
  <c r="H72" i="26"/>
  <c r="G72" i="26"/>
  <c r="F72" i="26"/>
  <c r="E72" i="26"/>
  <c r="C72" i="26"/>
  <c r="B72" i="26"/>
  <c r="W71" i="26"/>
  <c r="V71" i="26"/>
  <c r="O71" i="26"/>
  <c r="N71" i="26"/>
  <c r="M71" i="26"/>
  <c r="L71" i="26"/>
  <c r="K71" i="26"/>
  <c r="S71" i="26" s="1"/>
  <c r="J71" i="26"/>
  <c r="I71" i="26"/>
  <c r="H71" i="26"/>
  <c r="G71" i="26"/>
  <c r="F71" i="26"/>
  <c r="C71" i="26"/>
  <c r="B71" i="26"/>
  <c r="W70" i="26"/>
  <c r="V70" i="26"/>
  <c r="O70" i="26"/>
  <c r="N70" i="26"/>
  <c r="M70" i="26"/>
  <c r="L70" i="26"/>
  <c r="K70" i="26"/>
  <c r="S70" i="26" s="1"/>
  <c r="J70" i="26"/>
  <c r="R70" i="26" s="1"/>
  <c r="I70" i="26"/>
  <c r="H70" i="26"/>
  <c r="G70" i="26"/>
  <c r="F70" i="26"/>
  <c r="C70" i="26"/>
  <c r="B70" i="26"/>
  <c r="E70" i="26" s="1"/>
  <c r="S69" i="26"/>
  <c r="R69" i="26"/>
  <c r="Q69" i="26"/>
  <c r="P69" i="26"/>
  <c r="T69" i="26" s="1"/>
  <c r="E69" i="26"/>
  <c r="W67" i="26"/>
  <c r="V67" i="26"/>
  <c r="S67" i="26"/>
  <c r="O67" i="26"/>
  <c r="N67" i="26"/>
  <c r="M67" i="26"/>
  <c r="L67" i="26"/>
  <c r="K67" i="26"/>
  <c r="J67" i="26"/>
  <c r="I67" i="26"/>
  <c r="H67" i="26"/>
  <c r="P67" i="26" s="1"/>
  <c r="G67" i="26"/>
  <c r="F67" i="26"/>
  <c r="C67" i="26"/>
  <c r="B67" i="26"/>
  <c r="E67" i="26" s="1"/>
  <c r="W66" i="26"/>
  <c r="V66" i="26"/>
  <c r="O66" i="26"/>
  <c r="N66" i="26"/>
  <c r="M66" i="26"/>
  <c r="L66" i="26"/>
  <c r="K66" i="26"/>
  <c r="S66" i="26" s="1"/>
  <c r="J66" i="26"/>
  <c r="R66" i="26" s="1"/>
  <c r="I66" i="26"/>
  <c r="H66" i="26"/>
  <c r="G66" i="26"/>
  <c r="F66" i="26"/>
  <c r="C66" i="26"/>
  <c r="B66" i="26"/>
  <c r="S65" i="26"/>
  <c r="R65" i="26"/>
  <c r="Q65" i="26"/>
  <c r="P65" i="26"/>
  <c r="E65" i="26"/>
  <c r="T65" i="26" s="1"/>
  <c r="U64" i="26"/>
  <c r="T64" i="26"/>
  <c r="S64" i="26"/>
  <c r="R64" i="26"/>
  <c r="Q64" i="26"/>
  <c r="P64" i="26"/>
  <c r="E64" i="26"/>
  <c r="U63" i="26"/>
  <c r="S63" i="26"/>
  <c r="R63" i="26"/>
  <c r="Q63" i="26"/>
  <c r="P63" i="26"/>
  <c r="E63" i="26"/>
  <c r="T63" i="26" s="1"/>
  <c r="S62" i="26"/>
  <c r="R62" i="26"/>
  <c r="Q62" i="26"/>
  <c r="P62" i="26"/>
  <c r="E62" i="26"/>
  <c r="U62" i="26" s="1"/>
  <c r="S61" i="26"/>
  <c r="R61" i="26"/>
  <c r="Q61" i="26"/>
  <c r="P61" i="26"/>
  <c r="E61" i="26"/>
  <c r="U61" i="26" s="1"/>
  <c r="V59" i="26"/>
  <c r="O59" i="26"/>
  <c r="N59" i="26"/>
  <c r="M59" i="26"/>
  <c r="L59" i="26"/>
  <c r="K59" i="26"/>
  <c r="S59" i="26" s="1"/>
  <c r="J59" i="26"/>
  <c r="R59" i="26" s="1"/>
  <c r="I59" i="26"/>
  <c r="Q59" i="26" s="1"/>
  <c r="H59" i="26"/>
  <c r="G59" i="26"/>
  <c r="F59" i="26"/>
  <c r="C59" i="26"/>
  <c r="B59" i="26"/>
  <c r="E59" i="26" s="1"/>
  <c r="T58" i="26"/>
  <c r="S58" i="26"/>
  <c r="R58" i="26"/>
  <c r="Q58" i="26"/>
  <c r="P58" i="26"/>
  <c r="E58" i="26"/>
  <c r="U58" i="26" s="1"/>
  <c r="S57" i="26"/>
  <c r="R57" i="26"/>
  <c r="Q57" i="26"/>
  <c r="P57" i="26"/>
  <c r="E57" i="26"/>
  <c r="T57" i="26" s="1"/>
  <c r="S56" i="26"/>
  <c r="R56" i="26"/>
  <c r="Q56" i="26"/>
  <c r="P56" i="26"/>
  <c r="E56" i="26"/>
  <c r="U55" i="26"/>
  <c r="S55" i="26"/>
  <c r="R55" i="26"/>
  <c r="Q55" i="26"/>
  <c r="P55" i="26"/>
  <c r="E55" i="26"/>
  <c r="T55" i="26" s="1"/>
  <c r="W53" i="26"/>
  <c r="V53" i="26"/>
  <c r="O53" i="26"/>
  <c r="N53" i="26"/>
  <c r="M53" i="26"/>
  <c r="L53" i="26"/>
  <c r="K53" i="26"/>
  <c r="S53" i="26" s="1"/>
  <c r="J53" i="26"/>
  <c r="R53" i="26" s="1"/>
  <c r="I53" i="26"/>
  <c r="H53" i="26"/>
  <c r="P53" i="26" s="1"/>
  <c r="G53" i="26"/>
  <c r="F53" i="26"/>
  <c r="C53" i="26"/>
  <c r="B53" i="26"/>
  <c r="S52" i="26"/>
  <c r="R52" i="26"/>
  <c r="Q52" i="26"/>
  <c r="P52" i="26"/>
  <c r="E52" i="26"/>
  <c r="T52" i="26" s="1"/>
  <c r="S51" i="26"/>
  <c r="R51" i="26"/>
  <c r="Q51" i="26"/>
  <c r="P51" i="26"/>
  <c r="E51" i="26"/>
  <c r="U50" i="26"/>
  <c r="S50" i="26"/>
  <c r="R50" i="26"/>
  <c r="Q50" i="26"/>
  <c r="P50" i="26"/>
  <c r="E50" i="26"/>
  <c r="T50" i="26" s="1"/>
  <c r="T49" i="26"/>
  <c r="S49" i="26"/>
  <c r="R49" i="26"/>
  <c r="Q49" i="26"/>
  <c r="P49" i="26"/>
  <c r="E49" i="26"/>
  <c r="U49" i="26" s="1"/>
  <c r="S48" i="26"/>
  <c r="R48" i="26"/>
  <c r="Q48" i="26"/>
  <c r="P48" i="26"/>
  <c r="E48" i="26"/>
  <c r="T48" i="26" s="1"/>
  <c r="S47" i="26"/>
  <c r="R47" i="26"/>
  <c r="Q47" i="26"/>
  <c r="P47" i="26"/>
  <c r="E47" i="26"/>
  <c r="U46" i="26"/>
  <c r="S46" i="26"/>
  <c r="R46" i="26"/>
  <c r="Q46" i="26"/>
  <c r="P46" i="26"/>
  <c r="E46" i="26"/>
  <c r="T46" i="26" s="1"/>
  <c r="T45" i="26"/>
  <c r="S45" i="26"/>
  <c r="R45" i="26"/>
  <c r="Q45" i="26"/>
  <c r="P45" i="26"/>
  <c r="E45" i="26"/>
  <c r="U45" i="26" s="1"/>
  <c r="S44" i="26"/>
  <c r="R44" i="26"/>
  <c r="Q44" i="26"/>
  <c r="P44" i="26"/>
  <c r="E44" i="26"/>
  <c r="T44" i="26" s="1"/>
  <c r="S43" i="26"/>
  <c r="R43" i="26"/>
  <c r="Q43" i="26"/>
  <c r="P43" i="26"/>
  <c r="E43" i="26"/>
  <c r="U43" i="26" s="1"/>
  <c r="S42" i="26"/>
  <c r="R42" i="26"/>
  <c r="Q42" i="26"/>
  <c r="P42" i="26"/>
  <c r="E42" i="26"/>
  <c r="T42" i="26" s="1"/>
  <c r="W40" i="26"/>
  <c r="V40" i="26"/>
  <c r="O40" i="26"/>
  <c r="N40" i="26"/>
  <c r="M40" i="26"/>
  <c r="L40" i="26"/>
  <c r="K40" i="26"/>
  <c r="S40" i="26" s="1"/>
  <c r="J40" i="26"/>
  <c r="R40" i="26" s="1"/>
  <c r="I40" i="26"/>
  <c r="Q40" i="26" s="1"/>
  <c r="H40" i="26"/>
  <c r="P40" i="26" s="1"/>
  <c r="G40" i="26"/>
  <c r="F40" i="26"/>
  <c r="C40" i="26"/>
  <c r="B40" i="26"/>
  <c r="U39" i="26"/>
  <c r="S39" i="26"/>
  <c r="R39" i="26"/>
  <c r="Q39" i="26"/>
  <c r="P39" i="26"/>
  <c r="E39" i="26"/>
  <c r="T39" i="26" s="1"/>
  <c r="S38" i="26"/>
  <c r="R38" i="26"/>
  <c r="Q38" i="26"/>
  <c r="P38" i="26"/>
  <c r="E38" i="26"/>
  <c r="U38" i="26" s="1"/>
  <c r="S37" i="26"/>
  <c r="R37" i="26"/>
  <c r="Q37" i="26"/>
  <c r="P37" i="26"/>
  <c r="E37" i="26"/>
  <c r="S36" i="26"/>
  <c r="R36" i="26"/>
  <c r="Q36" i="26"/>
  <c r="P36" i="26"/>
  <c r="T36" i="26" s="1"/>
  <c r="E36" i="26"/>
  <c r="S35" i="26"/>
  <c r="R35" i="26"/>
  <c r="Q35" i="26"/>
  <c r="U35" i="26" s="1"/>
  <c r="P35" i="26"/>
  <c r="E35" i="26"/>
  <c r="W33" i="26"/>
  <c r="V33" i="26"/>
  <c r="O33" i="26"/>
  <c r="N33" i="26"/>
  <c r="M33" i="26"/>
  <c r="L33" i="26"/>
  <c r="K33" i="26"/>
  <c r="S33" i="26" s="1"/>
  <c r="J33" i="26"/>
  <c r="I33" i="26"/>
  <c r="H33" i="26"/>
  <c r="G33" i="26"/>
  <c r="F33" i="26"/>
  <c r="C33" i="26"/>
  <c r="B33" i="26"/>
  <c r="S32" i="26"/>
  <c r="R32" i="26"/>
  <c r="Q32" i="26"/>
  <c r="P32" i="26"/>
  <c r="T32" i="26" s="1"/>
  <c r="E32" i="26"/>
  <c r="W30" i="26"/>
  <c r="V30" i="26"/>
  <c r="S30" i="26"/>
  <c r="O30" i="26"/>
  <c r="N30" i="26"/>
  <c r="M30" i="26"/>
  <c r="L30" i="26"/>
  <c r="K30" i="26"/>
  <c r="J30" i="26"/>
  <c r="R30" i="26" s="1"/>
  <c r="I30" i="26"/>
  <c r="H30" i="26"/>
  <c r="P30" i="26" s="1"/>
  <c r="G30" i="26"/>
  <c r="F30" i="26"/>
  <c r="C30" i="26"/>
  <c r="B30" i="26"/>
  <c r="S29" i="26"/>
  <c r="R29" i="26"/>
  <c r="Q29" i="26"/>
  <c r="P29" i="26"/>
  <c r="E29" i="26"/>
  <c r="T29" i="26" s="1"/>
  <c r="S28" i="26"/>
  <c r="R28" i="26"/>
  <c r="Q28" i="26"/>
  <c r="P28" i="26"/>
  <c r="E28" i="26"/>
  <c r="U27" i="26"/>
  <c r="S27" i="26"/>
  <c r="R27" i="26"/>
  <c r="Q27" i="26"/>
  <c r="P27" i="26"/>
  <c r="E27" i="26"/>
  <c r="T27" i="26" s="1"/>
  <c r="S26" i="26"/>
  <c r="R26" i="26"/>
  <c r="Q26" i="26"/>
  <c r="P26" i="26"/>
  <c r="E26" i="26"/>
  <c r="U26" i="26" s="1"/>
  <c r="W24" i="26"/>
  <c r="V24" i="26"/>
  <c r="R24" i="26"/>
  <c r="O24" i="26"/>
  <c r="N24" i="26"/>
  <c r="M24" i="26"/>
  <c r="L24" i="26"/>
  <c r="K24" i="26"/>
  <c r="S24" i="26" s="1"/>
  <c r="J24" i="26"/>
  <c r="I24" i="26"/>
  <c r="H24" i="26"/>
  <c r="G24" i="26"/>
  <c r="F24" i="26"/>
  <c r="C24" i="26"/>
  <c r="B24" i="26"/>
  <c r="E24" i="26" s="1"/>
  <c r="S23" i="26"/>
  <c r="R23" i="26"/>
  <c r="Q23" i="26"/>
  <c r="P23" i="26"/>
  <c r="E23" i="26"/>
  <c r="U23" i="26" s="1"/>
  <c r="S22" i="26"/>
  <c r="R22" i="26"/>
  <c r="Q22" i="26"/>
  <c r="P22" i="26"/>
  <c r="E22" i="26"/>
  <c r="U22" i="26" s="1"/>
  <c r="T21" i="26"/>
  <c r="S21" i="26"/>
  <c r="R21" i="26"/>
  <c r="Q21" i="26"/>
  <c r="P21" i="26"/>
  <c r="E21" i="26"/>
  <c r="U21" i="26" s="1"/>
  <c r="S20" i="26"/>
  <c r="R20" i="26"/>
  <c r="Q20" i="26"/>
  <c r="P20" i="26"/>
  <c r="E20" i="26"/>
  <c r="T20" i="26" s="1"/>
  <c r="S19" i="26"/>
  <c r="R19" i="26"/>
  <c r="Q19" i="26"/>
  <c r="P19" i="26"/>
  <c r="E19" i="26"/>
  <c r="U19" i="26" s="1"/>
  <c r="S18" i="26"/>
  <c r="R18" i="26"/>
  <c r="Q18" i="26"/>
  <c r="P18" i="26"/>
  <c r="E18" i="26"/>
  <c r="U18" i="26" s="1"/>
  <c r="W16" i="26"/>
  <c r="V16" i="26"/>
  <c r="O16" i="26"/>
  <c r="N16" i="26"/>
  <c r="M16" i="26"/>
  <c r="L16" i="26"/>
  <c r="K16" i="26"/>
  <c r="S16" i="26" s="1"/>
  <c r="J16" i="26"/>
  <c r="R16" i="26" s="1"/>
  <c r="I16" i="26"/>
  <c r="H16" i="26"/>
  <c r="G16" i="26"/>
  <c r="F16" i="26"/>
  <c r="C16" i="26"/>
  <c r="B16" i="26"/>
  <c r="E16" i="26" s="1"/>
  <c r="U15" i="26"/>
  <c r="T15" i="26"/>
  <c r="S15" i="26"/>
  <c r="R15" i="26"/>
  <c r="Q15" i="26"/>
  <c r="P15" i="26"/>
  <c r="E15" i="26"/>
  <c r="U14" i="26"/>
  <c r="T14" i="26"/>
  <c r="S14" i="26"/>
  <c r="R14" i="26"/>
  <c r="Q14" i="26"/>
  <c r="P14" i="26"/>
  <c r="E14" i="26"/>
  <c r="S13" i="26"/>
  <c r="R13" i="26"/>
  <c r="Q13" i="26"/>
  <c r="P13" i="26"/>
  <c r="E13" i="26"/>
  <c r="U13" i="26" s="1"/>
  <c r="S12" i="26"/>
  <c r="R12" i="26"/>
  <c r="Q12" i="26"/>
  <c r="P12" i="26"/>
  <c r="E12" i="26"/>
  <c r="U12" i="26" s="1"/>
  <c r="U11" i="26"/>
  <c r="S11" i="26"/>
  <c r="R11" i="26"/>
  <c r="Q11" i="26"/>
  <c r="P11" i="26"/>
  <c r="E11" i="26"/>
  <c r="T11" i="26" s="1"/>
  <c r="S10" i="26"/>
  <c r="R10" i="26"/>
  <c r="Q10" i="26"/>
  <c r="U10" i="26" s="1"/>
  <c r="P10" i="26"/>
  <c r="E10" i="26"/>
  <c r="S9" i="26"/>
  <c r="R9" i="26"/>
  <c r="Q9" i="26"/>
  <c r="P9" i="26"/>
  <c r="E9" i="26"/>
  <c r="U9" i="26" s="1"/>
  <c r="S93" i="25"/>
  <c r="R93" i="25"/>
  <c r="Q93" i="25"/>
  <c r="P93" i="25"/>
  <c r="E93" i="25"/>
  <c r="U93" i="25" s="1"/>
  <c r="U92" i="25"/>
  <c r="T92" i="25"/>
  <c r="S92" i="25"/>
  <c r="R92" i="25"/>
  <c r="Q92" i="25"/>
  <c r="P92" i="25"/>
  <c r="E92" i="25"/>
  <c r="U91" i="25"/>
  <c r="T91" i="25"/>
  <c r="S91" i="25"/>
  <c r="R91" i="25"/>
  <c r="Q91" i="25"/>
  <c r="P91" i="25"/>
  <c r="E91" i="25"/>
  <c r="S90" i="25"/>
  <c r="R90" i="25"/>
  <c r="Q90" i="25"/>
  <c r="P90" i="25"/>
  <c r="E90" i="25"/>
  <c r="U90" i="25" s="1"/>
  <c r="S89" i="25"/>
  <c r="R89" i="25"/>
  <c r="Q89" i="25"/>
  <c r="P89" i="25"/>
  <c r="E89" i="25"/>
  <c r="U89" i="25" s="1"/>
  <c r="U88" i="25"/>
  <c r="S88" i="25"/>
  <c r="R88" i="25"/>
  <c r="Q88" i="25"/>
  <c r="P88" i="25"/>
  <c r="E88" i="25"/>
  <c r="T88" i="25" s="1"/>
  <c r="U87" i="25"/>
  <c r="T87" i="25"/>
  <c r="S87" i="25"/>
  <c r="R87" i="25"/>
  <c r="Q87" i="25"/>
  <c r="P87" i="25"/>
  <c r="E87" i="25"/>
  <c r="T86" i="25"/>
  <c r="S86" i="25"/>
  <c r="R86" i="25"/>
  <c r="Q86" i="25"/>
  <c r="P86" i="25"/>
  <c r="E86" i="25"/>
  <c r="U86" i="25" s="1"/>
  <c r="W72" i="25"/>
  <c r="V72" i="25"/>
  <c r="O72" i="25"/>
  <c r="N72" i="25"/>
  <c r="M72" i="25"/>
  <c r="L72" i="25"/>
  <c r="K72" i="25"/>
  <c r="J72" i="25"/>
  <c r="I72" i="25"/>
  <c r="H72" i="25"/>
  <c r="G72" i="25"/>
  <c r="F72" i="25"/>
  <c r="C72" i="25"/>
  <c r="B72" i="25"/>
  <c r="W71" i="25"/>
  <c r="V71" i="25"/>
  <c r="O71" i="25"/>
  <c r="N71" i="25"/>
  <c r="M71" i="25"/>
  <c r="L71" i="25"/>
  <c r="K71" i="25"/>
  <c r="S71" i="25" s="1"/>
  <c r="J71" i="25"/>
  <c r="I71" i="25"/>
  <c r="H71" i="25"/>
  <c r="G71" i="25"/>
  <c r="F71" i="25"/>
  <c r="C71" i="25"/>
  <c r="B71" i="25"/>
  <c r="W70" i="25"/>
  <c r="V70" i="25"/>
  <c r="O70" i="25"/>
  <c r="N70" i="25"/>
  <c r="M70" i="25"/>
  <c r="L70" i="25"/>
  <c r="K70" i="25"/>
  <c r="S70" i="25" s="1"/>
  <c r="J70" i="25"/>
  <c r="R70" i="25" s="1"/>
  <c r="I70" i="25"/>
  <c r="H70" i="25"/>
  <c r="G70" i="25"/>
  <c r="F70" i="25"/>
  <c r="C70" i="25"/>
  <c r="B70" i="25"/>
  <c r="E70" i="25" s="1"/>
  <c r="S69" i="25"/>
  <c r="R69" i="25"/>
  <c r="Q69" i="25"/>
  <c r="P69" i="25"/>
  <c r="T69" i="25" s="1"/>
  <c r="E69" i="25"/>
  <c r="U69" i="25" s="1"/>
  <c r="W67" i="25"/>
  <c r="V67" i="25"/>
  <c r="O67" i="25"/>
  <c r="N67" i="25"/>
  <c r="M67" i="25"/>
  <c r="L67" i="25"/>
  <c r="K67" i="25"/>
  <c r="J67" i="25"/>
  <c r="R67" i="25" s="1"/>
  <c r="I67" i="25"/>
  <c r="H67" i="25"/>
  <c r="G67" i="25"/>
  <c r="F67" i="25"/>
  <c r="C67" i="25"/>
  <c r="B67" i="25"/>
  <c r="W66" i="25"/>
  <c r="V66" i="25"/>
  <c r="O66" i="25"/>
  <c r="N66" i="25"/>
  <c r="M66" i="25"/>
  <c r="L66" i="25"/>
  <c r="K66" i="25"/>
  <c r="S66" i="25" s="1"/>
  <c r="J66" i="25"/>
  <c r="R66" i="25" s="1"/>
  <c r="I66" i="25"/>
  <c r="H66" i="25"/>
  <c r="G66" i="25"/>
  <c r="F66" i="25"/>
  <c r="E66" i="25"/>
  <c r="C66" i="25"/>
  <c r="B66" i="25"/>
  <c r="S65" i="25"/>
  <c r="R65" i="25"/>
  <c r="Q65" i="25"/>
  <c r="P65" i="25"/>
  <c r="E65" i="25"/>
  <c r="U65" i="25" s="1"/>
  <c r="S64" i="25"/>
  <c r="R64" i="25"/>
  <c r="Q64" i="25"/>
  <c r="P64" i="25"/>
  <c r="E64" i="25"/>
  <c r="U64" i="25" s="1"/>
  <c r="S63" i="25"/>
  <c r="R63" i="25"/>
  <c r="Q63" i="25"/>
  <c r="P63" i="25"/>
  <c r="E63" i="25"/>
  <c r="U63" i="25" s="1"/>
  <c r="S62" i="25"/>
  <c r="R62" i="25"/>
  <c r="Q62" i="25"/>
  <c r="P62" i="25"/>
  <c r="E62" i="25"/>
  <c r="U62" i="25" s="1"/>
  <c r="S61" i="25"/>
  <c r="R61" i="25"/>
  <c r="Q61" i="25"/>
  <c r="P61" i="25"/>
  <c r="E61" i="25"/>
  <c r="U61" i="25" s="1"/>
  <c r="V59" i="25"/>
  <c r="O59" i="25"/>
  <c r="N59" i="25"/>
  <c r="M59" i="25"/>
  <c r="L59" i="25"/>
  <c r="K59" i="25"/>
  <c r="S59" i="25" s="1"/>
  <c r="J59" i="25"/>
  <c r="R59" i="25" s="1"/>
  <c r="I59" i="25"/>
  <c r="H59" i="25"/>
  <c r="G59" i="25"/>
  <c r="F59" i="25"/>
  <c r="C59" i="25"/>
  <c r="B59" i="25"/>
  <c r="E59" i="25" s="1"/>
  <c r="T58" i="25"/>
  <c r="S58" i="25"/>
  <c r="R58" i="25"/>
  <c r="Q58" i="25"/>
  <c r="P58" i="25"/>
  <c r="E58" i="25"/>
  <c r="U58" i="25" s="1"/>
  <c r="S57" i="25"/>
  <c r="R57" i="25"/>
  <c r="Q57" i="25"/>
  <c r="P57" i="25"/>
  <c r="E57" i="25"/>
  <c r="T57" i="25" s="1"/>
  <c r="S56" i="25"/>
  <c r="R56" i="25"/>
  <c r="Q56" i="25"/>
  <c r="P56" i="25"/>
  <c r="E56" i="25"/>
  <c r="U56" i="25" s="1"/>
  <c r="S55" i="25"/>
  <c r="R55" i="25"/>
  <c r="Q55" i="25"/>
  <c r="P55" i="25"/>
  <c r="E55" i="25"/>
  <c r="U55" i="25" s="1"/>
  <c r="W53" i="25"/>
  <c r="V53" i="25"/>
  <c r="O53" i="25"/>
  <c r="N53" i="25"/>
  <c r="M53" i="25"/>
  <c r="L53" i="25"/>
  <c r="K53" i="25"/>
  <c r="S53" i="25" s="1"/>
  <c r="J53" i="25"/>
  <c r="R53" i="25" s="1"/>
  <c r="I53" i="25"/>
  <c r="H53" i="25"/>
  <c r="G53" i="25"/>
  <c r="F53" i="25"/>
  <c r="E53" i="25"/>
  <c r="C53" i="25"/>
  <c r="B53" i="25"/>
  <c r="T52" i="25"/>
  <c r="S52" i="25"/>
  <c r="R52" i="25"/>
  <c r="Q52" i="25"/>
  <c r="P52" i="25"/>
  <c r="E52" i="25"/>
  <c r="U52" i="25" s="1"/>
  <c r="S51" i="25"/>
  <c r="R51" i="25"/>
  <c r="Q51" i="25"/>
  <c r="P51" i="25"/>
  <c r="E51" i="25"/>
  <c r="U51" i="25" s="1"/>
  <c r="S50" i="25"/>
  <c r="R50" i="25"/>
  <c r="Q50" i="25"/>
  <c r="P50" i="25"/>
  <c r="E50" i="25"/>
  <c r="U50" i="25" s="1"/>
  <c r="U49" i="25"/>
  <c r="T49" i="25"/>
  <c r="S49" i="25"/>
  <c r="R49" i="25"/>
  <c r="Q49" i="25"/>
  <c r="P49" i="25"/>
  <c r="E49" i="25"/>
  <c r="U48" i="25"/>
  <c r="T48" i="25"/>
  <c r="S48" i="25"/>
  <c r="R48" i="25"/>
  <c r="Q48" i="25"/>
  <c r="P48" i="25"/>
  <c r="E48" i="25"/>
  <c r="S47" i="25"/>
  <c r="R47" i="25"/>
  <c r="Q47" i="25"/>
  <c r="P47" i="25"/>
  <c r="E47" i="25"/>
  <c r="U47" i="25" s="1"/>
  <c r="S46" i="25"/>
  <c r="R46" i="25"/>
  <c r="Q46" i="25"/>
  <c r="P46" i="25"/>
  <c r="E46" i="25"/>
  <c r="U46" i="25" s="1"/>
  <c r="U45" i="25"/>
  <c r="T45" i="25"/>
  <c r="S45" i="25"/>
  <c r="R45" i="25"/>
  <c r="Q45" i="25"/>
  <c r="P45" i="25"/>
  <c r="E45" i="25"/>
  <c r="U44" i="25"/>
  <c r="T44" i="25"/>
  <c r="S44" i="25"/>
  <c r="R44" i="25"/>
  <c r="Q44" i="25"/>
  <c r="P44" i="25"/>
  <c r="E44" i="25"/>
  <c r="S43" i="25"/>
  <c r="R43" i="25"/>
  <c r="Q43" i="25"/>
  <c r="P43" i="25"/>
  <c r="E43" i="25"/>
  <c r="U43" i="25" s="1"/>
  <c r="S42" i="25"/>
  <c r="R42" i="25"/>
  <c r="Q42" i="25"/>
  <c r="P42" i="25"/>
  <c r="E42" i="25"/>
  <c r="U42" i="25" s="1"/>
  <c r="W40" i="25"/>
  <c r="V40" i="25"/>
  <c r="O40" i="25"/>
  <c r="N40" i="25"/>
  <c r="M40" i="25"/>
  <c r="L40" i="25"/>
  <c r="K40" i="25"/>
  <c r="S40" i="25" s="1"/>
  <c r="J40" i="25"/>
  <c r="R40" i="25" s="1"/>
  <c r="I40" i="25"/>
  <c r="Q40" i="25" s="1"/>
  <c r="H40" i="25"/>
  <c r="G40" i="25"/>
  <c r="F40" i="25"/>
  <c r="C40" i="25"/>
  <c r="B40" i="25"/>
  <c r="E40" i="25" s="1"/>
  <c r="U39" i="25"/>
  <c r="T39" i="25"/>
  <c r="S39" i="25"/>
  <c r="R39" i="25"/>
  <c r="Q39" i="25"/>
  <c r="P39" i="25"/>
  <c r="E39" i="25"/>
  <c r="T38" i="25"/>
  <c r="S38" i="25"/>
  <c r="R38" i="25"/>
  <c r="Q38" i="25"/>
  <c r="P38" i="25"/>
  <c r="E38" i="25"/>
  <c r="U38" i="25" s="1"/>
  <c r="S37" i="25"/>
  <c r="R37" i="25"/>
  <c r="Q37" i="25"/>
  <c r="P37" i="25"/>
  <c r="E37" i="25"/>
  <c r="U37" i="25" s="1"/>
  <c r="S36" i="25"/>
  <c r="R36" i="25"/>
  <c r="Q36" i="25"/>
  <c r="U36" i="25" s="1"/>
  <c r="P36" i="25"/>
  <c r="T36" i="25" s="1"/>
  <c r="E36" i="25"/>
  <c r="S35" i="25"/>
  <c r="R35" i="25"/>
  <c r="Q35" i="25"/>
  <c r="U35" i="25" s="1"/>
  <c r="P35" i="25"/>
  <c r="T35" i="25" s="1"/>
  <c r="E35" i="25"/>
  <c r="W33" i="25"/>
  <c r="V33" i="25"/>
  <c r="O33" i="25"/>
  <c r="N33" i="25"/>
  <c r="M33" i="25"/>
  <c r="L33" i="25"/>
  <c r="K33" i="25"/>
  <c r="J33" i="25"/>
  <c r="I33" i="25"/>
  <c r="H33" i="25"/>
  <c r="G33" i="25"/>
  <c r="F33" i="25"/>
  <c r="C33" i="25"/>
  <c r="B33" i="25"/>
  <c r="S32" i="25"/>
  <c r="R32" i="25"/>
  <c r="Q32" i="25"/>
  <c r="P32" i="25"/>
  <c r="E32" i="25"/>
  <c r="W30" i="25"/>
  <c r="V30" i="25"/>
  <c r="O30" i="25"/>
  <c r="N30" i="25"/>
  <c r="M30" i="25"/>
  <c r="L30" i="25"/>
  <c r="K30" i="25"/>
  <c r="S30" i="25" s="1"/>
  <c r="J30" i="25"/>
  <c r="R30" i="25" s="1"/>
  <c r="I30" i="25"/>
  <c r="H30" i="25"/>
  <c r="P30" i="25" s="1"/>
  <c r="G30" i="25"/>
  <c r="F30" i="25"/>
  <c r="C30" i="25"/>
  <c r="B30" i="25"/>
  <c r="E30" i="25" s="1"/>
  <c r="T29" i="25"/>
  <c r="S29" i="25"/>
  <c r="R29" i="25"/>
  <c r="Q29" i="25"/>
  <c r="P29" i="25"/>
  <c r="E29" i="25"/>
  <c r="U29" i="25" s="1"/>
  <c r="S28" i="25"/>
  <c r="R28" i="25"/>
  <c r="Q28" i="25"/>
  <c r="P28" i="25"/>
  <c r="E28" i="25"/>
  <c r="U28" i="25" s="1"/>
  <c r="S27" i="25"/>
  <c r="R27" i="25"/>
  <c r="Q27" i="25"/>
  <c r="P27" i="25"/>
  <c r="E27" i="25"/>
  <c r="U27" i="25" s="1"/>
  <c r="U26" i="25"/>
  <c r="T26" i="25"/>
  <c r="S26" i="25"/>
  <c r="R26" i="25"/>
  <c r="Q26" i="25"/>
  <c r="P26" i="25"/>
  <c r="E26" i="25"/>
  <c r="W24" i="25"/>
  <c r="V24" i="25"/>
  <c r="O24" i="25"/>
  <c r="N24" i="25"/>
  <c r="M24" i="25"/>
  <c r="L24" i="25"/>
  <c r="K24" i="25"/>
  <c r="S24" i="25" s="1"/>
  <c r="J24" i="25"/>
  <c r="R24" i="25" s="1"/>
  <c r="I24" i="25"/>
  <c r="H24" i="25"/>
  <c r="P24" i="25" s="1"/>
  <c r="G24" i="25"/>
  <c r="F24" i="25"/>
  <c r="C24" i="25"/>
  <c r="B24" i="25"/>
  <c r="E24" i="25" s="1"/>
  <c r="T23" i="25"/>
  <c r="S23" i="25"/>
  <c r="R23" i="25"/>
  <c r="Q23" i="25"/>
  <c r="P23" i="25"/>
  <c r="E23" i="25"/>
  <c r="U23" i="25" s="1"/>
  <c r="S22" i="25"/>
  <c r="R22" i="25"/>
  <c r="Q22" i="25"/>
  <c r="P22" i="25"/>
  <c r="E22" i="25"/>
  <c r="U22" i="25" s="1"/>
  <c r="U21" i="25"/>
  <c r="S21" i="25"/>
  <c r="R21" i="25"/>
  <c r="Q21" i="25"/>
  <c r="P21" i="25"/>
  <c r="E21" i="25"/>
  <c r="T21" i="25" s="1"/>
  <c r="U20" i="25"/>
  <c r="T20" i="25"/>
  <c r="S20" i="25"/>
  <c r="R20" i="25"/>
  <c r="Q20" i="25"/>
  <c r="P20" i="25"/>
  <c r="E20" i="25"/>
  <c r="T19" i="25"/>
  <c r="S19" i="25"/>
  <c r="R19" i="25"/>
  <c r="Q19" i="25"/>
  <c r="P19" i="25"/>
  <c r="E19" i="25"/>
  <c r="U19" i="25" s="1"/>
  <c r="S18" i="25"/>
  <c r="R18" i="25"/>
  <c r="Q18" i="25"/>
  <c r="P18" i="25"/>
  <c r="E18" i="25"/>
  <c r="U18" i="25" s="1"/>
  <c r="W16" i="25"/>
  <c r="V16" i="25"/>
  <c r="O16" i="25"/>
  <c r="N16" i="25"/>
  <c r="M16" i="25"/>
  <c r="L16" i="25"/>
  <c r="K16" i="25"/>
  <c r="S16" i="25" s="1"/>
  <c r="J16" i="25"/>
  <c r="R16" i="25" s="1"/>
  <c r="I16" i="25"/>
  <c r="H16" i="25"/>
  <c r="G16" i="25"/>
  <c r="F16" i="25"/>
  <c r="C16" i="25"/>
  <c r="B16" i="25"/>
  <c r="E16" i="25" s="1"/>
  <c r="U15" i="25"/>
  <c r="S15" i="25"/>
  <c r="R15" i="25"/>
  <c r="Q15" i="25"/>
  <c r="P15" i="25"/>
  <c r="E15" i="25"/>
  <c r="T15" i="25" s="1"/>
  <c r="T14" i="25"/>
  <c r="S14" i="25"/>
  <c r="R14" i="25"/>
  <c r="Q14" i="25"/>
  <c r="P14" i="25"/>
  <c r="E14" i="25"/>
  <c r="U14" i="25" s="1"/>
  <c r="S13" i="25"/>
  <c r="R13" i="25"/>
  <c r="Q13" i="25"/>
  <c r="P13" i="25"/>
  <c r="E13" i="25"/>
  <c r="U13" i="25" s="1"/>
  <c r="S12" i="25"/>
  <c r="R12" i="25"/>
  <c r="Q12" i="25"/>
  <c r="P12" i="25"/>
  <c r="E12" i="25"/>
  <c r="U12" i="25" s="1"/>
  <c r="S11" i="25"/>
  <c r="R11" i="25"/>
  <c r="Q11" i="25"/>
  <c r="P11" i="25"/>
  <c r="E11" i="25"/>
  <c r="S10" i="25"/>
  <c r="R10" i="25"/>
  <c r="Q10" i="25"/>
  <c r="P10" i="25"/>
  <c r="E10" i="25"/>
  <c r="U10" i="25" s="1"/>
  <c r="S9" i="25"/>
  <c r="R9" i="25"/>
  <c r="Q9" i="25"/>
  <c r="P9" i="25"/>
  <c r="E9" i="25"/>
  <c r="U9" i="25" s="1"/>
  <c r="S93" i="24"/>
  <c r="R93" i="24"/>
  <c r="Q93" i="24"/>
  <c r="P93" i="24"/>
  <c r="E93" i="24"/>
  <c r="U93" i="24" s="1"/>
  <c r="S92" i="24"/>
  <c r="R92" i="24"/>
  <c r="Q92" i="24"/>
  <c r="P92" i="24"/>
  <c r="E92" i="24"/>
  <c r="T91" i="24"/>
  <c r="S91" i="24"/>
  <c r="R91" i="24"/>
  <c r="Q91" i="24"/>
  <c r="P91" i="24"/>
  <c r="E91" i="24"/>
  <c r="U91" i="24" s="1"/>
  <c r="S90" i="24"/>
  <c r="R90" i="24"/>
  <c r="Q90" i="24"/>
  <c r="P90" i="24"/>
  <c r="E90" i="24"/>
  <c r="U90" i="24" s="1"/>
  <c r="S89" i="24"/>
  <c r="R89" i="24"/>
  <c r="Q89" i="24"/>
  <c r="P89" i="24"/>
  <c r="E89" i="24"/>
  <c r="U89" i="24" s="1"/>
  <c r="S88" i="24"/>
  <c r="R88" i="24"/>
  <c r="Q88" i="24"/>
  <c r="P88" i="24"/>
  <c r="E88" i="24"/>
  <c r="U88" i="24" s="1"/>
  <c r="S87" i="24"/>
  <c r="R87" i="24"/>
  <c r="Q87" i="24"/>
  <c r="P87" i="24"/>
  <c r="E87" i="24"/>
  <c r="U87" i="24" s="1"/>
  <c r="S86" i="24"/>
  <c r="R86" i="24"/>
  <c r="Q86" i="24"/>
  <c r="P86" i="24"/>
  <c r="E86" i="24"/>
  <c r="U86" i="24" s="1"/>
  <c r="W72" i="24"/>
  <c r="V72" i="24"/>
  <c r="O72" i="24"/>
  <c r="N72" i="24"/>
  <c r="M72" i="24"/>
  <c r="L72" i="24"/>
  <c r="K72" i="24"/>
  <c r="J72" i="24"/>
  <c r="I72" i="24"/>
  <c r="H72" i="24"/>
  <c r="G72" i="24"/>
  <c r="F72" i="24"/>
  <c r="C72" i="24"/>
  <c r="B72" i="24"/>
  <c r="W71" i="24"/>
  <c r="V71" i="24"/>
  <c r="O71" i="24"/>
  <c r="N71" i="24"/>
  <c r="M71" i="24"/>
  <c r="L71" i="24"/>
  <c r="K71" i="24"/>
  <c r="S71" i="24" s="1"/>
  <c r="J71" i="24"/>
  <c r="I71" i="24"/>
  <c r="H71" i="24"/>
  <c r="G71" i="24"/>
  <c r="F71" i="24"/>
  <c r="C71" i="24"/>
  <c r="B71" i="24"/>
  <c r="W70" i="24"/>
  <c r="V70" i="24"/>
  <c r="O70" i="24"/>
  <c r="N70" i="24"/>
  <c r="M70" i="24"/>
  <c r="L70" i="24"/>
  <c r="K70" i="24"/>
  <c r="S70" i="24" s="1"/>
  <c r="J70" i="24"/>
  <c r="R70" i="24" s="1"/>
  <c r="I70" i="24"/>
  <c r="H70" i="24"/>
  <c r="G70" i="24"/>
  <c r="F70" i="24"/>
  <c r="C70" i="24"/>
  <c r="B70" i="24"/>
  <c r="E70" i="24" s="1"/>
  <c r="S69" i="24"/>
  <c r="R69" i="24"/>
  <c r="Q69" i="24"/>
  <c r="P69" i="24"/>
  <c r="E69" i="24"/>
  <c r="W67" i="24"/>
  <c r="V67" i="24"/>
  <c r="O67" i="24"/>
  <c r="N67" i="24"/>
  <c r="M67" i="24"/>
  <c r="L67" i="24"/>
  <c r="K67" i="24"/>
  <c r="J67" i="24"/>
  <c r="I67" i="24"/>
  <c r="H67" i="24"/>
  <c r="G67" i="24"/>
  <c r="F67" i="24"/>
  <c r="C67" i="24"/>
  <c r="B67" i="24"/>
  <c r="W66" i="24"/>
  <c r="V66" i="24"/>
  <c r="O66" i="24"/>
  <c r="N66" i="24"/>
  <c r="M66" i="24"/>
  <c r="L66" i="24"/>
  <c r="K66" i="24"/>
  <c r="S66" i="24" s="1"/>
  <c r="J66" i="24"/>
  <c r="R66" i="24" s="1"/>
  <c r="I66" i="24"/>
  <c r="H66" i="24"/>
  <c r="G66" i="24"/>
  <c r="F66" i="24"/>
  <c r="C66" i="24"/>
  <c r="B66" i="24"/>
  <c r="E66" i="24" s="1"/>
  <c r="S65" i="24"/>
  <c r="R65" i="24"/>
  <c r="Q65" i="24"/>
  <c r="P65" i="24"/>
  <c r="E65" i="24"/>
  <c r="U65" i="24" s="1"/>
  <c r="S64" i="24"/>
  <c r="R64" i="24"/>
  <c r="Q64" i="24"/>
  <c r="P64" i="24"/>
  <c r="E64" i="24"/>
  <c r="U64" i="24" s="1"/>
  <c r="S63" i="24"/>
  <c r="R63" i="24"/>
  <c r="Q63" i="24"/>
  <c r="P63" i="24"/>
  <c r="E63" i="24"/>
  <c r="U63" i="24" s="1"/>
  <c r="S62" i="24"/>
  <c r="R62" i="24"/>
  <c r="Q62" i="24"/>
  <c r="P62" i="24"/>
  <c r="E62" i="24"/>
  <c r="U62" i="24" s="1"/>
  <c r="S61" i="24"/>
  <c r="R61" i="24"/>
  <c r="Q61" i="24"/>
  <c r="P61" i="24"/>
  <c r="E61" i="24"/>
  <c r="V59" i="24"/>
  <c r="O59" i="24"/>
  <c r="N59" i="24"/>
  <c r="M59" i="24"/>
  <c r="L59" i="24"/>
  <c r="K59" i="24"/>
  <c r="S59" i="24" s="1"/>
  <c r="J59" i="24"/>
  <c r="R59" i="24" s="1"/>
  <c r="I59" i="24"/>
  <c r="Q59" i="24" s="1"/>
  <c r="H59" i="24"/>
  <c r="P59" i="24" s="1"/>
  <c r="G59" i="24"/>
  <c r="F59" i="24"/>
  <c r="C59" i="24"/>
  <c r="B59" i="24"/>
  <c r="E59" i="24" s="1"/>
  <c r="T58" i="24"/>
  <c r="S58" i="24"/>
  <c r="R58" i="24"/>
  <c r="Q58" i="24"/>
  <c r="P58" i="24"/>
  <c r="E58" i="24"/>
  <c r="U58" i="24" s="1"/>
  <c r="S57" i="24"/>
  <c r="R57" i="24"/>
  <c r="Q57" i="24"/>
  <c r="P57" i="24"/>
  <c r="E57" i="24"/>
  <c r="U57" i="24" s="1"/>
  <c r="S56" i="24"/>
  <c r="R56" i="24"/>
  <c r="Q56" i="24"/>
  <c r="P56" i="24"/>
  <c r="E56" i="24"/>
  <c r="U56" i="24" s="1"/>
  <c r="U55" i="24"/>
  <c r="T55" i="24"/>
  <c r="S55" i="24"/>
  <c r="R55" i="24"/>
  <c r="Q55" i="24"/>
  <c r="P55" i="24"/>
  <c r="E55" i="24"/>
  <c r="W53" i="24"/>
  <c r="V53" i="24"/>
  <c r="O53" i="24"/>
  <c r="N53" i="24"/>
  <c r="M53" i="24"/>
  <c r="L53" i="24"/>
  <c r="K53" i="24"/>
  <c r="S53" i="24" s="1"/>
  <c r="J53" i="24"/>
  <c r="R53" i="24" s="1"/>
  <c r="I53" i="24"/>
  <c r="H53" i="24"/>
  <c r="G53" i="24"/>
  <c r="F53" i="24"/>
  <c r="C53" i="24"/>
  <c r="B53" i="24"/>
  <c r="E53" i="24" s="1"/>
  <c r="S52" i="24"/>
  <c r="R52" i="24"/>
  <c r="Q52" i="24"/>
  <c r="P52" i="24"/>
  <c r="E52" i="24"/>
  <c r="U52" i="24" s="1"/>
  <c r="S51" i="24"/>
  <c r="R51" i="24"/>
  <c r="Q51" i="24"/>
  <c r="P51" i="24"/>
  <c r="E51" i="24"/>
  <c r="U51" i="24" s="1"/>
  <c r="U50" i="24"/>
  <c r="T50" i="24"/>
  <c r="S50" i="24"/>
  <c r="R50" i="24"/>
  <c r="Q50" i="24"/>
  <c r="P50" i="24"/>
  <c r="E50" i="24"/>
  <c r="U49" i="24"/>
  <c r="T49" i="24"/>
  <c r="S49" i="24"/>
  <c r="R49" i="24"/>
  <c r="Q49" i="24"/>
  <c r="P49" i="24"/>
  <c r="E49" i="24"/>
  <c r="S48" i="24"/>
  <c r="R48" i="24"/>
  <c r="Q48" i="24"/>
  <c r="P48" i="24"/>
  <c r="E48" i="24"/>
  <c r="U48" i="24" s="1"/>
  <c r="S47" i="24"/>
  <c r="R47" i="24"/>
  <c r="Q47" i="24"/>
  <c r="P47" i="24"/>
  <c r="E47" i="24"/>
  <c r="U47" i="24" s="1"/>
  <c r="U46" i="24"/>
  <c r="S46" i="24"/>
  <c r="R46" i="24"/>
  <c r="Q46" i="24"/>
  <c r="P46" i="24"/>
  <c r="E46" i="24"/>
  <c r="T46" i="24" s="1"/>
  <c r="U45" i="24"/>
  <c r="T45" i="24"/>
  <c r="S45" i="24"/>
  <c r="R45" i="24"/>
  <c r="Q45" i="24"/>
  <c r="P45" i="24"/>
  <c r="E45" i="24"/>
  <c r="T44" i="24"/>
  <c r="S44" i="24"/>
  <c r="R44" i="24"/>
  <c r="Q44" i="24"/>
  <c r="P44" i="24"/>
  <c r="E44" i="24"/>
  <c r="U44" i="24" s="1"/>
  <c r="S43" i="24"/>
  <c r="R43" i="24"/>
  <c r="Q43" i="24"/>
  <c r="P43" i="24"/>
  <c r="E43" i="24"/>
  <c r="U43" i="24" s="1"/>
  <c r="S42" i="24"/>
  <c r="R42" i="24"/>
  <c r="Q42" i="24"/>
  <c r="P42" i="24"/>
  <c r="E42" i="24"/>
  <c r="W40" i="24"/>
  <c r="V40" i="24"/>
  <c r="O40" i="24"/>
  <c r="N40" i="24"/>
  <c r="M40" i="24"/>
  <c r="L40" i="24"/>
  <c r="K40" i="24"/>
  <c r="S40" i="24" s="1"/>
  <c r="J40" i="24"/>
  <c r="R40" i="24" s="1"/>
  <c r="I40" i="24"/>
  <c r="Q40" i="24" s="1"/>
  <c r="H40" i="24"/>
  <c r="G40" i="24"/>
  <c r="F40" i="24"/>
  <c r="C40" i="24"/>
  <c r="B40" i="24"/>
  <c r="E40" i="24" s="1"/>
  <c r="T39" i="24"/>
  <c r="S39" i="24"/>
  <c r="R39" i="24"/>
  <c r="Q39" i="24"/>
  <c r="P39" i="24"/>
  <c r="E39" i="24"/>
  <c r="U39" i="24" s="1"/>
  <c r="S38" i="24"/>
  <c r="R38" i="24"/>
  <c r="Q38" i="24"/>
  <c r="P38" i="24"/>
  <c r="E38" i="24"/>
  <c r="U38" i="24" s="1"/>
  <c r="S37" i="24"/>
  <c r="R37" i="24"/>
  <c r="Q37" i="24"/>
  <c r="P37" i="24"/>
  <c r="E37" i="24"/>
  <c r="U37" i="24" s="1"/>
  <c r="S36" i="24"/>
  <c r="R36" i="24"/>
  <c r="Q36" i="24"/>
  <c r="U36" i="24" s="1"/>
  <c r="P36" i="24"/>
  <c r="T36" i="24" s="1"/>
  <c r="E36" i="24"/>
  <c r="S35" i="24"/>
  <c r="R35" i="24"/>
  <c r="Q35" i="24"/>
  <c r="P35" i="24"/>
  <c r="T35" i="24" s="1"/>
  <c r="E35" i="24"/>
  <c r="W33" i="24"/>
  <c r="V33" i="24"/>
  <c r="O33" i="24"/>
  <c r="N33" i="24"/>
  <c r="M33" i="24"/>
  <c r="L33" i="24"/>
  <c r="K33" i="24"/>
  <c r="J33" i="24"/>
  <c r="I33" i="24"/>
  <c r="H33" i="24"/>
  <c r="G33" i="24"/>
  <c r="F33" i="24"/>
  <c r="C33" i="24"/>
  <c r="B33" i="24"/>
  <c r="S32" i="24"/>
  <c r="R32" i="24"/>
  <c r="Q32" i="24"/>
  <c r="U32" i="24" s="1"/>
  <c r="P32" i="24"/>
  <c r="T32" i="24" s="1"/>
  <c r="E32" i="24"/>
  <c r="W30" i="24"/>
  <c r="V30" i="24"/>
  <c r="O30" i="24"/>
  <c r="N30" i="24"/>
  <c r="M30" i="24"/>
  <c r="L30" i="24"/>
  <c r="K30" i="24"/>
  <c r="S30" i="24" s="1"/>
  <c r="J30" i="24"/>
  <c r="R30" i="24" s="1"/>
  <c r="I30" i="24"/>
  <c r="H30" i="24"/>
  <c r="P30" i="24" s="1"/>
  <c r="G30" i="24"/>
  <c r="F30" i="24"/>
  <c r="C30" i="24"/>
  <c r="B30" i="24"/>
  <c r="E30" i="24" s="1"/>
  <c r="S29" i="24"/>
  <c r="R29" i="24"/>
  <c r="Q29" i="24"/>
  <c r="P29" i="24"/>
  <c r="E29" i="24"/>
  <c r="U29" i="24" s="1"/>
  <c r="S28" i="24"/>
  <c r="R28" i="24"/>
  <c r="Q28" i="24"/>
  <c r="P28" i="24"/>
  <c r="E28" i="24"/>
  <c r="U28" i="24" s="1"/>
  <c r="U27" i="24"/>
  <c r="S27" i="24"/>
  <c r="R27" i="24"/>
  <c r="Q27" i="24"/>
  <c r="P27" i="24"/>
  <c r="E27" i="24"/>
  <c r="T27" i="24" s="1"/>
  <c r="U26" i="24"/>
  <c r="T26" i="24"/>
  <c r="S26" i="24"/>
  <c r="R26" i="24"/>
  <c r="Q26" i="24"/>
  <c r="P26" i="24"/>
  <c r="E26" i="24"/>
  <c r="W24" i="24"/>
  <c r="V24" i="24"/>
  <c r="O24" i="24"/>
  <c r="N24" i="24"/>
  <c r="M24" i="24"/>
  <c r="L24" i="24"/>
  <c r="K24" i="24"/>
  <c r="S24" i="24" s="1"/>
  <c r="J24" i="24"/>
  <c r="R24" i="24" s="1"/>
  <c r="I24" i="24"/>
  <c r="H24" i="24"/>
  <c r="P24" i="24" s="1"/>
  <c r="G24" i="24"/>
  <c r="F24" i="24"/>
  <c r="C24" i="24"/>
  <c r="B24" i="24"/>
  <c r="S23" i="24"/>
  <c r="R23" i="24"/>
  <c r="Q23" i="24"/>
  <c r="P23" i="24"/>
  <c r="E23" i="24"/>
  <c r="U23" i="24" s="1"/>
  <c r="S22" i="24"/>
  <c r="R22" i="24"/>
  <c r="Q22" i="24"/>
  <c r="P22" i="24"/>
  <c r="E22" i="24"/>
  <c r="U21" i="24"/>
  <c r="S21" i="24"/>
  <c r="R21" i="24"/>
  <c r="Q21" i="24"/>
  <c r="P21" i="24"/>
  <c r="E21" i="24"/>
  <c r="T21" i="24" s="1"/>
  <c r="T20" i="24"/>
  <c r="S20" i="24"/>
  <c r="R20" i="24"/>
  <c r="Q20" i="24"/>
  <c r="P20" i="24"/>
  <c r="E20" i="24"/>
  <c r="U20" i="24" s="1"/>
  <c r="S19" i="24"/>
  <c r="R19" i="24"/>
  <c r="Q19" i="24"/>
  <c r="P19" i="24"/>
  <c r="E19" i="24"/>
  <c r="U19" i="24" s="1"/>
  <c r="S18" i="24"/>
  <c r="R18" i="24"/>
  <c r="Q18" i="24"/>
  <c r="P18" i="24"/>
  <c r="E18" i="24"/>
  <c r="U18" i="24" s="1"/>
  <c r="W16" i="24"/>
  <c r="V16" i="24"/>
  <c r="O16" i="24"/>
  <c r="N16" i="24"/>
  <c r="M16" i="24"/>
  <c r="L16" i="24"/>
  <c r="K16" i="24"/>
  <c r="S16" i="24" s="1"/>
  <c r="J16" i="24"/>
  <c r="R16" i="24" s="1"/>
  <c r="I16" i="24"/>
  <c r="H16" i="24"/>
  <c r="G16" i="24"/>
  <c r="F16" i="24"/>
  <c r="C16" i="24"/>
  <c r="B16" i="24"/>
  <c r="E16" i="24" s="1"/>
  <c r="T15" i="24"/>
  <c r="S15" i="24"/>
  <c r="R15" i="24"/>
  <c r="Q15" i="24"/>
  <c r="P15" i="24"/>
  <c r="E15" i="24"/>
  <c r="U15" i="24" s="1"/>
  <c r="S14" i="24"/>
  <c r="R14" i="24"/>
  <c r="Q14" i="24"/>
  <c r="P14" i="24"/>
  <c r="E14" i="24"/>
  <c r="U14" i="24" s="1"/>
  <c r="S13" i="24"/>
  <c r="R13" i="24"/>
  <c r="Q13" i="24"/>
  <c r="P13" i="24"/>
  <c r="E13" i="24"/>
  <c r="U13" i="24" s="1"/>
  <c r="S12" i="24"/>
  <c r="R12" i="24"/>
  <c r="Q12" i="24"/>
  <c r="P12" i="24"/>
  <c r="E12" i="24"/>
  <c r="U12" i="24" s="1"/>
  <c r="S11" i="24"/>
  <c r="R11" i="24"/>
  <c r="Q11" i="24"/>
  <c r="P11" i="24"/>
  <c r="E11" i="24"/>
  <c r="U11" i="24" s="1"/>
  <c r="S10" i="24"/>
  <c r="R10" i="24"/>
  <c r="Q10" i="24"/>
  <c r="P10" i="24"/>
  <c r="E10" i="24"/>
  <c r="U9" i="24"/>
  <c r="S9" i="24"/>
  <c r="R9" i="24"/>
  <c r="Q9" i="24"/>
  <c r="P9" i="24"/>
  <c r="E9" i="24"/>
  <c r="T9" i="24" s="1"/>
  <c r="S93" i="23"/>
  <c r="R93" i="23"/>
  <c r="Q93" i="23"/>
  <c r="P93" i="23"/>
  <c r="E93" i="23"/>
  <c r="U93" i="23" s="1"/>
  <c r="S92" i="23"/>
  <c r="R92" i="23"/>
  <c r="Q92" i="23"/>
  <c r="P92" i="23"/>
  <c r="E92" i="23"/>
  <c r="S91" i="23"/>
  <c r="R91" i="23"/>
  <c r="Q91" i="23"/>
  <c r="P91" i="23"/>
  <c r="E91" i="23"/>
  <c r="U91" i="23" s="1"/>
  <c r="T90" i="23"/>
  <c r="S90" i="23"/>
  <c r="R90" i="23"/>
  <c r="Q90" i="23"/>
  <c r="P90" i="23"/>
  <c r="E90" i="23"/>
  <c r="U90" i="23" s="1"/>
  <c r="U89" i="23"/>
  <c r="S89" i="23"/>
  <c r="R89" i="23"/>
  <c r="Q89" i="23"/>
  <c r="P89" i="23"/>
  <c r="E89" i="23"/>
  <c r="T89" i="23" s="1"/>
  <c r="S88" i="23"/>
  <c r="R88" i="23"/>
  <c r="Q88" i="23"/>
  <c r="P88" i="23"/>
  <c r="E88" i="23"/>
  <c r="U88" i="23" s="1"/>
  <c r="S87" i="23"/>
  <c r="R87" i="23"/>
  <c r="Q87" i="23"/>
  <c r="P87" i="23"/>
  <c r="E87" i="23"/>
  <c r="U87" i="23" s="1"/>
  <c r="U86" i="23"/>
  <c r="T86" i="23"/>
  <c r="S86" i="23"/>
  <c r="R86" i="23"/>
  <c r="Q86" i="23"/>
  <c r="P86" i="23"/>
  <c r="E86" i="23"/>
  <c r="W72" i="23"/>
  <c r="V72" i="23"/>
  <c r="O72" i="23"/>
  <c r="N72" i="23"/>
  <c r="M72" i="23"/>
  <c r="L72" i="23"/>
  <c r="K72" i="23"/>
  <c r="J72" i="23"/>
  <c r="R72" i="23" s="1"/>
  <c r="I72" i="23"/>
  <c r="H72" i="23"/>
  <c r="G72" i="23"/>
  <c r="F72" i="23"/>
  <c r="C72" i="23"/>
  <c r="B72" i="23"/>
  <c r="E72" i="23" s="1"/>
  <c r="W71" i="23"/>
  <c r="V71" i="23"/>
  <c r="O71" i="23"/>
  <c r="N71" i="23"/>
  <c r="M71" i="23"/>
  <c r="L71" i="23"/>
  <c r="K71" i="23"/>
  <c r="J71" i="23"/>
  <c r="R71" i="23" s="1"/>
  <c r="I71" i="23"/>
  <c r="H71" i="23"/>
  <c r="G71" i="23"/>
  <c r="F71" i="23"/>
  <c r="C71" i="23"/>
  <c r="B71" i="23"/>
  <c r="W70" i="23"/>
  <c r="V70" i="23"/>
  <c r="O70" i="23"/>
  <c r="N70" i="23"/>
  <c r="M70" i="23"/>
  <c r="L70" i="23"/>
  <c r="K70" i="23"/>
  <c r="S70" i="23" s="1"/>
  <c r="J70" i="23"/>
  <c r="I70" i="23"/>
  <c r="H70" i="23"/>
  <c r="G70" i="23"/>
  <c r="F70" i="23"/>
  <c r="C70" i="23"/>
  <c r="B70" i="23"/>
  <c r="E70" i="23" s="1"/>
  <c r="S69" i="23"/>
  <c r="R69" i="23"/>
  <c r="Q69" i="23"/>
  <c r="U69" i="23" s="1"/>
  <c r="P69" i="23"/>
  <c r="T69" i="23" s="1"/>
  <c r="E69" i="23"/>
  <c r="W67" i="23"/>
  <c r="V67" i="23"/>
  <c r="O67" i="23"/>
  <c r="N67" i="23"/>
  <c r="M67" i="23"/>
  <c r="L67" i="23"/>
  <c r="K67" i="23"/>
  <c r="J67" i="23"/>
  <c r="I67" i="23"/>
  <c r="H67" i="23"/>
  <c r="G67" i="23"/>
  <c r="F67" i="23"/>
  <c r="C67" i="23"/>
  <c r="B67" i="23"/>
  <c r="E67" i="23" s="1"/>
  <c r="W66" i="23"/>
  <c r="V66" i="23"/>
  <c r="O66" i="23"/>
  <c r="N66" i="23"/>
  <c r="M66" i="23"/>
  <c r="L66" i="23"/>
  <c r="K66" i="23"/>
  <c r="S66" i="23" s="1"/>
  <c r="J66" i="23"/>
  <c r="R66" i="23" s="1"/>
  <c r="I66" i="23"/>
  <c r="H66" i="23"/>
  <c r="G66" i="23"/>
  <c r="F66" i="23"/>
  <c r="C66" i="23"/>
  <c r="B66" i="23"/>
  <c r="S65" i="23"/>
  <c r="R65" i="23"/>
  <c r="Q65" i="23"/>
  <c r="P65" i="23"/>
  <c r="E65" i="23"/>
  <c r="U65" i="23" s="1"/>
  <c r="U64" i="23"/>
  <c r="T64" i="23"/>
  <c r="S64" i="23"/>
  <c r="R64" i="23"/>
  <c r="Q64" i="23"/>
  <c r="P64" i="23"/>
  <c r="E64" i="23"/>
  <c r="U63" i="23"/>
  <c r="T63" i="23"/>
  <c r="S63" i="23"/>
  <c r="R63" i="23"/>
  <c r="Q63" i="23"/>
  <c r="P63" i="23"/>
  <c r="E63" i="23"/>
  <c r="S62" i="23"/>
  <c r="R62" i="23"/>
  <c r="Q62" i="23"/>
  <c r="P62" i="23"/>
  <c r="E62" i="23"/>
  <c r="U62" i="23" s="1"/>
  <c r="S61" i="23"/>
  <c r="R61" i="23"/>
  <c r="Q61" i="23"/>
  <c r="P61" i="23"/>
  <c r="E61" i="23"/>
  <c r="U61" i="23" s="1"/>
  <c r="V59" i="23"/>
  <c r="O59" i="23"/>
  <c r="N59" i="23"/>
  <c r="M59" i="23"/>
  <c r="L59" i="23"/>
  <c r="K59" i="23"/>
  <c r="S59" i="23" s="1"/>
  <c r="J59" i="23"/>
  <c r="R59" i="23" s="1"/>
  <c r="I59" i="23"/>
  <c r="H59" i="23"/>
  <c r="P59" i="23" s="1"/>
  <c r="G59" i="23"/>
  <c r="F59" i="23"/>
  <c r="C59" i="23"/>
  <c r="B59" i="23"/>
  <c r="S58" i="23"/>
  <c r="R58" i="23"/>
  <c r="Q58" i="23"/>
  <c r="P58" i="23"/>
  <c r="E58" i="23"/>
  <c r="U58" i="23" s="1"/>
  <c r="S57" i="23"/>
  <c r="R57" i="23"/>
  <c r="Q57" i="23"/>
  <c r="P57" i="23"/>
  <c r="E57" i="23"/>
  <c r="U57" i="23" s="1"/>
  <c r="U56" i="23"/>
  <c r="S56" i="23"/>
  <c r="R56" i="23"/>
  <c r="Q56" i="23"/>
  <c r="P56" i="23"/>
  <c r="E56" i="23"/>
  <c r="T56" i="23" s="1"/>
  <c r="U55" i="23"/>
  <c r="T55" i="23"/>
  <c r="S55" i="23"/>
  <c r="R55" i="23"/>
  <c r="Q55" i="23"/>
  <c r="P55" i="23"/>
  <c r="E55" i="23"/>
  <c r="W53" i="23"/>
  <c r="V53" i="23"/>
  <c r="O53" i="23"/>
  <c r="N53" i="23"/>
  <c r="M53" i="23"/>
  <c r="L53" i="23"/>
  <c r="K53" i="23"/>
  <c r="S53" i="23" s="1"/>
  <c r="J53" i="23"/>
  <c r="R53" i="23" s="1"/>
  <c r="I53" i="23"/>
  <c r="H53" i="23"/>
  <c r="G53" i="23"/>
  <c r="F53" i="23"/>
  <c r="C53" i="23"/>
  <c r="B53" i="23"/>
  <c r="S52" i="23"/>
  <c r="R52" i="23"/>
  <c r="Q52" i="23"/>
  <c r="P52" i="23"/>
  <c r="E52" i="23"/>
  <c r="U52" i="23" s="1"/>
  <c r="S51" i="23"/>
  <c r="R51" i="23"/>
  <c r="Q51" i="23"/>
  <c r="P51" i="23"/>
  <c r="E51" i="23"/>
  <c r="U50" i="23"/>
  <c r="S50" i="23"/>
  <c r="R50" i="23"/>
  <c r="Q50" i="23"/>
  <c r="P50" i="23"/>
  <c r="E50" i="23"/>
  <c r="T50" i="23" s="1"/>
  <c r="T49" i="23"/>
  <c r="S49" i="23"/>
  <c r="R49" i="23"/>
  <c r="Q49" i="23"/>
  <c r="P49" i="23"/>
  <c r="E49" i="23"/>
  <c r="U49" i="23" s="1"/>
  <c r="S48" i="23"/>
  <c r="R48" i="23"/>
  <c r="Q48" i="23"/>
  <c r="P48" i="23"/>
  <c r="E48" i="23"/>
  <c r="U48" i="23" s="1"/>
  <c r="S47" i="23"/>
  <c r="R47" i="23"/>
  <c r="Q47" i="23"/>
  <c r="P47" i="23"/>
  <c r="E47" i="23"/>
  <c r="U47" i="23" s="1"/>
  <c r="U46" i="23"/>
  <c r="T46" i="23"/>
  <c r="S46" i="23"/>
  <c r="R46" i="23"/>
  <c r="Q46" i="23"/>
  <c r="P46" i="23"/>
  <c r="E46" i="23"/>
  <c r="T45" i="23"/>
  <c r="S45" i="23"/>
  <c r="R45" i="23"/>
  <c r="Q45" i="23"/>
  <c r="P45" i="23"/>
  <c r="E45" i="23"/>
  <c r="U45" i="23" s="1"/>
  <c r="S44" i="23"/>
  <c r="R44" i="23"/>
  <c r="Q44" i="23"/>
  <c r="P44" i="23"/>
  <c r="E44" i="23"/>
  <c r="U44" i="23" s="1"/>
  <c r="S43" i="23"/>
  <c r="R43" i="23"/>
  <c r="Q43" i="23"/>
  <c r="P43" i="23"/>
  <c r="E43" i="23"/>
  <c r="U42" i="23"/>
  <c r="S42" i="23"/>
  <c r="R42" i="23"/>
  <c r="Q42" i="23"/>
  <c r="P42" i="23"/>
  <c r="E42" i="23"/>
  <c r="T42" i="23" s="1"/>
  <c r="W40" i="23"/>
  <c r="V40" i="23"/>
  <c r="O40" i="23"/>
  <c r="N40" i="23"/>
  <c r="M40" i="23"/>
  <c r="L40" i="23"/>
  <c r="K40" i="23"/>
  <c r="S40" i="23" s="1"/>
  <c r="J40" i="23"/>
  <c r="R40" i="23" s="1"/>
  <c r="I40" i="23"/>
  <c r="Q40" i="23" s="1"/>
  <c r="H40" i="23"/>
  <c r="P40" i="23" s="1"/>
  <c r="G40" i="23"/>
  <c r="F40" i="23"/>
  <c r="C40" i="23"/>
  <c r="B40" i="23"/>
  <c r="S39" i="23"/>
  <c r="R39" i="23"/>
  <c r="Q39" i="23"/>
  <c r="P39" i="23"/>
  <c r="E39" i="23"/>
  <c r="U39" i="23" s="1"/>
  <c r="S38" i="23"/>
  <c r="R38" i="23"/>
  <c r="Q38" i="23"/>
  <c r="P38" i="23"/>
  <c r="E38" i="23"/>
  <c r="U38" i="23" s="1"/>
  <c r="S37" i="23"/>
  <c r="R37" i="23"/>
  <c r="Q37" i="23"/>
  <c r="P37" i="23"/>
  <c r="E37" i="23"/>
  <c r="S36" i="23"/>
  <c r="R36" i="23"/>
  <c r="Q36" i="23"/>
  <c r="P36" i="23"/>
  <c r="E36" i="23"/>
  <c r="U36" i="23" s="1"/>
  <c r="S35" i="23"/>
  <c r="R35" i="23"/>
  <c r="Q35" i="23"/>
  <c r="P35" i="23"/>
  <c r="E35" i="23"/>
  <c r="W33" i="23"/>
  <c r="V33" i="23"/>
  <c r="O33" i="23"/>
  <c r="N33" i="23"/>
  <c r="M33" i="23"/>
  <c r="L33" i="23"/>
  <c r="K33" i="23"/>
  <c r="S33" i="23" s="1"/>
  <c r="J33" i="23"/>
  <c r="I33" i="23"/>
  <c r="H33" i="23"/>
  <c r="G33" i="23"/>
  <c r="F33" i="23"/>
  <c r="C33" i="23"/>
  <c r="B33" i="23"/>
  <c r="S32" i="23"/>
  <c r="R32" i="23"/>
  <c r="Q32" i="23"/>
  <c r="P32" i="23"/>
  <c r="E32" i="23"/>
  <c r="W30" i="23"/>
  <c r="V30" i="23"/>
  <c r="O30" i="23"/>
  <c r="N30" i="23"/>
  <c r="M30" i="23"/>
  <c r="L30" i="23"/>
  <c r="K30" i="23"/>
  <c r="S30" i="23" s="1"/>
  <c r="J30" i="23"/>
  <c r="R30" i="23" s="1"/>
  <c r="I30" i="23"/>
  <c r="H30" i="23"/>
  <c r="P30" i="23" s="1"/>
  <c r="G30" i="23"/>
  <c r="F30" i="23"/>
  <c r="C30" i="23"/>
  <c r="B30" i="23"/>
  <c r="E30" i="23" s="1"/>
  <c r="S29" i="23"/>
  <c r="R29" i="23"/>
  <c r="Q29" i="23"/>
  <c r="P29" i="23"/>
  <c r="E29" i="23"/>
  <c r="U29" i="23" s="1"/>
  <c r="S28" i="23"/>
  <c r="R28" i="23"/>
  <c r="Q28" i="23"/>
  <c r="P28" i="23"/>
  <c r="E28" i="23"/>
  <c r="U27" i="23"/>
  <c r="S27" i="23"/>
  <c r="R27" i="23"/>
  <c r="Q27" i="23"/>
  <c r="P27" i="23"/>
  <c r="E27" i="23"/>
  <c r="T27" i="23" s="1"/>
  <c r="T26" i="23"/>
  <c r="S26" i="23"/>
  <c r="R26" i="23"/>
  <c r="Q26" i="23"/>
  <c r="P26" i="23"/>
  <c r="E26" i="23"/>
  <c r="U26" i="23" s="1"/>
  <c r="W24" i="23"/>
  <c r="V24" i="23"/>
  <c r="O24" i="23"/>
  <c r="N24" i="23"/>
  <c r="M24" i="23"/>
  <c r="L24" i="23"/>
  <c r="K24" i="23"/>
  <c r="S24" i="23" s="1"/>
  <c r="J24" i="23"/>
  <c r="R24" i="23" s="1"/>
  <c r="I24" i="23"/>
  <c r="H24" i="23"/>
  <c r="G24" i="23"/>
  <c r="F24" i="23"/>
  <c r="C24" i="23"/>
  <c r="B24" i="23"/>
  <c r="E24" i="23" s="1"/>
  <c r="T23" i="23"/>
  <c r="S23" i="23"/>
  <c r="R23" i="23"/>
  <c r="Q23" i="23"/>
  <c r="P23" i="23"/>
  <c r="E23" i="23"/>
  <c r="U23" i="23" s="1"/>
  <c r="S22" i="23"/>
  <c r="R22" i="23"/>
  <c r="Q22" i="23"/>
  <c r="P22" i="23"/>
  <c r="E22" i="23"/>
  <c r="U22" i="23" s="1"/>
  <c r="S21" i="23"/>
  <c r="R21" i="23"/>
  <c r="Q21" i="23"/>
  <c r="P21" i="23"/>
  <c r="E21" i="23"/>
  <c r="U21" i="23" s="1"/>
  <c r="S20" i="23"/>
  <c r="R20" i="23"/>
  <c r="Q20" i="23"/>
  <c r="P20" i="23"/>
  <c r="E20" i="23"/>
  <c r="U20" i="23" s="1"/>
  <c r="S19" i="23"/>
  <c r="R19" i="23"/>
  <c r="Q19" i="23"/>
  <c r="P19" i="23"/>
  <c r="E19" i="23"/>
  <c r="U19" i="23" s="1"/>
  <c r="S18" i="23"/>
  <c r="R18" i="23"/>
  <c r="Q18" i="23"/>
  <c r="P18" i="23"/>
  <c r="E18" i="23"/>
  <c r="U18" i="23" s="1"/>
  <c r="W16" i="23"/>
  <c r="V16" i="23"/>
  <c r="O16" i="23"/>
  <c r="N16" i="23"/>
  <c r="M16" i="23"/>
  <c r="L16" i="23"/>
  <c r="K16" i="23"/>
  <c r="S16" i="23" s="1"/>
  <c r="J16" i="23"/>
  <c r="I16" i="23"/>
  <c r="H16" i="23"/>
  <c r="G16" i="23"/>
  <c r="F16" i="23"/>
  <c r="C16" i="23"/>
  <c r="B16" i="23"/>
  <c r="E16" i="23" s="1"/>
  <c r="S15" i="23"/>
  <c r="R15" i="23"/>
  <c r="Q15" i="23"/>
  <c r="P15" i="23"/>
  <c r="E15" i="23"/>
  <c r="U15" i="23" s="1"/>
  <c r="S14" i="23"/>
  <c r="R14" i="23"/>
  <c r="Q14" i="23"/>
  <c r="P14" i="23"/>
  <c r="E14" i="23"/>
  <c r="U14" i="23" s="1"/>
  <c r="S13" i="23"/>
  <c r="R13" i="23"/>
  <c r="Q13" i="23"/>
  <c r="P13" i="23"/>
  <c r="E13" i="23"/>
  <c r="U13" i="23" s="1"/>
  <c r="S12" i="23"/>
  <c r="R12" i="23"/>
  <c r="Q12" i="23"/>
  <c r="P12" i="23"/>
  <c r="E12" i="23"/>
  <c r="U12" i="23" s="1"/>
  <c r="S11" i="23"/>
  <c r="R11" i="23"/>
  <c r="Q11" i="23"/>
  <c r="P11" i="23"/>
  <c r="E11" i="23"/>
  <c r="U11" i="23" s="1"/>
  <c r="S10" i="23"/>
  <c r="R10" i="23"/>
  <c r="Q10" i="23"/>
  <c r="U10" i="23" s="1"/>
  <c r="P10" i="23"/>
  <c r="T10" i="23" s="1"/>
  <c r="E10" i="23"/>
  <c r="S9" i="23"/>
  <c r="R9" i="23"/>
  <c r="Q9" i="23"/>
  <c r="P9" i="23"/>
  <c r="E9" i="23"/>
  <c r="U9" i="23" s="1"/>
  <c r="S93" i="22"/>
  <c r="R93" i="22"/>
  <c r="Q93" i="22"/>
  <c r="P93" i="22"/>
  <c r="E93" i="22"/>
  <c r="S92" i="22"/>
  <c r="R92" i="22"/>
  <c r="Q92" i="22"/>
  <c r="P92" i="22"/>
  <c r="E92" i="22"/>
  <c r="U92" i="22" s="1"/>
  <c r="S91" i="22"/>
  <c r="R91" i="22"/>
  <c r="Q91" i="22"/>
  <c r="P91" i="22"/>
  <c r="E91" i="22"/>
  <c r="U91" i="22" s="1"/>
  <c r="S90" i="22"/>
  <c r="R90" i="22"/>
  <c r="Q90" i="22"/>
  <c r="P90" i="22"/>
  <c r="E90" i="22"/>
  <c r="U90" i="22" s="1"/>
  <c r="S89" i="22"/>
  <c r="R89" i="22"/>
  <c r="Q89" i="22"/>
  <c r="P89" i="22"/>
  <c r="E89" i="22"/>
  <c r="U89" i="22" s="1"/>
  <c r="S88" i="22"/>
  <c r="R88" i="22"/>
  <c r="Q88" i="22"/>
  <c r="P88" i="22"/>
  <c r="E88" i="22"/>
  <c r="U88" i="22" s="1"/>
  <c r="T87" i="22"/>
  <c r="S87" i="22"/>
  <c r="R87" i="22"/>
  <c r="Q87" i="22"/>
  <c r="P87" i="22"/>
  <c r="E87" i="22"/>
  <c r="U87" i="22" s="1"/>
  <c r="S86" i="22"/>
  <c r="R86" i="22"/>
  <c r="Q86" i="22"/>
  <c r="P86" i="22"/>
  <c r="E86" i="22"/>
  <c r="U86" i="22" s="1"/>
  <c r="W72" i="22"/>
  <c r="V72" i="22"/>
  <c r="O72" i="22"/>
  <c r="N72" i="22"/>
  <c r="M72" i="22"/>
  <c r="L72" i="22"/>
  <c r="K72" i="22"/>
  <c r="J72" i="22"/>
  <c r="I72" i="22"/>
  <c r="H72" i="22"/>
  <c r="G72" i="22"/>
  <c r="F72" i="22"/>
  <c r="C72" i="22"/>
  <c r="B72" i="22"/>
  <c r="W71" i="22"/>
  <c r="V71" i="22"/>
  <c r="O71" i="22"/>
  <c r="N71" i="22"/>
  <c r="M71" i="22"/>
  <c r="L71" i="22"/>
  <c r="K71" i="22"/>
  <c r="S71" i="22" s="1"/>
  <c r="J71" i="22"/>
  <c r="I71" i="22"/>
  <c r="H71" i="22"/>
  <c r="G71" i="22"/>
  <c r="F71" i="22"/>
  <c r="C71" i="22"/>
  <c r="B71" i="22"/>
  <c r="E71" i="22" s="1"/>
  <c r="W70" i="22"/>
  <c r="V70" i="22"/>
  <c r="O70" i="22"/>
  <c r="N70" i="22"/>
  <c r="M70" i="22"/>
  <c r="L70" i="22"/>
  <c r="K70" i="22"/>
  <c r="S70" i="22" s="1"/>
  <c r="J70" i="22"/>
  <c r="R70" i="22" s="1"/>
  <c r="I70" i="22"/>
  <c r="Q70" i="22" s="1"/>
  <c r="H70" i="22"/>
  <c r="G70" i="22"/>
  <c r="F70" i="22"/>
  <c r="C70" i="22"/>
  <c r="B70" i="22"/>
  <c r="E70" i="22" s="1"/>
  <c r="S69" i="22"/>
  <c r="R69" i="22"/>
  <c r="Q69" i="22"/>
  <c r="U69" i="22" s="1"/>
  <c r="P69" i="22"/>
  <c r="T69" i="22" s="1"/>
  <c r="E69" i="22"/>
  <c r="W67" i="22"/>
  <c r="V67" i="22"/>
  <c r="O67" i="22"/>
  <c r="N67" i="22"/>
  <c r="M67" i="22"/>
  <c r="L67" i="22"/>
  <c r="K67" i="22"/>
  <c r="S67" i="22" s="1"/>
  <c r="J67" i="22"/>
  <c r="I67" i="22"/>
  <c r="H67" i="22"/>
  <c r="G67" i="22"/>
  <c r="F67" i="22"/>
  <c r="C67" i="22"/>
  <c r="B67" i="22"/>
  <c r="W66" i="22"/>
  <c r="V66" i="22"/>
  <c r="O66" i="22"/>
  <c r="N66" i="22"/>
  <c r="M66" i="22"/>
  <c r="L66" i="22"/>
  <c r="K66" i="22"/>
  <c r="S66" i="22" s="1"/>
  <c r="J66" i="22"/>
  <c r="R66" i="22" s="1"/>
  <c r="I66" i="22"/>
  <c r="Q66" i="22" s="1"/>
  <c r="H66" i="22"/>
  <c r="G66" i="22"/>
  <c r="F66" i="22"/>
  <c r="C66" i="22"/>
  <c r="B66" i="22"/>
  <c r="E66" i="22" s="1"/>
  <c r="U65" i="22"/>
  <c r="T65" i="22"/>
  <c r="S65" i="22"/>
  <c r="R65" i="22"/>
  <c r="Q65" i="22"/>
  <c r="P65" i="22"/>
  <c r="E65" i="22"/>
  <c r="U64" i="22"/>
  <c r="T64" i="22"/>
  <c r="S64" i="22"/>
  <c r="R64" i="22"/>
  <c r="Q64" i="22"/>
  <c r="P64" i="22"/>
  <c r="E64" i="22"/>
  <c r="T63" i="22"/>
  <c r="S63" i="22"/>
  <c r="R63" i="22"/>
  <c r="Q63" i="22"/>
  <c r="P63" i="22"/>
  <c r="E63" i="22"/>
  <c r="U63" i="22" s="1"/>
  <c r="S62" i="22"/>
  <c r="R62" i="22"/>
  <c r="Q62" i="22"/>
  <c r="P62" i="22"/>
  <c r="E62" i="22"/>
  <c r="U62" i="22" s="1"/>
  <c r="T61" i="22"/>
  <c r="S61" i="22"/>
  <c r="R61" i="22"/>
  <c r="Q61" i="22"/>
  <c r="P61" i="22"/>
  <c r="E61" i="22"/>
  <c r="U61" i="22" s="1"/>
  <c r="V59" i="22"/>
  <c r="O59" i="22"/>
  <c r="N59" i="22"/>
  <c r="M59" i="22"/>
  <c r="L59" i="22"/>
  <c r="K59" i="22"/>
  <c r="S59" i="22" s="1"/>
  <c r="J59" i="22"/>
  <c r="R59" i="22" s="1"/>
  <c r="I59" i="22"/>
  <c r="H59" i="22"/>
  <c r="G59" i="22"/>
  <c r="F59" i="22"/>
  <c r="C59" i="22"/>
  <c r="B59" i="22"/>
  <c r="E59" i="22" s="1"/>
  <c r="S58" i="22"/>
  <c r="R58" i="22"/>
  <c r="Q58" i="22"/>
  <c r="P58" i="22"/>
  <c r="E58" i="22"/>
  <c r="U58" i="22" s="1"/>
  <c r="S57" i="22"/>
  <c r="R57" i="22"/>
  <c r="Q57" i="22"/>
  <c r="P57" i="22"/>
  <c r="E57" i="22"/>
  <c r="U57" i="22" s="1"/>
  <c r="T56" i="22"/>
  <c r="S56" i="22"/>
  <c r="R56" i="22"/>
  <c r="Q56" i="22"/>
  <c r="P56" i="22"/>
  <c r="E56" i="22"/>
  <c r="U56" i="22" s="1"/>
  <c r="T55" i="22"/>
  <c r="S55" i="22"/>
  <c r="R55" i="22"/>
  <c r="Q55" i="22"/>
  <c r="P55" i="22"/>
  <c r="E55" i="22"/>
  <c r="U55" i="22" s="1"/>
  <c r="W53" i="22"/>
  <c r="V53" i="22"/>
  <c r="O53" i="22"/>
  <c r="N53" i="22"/>
  <c r="M53" i="22"/>
  <c r="L53" i="22"/>
  <c r="K53" i="22"/>
  <c r="S53" i="22" s="1"/>
  <c r="J53" i="22"/>
  <c r="R53" i="22" s="1"/>
  <c r="I53" i="22"/>
  <c r="H53" i="22"/>
  <c r="G53" i="22"/>
  <c r="F53" i="22"/>
  <c r="C53" i="22"/>
  <c r="B53" i="22"/>
  <c r="U52" i="22"/>
  <c r="S52" i="22"/>
  <c r="R52" i="22"/>
  <c r="Q52" i="22"/>
  <c r="P52" i="22"/>
  <c r="E52" i="22"/>
  <c r="T52" i="22" s="1"/>
  <c r="U51" i="22"/>
  <c r="T51" i="22"/>
  <c r="S51" i="22"/>
  <c r="R51" i="22"/>
  <c r="Q51" i="22"/>
  <c r="P51" i="22"/>
  <c r="E51" i="22"/>
  <c r="S50" i="22"/>
  <c r="R50" i="22"/>
  <c r="Q50" i="22"/>
  <c r="P50" i="22"/>
  <c r="E50" i="22"/>
  <c r="U50" i="22" s="1"/>
  <c r="S49" i="22"/>
  <c r="R49" i="22"/>
  <c r="Q49" i="22"/>
  <c r="P49" i="22"/>
  <c r="E49" i="22"/>
  <c r="U49" i="22" s="1"/>
  <c r="T48" i="22"/>
  <c r="S48" i="22"/>
  <c r="R48" i="22"/>
  <c r="Q48" i="22"/>
  <c r="P48" i="22"/>
  <c r="E48" i="22"/>
  <c r="U48" i="22" s="1"/>
  <c r="S47" i="22"/>
  <c r="R47" i="22"/>
  <c r="Q47" i="22"/>
  <c r="P47" i="22"/>
  <c r="E47" i="22"/>
  <c r="U47" i="22" s="1"/>
  <c r="S46" i="22"/>
  <c r="R46" i="22"/>
  <c r="Q46" i="22"/>
  <c r="P46" i="22"/>
  <c r="E46" i="22"/>
  <c r="S45" i="22"/>
  <c r="R45" i="22"/>
  <c r="Q45" i="22"/>
  <c r="P45" i="22"/>
  <c r="E45" i="22"/>
  <c r="U45" i="22" s="1"/>
  <c r="U44" i="22"/>
  <c r="T44" i="22"/>
  <c r="S44" i="22"/>
  <c r="R44" i="22"/>
  <c r="Q44" i="22"/>
  <c r="P44" i="22"/>
  <c r="E44" i="22"/>
  <c r="T43" i="22"/>
  <c r="S43" i="22"/>
  <c r="R43" i="22"/>
  <c r="Q43" i="22"/>
  <c r="P43" i="22"/>
  <c r="E43" i="22"/>
  <c r="U43" i="22" s="1"/>
  <c r="S42" i="22"/>
  <c r="R42" i="22"/>
  <c r="Q42" i="22"/>
  <c r="P42" i="22"/>
  <c r="E42" i="22"/>
  <c r="U42" i="22" s="1"/>
  <c r="W40" i="22"/>
  <c r="V40" i="22"/>
  <c r="O40" i="22"/>
  <c r="N40" i="22"/>
  <c r="M40" i="22"/>
  <c r="L40" i="22"/>
  <c r="K40" i="22"/>
  <c r="S40" i="22" s="1"/>
  <c r="J40" i="22"/>
  <c r="R40" i="22" s="1"/>
  <c r="I40" i="22"/>
  <c r="H40" i="22"/>
  <c r="G40" i="22"/>
  <c r="F40" i="22"/>
  <c r="C40" i="22"/>
  <c r="B40" i="22"/>
  <c r="U39" i="22"/>
  <c r="S39" i="22"/>
  <c r="R39" i="22"/>
  <c r="Q39" i="22"/>
  <c r="P39" i="22"/>
  <c r="E39" i="22"/>
  <c r="T39" i="22" s="1"/>
  <c r="U38" i="22"/>
  <c r="T38" i="22"/>
  <c r="S38" i="22"/>
  <c r="R38" i="22"/>
  <c r="Q38" i="22"/>
  <c r="P38" i="22"/>
  <c r="E38" i="22"/>
  <c r="T37" i="22"/>
  <c r="S37" i="22"/>
  <c r="R37" i="22"/>
  <c r="Q37" i="22"/>
  <c r="P37" i="22"/>
  <c r="E37" i="22"/>
  <c r="U37" i="22" s="1"/>
  <c r="S36" i="22"/>
  <c r="R36" i="22"/>
  <c r="Q36" i="22"/>
  <c r="P36" i="22"/>
  <c r="E36" i="22"/>
  <c r="U36" i="22" s="1"/>
  <c r="T35" i="22"/>
  <c r="S35" i="22"/>
  <c r="R35" i="22"/>
  <c r="Q35" i="22"/>
  <c r="P35" i="22"/>
  <c r="E35" i="22"/>
  <c r="U35" i="22" s="1"/>
  <c r="W33" i="22"/>
  <c r="V33" i="22"/>
  <c r="O33" i="22"/>
  <c r="N33" i="22"/>
  <c r="M33" i="22"/>
  <c r="L33" i="22"/>
  <c r="K33" i="22"/>
  <c r="S33" i="22" s="1"/>
  <c r="J33" i="22"/>
  <c r="R33" i="22" s="1"/>
  <c r="I33" i="22"/>
  <c r="Q33" i="22" s="1"/>
  <c r="H33" i="22"/>
  <c r="G33" i="22"/>
  <c r="F33" i="22"/>
  <c r="C33" i="22"/>
  <c r="B33" i="22"/>
  <c r="E33" i="22" s="1"/>
  <c r="S32" i="22"/>
  <c r="R32" i="22"/>
  <c r="Q32" i="22"/>
  <c r="P32" i="22"/>
  <c r="T32" i="22" s="1"/>
  <c r="E32" i="22"/>
  <c r="W30" i="22"/>
  <c r="V30" i="22"/>
  <c r="O30" i="22"/>
  <c r="N30" i="22"/>
  <c r="M30" i="22"/>
  <c r="L30" i="22"/>
  <c r="K30" i="22"/>
  <c r="S30" i="22" s="1"/>
  <c r="J30" i="22"/>
  <c r="R30" i="22" s="1"/>
  <c r="I30" i="22"/>
  <c r="H30" i="22"/>
  <c r="G30" i="22"/>
  <c r="F30" i="22"/>
  <c r="C30" i="22"/>
  <c r="B30" i="22"/>
  <c r="S29" i="22"/>
  <c r="R29" i="22"/>
  <c r="Q29" i="22"/>
  <c r="P29" i="22"/>
  <c r="E29" i="22"/>
  <c r="T28" i="22"/>
  <c r="S28" i="22"/>
  <c r="R28" i="22"/>
  <c r="Q28" i="22"/>
  <c r="P28" i="22"/>
  <c r="E28" i="22"/>
  <c r="U28" i="22" s="1"/>
  <c r="T27" i="22"/>
  <c r="S27" i="22"/>
  <c r="R27" i="22"/>
  <c r="Q27" i="22"/>
  <c r="P27" i="22"/>
  <c r="E27" i="22"/>
  <c r="U27" i="22" s="1"/>
  <c r="S26" i="22"/>
  <c r="R26" i="22"/>
  <c r="Q26" i="22"/>
  <c r="P26" i="22"/>
  <c r="E26" i="22"/>
  <c r="U26" i="22" s="1"/>
  <c r="W24" i="22"/>
  <c r="V24" i="22"/>
  <c r="O24" i="22"/>
  <c r="N24" i="22"/>
  <c r="M24" i="22"/>
  <c r="L24" i="22"/>
  <c r="K24" i="22"/>
  <c r="S24" i="22" s="1"/>
  <c r="J24" i="22"/>
  <c r="R24" i="22" s="1"/>
  <c r="I24" i="22"/>
  <c r="H24" i="22"/>
  <c r="G24" i="22"/>
  <c r="F24" i="22"/>
  <c r="C24" i="22"/>
  <c r="E24" i="22" s="1"/>
  <c r="B24" i="22"/>
  <c r="S23" i="22"/>
  <c r="R23" i="22"/>
  <c r="Q23" i="22"/>
  <c r="P23" i="22"/>
  <c r="E23" i="22"/>
  <c r="S22" i="22"/>
  <c r="R22" i="22"/>
  <c r="Q22" i="22"/>
  <c r="P22" i="22"/>
  <c r="E22" i="22"/>
  <c r="U22" i="22" s="1"/>
  <c r="S21" i="22"/>
  <c r="R21" i="22"/>
  <c r="Q21" i="22"/>
  <c r="P21" i="22"/>
  <c r="E21" i="22"/>
  <c r="U21" i="22" s="1"/>
  <c r="S20" i="22"/>
  <c r="R20" i="22"/>
  <c r="Q20" i="22"/>
  <c r="P20" i="22"/>
  <c r="E20" i="22"/>
  <c r="T20" i="22" s="1"/>
  <c r="S19" i="22"/>
  <c r="R19" i="22"/>
  <c r="Q19" i="22"/>
  <c r="P19" i="22"/>
  <c r="E19" i="22"/>
  <c r="S18" i="22"/>
  <c r="R18" i="22"/>
  <c r="Q18" i="22"/>
  <c r="P18" i="22"/>
  <c r="E18" i="22"/>
  <c r="U18" i="22" s="1"/>
  <c r="W16" i="22"/>
  <c r="V16" i="22"/>
  <c r="O16" i="22"/>
  <c r="N16" i="22"/>
  <c r="M16" i="22"/>
  <c r="L16" i="22"/>
  <c r="K16" i="22"/>
  <c r="S16" i="22" s="1"/>
  <c r="J16" i="22"/>
  <c r="R16" i="22" s="1"/>
  <c r="I16" i="22"/>
  <c r="Q16" i="22" s="1"/>
  <c r="H16" i="22"/>
  <c r="P16" i="22" s="1"/>
  <c r="G16" i="22"/>
  <c r="F16" i="22"/>
  <c r="C16" i="22"/>
  <c r="B16" i="22"/>
  <c r="E16" i="22" s="1"/>
  <c r="S15" i="22"/>
  <c r="R15" i="22"/>
  <c r="Q15" i="22"/>
  <c r="P15" i="22"/>
  <c r="E15" i="22"/>
  <c r="T15" i="22" s="1"/>
  <c r="S14" i="22"/>
  <c r="R14" i="22"/>
  <c r="Q14" i="22"/>
  <c r="P14" i="22"/>
  <c r="E14" i="22"/>
  <c r="U14" i="22" s="1"/>
  <c r="T13" i="22"/>
  <c r="S13" i="22"/>
  <c r="R13" i="22"/>
  <c r="Q13" i="22"/>
  <c r="P13" i="22"/>
  <c r="E13" i="22"/>
  <c r="U13" i="22" s="1"/>
  <c r="S12" i="22"/>
  <c r="R12" i="22"/>
  <c r="Q12" i="22"/>
  <c r="P12" i="22"/>
  <c r="E12" i="22"/>
  <c r="U12" i="22" s="1"/>
  <c r="S11" i="22"/>
  <c r="R11" i="22"/>
  <c r="Q11" i="22"/>
  <c r="P11" i="22"/>
  <c r="E11" i="22"/>
  <c r="T11" i="22" s="1"/>
  <c r="S10" i="22"/>
  <c r="R10" i="22"/>
  <c r="Q10" i="22"/>
  <c r="P10" i="22"/>
  <c r="T10" i="22" s="1"/>
  <c r="E10" i="22"/>
  <c r="T9" i="22"/>
  <c r="S9" i="22"/>
  <c r="R9" i="22"/>
  <c r="Q9" i="22"/>
  <c r="P9" i="22"/>
  <c r="E9" i="22"/>
  <c r="U9" i="22" s="1"/>
  <c r="S93" i="21"/>
  <c r="R93" i="21"/>
  <c r="Q93" i="21"/>
  <c r="P93" i="21"/>
  <c r="E93" i="21"/>
  <c r="U93" i="21" s="1"/>
  <c r="S92" i="21"/>
  <c r="R92" i="21"/>
  <c r="Q92" i="21"/>
  <c r="P92" i="21"/>
  <c r="E92" i="21"/>
  <c r="T91" i="21"/>
  <c r="S91" i="21"/>
  <c r="R91" i="21"/>
  <c r="Q91" i="21"/>
  <c r="P91" i="21"/>
  <c r="E91" i="21"/>
  <c r="U91" i="21" s="1"/>
  <c r="T90" i="21"/>
  <c r="S90" i="21"/>
  <c r="R90" i="21"/>
  <c r="Q90" i="21"/>
  <c r="P90" i="21"/>
  <c r="E90" i="21"/>
  <c r="U90" i="21" s="1"/>
  <c r="S89" i="21"/>
  <c r="R89" i="21"/>
  <c r="Q89" i="21"/>
  <c r="P89" i="21"/>
  <c r="E89" i="21"/>
  <c r="U89" i="21" s="1"/>
  <c r="S88" i="21"/>
  <c r="R88" i="21"/>
  <c r="Q88" i="21"/>
  <c r="P88" i="21"/>
  <c r="E88" i="21"/>
  <c r="T87" i="21"/>
  <c r="S87" i="21"/>
  <c r="R87" i="21"/>
  <c r="Q87" i="21"/>
  <c r="P87" i="21"/>
  <c r="E87" i="21"/>
  <c r="U87" i="21" s="1"/>
  <c r="T86" i="21"/>
  <c r="S86" i="21"/>
  <c r="R86" i="21"/>
  <c r="Q86" i="21"/>
  <c r="P86" i="21"/>
  <c r="E86" i="21"/>
  <c r="U86" i="21" s="1"/>
  <c r="W72" i="21"/>
  <c r="V72" i="21"/>
  <c r="O72" i="21"/>
  <c r="N72" i="21"/>
  <c r="M72" i="21"/>
  <c r="L72" i="21"/>
  <c r="K72" i="21"/>
  <c r="J72" i="21"/>
  <c r="R72" i="21" s="1"/>
  <c r="I72" i="21"/>
  <c r="H72" i="21"/>
  <c r="G72" i="21"/>
  <c r="F72" i="21"/>
  <c r="C72" i="21"/>
  <c r="B72" i="21"/>
  <c r="W71" i="21"/>
  <c r="V71" i="21"/>
  <c r="O71" i="21"/>
  <c r="N71" i="21"/>
  <c r="M71" i="21"/>
  <c r="L71" i="21"/>
  <c r="K71" i="21"/>
  <c r="S71" i="21" s="1"/>
  <c r="J71" i="21"/>
  <c r="R71" i="21" s="1"/>
  <c r="I71" i="21"/>
  <c r="H71" i="21"/>
  <c r="G71" i="21"/>
  <c r="F71" i="21"/>
  <c r="E71" i="21"/>
  <c r="C71" i="21"/>
  <c r="B71" i="21"/>
  <c r="W70" i="21"/>
  <c r="V70" i="21"/>
  <c r="O70" i="21"/>
  <c r="N70" i="21"/>
  <c r="M70" i="21"/>
  <c r="L70" i="21"/>
  <c r="K70" i="21"/>
  <c r="S70" i="21" s="1"/>
  <c r="J70" i="21"/>
  <c r="I70" i="21"/>
  <c r="Q70" i="21" s="1"/>
  <c r="H70" i="21"/>
  <c r="G70" i="21"/>
  <c r="F70" i="21"/>
  <c r="C70" i="21"/>
  <c r="B70" i="21"/>
  <c r="E70" i="21" s="1"/>
  <c r="S69" i="21"/>
  <c r="R69" i="21"/>
  <c r="Q69" i="21"/>
  <c r="P69" i="21"/>
  <c r="E69" i="21"/>
  <c r="U69" i="21" s="1"/>
  <c r="W67" i="21"/>
  <c r="V67" i="21"/>
  <c r="O67" i="21"/>
  <c r="N67" i="21"/>
  <c r="M67" i="21"/>
  <c r="L67" i="21"/>
  <c r="K67" i="21"/>
  <c r="J67" i="21"/>
  <c r="R67" i="21" s="1"/>
  <c r="I67" i="21"/>
  <c r="H67" i="21"/>
  <c r="G67" i="21"/>
  <c r="F67" i="21"/>
  <c r="C67" i="21"/>
  <c r="B67" i="21"/>
  <c r="W66" i="21"/>
  <c r="V66" i="21"/>
  <c r="O66" i="21"/>
  <c r="N66" i="21"/>
  <c r="M66" i="21"/>
  <c r="L66" i="21"/>
  <c r="K66" i="21"/>
  <c r="S66" i="21" s="1"/>
  <c r="J66" i="21"/>
  <c r="R66" i="21" s="1"/>
  <c r="I66" i="21"/>
  <c r="H66" i="21"/>
  <c r="G66" i="21"/>
  <c r="F66" i="21"/>
  <c r="C66" i="21"/>
  <c r="B66" i="21"/>
  <c r="E66" i="21" s="1"/>
  <c r="S65" i="21"/>
  <c r="R65" i="21"/>
  <c r="Q65" i="21"/>
  <c r="P65" i="21"/>
  <c r="E65" i="21"/>
  <c r="U65" i="21" s="1"/>
  <c r="S64" i="21"/>
  <c r="R64" i="21"/>
  <c r="Q64" i="21"/>
  <c r="P64" i="21"/>
  <c r="E64" i="21"/>
  <c r="S63" i="21"/>
  <c r="R63" i="21"/>
  <c r="Q63" i="21"/>
  <c r="P63" i="21"/>
  <c r="E63" i="21"/>
  <c r="U63" i="21" s="1"/>
  <c r="U62" i="21"/>
  <c r="S62" i="21"/>
  <c r="R62" i="21"/>
  <c r="Q62" i="21"/>
  <c r="P62" i="21"/>
  <c r="E62" i="21"/>
  <c r="T62" i="21" s="1"/>
  <c r="S61" i="21"/>
  <c r="R61" i="21"/>
  <c r="Q61" i="21"/>
  <c r="P61" i="21"/>
  <c r="E61" i="21"/>
  <c r="U61" i="21" s="1"/>
  <c r="V59" i="21"/>
  <c r="O59" i="21"/>
  <c r="N59" i="21"/>
  <c r="M59" i="21"/>
  <c r="L59" i="21"/>
  <c r="K59" i="21"/>
  <c r="S59" i="21" s="1"/>
  <c r="J59" i="21"/>
  <c r="R59" i="21" s="1"/>
  <c r="I59" i="21"/>
  <c r="H59" i="21"/>
  <c r="G59" i="21"/>
  <c r="F59" i="21"/>
  <c r="C59" i="21"/>
  <c r="B59" i="21"/>
  <c r="S58" i="21"/>
  <c r="R58" i="21"/>
  <c r="Q58" i="21"/>
  <c r="P58" i="21"/>
  <c r="E58" i="21"/>
  <c r="T58" i="21" s="1"/>
  <c r="T57" i="21"/>
  <c r="S57" i="21"/>
  <c r="R57" i="21"/>
  <c r="Q57" i="21"/>
  <c r="P57" i="21"/>
  <c r="E57" i="21"/>
  <c r="U57" i="21" s="1"/>
  <c r="S56" i="21"/>
  <c r="R56" i="21"/>
  <c r="Q56" i="21"/>
  <c r="P56" i="21"/>
  <c r="E56" i="21"/>
  <c r="T56" i="21" s="1"/>
  <c r="S55" i="21"/>
  <c r="R55" i="21"/>
  <c r="Q55" i="21"/>
  <c r="P55" i="21"/>
  <c r="E55" i="21"/>
  <c r="U55" i="21" s="1"/>
  <c r="W53" i="21"/>
  <c r="V53" i="21"/>
  <c r="O53" i="21"/>
  <c r="N53" i="21"/>
  <c r="M53" i="21"/>
  <c r="L53" i="21"/>
  <c r="K53" i="21"/>
  <c r="S53" i="21" s="1"/>
  <c r="J53" i="21"/>
  <c r="R53" i="21" s="1"/>
  <c r="I53" i="21"/>
  <c r="H53" i="21"/>
  <c r="G53" i="21"/>
  <c r="F53" i="21"/>
  <c r="E53" i="21"/>
  <c r="C53" i="21"/>
  <c r="B53" i="21"/>
  <c r="T52" i="21"/>
  <c r="S52" i="21"/>
  <c r="R52" i="21"/>
  <c r="Q52" i="21"/>
  <c r="P52" i="21"/>
  <c r="E52" i="21"/>
  <c r="U52" i="21" s="1"/>
  <c r="S51" i="21"/>
  <c r="R51" i="21"/>
  <c r="Q51" i="21"/>
  <c r="P51" i="21"/>
  <c r="E51" i="21"/>
  <c r="T51" i="21" s="1"/>
  <c r="S50" i="21"/>
  <c r="R50" i="21"/>
  <c r="Q50" i="21"/>
  <c r="P50" i="21"/>
  <c r="E50" i="21"/>
  <c r="U50" i="21" s="1"/>
  <c r="U49" i="21"/>
  <c r="S49" i="21"/>
  <c r="R49" i="21"/>
  <c r="Q49" i="21"/>
  <c r="P49" i="21"/>
  <c r="E49" i="21"/>
  <c r="T49" i="21" s="1"/>
  <c r="S48" i="21"/>
  <c r="R48" i="21"/>
  <c r="Q48" i="21"/>
  <c r="P48" i="21"/>
  <c r="E48" i="21"/>
  <c r="U48" i="21" s="1"/>
  <c r="S47" i="21"/>
  <c r="R47" i="21"/>
  <c r="Q47" i="21"/>
  <c r="P47" i="21"/>
  <c r="E47" i="21"/>
  <c r="T47" i="21" s="1"/>
  <c r="S46" i="21"/>
  <c r="R46" i="21"/>
  <c r="Q46" i="21"/>
  <c r="P46" i="21"/>
  <c r="E46" i="21"/>
  <c r="U46" i="21" s="1"/>
  <c r="S45" i="21"/>
  <c r="R45" i="21"/>
  <c r="Q45" i="21"/>
  <c r="P45" i="21"/>
  <c r="E45" i="21"/>
  <c r="T45" i="21" s="1"/>
  <c r="T44" i="21"/>
  <c r="S44" i="21"/>
  <c r="R44" i="21"/>
  <c r="Q44" i="21"/>
  <c r="P44" i="21"/>
  <c r="E44" i="21"/>
  <c r="U44" i="21" s="1"/>
  <c r="S43" i="21"/>
  <c r="R43" i="21"/>
  <c r="Q43" i="21"/>
  <c r="P43" i="21"/>
  <c r="E43" i="21"/>
  <c r="U43" i="21" s="1"/>
  <c r="S42" i="21"/>
  <c r="R42" i="21"/>
  <c r="Q42" i="21"/>
  <c r="P42" i="21"/>
  <c r="E42" i="21"/>
  <c r="U42" i="21" s="1"/>
  <c r="W40" i="21"/>
  <c r="V40" i="21"/>
  <c r="O40" i="21"/>
  <c r="N40" i="21"/>
  <c r="M40" i="21"/>
  <c r="L40" i="21"/>
  <c r="K40" i="21"/>
  <c r="S40" i="21" s="1"/>
  <c r="J40" i="21"/>
  <c r="R40" i="21" s="1"/>
  <c r="I40" i="21"/>
  <c r="H40" i="21"/>
  <c r="G40" i="21"/>
  <c r="F40" i="21"/>
  <c r="E40" i="21"/>
  <c r="C40" i="21"/>
  <c r="B40" i="21"/>
  <c r="T39" i="21"/>
  <c r="S39" i="21"/>
  <c r="R39" i="21"/>
  <c r="Q39" i="21"/>
  <c r="P39" i="21"/>
  <c r="E39" i="21"/>
  <c r="U39" i="21" s="1"/>
  <c r="S38" i="21"/>
  <c r="R38" i="21"/>
  <c r="Q38" i="21"/>
  <c r="P38" i="21"/>
  <c r="E38" i="21"/>
  <c r="T38" i="21" s="1"/>
  <c r="S37" i="21"/>
  <c r="R37" i="21"/>
  <c r="Q37" i="21"/>
  <c r="P37" i="21"/>
  <c r="E37" i="21"/>
  <c r="U37" i="21" s="1"/>
  <c r="S36" i="21"/>
  <c r="R36" i="21"/>
  <c r="Q36" i="21"/>
  <c r="P36" i="21"/>
  <c r="E36" i="21"/>
  <c r="T36" i="21" s="1"/>
  <c r="U35" i="21"/>
  <c r="T35" i="21"/>
  <c r="S35" i="21"/>
  <c r="R35" i="21"/>
  <c r="Q35" i="21"/>
  <c r="P35" i="21"/>
  <c r="E35" i="21"/>
  <c r="W33" i="21"/>
  <c r="V33" i="21"/>
  <c r="O33" i="21"/>
  <c r="N33" i="21"/>
  <c r="M33" i="21"/>
  <c r="L33" i="21"/>
  <c r="K33" i="21"/>
  <c r="S33" i="21" s="1"/>
  <c r="J33" i="21"/>
  <c r="R33" i="21" s="1"/>
  <c r="I33" i="21"/>
  <c r="Q33" i="21" s="1"/>
  <c r="H33" i="21"/>
  <c r="P33" i="21" s="1"/>
  <c r="G33" i="21"/>
  <c r="F33" i="21"/>
  <c r="C33" i="21"/>
  <c r="B33" i="21"/>
  <c r="S32" i="21"/>
  <c r="R32" i="21"/>
  <c r="Q32" i="21"/>
  <c r="P32" i="21"/>
  <c r="E32" i="21"/>
  <c r="W30" i="21"/>
  <c r="V30" i="21"/>
  <c r="O30" i="21"/>
  <c r="N30" i="21"/>
  <c r="M30" i="21"/>
  <c r="L30" i="21"/>
  <c r="K30" i="21"/>
  <c r="S30" i="21" s="1"/>
  <c r="J30" i="21"/>
  <c r="R30" i="21" s="1"/>
  <c r="I30" i="21"/>
  <c r="H30" i="21"/>
  <c r="G30" i="21"/>
  <c r="F30" i="21"/>
  <c r="C30" i="21"/>
  <c r="B30" i="21"/>
  <c r="E30" i="21" s="1"/>
  <c r="S29" i="21"/>
  <c r="R29" i="21"/>
  <c r="Q29" i="21"/>
  <c r="P29" i="21"/>
  <c r="E29" i="21"/>
  <c r="S28" i="21"/>
  <c r="R28" i="21"/>
  <c r="Q28" i="21"/>
  <c r="P28" i="21"/>
  <c r="E28" i="21"/>
  <c r="T28" i="21" s="1"/>
  <c r="S27" i="21"/>
  <c r="R27" i="21"/>
  <c r="Q27" i="21"/>
  <c r="P27" i="21"/>
  <c r="E27" i="21"/>
  <c r="U27" i="21" s="1"/>
  <c r="S26" i="21"/>
  <c r="R26" i="21"/>
  <c r="Q26" i="21"/>
  <c r="P26" i="21"/>
  <c r="E26" i="21"/>
  <c r="W24" i="21"/>
  <c r="V24" i="21"/>
  <c r="O24" i="21"/>
  <c r="N24" i="21"/>
  <c r="M24" i="21"/>
  <c r="L24" i="21"/>
  <c r="K24" i="21"/>
  <c r="S24" i="21" s="1"/>
  <c r="J24" i="21"/>
  <c r="R24" i="21" s="1"/>
  <c r="I24" i="21"/>
  <c r="Q24" i="21" s="1"/>
  <c r="H24" i="21"/>
  <c r="G24" i="21"/>
  <c r="F24" i="21"/>
  <c r="C24" i="21"/>
  <c r="B24" i="21"/>
  <c r="S23" i="21"/>
  <c r="R23" i="21"/>
  <c r="Q23" i="21"/>
  <c r="P23" i="21"/>
  <c r="E23" i="21"/>
  <c r="S22" i="21"/>
  <c r="R22" i="21"/>
  <c r="Q22" i="21"/>
  <c r="P22" i="21"/>
  <c r="E22" i="21"/>
  <c r="U22" i="21" s="1"/>
  <c r="S21" i="21"/>
  <c r="R21" i="21"/>
  <c r="Q21" i="21"/>
  <c r="P21" i="21"/>
  <c r="E21" i="21"/>
  <c r="T21" i="21" s="1"/>
  <c r="T20" i="21"/>
  <c r="S20" i="21"/>
  <c r="R20" i="21"/>
  <c r="Q20" i="21"/>
  <c r="P20" i="21"/>
  <c r="E20" i="21"/>
  <c r="U20" i="21" s="1"/>
  <c r="S19" i="21"/>
  <c r="R19" i="21"/>
  <c r="Q19" i="21"/>
  <c r="P19" i="21"/>
  <c r="E19" i="21"/>
  <c r="S18" i="21"/>
  <c r="R18" i="21"/>
  <c r="Q18" i="21"/>
  <c r="P18" i="21"/>
  <c r="E18" i="21"/>
  <c r="U18" i="21" s="1"/>
  <c r="W16" i="21"/>
  <c r="V16" i="21"/>
  <c r="Q16" i="21"/>
  <c r="O16" i="21"/>
  <c r="N16" i="21"/>
  <c r="M16" i="21"/>
  <c r="L16" i="21"/>
  <c r="K16" i="21"/>
  <c r="S16" i="21" s="1"/>
  <c r="J16" i="21"/>
  <c r="R16" i="21" s="1"/>
  <c r="I16" i="21"/>
  <c r="H16" i="21"/>
  <c r="G16" i="21"/>
  <c r="F16" i="21"/>
  <c r="C16" i="21"/>
  <c r="B16" i="21"/>
  <c r="E16" i="21" s="1"/>
  <c r="U15" i="21"/>
  <c r="S15" i="21"/>
  <c r="R15" i="21"/>
  <c r="Q15" i="21"/>
  <c r="P15" i="21"/>
  <c r="E15" i="21"/>
  <c r="T15" i="21" s="1"/>
  <c r="S14" i="21"/>
  <c r="R14" i="21"/>
  <c r="Q14" i="21"/>
  <c r="P14" i="21"/>
  <c r="E14" i="21"/>
  <c r="U14" i="21" s="1"/>
  <c r="S13" i="21"/>
  <c r="R13" i="21"/>
  <c r="Q13" i="21"/>
  <c r="P13" i="21"/>
  <c r="E13" i="21"/>
  <c r="S12" i="21"/>
  <c r="R12" i="21"/>
  <c r="Q12" i="21"/>
  <c r="P12" i="21"/>
  <c r="E12" i="21"/>
  <c r="T12" i="21" s="1"/>
  <c r="U11" i="21"/>
  <c r="T11" i="21"/>
  <c r="S11" i="21"/>
  <c r="R11" i="21"/>
  <c r="Q11" i="21"/>
  <c r="P11" i="21"/>
  <c r="E11" i="21"/>
  <c r="S10" i="21"/>
  <c r="R10" i="21"/>
  <c r="Q10" i="21"/>
  <c r="P10" i="21"/>
  <c r="E10" i="21"/>
  <c r="S9" i="21"/>
  <c r="R9" i="21"/>
  <c r="Q9" i="21"/>
  <c r="P9" i="21"/>
  <c r="E9" i="21"/>
  <c r="U93" i="20"/>
  <c r="S93" i="20"/>
  <c r="R93" i="20"/>
  <c r="Q93" i="20"/>
  <c r="P93" i="20"/>
  <c r="E93" i="20"/>
  <c r="T93" i="20" s="1"/>
  <c r="S92" i="20"/>
  <c r="R92" i="20"/>
  <c r="Q92" i="20"/>
  <c r="P92" i="20"/>
  <c r="E92" i="20"/>
  <c r="S91" i="20"/>
  <c r="R91" i="20"/>
  <c r="Q91" i="20"/>
  <c r="P91" i="20"/>
  <c r="E91" i="20"/>
  <c r="U91" i="20" s="1"/>
  <c r="S90" i="20"/>
  <c r="R90" i="20"/>
  <c r="Q90" i="20"/>
  <c r="P90" i="20"/>
  <c r="E90" i="20"/>
  <c r="S89" i="20"/>
  <c r="R89" i="20"/>
  <c r="Q89" i="20"/>
  <c r="P89" i="20"/>
  <c r="E89" i="20"/>
  <c r="T88" i="20"/>
  <c r="S88" i="20"/>
  <c r="R88" i="20"/>
  <c r="Q88" i="20"/>
  <c r="P88" i="20"/>
  <c r="E88" i="20"/>
  <c r="U88" i="20" s="1"/>
  <c r="S87" i="20"/>
  <c r="R87" i="20"/>
  <c r="Q87" i="20"/>
  <c r="P87" i="20"/>
  <c r="E87" i="20"/>
  <c r="U87" i="20" s="1"/>
  <c r="S86" i="20"/>
  <c r="R86" i="20"/>
  <c r="Q86" i="20"/>
  <c r="P86" i="20"/>
  <c r="E86" i="20"/>
  <c r="W72" i="20"/>
  <c r="V72" i="20"/>
  <c r="O72" i="20"/>
  <c r="N72" i="20"/>
  <c r="M72" i="20"/>
  <c r="L72" i="20"/>
  <c r="R72" i="20" s="1"/>
  <c r="K72" i="20"/>
  <c r="S72" i="20" s="1"/>
  <c r="J72" i="20"/>
  <c r="I72" i="20"/>
  <c r="H72" i="20"/>
  <c r="G72" i="20"/>
  <c r="F72" i="20"/>
  <c r="C72" i="20"/>
  <c r="B72" i="20"/>
  <c r="W71" i="20"/>
  <c r="V71" i="20"/>
  <c r="O71" i="20"/>
  <c r="N71" i="20"/>
  <c r="M71" i="20"/>
  <c r="L71" i="20"/>
  <c r="K71" i="20"/>
  <c r="S71" i="20" s="1"/>
  <c r="J71" i="20"/>
  <c r="I71" i="20"/>
  <c r="Q71" i="20" s="1"/>
  <c r="H71" i="20"/>
  <c r="G71" i="20"/>
  <c r="F71" i="20"/>
  <c r="C71" i="20"/>
  <c r="E71" i="20" s="1"/>
  <c r="B71" i="20"/>
  <c r="W70" i="20"/>
  <c r="V70" i="20"/>
  <c r="S70" i="20"/>
  <c r="O70" i="20"/>
  <c r="N70" i="20"/>
  <c r="M70" i="20"/>
  <c r="L70" i="20"/>
  <c r="K70" i="20"/>
  <c r="J70" i="20"/>
  <c r="I70" i="20"/>
  <c r="Q70" i="20" s="1"/>
  <c r="H70" i="20"/>
  <c r="P70" i="20" s="1"/>
  <c r="G70" i="20"/>
  <c r="F70" i="20"/>
  <c r="C70" i="20"/>
  <c r="B70" i="20"/>
  <c r="S69" i="20"/>
  <c r="R69" i="20"/>
  <c r="Q69" i="20"/>
  <c r="P69" i="20"/>
  <c r="E69" i="20"/>
  <c r="W67" i="20"/>
  <c r="V67" i="20"/>
  <c r="O67" i="20"/>
  <c r="N67" i="20"/>
  <c r="M67" i="20"/>
  <c r="L67" i="20"/>
  <c r="K67" i="20"/>
  <c r="S67" i="20" s="1"/>
  <c r="J67" i="20"/>
  <c r="I67" i="20"/>
  <c r="H67" i="20"/>
  <c r="G67" i="20"/>
  <c r="F67" i="20"/>
  <c r="C67" i="20"/>
  <c r="B67" i="20"/>
  <c r="W66" i="20"/>
  <c r="V66" i="20"/>
  <c r="O66" i="20"/>
  <c r="N66" i="20"/>
  <c r="M66" i="20"/>
  <c r="L66" i="20"/>
  <c r="K66" i="20"/>
  <c r="S66" i="20" s="1"/>
  <c r="J66" i="20"/>
  <c r="R66" i="20" s="1"/>
  <c r="I66" i="20"/>
  <c r="Q66" i="20" s="1"/>
  <c r="H66" i="20"/>
  <c r="G66" i="20"/>
  <c r="F66" i="20"/>
  <c r="E66" i="20"/>
  <c r="C66" i="20"/>
  <c r="B66" i="20"/>
  <c r="S65" i="20"/>
  <c r="R65" i="20"/>
  <c r="Q65" i="20"/>
  <c r="P65" i="20"/>
  <c r="E65" i="20"/>
  <c r="U65" i="20" s="1"/>
  <c r="S64" i="20"/>
  <c r="R64" i="20"/>
  <c r="Q64" i="20"/>
  <c r="P64" i="20"/>
  <c r="E64" i="20"/>
  <c r="S63" i="20"/>
  <c r="R63" i="20"/>
  <c r="Q63" i="20"/>
  <c r="P63" i="20"/>
  <c r="E63" i="20"/>
  <c r="T63" i="20" s="1"/>
  <c r="T62" i="20"/>
  <c r="S62" i="20"/>
  <c r="R62" i="20"/>
  <c r="Q62" i="20"/>
  <c r="P62" i="20"/>
  <c r="E62" i="20"/>
  <c r="U62" i="20" s="1"/>
  <c r="S61" i="20"/>
  <c r="R61" i="20"/>
  <c r="Q61" i="20"/>
  <c r="P61" i="20"/>
  <c r="E61" i="20"/>
  <c r="V59" i="20"/>
  <c r="R59" i="20"/>
  <c r="O59" i="20"/>
  <c r="N59" i="20"/>
  <c r="M59" i="20"/>
  <c r="L59" i="20"/>
  <c r="K59" i="20"/>
  <c r="S59" i="20" s="1"/>
  <c r="J59" i="20"/>
  <c r="I59" i="20"/>
  <c r="H59" i="20"/>
  <c r="P59" i="20" s="1"/>
  <c r="G59" i="20"/>
  <c r="F59" i="20"/>
  <c r="C59" i="20"/>
  <c r="E59" i="20" s="1"/>
  <c r="B59" i="20"/>
  <c r="S58" i="20"/>
  <c r="R58" i="20"/>
  <c r="Q58" i="20"/>
  <c r="P58" i="20"/>
  <c r="E58" i="20"/>
  <c r="U58" i="20" s="1"/>
  <c r="T57" i="20"/>
  <c r="S57" i="20"/>
  <c r="R57" i="20"/>
  <c r="Q57" i="20"/>
  <c r="P57" i="20"/>
  <c r="E57" i="20"/>
  <c r="U57" i="20" s="1"/>
  <c r="S56" i="20"/>
  <c r="R56" i="20"/>
  <c r="Q56" i="20"/>
  <c r="P56" i="20"/>
  <c r="E56" i="20"/>
  <c r="T55" i="20"/>
  <c r="S55" i="20"/>
  <c r="R55" i="20"/>
  <c r="Q55" i="20"/>
  <c r="P55" i="20"/>
  <c r="E55" i="20"/>
  <c r="U55" i="20" s="1"/>
  <c r="W53" i="20"/>
  <c r="V53" i="20"/>
  <c r="O53" i="20"/>
  <c r="N53" i="20"/>
  <c r="M53" i="20"/>
  <c r="L53" i="20"/>
  <c r="K53" i="20"/>
  <c r="S53" i="20" s="1"/>
  <c r="J53" i="20"/>
  <c r="R53" i="20" s="1"/>
  <c r="I53" i="20"/>
  <c r="H53" i="20"/>
  <c r="P53" i="20" s="1"/>
  <c r="G53" i="20"/>
  <c r="F53" i="20"/>
  <c r="C53" i="20"/>
  <c r="B53" i="20"/>
  <c r="E53" i="20" s="1"/>
  <c r="S52" i="20"/>
  <c r="R52" i="20"/>
  <c r="Q52" i="20"/>
  <c r="P52" i="20"/>
  <c r="E52" i="20"/>
  <c r="U52" i="20" s="1"/>
  <c r="S51" i="20"/>
  <c r="R51" i="20"/>
  <c r="Q51" i="20"/>
  <c r="P51" i="20"/>
  <c r="E51" i="20"/>
  <c r="S50" i="20"/>
  <c r="R50" i="20"/>
  <c r="Q50" i="20"/>
  <c r="P50" i="20"/>
  <c r="E50" i="20"/>
  <c r="S49" i="20"/>
  <c r="R49" i="20"/>
  <c r="Q49" i="20"/>
  <c r="P49" i="20"/>
  <c r="E49" i="20"/>
  <c r="U49" i="20" s="1"/>
  <c r="S48" i="20"/>
  <c r="R48" i="20"/>
  <c r="Q48" i="20"/>
  <c r="P48" i="20"/>
  <c r="E48" i="20"/>
  <c r="U48" i="20" s="1"/>
  <c r="S47" i="20"/>
  <c r="R47" i="20"/>
  <c r="Q47" i="20"/>
  <c r="P47" i="20"/>
  <c r="E47" i="20"/>
  <c r="S46" i="20"/>
  <c r="R46" i="20"/>
  <c r="Q46" i="20"/>
  <c r="P46" i="20"/>
  <c r="E46" i="20"/>
  <c r="T46" i="20" s="1"/>
  <c r="U45" i="20"/>
  <c r="S45" i="20"/>
  <c r="R45" i="20"/>
  <c r="Q45" i="20"/>
  <c r="P45" i="20"/>
  <c r="E45" i="20"/>
  <c r="T45" i="20" s="1"/>
  <c r="S44" i="20"/>
  <c r="R44" i="20"/>
  <c r="Q44" i="20"/>
  <c r="P44" i="20"/>
  <c r="E44" i="20"/>
  <c r="U44" i="20" s="1"/>
  <c r="S43" i="20"/>
  <c r="R43" i="20"/>
  <c r="Q43" i="20"/>
  <c r="P43" i="20"/>
  <c r="E43" i="20"/>
  <c r="S42" i="20"/>
  <c r="R42" i="20"/>
  <c r="Q42" i="20"/>
  <c r="P42" i="20"/>
  <c r="E42" i="20"/>
  <c r="T42" i="20" s="1"/>
  <c r="W40" i="20"/>
  <c r="V40" i="20"/>
  <c r="O40" i="20"/>
  <c r="N40" i="20"/>
  <c r="M40" i="20"/>
  <c r="L40" i="20"/>
  <c r="K40" i="20"/>
  <c r="S40" i="20" s="1"/>
  <c r="J40" i="20"/>
  <c r="R40" i="20" s="1"/>
  <c r="I40" i="20"/>
  <c r="Q40" i="20" s="1"/>
  <c r="H40" i="20"/>
  <c r="G40" i="20"/>
  <c r="F40" i="20"/>
  <c r="C40" i="20"/>
  <c r="B40" i="20"/>
  <c r="E40" i="20" s="1"/>
  <c r="S39" i="20"/>
  <c r="R39" i="20"/>
  <c r="Q39" i="20"/>
  <c r="P39" i="20"/>
  <c r="E39" i="20"/>
  <c r="U39" i="20" s="1"/>
  <c r="S38" i="20"/>
  <c r="R38" i="20"/>
  <c r="Q38" i="20"/>
  <c r="P38" i="20"/>
  <c r="E38" i="20"/>
  <c r="U37" i="20"/>
  <c r="S37" i="20"/>
  <c r="R37" i="20"/>
  <c r="Q37" i="20"/>
  <c r="P37" i="20"/>
  <c r="E37" i="20"/>
  <c r="T37" i="20" s="1"/>
  <c r="S36" i="20"/>
  <c r="R36" i="20"/>
  <c r="Q36" i="20"/>
  <c r="U36" i="20" s="1"/>
  <c r="P36" i="20"/>
  <c r="E36" i="20"/>
  <c r="S35" i="20"/>
  <c r="R35" i="20"/>
  <c r="Q35" i="20"/>
  <c r="P35" i="20"/>
  <c r="E35" i="20"/>
  <c r="T35" i="20" s="1"/>
  <c r="W33" i="20"/>
  <c r="V33" i="20"/>
  <c r="O33" i="20"/>
  <c r="N33" i="20"/>
  <c r="M33" i="20"/>
  <c r="L33" i="20"/>
  <c r="K33" i="20"/>
  <c r="S33" i="20" s="1"/>
  <c r="J33" i="20"/>
  <c r="R33" i="20" s="1"/>
  <c r="I33" i="20"/>
  <c r="H33" i="20"/>
  <c r="G33" i="20"/>
  <c r="F33" i="20"/>
  <c r="C33" i="20"/>
  <c r="B33" i="20"/>
  <c r="E33" i="20" s="1"/>
  <c r="S32" i="20"/>
  <c r="R32" i="20"/>
  <c r="Q32" i="20"/>
  <c r="U32" i="20" s="1"/>
  <c r="P32" i="20"/>
  <c r="E32" i="20"/>
  <c r="W30" i="20"/>
  <c r="V30" i="20"/>
  <c r="O30" i="20"/>
  <c r="N30" i="20"/>
  <c r="M30" i="20"/>
  <c r="L30" i="20"/>
  <c r="K30" i="20"/>
  <c r="S30" i="20" s="1"/>
  <c r="J30" i="20"/>
  <c r="R30" i="20" s="1"/>
  <c r="I30" i="20"/>
  <c r="H30" i="20"/>
  <c r="G30" i="20"/>
  <c r="F30" i="20"/>
  <c r="C30" i="20"/>
  <c r="E30" i="20" s="1"/>
  <c r="B30" i="20"/>
  <c r="S29" i="20"/>
  <c r="R29" i="20"/>
  <c r="Q29" i="20"/>
  <c r="P29" i="20"/>
  <c r="E29" i="20"/>
  <c r="U29" i="20" s="1"/>
  <c r="S28" i="20"/>
  <c r="R28" i="20"/>
  <c r="Q28" i="20"/>
  <c r="P28" i="20"/>
  <c r="E28" i="20"/>
  <c r="S27" i="20"/>
  <c r="R27" i="20"/>
  <c r="Q27" i="20"/>
  <c r="P27" i="20"/>
  <c r="E27" i="20"/>
  <c r="T27" i="20" s="1"/>
  <c r="T26" i="20"/>
  <c r="S26" i="20"/>
  <c r="R26" i="20"/>
  <c r="Q26" i="20"/>
  <c r="P26" i="20"/>
  <c r="E26" i="20"/>
  <c r="U26" i="20" s="1"/>
  <c r="W24" i="20"/>
  <c r="V24" i="20"/>
  <c r="O24" i="20"/>
  <c r="N24" i="20"/>
  <c r="M24" i="20"/>
  <c r="L24" i="20"/>
  <c r="K24" i="20"/>
  <c r="S24" i="20" s="1"/>
  <c r="J24" i="20"/>
  <c r="R24" i="20" s="1"/>
  <c r="I24" i="20"/>
  <c r="H24" i="20"/>
  <c r="G24" i="20"/>
  <c r="F24" i="20"/>
  <c r="C24" i="20"/>
  <c r="B24" i="20"/>
  <c r="S23" i="20"/>
  <c r="R23" i="20"/>
  <c r="Q23" i="20"/>
  <c r="P23" i="20"/>
  <c r="E23" i="20"/>
  <c r="S22" i="20"/>
  <c r="R22" i="20"/>
  <c r="Q22" i="20"/>
  <c r="P22" i="20"/>
  <c r="E22" i="20"/>
  <c r="T22" i="20" s="1"/>
  <c r="T21" i="20"/>
  <c r="S21" i="20"/>
  <c r="R21" i="20"/>
  <c r="Q21" i="20"/>
  <c r="P21" i="20"/>
  <c r="E21" i="20"/>
  <c r="U21" i="20" s="1"/>
  <c r="S20" i="20"/>
  <c r="R20" i="20"/>
  <c r="Q20" i="20"/>
  <c r="P20" i="20"/>
  <c r="E20" i="20"/>
  <c r="U20" i="20" s="1"/>
  <c r="S19" i="20"/>
  <c r="R19" i="20"/>
  <c r="Q19" i="20"/>
  <c r="P19" i="20"/>
  <c r="E19" i="20"/>
  <c r="S18" i="20"/>
  <c r="R18" i="20"/>
  <c r="Q18" i="20"/>
  <c r="P18" i="20"/>
  <c r="E18" i="20"/>
  <c r="T18" i="20" s="1"/>
  <c r="W16" i="20"/>
  <c r="V16" i="20"/>
  <c r="O16" i="20"/>
  <c r="N16" i="20"/>
  <c r="M16" i="20"/>
  <c r="L16" i="20"/>
  <c r="K16" i="20"/>
  <c r="S16" i="20" s="1"/>
  <c r="J16" i="20"/>
  <c r="I16" i="20"/>
  <c r="H16" i="20"/>
  <c r="P16" i="20" s="1"/>
  <c r="G16" i="20"/>
  <c r="F16" i="20"/>
  <c r="C16" i="20"/>
  <c r="B16" i="20"/>
  <c r="S15" i="20"/>
  <c r="R15" i="20"/>
  <c r="Q15" i="20"/>
  <c r="P15" i="20"/>
  <c r="E15" i="20"/>
  <c r="S14" i="20"/>
  <c r="R14" i="20"/>
  <c r="Q14" i="20"/>
  <c r="P14" i="20"/>
  <c r="E14" i="20"/>
  <c r="U13" i="20"/>
  <c r="S13" i="20"/>
  <c r="R13" i="20"/>
  <c r="Q13" i="20"/>
  <c r="P13" i="20"/>
  <c r="E13" i="20"/>
  <c r="T13" i="20" s="1"/>
  <c r="S12" i="20"/>
  <c r="R12" i="20"/>
  <c r="Q12" i="20"/>
  <c r="P12" i="20"/>
  <c r="E12" i="20"/>
  <c r="S11" i="20"/>
  <c r="R11" i="20"/>
  <c r="Q11" i="20"/>
  <c r="P11" i="20"/>
  <c r="E11" i="20"/>
  <c r="S10" i="20"/>
  <c r="R10" i="20"/>
  <c r="Q10" i="20"/>
  <c r="P10" i="20"/>
  <c r="E10" i="20"/>
  <c r="U9" i="20"/>
  <c r="S9" i="20"/>
  <c r="R9" i="20"/>
  <c r="Q9" i="20"/>
  <c r="P9" i="20"/>
  <c r="E9" i="20"/>
  <c r="S93" i="19"/>
  <c r="R93" i="19"/>
  <c r="Q93" i="19"/>
  <c r="P93" i="19"/>
  <c r="E93" i="19"/>
  <c r="S92" i="19"/>
  <c r="R92" i="19"/>
  <c r="Q92" i="19"/>
  <c r="P92" i="19"/>
  <c r="E92" i="19"/>
  <c r="S91" i="19"/>
  <c r="R91" i="19"/>
  <c r="Q91" i="19"/>
  <c r="P91" i="19"/>
  <c r="E91" i="19"/>
  <c r="U90" i="19"/>
  <c r="S90" i="19"/>
  <c r="R90" i="19"/>
  <c r="Q90" i="19"/>
  <c r="P90" i="19"/>
  <c r="E90" i="19"/>
  <c r="T90" i="19" s="1"/>
  <c r="S89" i="19"/>
  <c r="R89" i="19"/>
  <c r="Q89" i="19"/>
  <c r="P89" i="19"/>
  <c r="E89" i="19"/>
  <c r="S88" i="19"/>
  <c r="R88" i="19"/>
  <c r="Q88" i="19"/>
  <c r="P88" i="19"/>
  <c r="E88" i="19"/>
  <c r="S87" i="19"/>
  <c r="R87" i="19"/>
  <c r="Q87" i="19"/>
  <c r="P87" i="19"/>
  <c r="E87" i="19"/>
  <c r="U86" i="19"/>
  <c r="S86" i="19"/>
  <c r="R86" i="19"/>
  <c r="Q86" i="19"/>
  <c r="P86" i="19"/>
  <c r="E86" i="19"/>
  <c r="T86" i="19" s="1"/>
  <c r="W72" i="19"/>
  <c r="V72" i="19"/>
  <c r="O72" i="19"/>
  <c r="N72" i="19"/>
  <c r="M72" i="19"/>
  <c r="L72" i="19"/>
  <c r="K72" i="19"/>
  <c r="S72" i="19" s="1"/>
  <c r="J72" i="19"/>
  <c r="I72" i="19"/>
  <c r="H72" i="19"/>
  <c r="G72" i="19"/>
  <c r="F72" i="19"/>
  <c r="C72" i="19"/>
  <c r="B72" i="19"/>
  <c r="W71" i="19"/>
  <c r="V71" i="19"/>
  <c r="O71" i="19"/>
  <c r="N71" i="19"/>
  <c r="M71" i="19"/>
  <c r="L71" i="19"/>
  <c r="K71" i="19"/>
  <c r="S71" i="19" s="1"/>
  <c r="J71" i="19"/>
  <c r="I71" i="19"/>
  <c r="H71" i="19"/>
  <c r="G71" i="19"/>
  <c r="F71" i="19"/>
  <c r="C71" i="19"/>
  <c r="B71" i="19"/>
  <c r="W70" i="19"/>
  <c r="V70" i="19"/>
  <c r="O70" i="19"/>
  <c r="N70" i="19"/>
  <c r="M70" i="19"/>
  <c r="L70" i="19"/>
  <c r="K70" i="19"/>
  <c r="S70" i="19" s="1"/>
  <c r="J70" i="19"/>
  <c r="I70" i="19"/>
  <c r="H70" i="19"/>
  <c r="G70" i="19"/>
  <c r="F70" i="19"/>
  <c r="C70" i="19"/>
  <c r="B70" i="19"/>
  <c r="E70" i="19" s="1"/>
  <c r="S69" i="19"/>
  <c r="R69" i="19"/>
  <c r="Q69" i="19"/>
  <c r="P69" i="19"/>
  <c r="E69" i="19"/>
  <c r="U69" i="19" s="1"/>
  <c r="W67" i="19"/>
  <c r="V67" i="19"/>
  <c r="O67" i="19"/>
  <c r="N67" i="19"/>
  <c r="M67" i="19"/>
  <c r="L67" i="19"/>
  <c r="K67" i="19"/>
  <c r="J67" i="19"/>
  <c r="I67" i="19"/>
  <c r="Q67" i="19" s="1"/>
  <c r="H67" i="19"/>
  <c r="G67" i="19"/>
  <c r="F67" i="19"/>
  <c r="C67" i="19"/>
  <c r="B67" i="19"/>
  <c r="E67" i="19" s="1"/>
  <c r="W66" i="19"/>
  <c r="V66" i="19"/>
  <c r="O66" i="19"/>
  <c r="N66" i="19"/>
  <c r="M66" i="19"/>
  <c r="L66" i="19"/>
  <c r="K66" i="19"/>
  <c r="S66" i="19" s="1"/>
  <c r="J66" i="19"/>
  <c r="R66" i="19" s="1"/>
  <c r="I66" i="19"/>
  <c r="H66" i="19"/>
  <c r="P66" i="19" s="1"/>
  <c r="G66" i="19"/>
  <c r="F66" i="19"/>
  <c r="C66" i="19"/>
  <c r="B66" i="19"/>
  <c r="S65" i="19"/>
  <c r="R65" i="19"/>
  <c r="Q65" i="19"/>
  <c r="P65" i="19"/>
  <c r="E65" i="19"/>
  <c r="T64" i="19"/>
  <c r="S64" i="19"/>
  <c r="R64" i="19"/>
  <c r="Q64" i="19"/>
  <c r="P64" i="19"/>
  <c r="E64" i="19"/>
  <c r="U64" i="19" s="1"/>
  <c r="U63" i="19"/>
  <c r="S63" i="19"/>
  <c r="R63" i="19"/>
  <c r="Q63" i="19"/>
  <c r="P63" i="19"/>
  <c r="E63" i="19"/>
  <c r="T63" i="19" s="1"/>
  <c r="S62" i="19"/>
  <c r="R62" i="19"/>
  <c r="Q62" i="19"/>
  <c r="P62" i="19"/>
  <c r="E62" i="19"/>
  <c r="U62" i="19" s="1"/>
  <c r="S61" i="19"/>
  <c r="R61" i="19"/>
  <c r="Q61" i="19"/>
  <c r="P61" i="19"/>
  <c r="E61" i="19"/>
  <c r="V59" i="19"/>
  <c r="O59" i="19"/>
  <c r="N59" i="19"/>
  <c r="M59" i="19"/>
  <c r="L59" i="19"/>
  <c r="K59" i="19"/>
  <c r="S59" i="19" s="1"/>
  <c r="J59" i="19"/>
  <c r="R59" i="19" s="1"/>
  <c r="I59" i="19"/>
  <c r="H59" i="19"/>
  <c r="P59" i="19" s="1"/>
  <c r="G59" i="19"/>
  <c r="F59" i="19"/>
  <c r="C59" i="19"/>
  <c r="B59" i="19"/>
  <c r="E59" i="19" s="1"/>
  <c r="S58" i="19"/>
  <c r="R58" i="19"/>
  <c r="Q58" i="19"/>
  <c r="P58" i="19"/>
  <c r="E58" i="19"/>
  <c r="U58" i="19" s="1"/>
  <c r="S57" i="19"/>
  <c r="R57" i="19"/>
  <c r="Q57" i="19"/>
  <c r="P57" i="19"/>
  <c r="E57" i="19"/>
  <c r="S56" i="19"/>
  <c r="R56" i="19"/>
  <c r="Q56" i="19"/>
  <c r="P56" i="19"/>
  <c r="E56" i="19"/>
  <c r="U55" i="19"/>
  <c r="T55" i="19"/>
  <c r="S55" i="19"/>
  <c r="R55" i="19"/>
  <c r="Q55" i="19"/>
  <c r="P55" i="19"/>
  <c r="E55" i="19"/>
  <c r="W53" i="19"/>
  <c r="V53" i="19"/>
  <c r="O53" i="19"/>
  <c r="N53" i="19"/>
  <c r="M53" i="19"/>
  <c r="L53" i="19"/>
  <c r="K53" i="19"/>
  <c r="S53" i="19" s="1"/>
  <c r="J53" i="19"/>
  <c r="R53" i="19" s="1"/>
  <c r="I53" i="19"/>
  <c r="H53" i="19"/>
  <c r="P53" i="19" s="1"/>
  <c r="G53" i="19"/>
  <c r="F53" i="19"/>
  <c r="C53" i="19"/>
  <c r="B53" i="19"/>
  <c r="S52" i="19"/>
  <c r="R52" i="19"/>
  <c r="Q52" i="19"/>
  <c r="P52" i="19"/>
  <c r="E52" i="19"/>
  <c r="S51" i="19"/>
  <c r="R51" i="19"/>
  <c r="Q51" i="19"/>
  <c r="P51" i="19"/>
  <c r="E51" i="19"/>
  <c r="U50" i="19"/>
  <c r="T50" i="19"/>
  <c r="S50" i="19"/>
  <c r="R50" i="19"/>
  <c r="Q50" i="19"/>
  <c r="P50" i="19"/>
  <c r="E50" i="19"/>
  <c r="S49" i="19"/>
  <c r="R49" i="19"/>
  <c r="Q49" i="19"/>
  <c r="P49" i="19"/>
  <c r="E49" i="19"/>
  <c r="U49" i="19" s="1"/>
  <c r="S48" i="19"/>
  <c r="R48" i="19"/>
  <c r="Q48" i="19"/>
  <c r="P48" i="19"/>
  <c r="E48" i="19"/>
  <c r="U47" i="19"/>
  <c r="S47" i="19"/>
  <c r="R47" i="19"/>
  <c r="Q47" i="19"/>
  <c r="P47" i="19"/>
  <c r="E47" i="19"/>
  <c r="T47" i="19" s="1"/>
  <c r="U46" i="19"/>
  <c r="S46" i="19"/>
  <c r="R46" i="19"/>
  <c r="Q46" i="19"/>
  <c r="P46" i="19"/>
  <c r="E46" i="19"/>
  <c r="T46" i="19" s="1"/>
  <c r="S45" i="19"/>
  <c r="R45" i="19"/>
  <c r="Q45" i="19"/>
  <c r="P45" i="19"/>
  <c r="E45" i="19"/>
  <c r="U45" i="19" s="1"/>
  <c r="S44" i="19"/>
  <c r="R44" i="19"/>
  <c r="Q44" i="19"/>
  <c r="P44" i="19"/>
  <c r="E44" i="19"/>
  <c r="S43" i="19"/>
  <c r="R43" i="19"/>
  <c r="Q43" i="19"/>
  <c r="P43" i="19"/>
  <c r="E43" i="19"/>
  <c r="U43" i="19" s="1"/>
  <c r="U42" i="19"/>
  <c r="T42" i="19"/>
  <c r="S42" i="19"/>
  <c r="R42" i="19"/>
  <c r="Q42" i="19"/>
  <c r="P42" i="19"/>
  <c r="E42" i="19"/>
  <c r="W40" i="19"/>
  <c r="V40" i="19"/>
  <c r="O40" i="19"/>
  <c r="N40" i="19"/>
  <c r="M40" i="19"/>
  <c r="L40" i="19"/>
  <c r="K40" i="19"/>
  <c r="S40" i="19" s="1"/>
  <c r="J40" i="19"/>
  <c r="R40" i="19" s="1"/>
  <c r="I40" i="19"/>
  <c r="H40" i="19"/>
  <c r="P40" i="19" s="1"/>
  <c r="G40" i="19"/>
  <c r="F40" i="19"/>
  <c r="C40" i="19"/>
  <c r="B40" i="19"/>
  <c r="S39" i="19"/>
  <c r="R39" i="19"/>
  <c r="Q39" i="19"/>
  <c r="P39" i="19"/>
  <c r="E39" i="19"/>
  <c r="S38" i="19"/>
  <c r="R38" i="19"/>
  <c r="Q38" i="19"/>
  <c r="P38" i="19"/>
  <c r="E38" i="19"/>
  <c r="T38" i="19" s="1"/>
  <c r="U37" i="19"/>
  <c r="T37" i="19"/>
  <c r="S37" i="19"/>
  <c r="R37" i="19"/>
  <c r="Q37" i="19"/>
  <c r="P37" i="19"/>
  <c r="E37" i="19"/>
  <c r="S36" i="19"/>
  <c r="R36" i="19"/>
  <c r="Q36" i="19"/>
  <c r="P36" i="19"/>
  <c r="E36" i="19"/>
  <c r="U36" i="19" s="1"/>
  <c r="S35" i="19"/>
  <c r="R35" i="19"/>
  <c r="Q35" i="19"/>
  <c r="P35" i="19"/>
  <c r="E35" i="19"/>
  <c r="W33" i="19"/>
  <c r="V33" i="19"/>
  <c r="R33" i="19"/>
  <c r="O33" i="19"/>
  <c r="N33" i="19"/>
  <c r="M33" i="19"/>
  <c r="L33" i="19"/>
  <c r="K33" i="19"/>
  <c r="J33" i="19"/>
  <c r="I33" i="19"/>
  <c r="Q33" i="19" s="1"/>
  <c r="H33" i="19"/>
  <c r="P33" i="19" s="1"/>
  <c r="G33" i="19"/>
  <c r="F33" i="19"/>
  <c r="C33" i="19"/>
  <c r="B33" i="19"/>
  <c r="E33" i="19" s="1"/>
  <c r="S32" i="19"/>
  <c r="R32" i="19"/>
  <c r="Q32" i="19"/>
  <c r="U32" i="19" s="1"/>
  <c r="P32" i="19"/>
  <c r="E32" i="19"/>
  <c r="W30" i="19"/>
  <c r="V30" i="19"/>
  <c r="O30" i="19"/>
  <c r="N30" i="19"/>
  <c r="M30" i="19"/>
  <c r="L30" i="19"/>
  <c r="K30" i="19"/>
  <c r="S30" i="19" s="1"/>
  <c r="J30" i="19"/>
  <c r="R30" i="19" s="1"/>
  <c r="I30" i="19"/>
  <c r="H30" i="19"/>
  <c r="G30" i="19"/>
  <c r="F30" i="19"/>
  <c r="C30" i="19"/>
  <c r="B30" i="19"/>
  <c r="S29" i="19"/>
  <c r="R29" i="19"/>
  <c r="Q29" i="19"/>
  <c r="P29" i="19"/>
  <c r="E29" i="19"/>
  <c r="S28" i="19"/>
  <c r="R28" i="19"/>
  <c r="Q28" i="19"/>
  <c r="P28" i="19"/>
  <c r="E28" i="19"/>
  <c r="T28" i="19" s="1"/>
  <c r="U27" i="19"/>
  <c r="T27" i="19"/>
  <c r="S27" i="19"/>
  <c r="R27" i="19"/>
  <c r="Q27" i="19"/>
  <c r="P27" i="19"/>
  <c r="E27" i="19"/>
  <c r="T26" i="19"/>
  <c r="S26" i="19"/>
  <c r="R26" i="19"/>
  <c r="Q26" i="19"/>
  <c r="P26" i="19"/>
  <c r="E26" i="19"/>
  <c r="U26" i="19" s="1"/>
  <c r="W24" i="19"/>
  <c r="V24" i="19"/>
  <c r="R24" i="19"/>
  <c r="O24" i="19"/>
  <c r="N24" i="19"/>
  <c r="M24" i="19"/>
  <c r="L24" i="19"/>
  <c r="K24" i="19"/>
  <c r="S24" i="19" s="1"/>
  <c r="J24" i="19"/>
  <c r="I24" i="19"/>
  <c r="H24" i="19"/>
  <c r="P24" i="19" s="1"/>
  <c r="G24" i="19"/>
  <c r="F24" i="19"/>
  <c r="C24" i="19"/>
  <c r="B24" i="19"/>
  <c r="U23" i="19"/>
  <c r="S23" i="19"/>
  <c r="R23" i="19"/>
  <c r="Q23" i="19"/>
  <c r="P23" i="19"/>
  <c r="E23" i="19"/>
  <c r="T23" i="19" s="1"/>
  <c r="U22" i="19"/>
  <c r="S22" i="19"/>
  <c r="R22" i="19"/>
  <c r="Q22" i="19"/>
  <c r="P22" i="19"/>
  <c r="E22" i="19"/>
  <c r="T22" i="19" s="1"/>
  <c r="S21" i="19"/>
  <c r="R21" i="19"/>
  <c r="Q21" i="19"/>
  <c r="P21" i="19"/>
  <c r="E21" i="19"/>
  <c r="U21" i="19" s="1"/>
  <c r="S20" i="19"/>
  <c r="R20" i="19"/>
  <c r="Q20" i="19"/>
  <c r="P20" i="19"/>
  <c r="E20" i="19"/>
  <c r="S19" i="19"/>
  <c r="R19" i="19"/>
  <c r="Q19" i="19"/>
  <c r="P19" i="19"/>
  <c r="E19" i="19"/>
  <c r="T18" i="19"/>
  <c r="S18" i="19"/>
  <c r="R18" i="19"/>
  <c r="Q18" i="19"/>
  <c r="P18" i="19"/>
  <c r="E18" i="19"/>
  <c r="U18" i="19" s="1"/>
  <c r="W16" i="19"/>
  <c r="V16" i="19"/>
  <c r="S16" i="19"/>
  <c r="O16" i="19"/>
  <c r="N16" i="19"/>
  <c r="M16" i="19"/>
  <c r="L16" i="19"/>
  <c r="K16" i="19"/>
  <c r="J16" i="19"/>
  <c r="R16" i="19" s="1"/>
  <c r="I16" i="19"/>
  <c r="H16" i="19"/>
  <c r="G16" i="19"/>
  <c r="F16" i="19"/>
  <c r="C16" i="19"/>
  <c r="B16" i="19"/>
  <c r="S15" i="19"/>
  <c r="R15" i="19"/>
  <c r="Q15" i="19"/>
  <c r="P15" i="19"/>
  <c r="E15" i="19"/>
  <c r="U14" i="19"/>
  <c r="S14" i="19"/>
  <c r="R14" i="19"/>
  <c r="Q14" i="19"/>
  <c r="P14" i="19"/>
  <c r="E14" i="19"/>
  <c r="T14" i="19" s="1"/>
  <c r="S13" i="19"/>
  <c r="R13" i="19"/>
  <c r="Q13" i="19"/>
  <c r="P13" i="19"/>
  <c r="E13" i="19"/>
  <c r="T13" i="19" s="1"/>
  <c r="S12" i="19"/>
  <c r="R12" i="19"/>
  <c r="Q12" i="19"/>
  <c r="P12" i="19"/>
  <c r="E12" i="19"/>
  <c r="U12" i="19" s="1"/>
  <c r="S11" i="19"/>
  <c r="R11" i="19"/>
  <c r="Q11" i="19"/>
  <c r="P11" i="19"/>
  <c r="E11" i="19"/>
  <c r="S10" i="19"/>
  <c r="R10" i="19"/>
  <c r="Q10" i="19"/>
  <c r="P10" i="19"/>
  <c r="E10" i="19"/>
  <c r="U9" i="19"/>
  <c r="T9" i="19"/>
  <c r="S9" i="19"/>
  <c r="R9" i="19"/>
  <c r="Q9" i="19"/>
  <c r="P9" i="19"/>
  <c r="E9" i="19"/>
  <c r="S93" i="18"/>
  <c r="R93" i="18"/>
  <c r="Q93" i="18"/>
  <c r="P93" i="18"/>
  <c r="E93" i="18"/>
  <c r="U93" i="18" s="1"/>
  <c r="S92" i="18"/>
  <c r="R92" i="18"/>
  <c r="Q92" i="18"/>
  <c r="P92" i="18"/>
  <c r="E92" i="18"/>
  <c r="U91" i="18"/>
  <c r="S91" i="18"/>
  <c r="R91" i="18"/>
  <c r="Q91" i="18"/>
  <c r="P91" i="18"/>
  <c r="E91" i="18"/>
  <c r="T91" i="18" s="1"/>
  <c r="U90" i="18"/>
  <c r="S90" i="18"/>
  <c r="R90" i="18"/>
  <c r="Q90" i="18"/>
  <c r="P90" i="18"/>
  <c r="E90" i="18"/>
  <c r="T90" i="18" s="1"/>
  <c r="S89" i="18"/>
  <c r="R89" i="18"/>
  <c r="Q89" i="18"/>
  <c r="P89" i="18"/>
  <c r="E89" i="18"/>
  <c r="U89" i="18" s="1"/>
  <c r="S88" i="18"/>
  <c r="R88" i="18"/>
  <c r="Q88" i="18"/>
  <c r="P88" i="18"/>
  <c r="E88" i="18"/>
  <c r="S87" i="18"/>
  <c r="R87" i="18"/>
  <c r="Q87" i="18"/>
  <c r="P87" i="18"/>
  <c r="E87" i="18"/>
  <c r="T87" i="18" s="1"/>
  <c r="T86" i="18"/>
  <c r="S86" i="18"/>
  <c r="R86" i="18"/>
  <c r="Q86" i="18"/>
  <c r="P86" i="18"/>
  <c r="E86" i="18"/>
  <c r="U86" i="18" s="1"/>
  <c r="W72" i="18"/>
  <c r="V72" i="18"/>
  <c r="O72" i="18"/>
  <c r="N72" i="18"/>
  <c r="M72" i="18"/>
  <c r="L72" i="18"/>
  <c r="K72" i="18"/>
  <c r="J72" i="18"/>
  <c r="I72" i="18"/>
  <c r="H72" i="18"/>
  <c r="G72" i="18"/>
  <c r="F72" i="18"/>
  <c r="C72" i="18"/>
  <c r="B72" i="18"/>
  <c r="W71" i="18"/>
  <c r="V71" i="18"/>
  <c r="O71" i="18"/>
  <c r="N71" i="18"/>
  <c r="M71" i="18"/>
  <c r="L71" i="18"/>
  <c r="K71" i="18"/>
  <c r="S71" i="18" s="1"/>
  <c r="J71" i="18"/>
  <c r="I71" i="18"/>
  <c r="H71" i="18"/>
  <c r="G71" i="18"/>
  <c r="F71" i="18"/>
  <c r="C71" i="18"/>
  <c r="B71" i="18"/>
  <c r="E71" i="18" s="1"/>
  <c r="W70" i="18"/>
  <c r="V70" i="18"/>
  <c r="O70" i="18"/>
  <c r="N70" i="18"/>
  <c r="M70" i="18"/>
  <c r="L70" i="18"/>
  <c r="K70" i="18"/>
  <c r="J70" i="18"/>
  <c r="R70" i="18" s="1"/>
  <c r="I70" i="18"/>
  <c r="H70" i="18"/>
  <c r="P70" i="18" s="1"/>
  <c r="G70" i="18"/>
  <c r="F70" i="18"/>
  <c r="E70" i="18"/>
  <c r="C70" i="18"/>
  <c r="B70" i="18"/>
  <c r="S69" i="18"/>
  <c r="R69" i="18"/>
  <c r="Q69" i="18"/>
  <c r="U69" i="18" s="1"/>
  <c r="P69" i="18"/>
  <c r="E69" i="18"/>
  <c r="W67" i="18"/>
  <c r="V67" i="18"/>
  <c r="O67" i="18"/>
  <c r="N67" i="18"/>
  <c r="M67" i="18"/>
  <c r="L67" i="18"/>
  <c r="K67" i="18"/>
  <c r="J67" i="18"/>
  <c r="I67" i="18"/>
  <c r="H67" i="18"/>
  <c r="G67" i="18"/>
  <c r="F67" i="18"/>
  <c r="C67" i="18"/>
  <c r="B67" i="18"/>
  <c r="W66" i="18"/>
  <c r="V66" i="18"/>
  <c r="R66" i="18"/>
  <c r="O66" i="18"/>
  <c r="N66" i="18"/>
  <c r="M66" i="18"/>
  <c r="L66" i="18"/>
  <c r="K66" i="18"/>
  <c r="S66" i="18" s="1"/>
  <c r="J66" i="18"/>
  <c r="I66" i="18"/>
  <c r="H66" i="18"/>
  <c r="P66" i="18" s="1"/>
  <c r="G66" i="18"/>
  <c r="F66" i="18"/>
  <c r="C66" i="18"/>
  <c r="B66" i="18"/>
  <c r="E66" i="18" s="1"/>
  <c r="S65" i="18"/>
  <c r="R65" i="18"/>
  <c r="Q65" i="18"/>
  <c r="P65" i="18"/>
  <c r="E65" i="18"/>
  <c r="T64" i="18"/>
  <c r="S64" i="18"/>
  <c r="R64" i="18"/>
  <c r="Q64" i="18"/>
  <c r="P64" i="18"/>
  <c r="E64" i="18"/>
  <c r="U64" i="18" s="1"/>
  <c r="T63" i="18"/>
  <c r="S63" i="18"/>
  <c r="R63" i="18"/>
  <c r="Q63" i="18"/>
  <c r="P63" i="18"/>
  <c r="E63" i="18"/>
  <c r="U63" i="18" s="1"/>
  <c r="T62" i="18"/>
  <c r="S62" i="18"/>
  <c r="R62" i="18"/>
  <c r="Q62" i="18"/>
  <c r="P62" i="18"/>
  <c r="E62" i="18"/>
  <c r="U62" i="18" s="1"/>
  <c r="S61" i="18"/>
  <c r="R61" i="18"/>
  <c r="Q61" i="18"/>
  <c r="P61" i="18"/>
  <c r="E61" i="18"/>
  <c r="U61" i="18" s="1"/>
  <c r="V59" i="18"/>
  <c r="O59" i="18"/>
  <c r="N59" i="18"/>
  <c r="M59" i="18"/>
  <c r="L59" i="18"/>
  <c r="K59" i="18"/>
  <c r="S59" i="18" s="1"/>
  <c r="J59" i="18"/>
  <c r="R59" i="18" s="1"/>
  <c r="I59" i="18"/>
  <c r="H59" i="18"/>
  <c r="G59" i="18"/>
  <c r="F59" i="18"/>
  <c r="C59" i="18"/>
  <c r="B59" i="18"/>
  <c r="S58" i="18"/>
  <c r="R58" i="18"/>
  <c r="Q58" i="18"/>
  <c r="P58" i="18"/>
  <c r="E58" i="18"/>
  <c r="U58" i="18" s="1"/>
  <c r="S57" i="18"/>
  <c r="R57" i="18"/>
  <c r="Q57" i="18"/>
  <c r="P57" i="18"/>
  <c r="E57" i="18"/>
  <c r="T57" i="18" s="1"/>
  <c r="T56" i="18"/>
  <c r="S56" i="18"/>
  <c r="R56" i="18"/>
  <c r="Q56" i="18"/>
  <c r="P56" i="18"/>
  <c r="E56" i="18"/>
  <c r="U56" i="18" s="1"/>
  <c r="U55" i="18"/>
  <c r="S55" i="18"/>
  <c r="R55" i="18"/>
  <c r="Q55" i="18"/>
  <c r="P55" i="18"/>
  <c r="E55" i="18"/>
  <c r="T55" i="18" s="1"/>
  <c r="W53" i="18"/>
  <c r="V53" i="18"/>
  <c r="O53" i="18"/>
  <c r="N53" i="18"/>
  <c r="M53" i="18"/>
  <c r="L53" i="18"/>
  <c r="K53" i="18"/>
  <c r="S53" i="18" s="1"/>
  <c r="J53" i="18"/>
  <c r="R53" i="18" s="1"/>
  <c r="I53" i="18"/>
  <c r="H53" i="18"/>
  <c r="G53" i="18"/>
  <c r="F53" i="18"/>
  <c r="C53" i="18"/>
  <c r="B53" i="18"/>
  <c r="S52" i="18"/>
  <c r="R52" i="18"/>
  <c r="Q52" i="18"/>
  <c r="P52" i="18"/>
  <c r="E52" i="18"/>
  <c r="U52" i="18" s="1"/>
  <c r="T51" i="18"/>
  <c r="S51" i="18"/>
  <c r="R51" i="18"/>
  <c r="Q51" i="18"/>
  <c r="P51" i="18"/>
  <c r="E51" i="18"/>
  <c r="U51" i="18" s="1"/>
  <c r="U50" i="18"/>
  <c r="S50" i="18"/>
  <c r="R50" i="18"/>
  <c r="Q50" i="18"/>
  <c r="P50" i="18"/>
  <c r="E50" i="18"/>
  <c r="T50" i="18" s="1"/>
  <c r="T49" i="18"/>
  <c r="S49" i="18"/>
  <c r="R49" i="18"/>
  <c r="Q49" i="18"/>
  <c r="P49" i="18"/>
  <c r="E49" i="18"/>
  <c r="U49" i="18" s="1"/>
  <c r="S48" i="18"/>
  <c r="R48" i="18"/>
  <c r="Q48" i="18"/>
  <c r="P48" i="18"/>
  <c r="E48" i="18"/>
  <c r="U48" i="18" s="1"/>
  <c r="S47" i="18"/>
  <c r="R47" i="18"/>
  <c r="Q47" i="18"/>
  <c r="P47" i="18"/>
  <c r="E47" i="18"/>
  <c r="U47" i="18" s="1"/>
  <c r="U46" i="18"/>
  <c r="S46" i="18"/>
  <c r="R46" i="18"/>
  <c r="Q46" i="18"/>
  <c r="P46" i="18"/>
  <c r="E46" i="18"/>
  <c r="T46" i="18" s="1"/>
  <c r="S45" i="18"/>
  <c r="R45" i="18"/>
  <c r="Q45" i="18"/>
  <c r="P45" i="18"/>
  <c r="E45" i="18"/>
  <c r="U45" i="18" s="1"/>
  <c r="S44" i="18"/>
  <c r="R44" i="18"/>
  <c r="Q44" i="18"/>
  <c r="P44" i="18"/>
  <c r="E44" i="18"/>
  <c r="U44" i="18" s="1"/>
  <c r="T43" i="18"/>
  <c r="S43" i="18"/>
  <c r="R43" i="18"/>
  <c r="Q43" i="18"/>
  <c r="P43" i="18"/>
  <c r="E43" i="18"/>
  <c r="U43" i="18" s="1"/>
  <c r="U42" i="18"/>
  <c r="S42" i="18"/>
  <c r="R42" i="18"/>
  <c r="Q42" i="18"/>
  <c r="P42" i="18"/>
  <c r="E42" i="18"/>
  <c r="T42" i="18" s="1"/>
  <c r="W40" i="18"/>
  <c r="V40" i="18"/>
  <c r="O40" i="18"/>
  <c r="N40" i="18"/>
  <c r="M40" i="18"/>
  <c r="L40" i="18"/>
  <c r="K40" i="18"/>
  <c r="S40" i="18" s="1"/>
  <c r="J40" i="18"/>
  <c r="R40" i="18" s="1"/>
  <c r="I40" i="18"/>
  <c r="H40" i="18"/>
  <c r="G40" i="18"/>
  <c r="F40" i="18"/>
  <c r="C40" i="18"/>
  <c r="B40" i="18"/>
  <c r="S39" i="18"/>
  <c r="R39" i="18"/>
  <c r="Q39" i="18"/>
  <c r="P39" i="18"/>
  <c r="E39" i="18"/>
  <c r="U39" i="18" s="1"/>
  <c r="T38" i="18"/>
  <c r="S38" i="18"/>
  <c r="R38" i="18"/>
  <c r="Q38" i="18"/>
  <c r="P38" i="18"/>
  <c r="E38" i="18"/>
  <c r="U38" i="18" s="1"/>
  <c r="U37" i="18"/>
  <c r="S37" i="18"/>
  <c r="R37" i="18"/>
  <c r="Q37" i="18"/>
  <c r="P37" i="18"/>
  <c r="E37" i="18"/>
  <c r="T37" i="18" s="1"/>
  <c r="S36" i="18"/>
  <c r="R36" i="18"/>
  <c r="Q36" i="18"/>
  <c r="P36" i="18"/>
  <c r="E36" i="18"/>
  <c r="S35" i="18"/>
  <c r="R35" i="18"/>
  <c r="Q35" i="18"/>
  <c r="P35" i="18"/>
  <c r="E35" i="18"/>
  <c r="U35" i="18" s="1"/>
  <c r="W33" i="18"/>
  <c r="V33" i="18"/>
  <c r="O33" i="18"/>
  <c r="N33" i="18"/>
  <c r="M33" i="18"/>
  <c r="L33" i="18"/>
  <c r="K33" i="18"/>
  <c r="J33" i="18"/>
  <c r="I33" i="18"/>
  <c r="Q33" i="18" s="1"/>
  <c r="H33" i="18"/>
  <c r="G33" i="18"/>
  <c r="F33" i="18"/>
  <c r="C33" i="18"/>
  <c r="E33" i="18" s="1"/>
  <c r="B33" i="18"/>
  <c r="S32" i="18"/>
  <c r="R32" i="18"/>
  <c r="Q32" i="18"/>
  <c r="U32" i="18" s="1"/>
  <c r="P32" i="18"/>
  <c r="E32" i="18"/>
  <c r="T32" i="18" s="1"/>
  <c r="W30" i="18"/>
  <c r="V30" i="18"/>
  <c r="O30" i="18"/>
  <c r="N30" i="18"/>
  <c r="M30" i="18"/>
  <c r="L30" i="18"/>
  <c r="K30" i="18"/>
  <c r="S30" i="18" s="1"/>
  <c r="J30" i="18"/>
  <c r="R30" i="18" s="1"/>
  <c r="I30" i="18"/>
  <c r="H30" i="18"/>
  <c r="G30" i="18"/>
  <c r="F30" i="18"/>
  <c r="C30" i="18"/>
  <c r="B30" i="18"/>
  <c r="E30" i="18" s="1"/>
  <c r="S29" i="18"/>
  <c r="R29" i="18"/>
  <c r="Q29" i="18"/>
  <c r="P29" i="18"/>
  <c r="E29" i="18"/>
  <c r="U29" i="18" s="1"/>
  <c r="S28" i="18"/>
  <c r="R28" i="18"/>
  <c r="Q28" i="18"/>
  <c r="P28" i="18"/>
  <c r="E28" i="18"/>
  <c r="S27" i="18"/>
  <c r="R27" i="18"/>
  <c r="Q27" i="18"/>
  <c r="P27" i="18"/>
  <c r="E27" i="18"/>
  <c r="S26" i="18"/>
  <c r="R26" i="18"/>
  <c r="Q26" i="18"/>
  <c r="P26" i="18"/>
  <c r="E26" i="18"/>
  <c r="W24" i="18"/>
  <c r="V24" i="18"/>
  <c r="O24" i="18"/>
  <c r="N24" i="18"/>
  <c r="M24" i="18"/>
  <c r="L24" i="18"/>
  <c r="K24" i="18"/>
  <c r="S24" i="18" s="1"/>
  <c r="J24" i="18"/>
  <c r="R24" i="18" s="1"/>
  <c r="I24" i="18"/>
  <c r="H24" i="18"/>
  <c r="G24" i="18"/>
  <c r="F24" i="18"/>
  <c r="C24" i="18"/>
  <c r="B24" i="18"/>
  <c r="T23" i="18"/>
  <c r="S23" i="18"/>
  <c r="R23" i="18"/>
  <c r="Q23" i="18"/>
  <c r="P23" i="18"/>
  <c r="E23" i="18"/>
  <c r="U23" i="18" s="1"/>
  <c r="U22" i="18"/>
  <c r="S22" i="18"/>
  <c r="R22" i="18"/>
  <c r="Q22" i="18"/>
  <c r="P22" i="18"/>
  <c r="E22" i="18"/>
  <c r="T22" i="18" s="1"/>
  <c r="T21" i="18"/>
  <c r="S21" i="18"/>
  <c r="R21" i="18"/>
  <c r="Q21" i="18"/>
  <c r="P21" i="18"/>
  <c r="E21" i="18"/>
  <c r="U21" i="18" s="1"/>
  <c r="S20" i="18"/>
  <c r="R20" i="18"/>
  <c r="Q20" i="18"/>
  <c r="P20" i="18"/>
  <c r="E20" i="18"/>
  <c r="U20" i="18" s="1"/>
  <c r="T19" i="18"/>
  <c r="S19" i="18"/>
  <c r="R19" i="18"/>
  <c r="Q19" i="18"/>
  <c r="P19" i="18"/>
  <c r="E19" i="18"/>
  <c r="U19" i="18" s="1"/>
  <c r="S18" i="18"/>
  <c r="R18" i="18"/>
  <c r="Q18" i="18"/>
  <c r="P18" i="18"/>
  <c r="E18" i="18"/>
  <c r="T18" i="18" s="1"/>
  <c r="W16" i="18"/>
  <c r="V16" i="18"/>
  <c r="O16" i="18"/>
  <c r="N16" i="18"/>
  <c r="M16" i="18"/>
  <c r="L16" i="18"/>
  <c r="K16" i="18"/>
  <c r="S16" i="18" s="1"/>
  <c r="J16" i="18"/>
  <c r="R16" i="18" s="1"/>
  <c r="I16" i="18"/>
  <c r="Q16" i="18" s="1"/>
  <c r="H16" i="18"/>
  <c r="P16" i="18" s="1"/>
  <c r="G16" i="18"/>
  <c r="F16" i="18"/>
  <c r="C16" i="18"/>
  <c r="B16" i="18"/>
  <c r="S15" i="18"/>
  <c r="R15" i="18"/>
  <c r="Q15" i="18"/>
  <c r="P15" i="18"/>
  <c r="E15" i="18"/>
  <c r="U15" i="18" s="1"/>
  <c r="T14" i="18"/>
  <c r="S14" i="18"/>
  <c r="R14" i="18"/>
  <c r="Q14" i="18"/>
  <c r="P14" i="18"/>
  <c r="E14" i="18"/>
  <c r="U14" i="18" s="1"/>
  <c r="S13" i="18"/>
  <c r="R13" i="18"/>
  <c r="Q13" i="18"/>
  <c r="P13" i="18"/>
  <c r="E13" i="18"/>
  <c r="T13" i="18" s="1"/>
  <c r="T12" i="18"/>
  <c r="S12" i="18"/>
  <c r="R12" i="18"/>
  <c r="Q12" i="18"/>
  <c r="P12" i="18"/>
  <c r="E12" i="18"/>
  <c r="U12" i="18" s="1"/>
  <c r="S11" i="18"/>
  <c r="R11" i="18"/>
  <c r="Q11" i="18"/>
  <c r="P11" i="18"/>
  <c r="E11" i="18"/>
  <c r="U11" i="18" s="1"/>
  <c r="S10" i="18"/>
  <c r="R10" i="18"/>
  <c r="Q10" i="18"/>
  <c r="P10" i="18"/>
  <c r="T10" i="18" s="1"/>
  <c r="E10" i="18"/>
  <c r="U9" i="18"/>
  <c r="S9" i="18"/>
  <c r="R9" i="18"/>
  <c r="Q9" i="18"/>
  <c r="P9" i="18"/>
  <c r="E9" i="18"/>
  <c r="T93" i="17"/>
  <c r="S93" i="17"/>
  <c r="R93" i="17"/>
  <c r="Q93" i="17"/>
  <c r="P93" i="17"/>
  <c r="E93" i="17"/>
  <c r="U93" i="17" s="1"/>
  <c r="S92" i="17"/>
  <c r="R92" i="17"/>
  <c r="Q92" i="17"/>
  <c r="P92" i="17"/>
  <c r="E92" i="17"/>
  <c r="U92" i="17" s="1"/>
  <c r="U91" i="17"/>
  <c r="S91" i="17"/>
  <c r="R91" i="17"/>
  <c r="Q91" i="17"/>
  <c r="P91" i="17"/>
  <c r="E91" i="17"/>
  <c r="T91" i="17" s="1"/>
  <c r="U90" i="17"/>
  <c r="S90" i="17"/>
  <c r="R90" i="17"/>
  <c r="Q90" i="17"/>
  <c r="P90" i="17"/>
  <c r="E90" i="17"/>
  <c r="T90" i="17" s="1"/>
  <c r="T89" i="17"/>
  <c r="S89" i="17"/>
  <c r="R89" i="17"/>
  <c r="Q89" i="17"/>
  <c r="P89" i="17"/>
  <c r="E89" i="17"/>
  <c r="U89" i="17" s="1"/>
  <c r="S88" i="17"/>
  <c r="R88" i="17"/>
  <c r="Q88" i="17"/>
  <c r="P88" i="17"/>
  <c r="E88" i="17"/>
  <c r="U88" i="17" s="1"/>
  <c r="U87" i="17"/>
  <c r="S87" i="17"/>
  <c r="R87" i="17"/>
  <c r="Q87" i="17"/>
  <c r="P87" i="17"/>
  <c r="E87" i="17"/>
  <c r="T87" i="17" s="1"/>
  <c r="U86" i="17"/>
  <c r="S86" i="17"/>
  <c r="R86" i="17"/>
  <c r="Q86" i="17"/>
  <c r="P86" i="17"/>
  <c r="E86" i="17"/>
  <c r="T86" i="17" s="1"/>
  <c r="W72" i="17"/>
  <c r="V72" i="17"/>
  <c r="O72" i="17"/>
  <c r="N72" i="17"/>
  <c r="M72" i="17"/>
  <c r="L72" i="17"/>
  <c r="K72" i="17"/>
  <c r="S72" i="17" s="1"/>
  <c r="J72" i="17"/>
  <c r="I72" i="17"/>
  <c r="H72" i="17"/>
  <c r="G72" i="17"/>
  <c r="F72" i="17"/>
  <c r="C72" i="17"/>
  <c r="B72" i="17"/>
  <c r="E72" i="17" s="1"/>
  <c r="W71" i="17"/>
  <c r="V71" i="17"/>
  <c r="O71" i="17"/>
  <c r="N71" i="17"/>
  <c r="M71" i="17"/>
  <c r="L71" i="17"/>
  <c r="K71" i="17"/>
  <c r="J71" i="17"/>
  <c r="I71" i="17"/>
  <c r="H71" i="17"/>
  <c r="G71" i="17"/>
  <c r="F71" i="17"/>
  <c r="C71" i="17"/>
  <c r="B71" i="17"/>
  <c r="W70" i="17"/>
  <c r="V70" i="17"/>
  <c r="O70" i="17"/>
  <c r="N70" i="17"/>
  <c r="M70" i="17"/>
  <c r="L70" i="17"/>
  <c r="K70" i="17"/>
  <c r="J70" i="17"/>
  <c r="R70" i="17" s="1"/>
  <c r="I70" i="17"/>
  <c r="H70" i="17"/>
  <c r="G70" i="17"/>
  <c r="F70" i="17"/>
  <c r="C70" i="17"/>
  <c r="E70" i="17" s="1"/>
  <c r="B70" i="17"/>
  <c r="S69" i="17"/>
  <c r="R69" i="17"/>
  <c r="Q69" i="17"/>
  <c r="P69" i="17"/>
  <c r="E69" i="17"/>
  <c r="T69" i="17" s="1"/>
  <c r="W67" i="17"/>
  <c r="V67" i="17"/>
  <c r="O67" i="17"/>
  <c r="N67" i="17"/>
  <c r="M67" i="17"/>
  <c r="L67" i="17"/>
  <c r="K67" i="17"/>
  <c r="J67" i="17"/>
  <c r="I67" i="17"/>
  <c r="H67" i="17"/>
  <c r="G67" i="17"/>
  <c r="F67" i="17"/>
  <c r="C67" i="17"/>
  <c r="B67" i="17"/>
  <c r="W66" i="17"/>
  <c r="V66" i="17"/>
  <c r="O66" i="17"/>
  <c r="N66" i="17"/>
  <c r="M66" i="17"/>
  <c r="L66" i="17"/>
  <c r="K66" i="17"/>
  <c r="S66" i="17" s="1"/>
  <c r="J66" i="17"/>
  <c r="R66" i="17" s="1"/>
  <c r="I66" i="17"/>
  <c r="H66" i="17"/>
  <c r="G66" i="17"/>
  <c r="F66" i="17"/>
  <c r="C66" i="17"/>
  <c r="B66" i="17"/>
  <c r="E66" i="17" s="1"/>
  <c r="U65" i="17"/>
  <c r="T65" i="17"/>
  <c r="S65" i="17"/>
  <c r="R65" i="17"/>
  <c r="Q65" i="17"/>
  <c r="P65" i="17"/>
  <c r="E65" i="17"/>
  <c r="U64" i="17"/>
  <c r="S64" i="17"/>
  <c r="R64" i="17"/>
  <c r="Q64" i="17"/>
  <c r="P64" i="17"/>
  <c r="E64" i="17"/>
  <c r="T64" i="17" s="1"/>
  <c r="T63" i="17"/>
  <c r="S63" i="17"/>
  <c r="R63" i="17"/>
  <c r="Q63" i="17"/>
  <c r="P63" i="17"/>
  <c r="E63" i="17"/>
  <c r="U63" i="17" s="1"/>
  <c r="S62" i="17"/>
  <c r="R62" i="17"/>
  <c r="Q62" i="17"/>
  <c r="P62" i="17"/>
  <c r="E62" i="17"/>
  <c r="U62" i="17" s="1"/>
  <c r="U61" i="17"/>
  <c r="T61" i="17"/>
  <c r="S61" i="17"/>
  <c r="R61" i="17"/>
  <c r="Q61" i="17"/>
  <c r="P61" i="17"/>
  <c r="E61" i="17"/>
  <c r="V59" i="17"/>
  <c r="O59" i="17"/>
  <c r="N59" i="17"/>
  <c r="M59" i="17"/>
  <c r="L59" i="17"/>
  <c r="K59" i="17"/>
  <c r="S59" i="17" s="1"/>
  <c r="J59" i="17"/>
  <c r="R59" i="17" s="1"/>
  <c r="I59" i="17"/>
  <c r="H59" i="17"/>
  <c r="G59" i="17"/>
  <c r="F59" i="17"/>
  <c r="C59" i="17"/>
  <c r="B59" i="17"/>
  <c r="S58" i="17"/>
  <c r="R58" i="17"/>
  <c r="Q58" i="17"/>
  <c r="P58" i="17"/>
  <c r="E58" i="17"/>
  <c r="U58" i="17" s="1"/>
  <c r="S57" i="17"/>
  <c r="R57" i="17"/>
  <c r="Q57" i="17"/>
  <c r="P57" i="17"/>
  <c r="E57" i="17"/>
  <c r="S56" i="17"/>
  <c r="R56" i="17"/>
  <c r="Q56" i="17"/>
  <c r="P56" i="17"/>
  <c r="E56" i="17"/>
  <c r="S55" i="17"/>
  <c r="R55" i="17"/>
  <c r="Q55" i="17"/>
  <c r="P55" i="17"/>
  <c r="E55" i="17"/>
  <c r="W53" i="17"/>
  <c r="V53" i="17"/>
  <c r="O53" i="17"/>
  <c r="N53" i="17"/>
  <c r="M53" i="17"/>
  <c r="L53" i="17"/>
  <c r="K53" i="17"/>
  <c r="S53" i="17" s="1"/>
  <c r="J53" i="17"/>
  <c r="R53" i="17" s="1"/>
  <c r="I53" i="17"/>
  <c r="H53" i="17"/>
  <c r="G53" i="17"/>
  <c r="F53" i="17"/>
  <c r="C53" i="17"/>
  <c r="B53" i="17"/>
  <c r="T52" i="17"/>
  <c r="S52" i="17"/>
  <c r="R52" i="17"/>
  <c r="Q52" i="17"/>
  <c r="P52" i="17"/>
  <c r="E52" i="17"/>
  <c r="U52" i="17" s="1"/>
  <c r="U51" i="17"/>
  <c r="S51" i="17"/>
  <c r="R51" i="17"/>
  <c r="Q51" i="17"/>
  <c r="P51" i="17"/>
  <c r="E51" i="17"/>
  <c r="T51" i="17" s="1"/>
  <c r="T50" i="17"/>
  <c r="S50" i="17"/>
  <c r="R50" i="17"/>
  <c r="Q50" i="17"/>
  <c r="P50" i="17"/>
  <c r="E50" i="17"/>
  <c r="U50" i="17" s="1"/>
  <c r="S49" i="17"/>
  <c r="R49" i="17"/>
  <c r="Q49" i="17"/>
  <c r="P49" i="17"/>
  <c r="E49" i="17"/>
  <c r="U49" i="17" s="1"/>
  <c r="T48" i="17"/>
  <c r="S48" i="17"/>
  <c r="R48" i="17"/>
  <c r="Q48" i="17"/>
  <c r="P48" i="17"/>
  <c r="E48" i="17"/>
  <c r="U48" i="17" s="1"/>
  <c r="S47" i="17"/>
  <c r="R47" i="17"/>
  <c r="Q47" i="17"/>
  <c r="P47" i="17"/>
  <c r="E47" i="17"/>
  <c r="T47" i="17" s="1"/>
  <c r="S46" i="17"/>
  <c r="R46" i="17"/>
  <c r="Q46" i="17"/>
  <c r="P46" i="17"/>
  <c r="E46" i="17"/>
  <c r="S45" i="17"/>
  <c r="R45" i="17"/>
  <c r="Q45" i="17"/>
  <c r="P45" i="17"/>
  <c r="E45" i="17"/>
  <c r="U45" i="17" s="1"/>
  <c r="S44" i="17"/>
  <c r="R44" i="17"/>
  <c r="Q44" i="17"/>
  <c r="P44" i="17"/>
  <c r="E44" i="17"/>
  <c r="S43" i="17"/>
  <c r="R43" i="17"/>
  <c r="Q43" i="17"/>
  <c r="P43" i="17"/>
  <c r="E43" i="17"/>
  <c r="U43" i="17" s="1"/>
  <c r="S42" i="17"/>
  <c r="R42" i="17"/>
  <c r="Q42" i="17"/>
  <c r="P42" i="17"/>
  <c r="E42" i="17"/>
  <c r="W40" i="17"/>
  <c r="V40" i="17"/>
  <c r="O40" i="17"/>
  <c r="N40" i="17"/>
  <c r="M40" i="17"/>
  <c r="L40" i="17"/>
  <c r="K40" i="17"/>
  <c r="J40" i="17"/>
  <c r="R40" i="17" s="1"/>
  <c r="I40" i="17"/>
  <c r="H40" i="17"/>
  <c r="G40" i="17"/>
  <c r="F40" i="17"/>
  <c r="C40" i="17"/>
  <c r="B40" i="17"/>
  <c r="T39" i="17"/>
  <c r="S39" i="17"/>
  <c r="R39" i="17"/>
  <c r="Q39" i="17"/>
  <c r="P39" i="17"/>
  <c r="E39" i="17"/>
  <c r="U39" i="17" s="1"/>
  <c r="S38" i="17"/>
  <c r="R38" i="17"/>
  <c r="Q38" i="17"/>
  <c r="P38" i="17"/>
  <c r="E38" i="17"/>
  <c r="T38" i="17" s="1"/>
  <c r="T37" i="17"/>
  <c r="S37" i="17"/>
  <c r="R37" i="17"/>
  <c r="Q37" i="17"/>
  <c r="P37" i="17"/>
  <c r="E37" i="17"/>
  <c r="U37" i="17" s="1"/>
  <c r="S36" i="17"/>
  <c r="R36" i="17"/>
  <c r="Q36" i="17"/>
  <c r="P36" i="17"/>
  <c r="E36" i="17"/>
  <c r="S35" i="17"/>
  <c r="R35" i="17"/>
  <c r="Q35" i="17"/>
  <c r="U35" i="17" s="1"/>
  <c r="P35" i="17"/>
  <c r="T35" i="17" s="1"/>
  <c r="E35" i="17"/>
  <c r="W33" i="17"/>
  <c r="V33" i="17"/>
  <c r="O33" i="17"/>
  <c r="N33" i="17"/>
  <c r="M33" i="17"/>
  <c r="L33" i="17"/>
  <c r="K33" i="17"/>
  <c r="S33" i="17" s="1"/>
  <c r="J33" i="17"/>
  <c r="I33" i="17"/>
  <c r="H33" i="17"/>
  <c r="P33" i="17" s="1"/>
  <c r="G33" i="17"/>
  <c r="F33" i="17"/>
  <c r="E33" i="17"/>
  <c r="C33" i="17"/>
  <c r="B33" i="17"/>
  <c r="S32" i="17"/>
  <c r="R32" i="17"/>
  <c r="Q32" i="17"/>
  <c r="P32" i="17"/>
  <c r="T32" i="17" s="1"/>
  <c r="E32" i="17"/>
  <c r="W30" i="17"/>
  <c r="V30" i="17"/>
  <c r="O30" i="17"/>
  <c r="N30" i="17"/>
  <c r="M30" i="17"/>
  <c r="L30" i="17"/>
  <c r="K30" i="17"/>
  <c r="S30" i="17" s="1"/>
  <c r="J30" i="17"/>
  <c r="R30" i="17" s="1"/>
  <c r="I30" i="17"/>
  <c r="Q30" i="17" s="1"/>
  <c r="H30" i="17"/>
  <c r="G30" i="17"/>
  <c r="F30" i="17"/>
  <c r="C30" i="17"/>
  <c r="B30" i="17"/>
  <c r="S29" i="17"/>
  <c r="R29" i="17"/>
  <c r="Q29" i="17"/>
  <c r="P29" i="17"/>
  <c r="E29" i="17"/>
  <c r="S28" i="17"/>
  <c r="R28" i="17"/>
  <c r="Q28" i="17"/>
  <c r="P28" i="17"/>
  <c r="E28" i="17"/>
  <c r="S27" i="17"/>
  <c r="R27" i="17"/>
  <c r="Q27" i="17"/>
  <c r="P27" i="17"/>
  <c r="E27" i="17"/>
  <c r="S26" i="17"/>
  <c r="R26" i="17"/>
  <c r="Q26" i="17"/>
  <c r="P26" i="17"/>
  <c r="E26" i="17"/>
  <c r="U26" i="17" s="1"/>
  <c r="W24" i="17"/>
  <c r="V24" i="17"/>
  <c r="O24" i="17"/>
  <c r="N24" i="17"/>
  <c r="M24" i="17"/>
  <c r="L24" i="17"/>
  <c r="K24" i="17"/>
  <c r="S24" i="17" s="1"/>
  <c r="J24" i="17"/>
  <c r="R24" i="17" s="1"/>
  <c r="I24" i="17"/>
  <c r="H24" i="17"/>
  <c r="G24" i="17"/>
  <c r="F24" i="17"/>
  <c r="C24" i="17"/>
  <c r="E24" i="17" s="1"/>
  <c r="B24" i="17"/>
  <c r="U23" i="17"/>
  <c r="S23" i="17"/>
  <c r="R23" i="17"/>
  <c r="Q23" i="17"/>
  <c r="P23" i="17"/>
  <c r="E23" i="17"/>
  <c r="T23" i="17" s="1"/>
  <c r="T22" i="17"/>
  <c r="S22" i="17"/>
  <c r="R22" i="17"/>
  <c r="Q22" i="17"/>
  <c r="P22" i="17"/>
  <c r="E22" i="17"/>
  <c r="U22" i="17" s="1"/>
  <c r="S21" i="17"/>
  <c r="R21" i="17"/>
  <c r="Q21" i="17"/>
  <c r="P21" i="17"/>
  <c r="E21" i="17"/>
  <c r="U21" i="17" s="1"/>
  <c r="U20" i="17"/>
  <c r="T20" i="17"/>
  <c r="S20" i="17"/>
  <c r="R20" i="17"/>
  <c r="Q20" i="17"/>
  <c r="P20" i="17"/>
  <c r="E20" i="17"/>
  <c r="U19" i="17"/>
  <c r="S19" i="17"/>
  <c r="R19" i="17"/>
  <c r="Q19" i="17"/>
  <c r="P19" i="17"/>
  <c r="E19" i="17"/>
  <c r="T19" i="17" s="1"/>
  <c r="T18" i="17"/>
  <c r="S18" i="17"/>
  <c r="R18" i="17"/>
  <c r="Q18" i="17"/>
  <c r="P18" i="17"/>
  <c r="E18" i="17"/>
  <c r="U18" i="17" s="1"/>
  <c r="W16" i="17"/>
  <c r="V16" i="17"/>
  <c r="O16" i="17"/>
  <c r="N16" i="17"/>
  <c r="M16" i="17"/>
  <c r="L16" i="17"/>
  <c r="K16" i="17"/>
  <c r="J16" i="17"/>
  <c r="I16" i="17"/>
  <c r="H16" i="17"/>
  <c r="G16" i="17"/>
  <c r="F16" i="17"/>
  <c r="C16" i="17"/>
  <c r="B16" i="17"/>
  <c r="S15" i="17"/>
  <c r="R15" i="17"/>
  <c r="Q15" i="17"/>
  <c r="P15" i="17"/>
  <c r="E15" i="17"/>
  <c r="S14" i="17"/>
  <c r="R14" i="17"/>
  <c r="Q14" i="17"/>
  <c r="P14" i="17"/>
  <c r="E14" i="17"/>
  <c r="S13" i="17"/>
  <c r="R13" i="17"/>
  <c r="Q13" i="17"/>
  <c r="P13" i="17"/>
  <c r="E13" i="17"/>
  <c r="S12" i="17"/>
  <c r="R12" i="17"/>
  <c r="Q12" i="17"/>
  <c r="P12" i="17"/>
  <c r="E12" i="17"/>
  <c r="U12" i="17" s="1"/>
  <c r="S11" i="17"/>
  <c r="R11" i="17"/>
  <c r="Q11" i="17"/>
  <c r="P11" i="17"/>
  <c r="E11" i="17"/>
  <c r="S10" i="17"/>
  <c r="R10" i="17"/>
  <c r="Q10" i="17"/>
  <c r="U10" i="17" s="1"/>
  <c r="P10" i="17"/>
  <c r="E10" i="17"/>
  <c r="T9" i="17"/>
  <c r="S9" i="17"/>
  <c r="R9" i="17"/>
  <c r="Q9" i="17"/>
  <c r="P9" i="17"/>
  <c r="E9" i="17"/>
  <c r="U9" i="17" s="1"/>
  <c r="S93" i="16"/>
  <c r="R93" i="16"/>
  <c r="Q93" i="16"/>
  <c r="P93" i="16"/>
  <c r="E93" i="16"/>
  <c r="U93" i="16" s="1"/>
  <c r="U92" i="16"/>
  <c r="T92" i="16"/>
  <c r="S92" i="16"/>
  <c r="R92" i="16"/>
  <c r="Q92" i="16"/>
  <c r="P92" i="16"/>
  <c r="E92" i="16"/>
  <c r="U91" i="16"/>
  <c r="S91" i="16"/>
  <c r="R91" i="16"/>
  <c r="Q91" i="16"/>
  <c r="P91" i="16"/>
  <c r="E91" i="16"/>
  <c r="T91" i="16" s="1"/>
  <c r="T90" i="16"/>
  <c r="S90" i="16"/>
  <c r="R90" i="16"/>
  <c r="Q90" i="16"/>
  <c r="P90" i="16"/>
  <c r="E90" i="16"/>
  <c r="U90" i="16" s="1"/>
  <c r="S89" i="16"/>
  <c r="R89" i="16"/>
  <c r="Q89" i="16"/>
  <c r="P89" i="16"/>
  <c r="E89" i="16"/>
  <c r="U89" i="16" s="1"/>
  <c r="U88" i="16"/>
  <c r="T88" i="16"/>
  <c r="S88" i="16"/>
  <c r="R88" i="16"/>
  <c r="Q88" i="16"/>
  <c r="P88" i="16"/>
  <c r="E88" i="16"/>
  <c r="U87" i="16"/>
  <c r="S87" i="16"/>
  <c r="R87" i="16"/>
  <c r="Q87" i="16"/>
  <c r="P87" i="16"/>
  <c r="E87" i="16"/>
  <c r="T87" i="16" s="1"/>
  <c r="T86" i="16"/>
  <c r="S86" i="16"/>
  <c r="R86" i="16"/>
  <c r="Q86" i="16"/>
  <c r="P86" i="16"/>
  <c r="E86" i="16"/>
  <c r="U86" i="16" s="1"/>
  <c r="W72" i="16"/>
  <c r="V72" i="16"/>
  <c r="O72" i="16"/>
  <c r="N72" i="16"/>
  <c r="M72" i="16"/>
  <c r="L72" i="16"/>
  <c r="K72" i="16"/>
  <c r="J72" i="16"/>
  <c r="I72" i="16"/>
  <c r="H72" i="16"/>
  <c r="G72" i="16"/>
  <c r="F72" i="16"/>
  <c r="C72" i="16"/>
  <c r="B72" i="16"/>
  <c r="W71" i="16"/>
  <c r="V71" i="16"/>
  <c r="O71" i="16"/>
  <c r="N71" i="16"/>
  <c r="M71" i="16"/>
  <c r="L71" i="16"/>
  <c r="K71" i="16"/>
  <c r="J71" i="16"/>
  <c r="R71" i="16" s="1"/>
  <c r="I71" i="16"/>
  <c r="H71" i="16"/>
  <c r="G71" i="16"/>
  <c r="F71" i="16"/>
  <c r="C71" i="16"/>
  <c r="E71" i="16" s="1"/>
  <c r="B71" i="16"/>
  <c r="W70" i="16"/>
  <c r="V70" i="16"/>
  <c r="O70" i="16"/>
  <c r="N70" i="16"/>
  <c r="M70" i="16"/>
  <c r="L70" i="16"/>
  <c r="K70" i="16"/>
  <c r="S70" i="16" s="1"/>
  <c r="J70" i="16"/>
  <c r="R70" i="16" s="1"/>
  <c r="I70" i="16"/>
  <c r="H70" i="16"/>
  <c r="P70" i="16" s="1"/>
  <c r="G70" i="16"/>
  <c r="F70" i="16"/>
  <c r="C70" i="16"/>
  <c r="B70" i="16"/>
  <c r="E70" i="16" s="1"/>
  <c r="S69" i="16"/>
  <c r="R69" i="16"/>
  <c r="Q69" i="16"/>
  <c r="P69" i="16"/>
  <c r="T69" i="16" s="1"/>
  <c r="E69" i="16"/>
  <c r="W67" i="16"/>
  <c r="V67" i="16"/>
  <c r="O67" i="16"/>
  <c r="N67" i="16"/>
  <c r="M67" i="16"/>
  <c r="L67" i="16"/>
  <c r="K67" i="16"/>
  <c r="J67" i="16"/>
  <c r="I67" i="16"/>
  <c r="H67" i="16"/>
  <c r="G67" i="16"/>
  <c r="F67" i="16"/>
  <c r="C67" i="16"/>
  <c r="B67" i="16"/>
  <c r="W66" i="16"/>
  <c r="V66" i="16"/>
  <c r="O66" i="16"/>
  <c r="N66" i="16"/>
  <c r="M66" i="16"/>
  <c r="L66" i="16"/>
  <c r="K66" i="16"/>
  <c r="S66" i="16" s="1"/>
  <c r="J66" i="16"/>
  <c r="R66" i="16" s="1"/>
  <c r="I66" i="16"/>
  <c r="H66" i="16"/>
  <c r="G66" i="16"/>
  <c r="F66" i="16"/>
  <c r="C66" i="16"/>
  <c r="E66" i="16" s="1"/>
  <c r="B66" i="16"/>
  <c r="U65" i="16"/>
  <c r="S65" i="16"/>
  <c r="R65" i="16"/>
  <c r="Q65" i="16"/>
  <c r="P65" i="16"/>
  <c r="E65" i="16"/>
  <c r="T65" i="16" s="1"/>
  <c r="T64" i="16"/>
  <c r="S64" i="16"/>
  <c r="R64" i="16"/>
  <c r="Q64" i="16"/>
  <c r="P64" i="16"/>
  <c r="E64" i="16"/>
  <c r="U64" i="16" s="1"/>
  <c r="S63" i="16"/>
  <c r="R63" i="16"/>
  <c r="Q63" i="16"/>
  <c r="P63" i="16"/>
  <c r="E63" i="16"/>
  <c r="U63" i="16" s="1"/>
  <c r="U62" i="16"/>
  <c r="S62" i="16"/>
  <c r="R62" i="16"/>
  <c r="Q62" i="16"/>
  <c r="P62" i="16"/>
  <c r="E62" i="16"/>
  <c r="T62" i="16" s="1"/>
  <c r="U61" i="16"/>
  <c r="S61" i="16"/>
  <c r="R61" i="16"/>
  <c r="Q61" i="16"/>
  <c r="P61" i="16"/>
  <c r="E61" i="16"/>
  <c r="V59" i="16"/>
  <c r="O59" i="16"/>
  <c r="N59" i="16"/>
  <c r="M59" i="16"/>
  <c r="L59" i="16"/>
  <c r="K59" i="16"/>
  <c r="S59" i="16" s="1"/>
  <c r="J59" i="16"/>
  <c r="R59" i="16" s="1"/>
  <c r="I59" i="16"/>
  <c r="H59" i="16"/>
  <c r="P59" i="16" s="1"/>
  <c r="G59" i="16"/>
  <c r="F59" i="16"/>
  <c r="C59" i="16"/>
  <c r="B59" i="16"/>
  <c r="S58" i="16"/>
  <c r="R58" i="16"/>
  <c r="Q58" i="16"/>
  <c r="P58" i="16"/>
  <c r="E58" i="16"/>
  <c r="U58" i="16" s="1"/>
  <c r="U57" i="16"/>
  <c r="S57" i="16"/>
  <c r="R57" i="16"/>
  <c r="Q57" i="16"/>
  <c r="P57" i="16"/>
  <c r="E57" i="16"/>
  <c r="T57" i="16" s="1"/>
  <c r="T56" i="16"/>
  <c r="S56" i="16"/>
  <c r="R56" i="16"/>
  <c r="Q56" i="16"/>
  <c r="P56" i="16"/>
  <c r="E56" i="16"/>
  <c r="U56" i="16" s="1"/>
  <c r="S55" i="16"/>
  <c r="R55" i="16"/>
  <c r="Q55" i="16"/>
  <c r="P55" i="16"/>
  <c r="E55" i="16"/>
  <c r="U55" i="16" s="1"/>
  <c r="W53" i="16"/>
  <c r="V53" i="16"/>
  <c r="O53" i="16"/>
  <c r="N53" i="16"/>
  <c r="M53" i="16"/>
  <c r="L53" i="16"/>
  <c r="K53" i="16"/>
  <c r="S53" i="16" s="1"/>
  <c r="J53" i="16"/>
  <c r="R53" i="16" s="1"/>
  <c r="I53" i="16"/>
  <c r="Q53" i="16" s="1"/>
  <c r="H53" i="16"/>
  <c r="G53" i="16"/>
  <c r="F53" i="16"/>
  <c r="C53" i="16"/>
  <c r="B53" i="16"/>
  <c r="S52" i="16"/>
  <c r="R52" i="16"/>
  <c r="Q52" i="16"/>
  <c r="P52" i="16"/>
  <c r="E52" i="16"/>
  <c r="S51" i="16"/>
  <c r="R51" i="16"/>
  <c r="Q51" i="16"/>
  <c r="P51" i="16"/>
  <c r="E51" i="16"/>
  <c r="U51" i="16" s="1"/>
  <c r="S50" i="16"/>
  <c r="R50" i="16"/>
  <c r="Q50" i="16"/>
  <c r="P50" i="16"/>
  <c r="E50" i="16"/>
  <c r="U50" i="16" s="1"/>
  <c r="U49" i="16"/>
  <c r="S49" i="16"/>
  <c r="R49" i="16"/>
  <c r="Q49" i="16"/>
  <c r="P49" i="16"/>
  <c r="E49" i="16"/>
  <c r="T49" i="16" s="1"/>
  <c r="S48" i="16"/>
  <c r="R48" i="16"/>
  <c r="Q48" i="16"/>
  <c r="P48" i="16"/>
  <c r="E48" i="16"/>
  <c r="S47" i="16"/>
  <c r="R47" i="16"/>
  <c r="Q47" i="16"/>
  <c r="P47" i="16"/>
  <c r="E47" i="16"/>
  <c r="U47" i="16" s="1"/>
  <c r="S46" i="16"/>
  <c r="R46" i="16"/>
  <c r="Q46" i="16"/>
  <c r="P46" i="16"/>
  <c r="E46" i="16"/>
  <c r="U46" i="16" s="1"/>
  <c r="S45" i="16"/>
  <c r="R45" i="16"/>
  <c r="Q45" i="16"/>
  <c r="P45" i="16"/>
  <c r="E45" i="16"/>
  <c r="T45" i="16" s="1"/>
  <c r="S44" i="16"/>
  <c r="R44" i="16"/>
  <c r="Q44" i="16"/>
  <c r="P44" i="16"/>
  <c r="E44" i="16"/>
  <c r="S43" i="16"/>
  <c r="R43" i="16"/>
  <c r="Q43" i="16"/>
  <c r="P43" i="16"/>
  <c r="E43" i="16"/>
  <c r="U43" i="16" s="1"/>
  <c r="S42" i="16"/>
  <c r="R42" i="16"/>
  <c r="Q42" i="16"/>
  <c r="P42" i="16"/>
  <c r="E42" i="16"/>
  <c r="U42" i="16" s="1"/>
  <c r="W40" i="16"/>
  <c r="V40" i="16"/>
  <c r="O40" i="16"/>
  <c r="N40" i="16"/>
  <c r="M40" i="16"/>
  <c r="L40" i="16"/>
  <c r="K40" i="16"/>
  <c r="S40" i="16" s="1"/>
  <c r="J40" i="16"/>
  <c r="R40" i="16" s="1"/>
  <c r="I40" i="16"/>
  <c r="H40" i="16"/>
  <c r="P40" i="16" s="1"/>
  <c r="G40" i="16"/>
  <c r="F40" i="16"/>
  <c r="C40" i="16"/>
  <c r="B40" i="16"/>
  <c r="U39" i="16"/>
  <c r="S39" i="16"/>
  <c r="R39" i="16"/>
  <c r="Q39" i="16"/>
  <c r="P39" i="16"/>
  <c r="E39" i="16"/>
  <c r="T39" i="16" s="1"/>
  <c r="U38" i="16"/>
  <c r="S38" i="16"/>
  <c r="R38" i="16"/>
  <c r="Q38" i="16"/>
  <c r="P38" i="16"/>
  <c r="E38" i="16"/>
  <c r="T38" i="16" s="1"/>
  <c r="S37" i="16"/>
  <c r="R37" i="16"/>
  <c r="Q37" i="16"/>
  <c r="P37" i="16"/>
  <c r="E37" i="16"/>
  <c r="U37" i="16" s="1"/>
  <c r="S36" i="16"/>
  <c r="R36" i="16"/>
  <c r="Q36" i="16"/>
  <c r="P36" i="16"/>
  <c r="E36" i="16"/>
  <c r="U36" i="16" s="1"/>
  <c r="S35" i="16"/>
  <c r="R35" i="16"/>
  <c r="Q35" i="16"/>
  <c r="P35" i="16"/>
  <c r="E35" i="16"/>
  <c r="U35" i="16" s="1"/>
  <c r="W33" i="16"/>
  <c r="V33" i="16"/>
  <c r="O33" i="16"/>
  <c r="N33" i="16"/>
  <c r="M33" i="16"/>
  <c r="L33" i="16"/>
  <c r="K33" i="16"/>
  <c r="S33" i="16" s="1"/>
  <c r="J33" i="16"/>
  <c r="I33" i="16"/>
  <c r="H33" i="16"/>
  <c r="G33" i="16"/>
  <c r="F33" i="16"/>
  <c r="C33" i="16"/>
  <c r="B33" i="16"/>
  <c r="S32" i="16"/>
  <c r="R32" i="16"/>
  <c r="Q32" i="16"/>
  <c r="P32" i="16"/>
  <c r="E32" i="16"/>
  <c r="U32" i="16" s="1"/>
  <c r="W30" i="16"/>
  <c r="V30" i="16"/>
  <c r="O30" i="16"/>
  <c r="N30" i="16"/>
  <c r="M30" i="16"/>
  <c r="L30" i="16"/>
  <c r="K30" i="16"/>
  <c r="S30" i="16" s="1"/>
  <c r="J30" i="16"/>
  <c r="R30" i="16" s="1"/>
  <c r="I30" i="16"/>
  <c r="H30" i="16"/>
  <c r="G30" i="16"/>
  <c r="F30" i="16"/>
  <c r="C30" i="16"/>
  <c r="B30" i="16"/>
  <c r="E30" i="16" s="1"/>
  <c r="U29" i="16"/>
  <c r="S29" i="16"/>
  <c r="R29" i="16"/>
  <c r="Q29" i="16"/>
  <c r="P29" i="16"/>
  <c r="E29" i="16"/>
  <c r="T29" i="16" s="1"/>
  <c r="S28" i="16"/>
  <c r="R28" i="16"/>
  <c r="Q28" i="16"/>
  <c r="P28" i="16"/>
  <c r="E28" i="16"/>
  <c r="U28" i="16" s="1"/>
  <c r="S27" i="16"/>
  <c r="R27" i="16"/>
  <c r="Q27" i="16"/>
  <c r="P27" i="16"/>
  <c r="E27" i="16"/>
  <c r="U27" i="16" s="1"/>
  <c r="T26" i="16"/>
  <c r="S26" i="16"/>
  <c r="R26" i="16"/>
  <c r="Q26" i="16"/>
  <c r="P26" i="16"/>
  <c r="E26" i="16"/>
  <c r="U26" i="16" s="1"/>
  <c r="W24" i="16"/>
  <c r="V24" i="16"/>
  <c r="O24" i="16"/>
  <c r="N24" i="16"/>
  <c r="M24" i="16"/>
  <c r="L24" i="16"/>
  <c r="K24" i="16"/>
  <c r="S24" i="16" s="1"/>
  <c r="J24" i="16"/>
  <c r="R24" i="16" s="1"/>
  <c r="I24" i="16"/>
  <c r="Q24" i="16" s="1"/>
  <c r="H24" i="16"/>
  <c r="G24" i="16"/>
  <c r="F24" i="16"/>
  <c r="E24" i="16"/>
  <c r="C24" i="16"/>
  <c r="B24" i="16"/>
  <c r="S23" i="16"/>
  <c r="R23" i="16"/>
  <c r="Q23" i="16"/>
  <c r="P23" i="16"/>
  <c r="E23" i="16"/>
  <c r="S22" i="16"/>
  <c r="R22" i="16"/>
  <c r="Q22" i="16"/>
  <c r="P22" i="16"/>
  <c r="E22" i="16"/>
  <c r="U22" i="16" s="1"/>
  <c r="T21" i="16"/>
  <c r="S21" i="16"/>
  <c r="R21" i="16"/>
  <c r="Q21" i="16"/>
  <c r="P21" i="16"/>
  <c r="E21" i="16"/>
  <c r="U21" i="16" s="1"/>
  <c r="U20" i="16"/>
  <c r="S20" i="16"/>
  <c r="R20" i="16"/>
  <c r="Q20" i="16"/>
  <c r="P20" i="16"/>
  <c r="E20" i="16"/>
  <c r="T20" i="16" s="1"/>
  <c r="S19" i="16"/>
  <c r="R19" i="16"/>
  <c r="Q19" i="16"/>
  <c r="P19" i="16"/>
  <c r="E19" i="16"/>
  <c r="U19" i="16" s="1"/>
  <c r="S18" i="16"/>
  <c r="R18" i="16"/>
  <c r="Q18" i="16"/>
  <c r="P18" i="16"/>
  <c r="E18" i="16"/>
  <c r="U18" i="16" s="1"/>
  <c r="W16" i="16"/>
  <c r="V16" i="16"/>
  <c r="O16" i="16"/>
  <c r="N16" i="16"/>
  <c r="M16" i="16"/>
  <c r="L16" i="16"/>
  <c r="K16" i="16"/>
  <c r="J16" i="16"/>
  <c r="R16" i="16" s="1"/>
  <c r="I16" i="16"/>
  <c r="H16" i="16"/>
  <c r="G16" i="16"/>
  <c r="F16" i="16"/>
  <c r="C16" i="16"/>
  <c r="E16" i="16" s="1"/>
  <c r="B16" i="16"/>
  <c r="S15" i="16"/>
  <c r="R15" i="16"/>
  <c r="Q15" i="16"/>
  <c r="P15" i="16"/>
  <c r="E15" i="16"/>
  <c r="S14" i="16"/>
  <c r="R14" i="16"/>
  <c r="Q14" i="16"/>
  <c r="P14" i="16"/>
  <c r="E14" i="16"/>
  <c r="S13" i="16"/>
  <c r="R13" i="16"/>
  <c r="Q13" i="16"/>
  <c r="P13" i="16"/>
  <c r="E13" i="16"/>
  <c r="U13" i="16" s="1"/>
  <c r="T12" i="16"/>
  <c r="S12" i="16"/>
  <c r="R12" i="16"/>
  <c r="Q12" i="16"/>
  <c r="P12" i="16"/>
  <c r="E12" i="16"/>
  <c r="U12" i="16" s="1"/>
  <c r="S11" i="16"/>
  <c r="R11" i="16"/>
  <c r="Q11" i="16"/>
  <c r="P11" i="16"/>
  <c r="E11" i="16"/>
  <c r="T11" i="16" s="1"/>
  <c r="S10" i="16"/>
  <c r="R10" i="16"/>
  <c r="Q10" i="16"/>
  <c r="P10" i="16"/>
  <c r="E10" i="16"/>
  <c r="S9" i="16"/>
  <c r="R9" i="16"/>
  <c r="Q9" i="16"/>
  <c r="P9" i="16"/>
  <c r="E9" i="16"/>
  <c r="U9" i="16" s="1"/>
  <c r="S93" i="15"/>
  <c r="R93" i="15"/>
  <c r="Q93" i="15"/>
  <c r="P93" i="15"/>
  <c r="E93" i="15"/>
  <c r="U93" i="15" s="1"/>
  <c r="U92" i="15"/>
  <c r="S92" i="15"/>
  <c r="R92" i="15"/>
  <c r="Q92" i="15"/>
  <c r="P92" i="15"/>
  <c r="E92" i="15"/>
  <c r="T92" i="15" s="1"/>
  <c r="T91" i="15"/>
  <c r="S91" i="15"/>
  <c r="R91" i="15"/>
  <c r="Q91" i="15"/>
  <c r="P91" i="15"/>
  <c r="E91" i="15"/>
  <c r="U91" i="15" s="1"/>
  <c r="S90" i="15"/>
  <c r="R90" i="15"/>
  <c r="Q90" i="15"/>
  <c r="P90" i="15"/>
  <c r="E90" i="15"/>
  <c r="U90" i="15" s="1"/>
  <c r="S89" i="15"/>
  <c r="R89" i="15"/>
  <c r="Q89" i="15"/>
  <c r="P89" i="15"/>
  <c r="E89" i="15"/>
  <c r="S88" i="15"/>
  <c r="R88" i="15"/>
  <c r="Q88" i="15"/>
  <c r="P88" i="15"/>
  <c r="E88" i="15"/>
  <c r="S87" i="15"/>
  <c r="R87" i="15"/>
  <c r="Q87" i="15"/>
  <c r="P87" i="15"/>
  <c r="E87" i="15"/>
  <c r="U87" i="15" s="1"/>
  <c r="S86" i="15"/>
  <c r="R86" i="15"/>
  <c r="Q86" i="15"/>
  <c r="P86" i="15"/>
  <c r="E86" i="15"/>
  <c r="U86" i="15" s="1"/>
  <c r="W72" i="15"/>
  <c r="V72" i="15"/>
  <c r="O72" i="15"/>
  <c r="N72" i="15"/>
  <c r="M72" i="15"/>
  <c r="L72" i="15"/>
  <c r="K72" i="15"/>
  <c r="J72" i="15"/>
  <c r="I72" i="15"/>
  <c r="H72" i="15"/>
  <c r="P72" i="15" s="1"/>
  <c r="G72" i="15"/>
  <c r="F72" i="15"/>
  <c r="C72" i="15"/>
  <c r="B72" i="15"/>
  <c r="W71" i="15"/>
  <c r="V71" i="15"/>
  <c r="O71" i="15"/>
  <c r="N71" i="15"/>
  <c r="M71" i="15"/>
  <c r="L71" i="15"/>
  <c r="K71" i="15"/>
  <c r="S71" i="15" s="1"/>
  <c r="J71" i="15"/>
  <c r="R71" i="15" s="1"/>
  <c r="I71" i="15"/>
  <c r="H71" i="15"/>
  <c r="G71" i="15"/>
  <c r="F71" i="15"/>
  <c r="C71" i="15"/>
  <c r="B71" i="15"/>
  <c r="E71" i="15" s="1"/>
  <c r="W70" i="15"/>
  <c r="V70" i="15"/>
  <c r="O70" i="15"/>
  <c r="N70" i="15"/>
  <c r="M70" i="15"/>
  <c r="L70" i="15"/>
  <c r="K70" i="15"/>
  <c r="J70" i="15"/>
  <c r="R70" i="15" s="1"/>
  <c r="I70" i="15"/>
  <c r="H70" i="15"/>
  <c r="G70" i="15"/>
  <c r="F70" i="15"/>
  <c r="C70" i="15"/>
  <c r="E70" i="15" s="1"/>
  <c r="B70" i="15"/>
  <c r="S69" i="15"/>
  <c r="R69" i="15"/>
  <c r="Q69" i="15"/>
  <c r="P69" i="15"/>
  <c r="E69" i="15"/>
  <c r="W67" i="15"/>
  <c r="V67" i="15"/>
  <c r="O67" i="15"/>
  <c r="N67" i="15"/>
  <c r="M67" i="15"/>
  <c r="L67" i="15"/>
  <c r="K67" i="15"/>
  <c r="J67" i="15"/>
  <c r="I67" i="15"/>
  <c r="H67" i="15"/>
  <c r="P67" i="15" s="1"/>
  <c r="G67" i="15"/>
  <c r="F67" i="15"/>
  <c r="C67" i="15"/>
  <c r="B67" i="15"/>
  <c r="W66" i="15"/>
  <c r="V66" i="15"/>
  <c r="O66" i="15"/>
  <c r="N66" i="15"/>
  <c r="M66" i="15"/>
  <c r="L66" i="15"/>
  <c r="K66" i="15"/>
  <c r="S66" i="15" s="1"/>
  <c r="J66" i="15"/>
  <c r="R66" i="15" s="1"/>
  <c r="I66" i="15"/>
  <c r="H66" i="15"/>
  <c r="G66" i="15"/>
  <c r="F66" i="15"/>
  <c r="C66" i="15"/>
  <c r="B66" i="15"/>
  <c r="E66" i="15" s="1"/>
  <c r="T65" i="15"/>
  <c r="S65" i="15"/>
  <c r="R65" i="15"/>
  <c r="Q65" i="15"/>
  <c r="P65" i="15"/>
  <c r="E65" i="15"/>
  <c r="U65" i="15" s="1"/>
  <c r="S64" i="15"/>
  <c r="R64" i="15"/>
  <c r="Q64" i="15"/>
  <c r="P64" i="15"/>
  <c r="E64" i="15"/>
  <c r="U64" i="15" s="1"/>
  <c r="S63" i="15"/>
  <c r="R63" i="15"/>
  <c r="Q63" i="15"/>
  <c r="P63" i="15"/>
  <c r="E63" i="15"/>
  <c r="S62" i="15"/>
  <c r="R62" i="15"/>
  <c r="Q62" i="15"/>
  <c r="P62" i="15"/>
  <c r="E62" i="15"/>
  <c r="T61" i="15"/>
  <c r="S61" i="15"/>
  <c r="R61" i="15"/>
  <c r="Q61" i="15"/>
  <c r="P61" i="15"/>
  <c r="E61" i="15"/>
  <c r="U61" i="15" s="1"/>
  <c r="V59" i="15"/>
  <c r="O59" i="15"/>
  <c r="N59" i="15"/>
  <c r="M59" i="15"/>
  <c r="L59" i="15"/>
  <c r="K59" i="15"/>
  <c r="S59" i="15" s="1"/>
  <c r="J59" i="15"/>
  <c r="R59" i="15" s="1"/>
  <c r="I59" i="15"/>
  <c r="H59" i="15"/>
  <c r="G59" i="15"/>
  <c r="F59" i="15"/>
  <c r="C59" i="15"/>
  <c r="B59" i="15"/>
  <c r="S58" i="15"/>
  <c r="R58" i="15"/>
  <c r="Q58" i="15"/>
  <c r="P58" i="15"/>
  <c r="E58" i="15"/>
  <c r="S57" i="15"/>
  <c r="R57" i="15"/>
  <c r="Q57" i="15"/>
  <c r="P57" i="15"/>
  <c r="E57" i="15"/>
  <c r="S56" i="15"/>
  <c r="R56" i="15"/>
  <c r="Q56" i="15"/>
  <c r="P56" i="15"/>
  <c r="E56" i="15"/>
  <c r="U56" i="15" s="1"/>
  <c r="T55" i="15"/>
  <c r="S55" i="15"/>
  <c r="R55" i="15"/>
  <c r="Q55" i="15"/>
  <c r="P55" i="15"/>
  <c r="E55" i="15"/>
  <c r="U55" i="15" s="1"/>
  <c r="W53" i="15"/>
  <c r="V53" i="15"/>
  <c r="O53" i="15"/>
  <c r="N53" i="15"/>
  <c r="M53" i="15"/>
  <c r="L53" i="15"/>
  <c r="K53" i="15"/>
  <c r="S53" i="15" s="1"/>
  <c r="J53" i="15"/>
  <c r="R53" i="15" s="1"/>
  <c r="I53" i="15"/>
  <c r="H53" i="15"/>
  <c r="P53" i="15" s="1"/>
  <c r="G53" i="15"/>
  <c r="F53" i="15"/>
  <c r="C53" i="15"/>
  <c r="B53" i="15"/>
  <c r="T52" i="15"/>
  <c r="S52" i="15"/>
  <c r="R52" i="15"/>
  <c r="Q52" i="15"/>
  <c r="P52" i="15"/>
  <c r="E52" i="15"/>
  <c r="U52" i="15" s="1"/>
  <c r="S51" i="15"/>
  <c r="R51" i="15"/>
  <c r="Q51" i="15"/>
  <c r="P51" i="15"/>
  <c r="E51" i="15"/>
  <c r="U51" i="15" s="1"/>
  <c r="S50" i="15"/>
  <c r="R50" i="15"/>
  <c r="Q50" i="15"/>
  <c r="P50" i="15"/>
  <c r="E50" i="15"/>
  <c r="S49" i="15"/>
  <c r="R49" i="15"/>
  <c r="Q49" i="15"/>
  <c r="P49" i="15"/>
  <c r="E49" i="15"/>
  <c r="S48" i="15"/>
  <c r="R48" i="15"/>
  <c r="Q48" i="15"/>
  <c r="P48" i="15"/>
  <c r="E48" i="15"/>
  <c r="U48" i="15" s="1"/>
  <c r="S47" i="15"/>
  <c r="R47" i="15"/>
  <c r="Q47" i="15"/>
  <c r="P47" i="15"/>
  <c r="E47" i="15"/>
  <c r="U47" i="15" s="1"/>
  <c r="T46" i="15"/>
  <c r="S46" i="15"/>
  <c r="R46" i="15"/>
  <c r="Q46" i="15"/>
  <c r="P46" i="15"/>
  <c r="E46" i="15"/>
  <c r="U46" i="15" s="1"/>
  <c r="U45" i="15"/>
  <c r="S45" i="15"/>
  <c r="R45" i="15"/>
  <c r="Q45" i="15"/>
  <c r="P45" i="15"/>
  <c r="E45" i="15"/>
  <c r="T45" i="15" s="1"/>
  <c r="T44" i="15"/>
  <c r="S44" i="15"/>
  <c r="R44" i="15"/>
  <c r="Q44" i="15"/>
  <c r="P44" i="15"/>
  <c r="E44" i="15"/>
  <c r="U44" i="15" s="1"/>
  <c r="S43" i="15"/>
  <c r="R43" i="15"/>
  <c r="Q43" i="15"/>
  <c r="P43" i="15"/>
  <c r="E43" i="15"/>
  <c r="U43" i="15" s="1"/>
  <c r="S42" i="15"/>
  <c r="R42" i="15"/>
  <c r="Q42" i="15"/>
  <c r="P42" i="15"/>
  <c r="E42" i="15"/>
  <c r="W40" i="15"/>
  <c r="V40" i="15"/>
  <c r="O40" i="15"/>
  <c r="N40" i="15"/>
  <c r="M40" i="15"/>
  <c r="L40" i="15"/>
  <c r="K40" i="15"/>
  <c r="J40" i="15"/>
  <c r="R40" i="15" s="1"/>
  <c r="I40" i="15"/>
  <c r="H40" i="15"/>
  <c r="G40" i="15"/>
  <c r="F40" i="15"/>
  <c r="E40" i="15"/>
  <c r="C40" i="15"/>
  <c r="B40" i="15"/>
  <c r="T39" i="15"/>
  <c r="S39" i="15"/>
  <c r="R39" i="15"/>
  <c r="Q39" i="15"/>
  <c r="P39" i="15"/>
  <c r="E39" i="15"/>
  <c r="U39" i="15" s="1"/>
  <c r="S38" i="15"/>
  <c r="R38" i="15"/>
  <c r="Q38" i="15"/>
  <c r="P38" i="15"/>
  <c r="E38" i="15"/>
  <c r="U38" i="15" s="1"/>
  <c r="S37" i="15"/>
  <c r="R37" i="15"/>
  <c r="Q37" i="15"/>
  <c r="P37" i="15"/>
  <c r="E37" i="15"/>
  <c r="S36" i="15"/>
  <c r="R36" i="15"/>
  <c r="Q36" i="15"/>
  <c r="P36" i="15"/>
  <c r="E36" i="15"/>
  <c r="S35" i="15"/>
  <c r="R35" i="15"/>
  <c r="Q35" i="15"/>
  <c r="P35" i="15"/>
  <c r="E35" i="15"/>
  <c r="U35" i="15" s="1"/>
  <c r="W33" i="15"/>
  <c r="V33" i="15"/>
  <c r="O33" i="15"/>
  <c r="N33" i="15"/>
  <c r="M33" i="15"/>
  <c r="L33" i="15"/>
  <c r="K33" i="15"/>
  <c r="S33" i="15" s="1"/>
  <c r="J33" i="15"/>
  <c r="R33" i="15" s="1"/>
  <c r="I33" i="15"/>
  <c r="H33" i="15"/>
  <c r="P33" i="15" s="1"/>
  <c r="G33" i="15"/>
  <c r="F33" i="15"/>
  <c r="C33" i="15"/>
  <c r="B33" i="15"/>
  <c r="E33" i="15" s="1"/>
  <c r="S32" i="15"/>
  <c r="R32" i="15"/>
  <c r="Q32" i="15"/>
  <c r="P32" i="15"/>
  <c r="T32" i="15" s="1"/>
  <c r="E32" i="15"/>
  <c r="W30" i="15"/>
  <c r="V30" i="15"/>
  <c r="O30" i="15"/>
  <c r="N30" i="15"/>
  <c r="M30" i="15"/>
  <c r="L30" i="15"/>
  <c r="K30" i="15"/>
  <c r="S30" i="15" s="1"/>
  <c r="J30" i="15"/>
  <c r="R30" i="15" s="1"/>
  <c r="I30" i="15"/>
  <c r="H30" i="15"/>
  <c r="G30" i="15"/>
  <c r="F30" i="15"/>
  <c r="C30" i="15"/>
  <c r="B30" i="15"/>
  <c r="E30" i="15" s="1"/>
  <c r="S29" i="15"/>
  <c r="R29" i="15"/>
  <c r="Q29" i="15"/>
  <c r="P29" i="15"/>
  <c r="E29" i="15"/>
  <c r="S28" i="15"/>
  <c r="R28" i="15"/>
  <c r="Q28" i="15"/>
  <c r="P28" i="15"/>
  <c r="E28" i="15"/>
  <c r="U28" i="15" s="1"/>
  <c r="U27" i="15"/>
  <c r="T27" i="15"/>
  <c r="S27" i="15"/>
  <c r="R27" i="15"/>
  <c r="Q27" i="15"/>
  <c r="P27" i="15"/>
  <c r="E27" i="15"/>
  <c r="S26" i="15"/>
  <c r="R26" i="15"/>
  <c r="Q26" i="15"/>
  <c r="P26" i="15"/>
  <c r="E26" i="15"/>
  <c r="W24" i="15"/>
  <c r="V24" i="15"/>
  <c r="O24" i="15"/>
  <c r="N24" i="15"/>
  <c r="M24" i="15"/>
  <c r="L24" i="15"/>
  <c r="K24" i="15"/>
  <c r="S24" i="15" s="1"/>
  <c r="J24" i="15"/>
  <c r="R24" i="15" s="1"/>
  <c r="I24" i="15"/>
  <c r="Q24" i="15" s="1"/>
  <c r="H24" i="15"/>
  <c r="G24" i="15"/>
  <c r="F24" i="15"/>
  <c r="C24" i="15"/>
  <c r="B24" i="15"/>
  <c r="E24" i="15" s="1"/>
  <c r="S23" i="15"/>
  <c r="R23" i="15"/>
  <c r="Q23" i="15"/>
  <c r="P23" i="15"/>
  <c r="E23" i="15"/>
  <c r="U23" i="15" s="1"/>
  <c r="U22" i="15"/>
  <c r="T22" i="15"/>
  <c r="S22" i="15"/>
  <c r="R22" i="15"/>
  <c r="Q22" i="15"/>
  <c r="P22" i="15"/>
  <c r="E22" i="15"/>
  <c r="S21" i="15"/>
  <c r="R21" i="15"/>
  <c r="Q21" i="15"/>
  <c r="P21" i="15"/>
  <c r="E21" i="15"/>
  <c r="S20" i="15"/>
  <c r="R20" i="15"/>
  <c r="Q20" i="15"/>
  <c r="P20" i="15"/>
  <c r="T20" i="15" s="1"/>
  <c r="E20" i="15"/>
  <c r="U20" i="15" s="1"/>
  <c r="S19" i="15"/>
  <c r="R19" i="15"/>
  <c r="Q19" i="15"/>
  <c r="P19" i="15"/>
  <c r="E19" i="15"/>
  <c r="U19" i="15" s="1"/>
  <c r="T18" i="15"/>
  <c r="S18" i="15"/>
  <c r="R18" i="15"/>
  <c r="Q18" i="15"/>
  <c r="P18" i="15"/>
  <c r="E18" i="15"/>
  <c r="U18" i="15" s="1"/>
  <c r="W16" i="15"/>
  <c r="V16" i="15"/>
  <c r="O16" i="15"/>
  <c r="N16" i="15"/>
  <c r="M16" i="15"/>
  <c r="L16" i="15"/>
  <c r="K16" i="15"/>
  <c r="J16" i="15"/>
  <c r="R16" i="15" s="1"/>
  <c r="I16" i="15"/>
  <c r="H16" i="15"/>
  <c r="G16" i="15"/>
  <c r="F16" i="15"/>
  <c r="E16" i="15"/>
  <c r="C16" i="15"/>
  <c r="B16" i="15"/>
  <c r="S15" i="15"/>
  <c r="R15" i="15"/>
  <c r="Q15" i="15"/>
  <c r="P15" i="15"/>
  <c r="E15" i="15"/>
  <c r="S14" i="15"/>
  <c r="R14" i="15"/>
  <c r="Q14" i="15"/>
  <c r="P14" i="15"/>
  <c r="E14" i="15"/>
  <c r="U14" i="15" s="1"/>
  <c r="U13" i="15"/>
  <c r="S13" i="15"/>
  <c r="R13" i="15"/>
  <c r="Q13" i="15"/>
  <c r="P13" i="15"/>
  <c r="E13" i="15"/>
  <c r="T13" i="15" s="1"/>
  <c r="S12" i="15"/>
  <c r="R12" i="15"/>
  <c r="Q12" i="15"/>
  <c r="P12" i="15"/>
  <c r="E12" i="15"/>
  <c r="S11" i="15"/>
  <c r="R11" i="15"/>
  <c r="Q11" i="15"/>
  <c r="P11" i="15"/>
  <c r="E11" i="15"/>
  <c r="S10" i="15"/>
  <c r="R10" i="15"/>
  <c r="Q10" i="15"/>
  <c r="P10" i="15"/>
  <c r="E10" i="15"/>
  <c r="U9" i="15"/>
  <c r="S9" i="15"/>
  <c r="R9" i="15"/>
  <c r="Q9" i="15"/>
  <c r="P9" i="15"/>
  <c r="E9" i="15"/>
  <c r="T9" i="15" s="1"/>
  <c r="S93" i="14"/>
  <c r="R93" i="14"/>
  <c r="Q93" i="14"/>
  <c r="P93" i="14"/>
  <c r="E93" i="14"/>
  <c r="S92" i="14"/>
  <c r="R92" i="14"/>
  <c r="Q92" i="14"/>
  <c r="P92" i="14"/>
  <c r="E92" i="14"/>
  <c r="S91" i="14"/>
  <c r="R91" i="14"/>
  <c r="Q91" i="14"/>
  <c r="P91" i="14"/>
  <c r="E91" i="14"/>
  <c r="U91" i="14" s="1"/>
  <c r="U90" i="14"/>
  <c r="S90" i="14"/>
  <c r="R90" i="14"/>
  <c r="Q90" i="14"/>
  <c r="P90" i="14"/>
  <c r="E90" i="14"/>
  <c r="T90" i="14" s="1"/>
  <c r="S89" i="14"/>
  <c r="R89" i="14"/>
  <c r="Q89" i="14"/>
  <c r="P89" i="14"/>
  <c r="E89" i="14"/>
  <c r="S88" i="14"/>
  <c r="R88" i="14"/>
  <c r="Q88" i="14"/>
  <c r="P88" i="14"/>
  <c r="E88" i="14"/>
  <c r="S87" i="14"/>
  <c r="R87" i="14"/>
  <c r="Q87" i="14"/>
  <c r="P87" i="14"/>
  <c r="E87" i="14"/>
  <c r="U87" i="14" s="1"/>
  <c r="U86" i="14"/>
  <c r="S86" i="14"/>
  <c r="R86" i="14"/>
  <c r="Q86" i="14"/>
  <c r="P86" i="14"/>
  <c r="E86" i="14"/>
  <c r="T86" i="14" s="1"/>
  <c r="W72" i="14"/>
  <c r="V72" i="14"/>
  <c r="O72" i="14"/>
  <c r="N72" i="14"/>
  <c r="M72" i="14"/>
  <c r="L72" i="14"/>
  <c r="K72" i="14"/>
  <c r="J72" i="14"/>
  <c r="I72" i="14"/>
  <c r="H72" i="14"/>
  <c r="G72" i="14"/>
  <c r="F72" i="14"/>
  <c r="C72" i="14"/>
  <c r="B72" i="14"/>
  <c r="E72" i="14" s="1"/>
  <c r="W71" i="14"/>
  <c r="V71" i="14"/>
  <c r="O71" i="14"/>
  <c r="N71" i="14"/>
  <c r="M71" i="14"/>
  <c r="L71" i="14"/>
  <c r="K71" i="14"/>
  <c r="S71" i="14" s="1"/>
  <c r="J71" i="14"/>
  <c r="R71" i="14" s="1"/>
  <c r="I71" i="14"/>
  <c r="H71" i="14"/>
  <c r="G71" i="14"/>
  <c r="F71" i="14"/>
  <c r="C71" i="14"/>
  <c r="B71" i="14"/>
  <c r="W70" i="14"/>
  <c r="V70" i="14"/>
  <c r="O70" i="14"/>
  <c r="N70" i="14"/>
  <c r="M70" i="14"/>
  <c r="L70" i="14"/>
  <c r="K70" i="14"/>
  <c r="S70" i="14" s="1"/>
  <c r="J70" i="14"/>
  <c r="R70" i="14" s="1"/>
  <c r="I70" i="14"/>
  <c r="Q70" i="14" s="1"/>
  <c r="H70" i="14"/>
  <c r="P70" i="14" s="1"/>
  <c r="G70" i="14"/>
  <c r="F70" i="14"/>
  <c r="C70" i="14"/>
  <c r="B70" i="14"/>
  <c r="S69" i="14"/>
  <c r="R69" i="14"/>
  <c r="Q69" i="14"/>
  <c r="U69" i="14" s="1"/>
  <c r="P69" i="14"/>
  <c r="T69" i="14" s="1"/>
  <c r="E69" i="14"/>
  <c r="W67" i="14"/>
  <c r="V67" i="14"/>
  <c r="O67" i="14"/>
  <c r="N67" i="14"/>
  <c r="M67" i="14"/>
  <c r="L67" i="14"/>
  <c r="K67" i="14"/>
  <c r="J67" i="14"/>
  <c r="I67" i="14"/>
  <c r="H67" i="14"/>
  <c r="G67" i="14"/>
  <c r="F67" i="14"/>
  <c r="C67" i="14"/>
  <c r="B67" i="14"/>
  <c r="E67" i="14" s="1"/>
  <c r="W66" i="14"/>
  <c r="V66" i="14"/>
  <c r="O66" i="14"/>
  <c r="N66" i="14"/>
  <c r="M66" i="14"/>
  <c r="L66" i="14"/>
  <c r="K66" i="14"/>
  <c r="S66" i="14" s="1"/>
  <c r="J66" i="14"/>
  <c r="R66" i="14" s="1"/>
  <c r="I66" i="14"/>
  <c r="H66" i="14"/>
  <c r="G66" i="14"/>
  <c r="F66" i="14"/>
  <c r="C66" i="14"/>
  <c r="B66" i="14"/>
  <c r="S65" i="14"/>
  <c r="R65" i="14"/>
  <c r="Q65" i="14"/>
  <c r="P65" i="14"/>
  <c r="E65" i="14"/>
  <c r="U65" i="14" s="1"/>
  <c r="S64" i="14"/>
  <c r="R64" i="14"/>
  <c r="Q64" i="14"/>
  <c r="P64" i="14"/>
  <c r="E64" i="14"/>
  <c r="U64" i="14" s="1"/>
  <c r="S63" i="14"/>
  <c r="R63" i="14"/>
  <c r="Q63" i="14"/>
  <c r="P63" i="14"/>
  <c r="E63" i="14"/>
  <c r="S62" i="14"/>
  <c r="R62" i="14"/>
  <c r="Q62" i="14"/>
  <c r="P62" i="14"/>
  <c r="E62" i="14"/>
  <c r="S61" i="14"/>
  <c r="R61" i="14"/>
  <c r="Q61" i="14"/>
  <c r="P61" i="14"/>
  <c r="E61" i="14"/>
  <c r="U61" i="14" s="1"/>
  <c r="V59" i="14"/>
  <c r="O59" i="14"/>
  <c r="N59" i="14"/>
  <c r="M59" i="14"/>
  <c r="L59" i="14"/>
  <c r="K59" i="14"/>
  <c r="S59" i="14" s="1"/>
  <c r="J59" i="14"/>
  <c r="R59" i="14" s="1"/>
  <c r="I59" i="14"/>
  <c r="H59" i="14"/>
  <c r="P59" i="14" s="1"/>
  <c r="G59" i="14"/>
  <c r="F59" i="14"/>
  <c r="C59" i="14"/>
  <c r="B59" i="14"/>
  <c r="S58" i="14"/>
  <c r="R58" i="14"/>
  <c r="Q58" i="14"/>
  <c r="P58" i="14"/>
  <c r="E58" i="14"/>
  <c r="U58" i="14" s="1"/>
  <c r="S57" i="14"/>
  <c r="R57" i="14"/>
  <c r="Q57" i="14"/>
  <c r="P57" i="14"/>
  <c r="E57" i="14"/>
  <c r="U57" i="14" s="1"/>
  <c r="T56" i="14"/>
  <c r="S56" i="14"/>
  <c r="R56" i="14"/>
  <c r="Q56" i="14"/>
  <c r="P56" i="14"/>
  <c r="E56" i="14"/>
  <c r="U56" i="14" s="1"/>
  <c r="U55" i="14"/>
  <c r="S55" i="14"/>
  <c r="R55" i="14"/>
  <c r="Q55" i="14"/>
  <c r="P55" i="14"/>
  <c r="E55" i="14"/>
  <c r="T55" i="14" s="1"/>
  <c r="W53" i="14"/>
  <c r="V53" i="14"/>
  <c r="O53" i="14"/>
  <c r="N53" i="14"/>
  <c r="M53" i="14"/>
  <c r="L53" i="14"/>
  <c r="K53" i="14"/>
  <c r="S53" i="14" s="1"/>
  <c r="J53" i="14"/>
  <c r="R53" i="14" s="1"/>
  <c r="I53" i="14"/>
  <c r="H53" i="14"/>
  <c r="G53" i="14"/>
  <c r="F53" i="14"/>
  <c r="C53" i="14"/>
  <c r="E53" i="14" s="1"/>
  <c r="B53" i="14"/>
  <c r="S52" i="14"/>
  <c r="R52" i="14"/>
  <c r="Q52" i="14"/>
  <c r="P52" i="14"/>
  <c r="E52" i="14"/>
  <c r="U52" i="14" s="1"/>
  <c r="S51" i="14"/>
  <c r="R51" i="14"/>
  <c r="Q51" i="14"/>
  <c r="P51" i="14"/>
  <c r="E51" i="14"/>
  <c r="S50" i="14"/>
  <c r="R50" i="14"/>
  <c r="Q50" i="14"/>
  <c r="P50" i="14"/>
  <c r="E50" i="14"/>
  <c r="S49" i="14"/>
  <c r="R49" i="14"/>
  <c r="Q49" i="14"/>
  <c r="P49" i="14"/>
  <c r="E49" i="14"/>
  <c r="S48" i="14"/>
  <c r="R48" i="14"/>
  <c r="Q48" i="14"/>
  <c r="P48" i="14"/>
  <c r="E48" i="14"/>
  <c r="U48" i="14" s="1"/>
  <c r="S47" i="14"/>
  <c r="R47" i="14"/>
  <c r="Q47" i="14"/>
  <c r="P47" i="14"/>
  <c r="E47" i="14"/>
  <c r="U47" i="14" s="1"/>
  <c r="S46" i="14"/>
  <c r="R46" i="14"/>
  <c r="Q46" i="14"/>
  <c r="P46" i="14"/>
  <c r="E46" i="14"/>
  <c r="S45" i="14"/>
  <c r="R45" i="14"/>
  <c r="Q45" i="14"/>
  <c r="P45" i="14"/>
  <c r="E45" i="14"/>
  <c r="U45" i="14" s="1"/>
  <c r="S44" i="14"/>
  <c r="R44" i="14"/>
  <c r="Q44" i="14"/>
  <c r="P44" i="14"/>
  <c r="E44" i="14"/>
  <c r="U44" i="14" s="1"/>
  <c r="T43" i="14"/>
  <c r="S43" i="14"/>
  <c r="R43" i="14"/>
  <c r="Q43" i="14"/>
  <c r="P43" i="14"/>
  <c r="E43" i="14"/>
  <c r="U42" i="14"/>
  <c r="S42" i="14"/>
  <c r="R42" i="14"/>
  <c r="Q42" i="14"/>
  <c r="P42" i="14"/>
  <c r="E42" i="14"/>
  <c r="T42" i="14" s="1"/>
  <c r="W40" i="14"/>
  <c r="V40" i="14"/>
  <c r="O40" i="14"/>
  <c r="N40" i="14"/>
  <c r="M40" i="14"/>
  <c r="L40" i="14"/>
  <c r="K40" i="14"/>
  <c r="J40" i="14"/>
  <c r="I40" i="14"/>
  <c r="Q40" i="14" s="1"/>
  <c r="H40" i="14"/>
  <c r="G40" i="14"/>
  <c r="F40" i="14"/>
  <c r="C40" i="14"/>
  <c r="B40" i="14"/>
  <c r="S39" i="14"/>
  <c r="R39" i="14"/>
  <c r="Q39" i="14"/>
  <c r="P39" i="14"/>
  <c r="E39" i="14"/>
  <c r="U39" i="14" s="1"/>
  <c r="S38" i="14"/>
  <c r="R38" i="14"/>
  <c r="Q38" i="14"/>
  <c r="P38" i="14"/>
  <c r="E38" i="14"/>
  <c r="S37" i="14"/>
  <c r="R37" i="14"/>
  <c r="Q37" i="14"/>
  <c r="P37" i="14"/>
  <c r="E37" i="14"/>
  <c r="T37" i="14" s="1"/>
  <c r="S36" i="14"/>
  <c r="R36" i="14"/>
  <c r="Q36" i="14"/>
  <c r="P36" i="14"/>
  <c r="T36" i="14" s="1"/>
  <c r="E36" i="14"/>
  <c r="S35" i="14"/>
  <c r="R35" i="14"/>
  <c r="Q35" i="14"/>
  <c r="P35" i="14"/>
  <c r="E35" i="14"/>
  <c r="U35" i="14" s="1"/>
  <c r="W33" i="14"/>
  <c r="V33" i="14"/>
  <c r="O33" i="14"/>
  <c r="N33" i="14"/>
  <c r="M33" i="14"/>
  <c r="L33" i="14"/>
  <c r="K33" i="14"/>
  <c r="J33" i="14"/>
  <c r="R33" i="14" s="1"/>
  <c r="I33" i="14"/>
  <c r="H33" i="14"/>
  <c r="G33" i="14"/>
  <c r="F33" i="14"/>
  <c r="C33" i="14"/>
  <c r="E33" i="14" s="1"/>
  <c r="B33" i="14"/>
  <c r="S32" i="14"/>
  <c r="R32" i="14"/>
  <c r="Q32" i="14"/>
  <c r="U32" i="14" s="1"/>
  <c r="P32" i="14"/>
  <c r="E32" i="14"/>
  <c r="W30" i="14"/>
  <c r="V30" i="14"/>
  <c r="O30" i="14"/>
  <c r="N30" i="14"/>
  <c r="M30" i="14"/>
  <c r="L30" i="14"/>
  <c r="K30" i="14"/>
  <c r="S30" i="14" s="1"/>
  <c r="J30" i="14"/>
  <c r="R30" i="14" s="1"/>
  <c r="I30" i="14"/>
  <c r="H30" i="14"/>
  <c r="P30" i="14" s="1"/>
  <c r="G30" i="14"/>
  <c r="F30" i="14"/>
  <c r="C30" i="14"/>
  <c r="B30" i="14"/>
  <c r="S29" i="14"/>
  <c r="R29" i="14"/>
  <c r="Q29" i="14"/>
  <c r="P29" i="14"/>
  <c r="E29" i="14"/>
  <c r="U29" i="14" s="1"/>
  <c r="S28" i="14"/>
  <c r="R28" i="14"/>
  <c r="Q28" i="14"/>
  <c r="P28" i="14"/>
  <c r="E28" i="14"/>
  <c r="S27" i="14"/>
  <c r="R27" i="14"/>
  <c r="Q27" i="14"/>
  <c r="P27" i="14"/>
  <c r="E27" i="14"/>
  <c r="S26" i="14"/>
  <c r="R26" i="14"/>
  <c r="Q26" i="14"/>
  <c r="P26" i="14"/>
  <c r="E26" i="14"/>
  <c r="W24" i="14"/>
  <c r="V24" i="14"/>
  <c r="O24" i="14"/>
  <c r="N24" i="14"/>
  <c r="M24" i="14"/>
  <c r="L24" i="14"/>
  <c r="K24" i="14"/>
  <c r="S24" i="14" s="1"/>
  <c r="J24" i="14"/>
  <c r="R24" i="14" s="1"/>
  <c r="I24" i="14"/>
  <c r="H24" i="14"/>
  <c r="G24" i="14"/>
  <c r="F24" i="14"/>
  <c r="C24" i="14"/>
  <c r="B24" i="14"/>
  <c r="S23" i="14"/>
  <c r="R23" i="14"/>
  <c r="Q23" i="14"/>
  <c r="P23" i="14"/>
  <c r="E23" i="14"/>
  <c r="S22" i="14"/>
  <c r="R22" i="14"/>
  <c r="Q22" i="14"/>
  <c r="P22" i="14"/>
  <c r="E22" i="14"/>
  <c r="S21" i="14"/>
  <c r="R21" i="14"/>
  <c r="Q21" i="14"/>
  <c r="P21" i="14"/>
  <c r="E21" i="14"/>
  <c r="S20" i="14"/>
  <c r="R20" i="14"/>
  <c r="Q20" i="14"/>
  <c r="P20" i="14"/>
  <c r="E20" i="14"/>
  <c r="U20" i="14" s="1"/>
  <c r="S19" i="14"/>
  <c r="R19" i="14"/>
  <c r="Q19" i="14"/>
  <c r="P19" i="14"/>
  <c r="E19" i="14"/>
  <c r="U19" i="14" s="1"/>
  <c r="S18" i="14"/>
  <c r="R18" i="14"/>
  <c r="Q18" i="14"/>
  <c r="P18" i="14"/>
  <c r="E18" i="14"/>
  <c r="T18" i="14" s="1"/>
  <c r="W16" i="14"/>
  <c r="V16" i="14"/>
  <c r="O16" i="14"/>
  <c r="N16" i="14"/>
  <c r="M16" i="14"/>
  <c r="L16" i="14"/>
  <c r="K16" i="14"/>
  <c r="S16" i="14" s="1"/>
  <c r="J16" i="14"/>
  <c r="R16" i="14" s="1"/>
  <c r="I16" i="14"/>
  <c r="H16" i="14"/>
  <c r="G16" i="14"/>
  <c r="F16" i="14"/>
  <c r="C16" i="14"/>
  <c r="B16" i="14"/>
  <c r="E16" i="14" s="1"/>
  <c r="S15" i="14"/>
  <c r="R15" i="14"/>
  <c r="Q15" i="14"/>
  <c r="P15" i="14"/>
  <c r="E15" i="14"/>
  <c r="U15" i="14" s="1"/>
  <c r="S14" i="14"/>
  <c r="R14" i="14"/>
  <c r="Q14" i="14"/>
  <c r="P14" i="14"/>
  <c r="E14" i="14"/>
  <c r="S13" i="14"/>
  <c r="R13" i="14"/>
  <c r="Q13" i="14"/>
  <c r="P13" i="14"/>
  <c r="E13" i="14"/>
  <c r="T12" i="14"/>
  <c r="S12" i="14"/>
  <c r="R12" i="14"/>
  <c r="Q12" i="14"/>
  <c r="P12" i="14"/>
  <c r="E12" i="14"/>
  <c r="U12" i="14" s="1"/>
  <c r="S11" i="14"/>
  <c r="R11" i="14"/>
  <c r="Q11" i="14"/>
  <c r="P11" i="14"/>
  <c r="E11" i="14"/>
  <c r="U11" i="14" s="1"/>
  <c r="S10" i="14"/>
  <c r="R10" i="14"/>
  <c r="Q10" i="14"/>
  <c r="P10" i="14"/>
  <c r="E10" i="14"/>
  <c r="U10" i="14" s="1"/>
  <c r="U9" i="14"/>
  <c r="S9" i="14"/>
  <c r="R9" i="14"/>
  <c r="Q9" i="14"/>
  <c r="P9" i="14"/>
  <c r="E9" i="14"/>
  <c r="S93" i="13"/>
  <c r="R93" i="13"/>
  <c r="Q93" i="13"/>
  <c r="P93" i="13"/>
  <c r="E93" i="13"/>
  <c r="S92" i="13"/>
  <c r="R92" i="13"/>
  <c r="Q92" i="13"/>
  <c r="P92" i="13"/>
  <c r="E92" i="13"/>
  <c r="U92" i="13" s="1"/>
  <c r="T91" i="13"/>
  <c r="S91" i="13"/>
  <c r="R91" i="13"/>
  <c r="Q91" i="13"/>
  <c r="P91" i="13"/>
  <c r="E91" i="13"/>
  <c r="U91" i="13" s="1"/>
  <c r="U90" i="13"/>
  <c r="S90" i="13"/>
  <c r="R90" i="13"/>
  <c r="Q90" i="13"/>
  <c r="P90" i="13"/>
  <c r="E90" i="13"/>
  <c r="T90" i="13" s="1"/>
  <c r="S89" i="13"/>
  <c r="R89" i="13"/>
  <c r="Q89" i="13"/>
  <c r="P89" i="13"/>
  <c r="E89" i="13"/>
  <c r="U89" i="13" s="1"/>
  <c r="S88" i="13"/>
  <c r="R88" i="13"/>
  <c r="Q88" i="13"/>
  <c r="P88" i="13"/>
  <c r="E88" i="13"/>
  <c r="U88" i="13" s="1"/>
  <c r="T87" i="13"/>
  <c r="S87" i="13"/>
  <c r="R87" i="13"/>
  <c r="Q87" i="13"/>
  <c r="P87" i="13"/>
  <c r="E87" i="13"/>
  <c r="U87" i="13" s="1"/>
  <c r="S86" i="13"/>
  <c r="R86" i="13"/>
  <c r="Q86" i="13"/>
  <c r="P86" i="13"/>
  <c r="E86" i="13"/>
  <c r="W72" i="13"/>
  <c r="V72" i="13"/>
  <c r="O72" i="13"/>
  <c r="N72" i="13"/>
  <c r="M72" i="13"/>
  <c r="L72" i="13"/>
  <c r="K72" i="13"/>
  <c r="S72" i="13" s="1"/>
  <c r="J72" i="13"/>
  <c r="I72" i="13"/>
  <c r="H72" i="13"/>
  <c r="G72" i="13"/>
  <c r="F72" i="13"/>
  <c r="C72" i="13"/>
  <c r="B72" i="13"/>
  <c r="W71" i="13"/>
  <c r="V71" i="13"/>
  <c r="O71" i="13"/>
  <c r="N71" i="13"/>
  <c r="M71" i="13"/>
  <c r="L71" i="13"/>
  <c r="K71" i="13"/>
  <c r="S71" i="13" s="1"/>
  <c r="J71" i="13"/>
  <c r="R71" i="13" s="1"/>
  <c r="I71" i="13"/>
  <c r="H71" i="13"/>
  <c r="P71" i="13" s="1"/>
  <c r="G71" i="13"/>
  <c r="F71" i="13"/>
  <c r="C71" i="13"/>
  <c r="B71" i="13"/>
  <c r="E71" i="13" s="1"/>
  <c r="W70" i="13"/>
  <c r="V70" i="13"/>
  <c r="O70" i="13"/>
  <c r="N70" i="13"/>
  <c r="M70" i="13"/>
  <c r="L70" i="13"/>
  <c r="K70" i="13"/>
  <c r="S70" i="13" s="1"/>
  <c r="J70" i="13"/>
  <c r="R70" i="13" s="1"/>
  <c r="I70" i="13"/>
  <c r="Q70" i="13" s="1"/>
  <c r="H70" i="13"/>
  <c r="G70" i="13"/>
  <c r="F70" i="13"/>
  <c r="C70" i="13"/>
  <c r="E70" i="13" s="1"/>
  <c r="B70" i="13"/>
  <c r="S69" i="13"/>
  <c r="R69" i="13"/>
  <c r="Q69" i="13"/>
  <c r="U69" i="13" s="1"/>
  <c r="P69" i="13"/>
  <c r="E69" i="13"/>
  <c r="W67" i="13"/>
  <c r="V67" i="13"/>
  <c r="O67" i="13"/>
  <c r="N67" i="13"/>
  <c r="M67" i="13"/>
  <c r="L67" i="13"/>
  <c r="K67" i="13"/>
  <c r="S67" i="13" s="1"/>
  <c r="J67" i="13"/>
  <c r="I67" i="13"/>
  <c r="H67" i="13"/>
  <c r="G67" i="13"/>
  <c r="F67" i="13"/>
  <c r="C67" i="13"/>
  <c r="B67" i="13"/>
  <c r="E67" i="13" s="1"/>
  <c r="W66" i="13"/>
  <c r="V66" i="13"/>
  <c r="O66" i="13"/>
  <c r="N66" i="13"/>
  <c r="M66" i="13"/>
  <c r="L66" i="13"/>
  <c r="K66" i="13"/>
  <c r="S66" i="13" s="1"/>
  <c r="J66" i="13"/>
  <c r="R66" i="13" s="1"/>
  <c r="I66" i="13"/>
  <c r="H66" i="13"/>
  <c r="G66" i="13"/>
  <c r="F66" i="13"/>
  <c r="C66" i="13"/>
  <c r="B66" i="13"/>
  <c r="E66" i="13" s="1"/>
  <c r="U65" i="13"/>
  <c r="T65" i="13"/>
  <c r="S65" i="13"/>
  <c r="R65" i="13"/>
  <c r="Q65" i="13"/>
  <c r="P65" i="13"/>
  <c r="E65" i="13"/>
  <c r="S64" i="13"/>
  <c r="R64" i="13"/>
  <c r="Q64" i="13"/>
  <c r="P64" i="13"/>
  <c r="E64" i="13"/>
  <c r="S63" i="13"/>
  <c r="R63" i="13"/>
  <c r="Q63" i="13"/>
  <c r="P63" i="13"/>
  <c r="E63" i="13"/>
  <c r="S62" i="13"/>
  <c r="R62" i="13"/>
  <c r="Q62" i="13"/>
  <c r="P62" i="13"/>
  <c r="E62" i="13"/>
  <c r="U62" i="13" s="1"/>
  <c r="U61" i="13"/>
  <c r="T61" i="13"/>
  <c r="S61" i="13"/>
  <c r="R61" i="13"/>
  <c r="Q61" i="13"/>
  <c r="P61" i="13"/>
  <c r="E61" i="13"/>
  <c r="V59" i="13"/>
  <c r="O59" i="13"/>
  <c r="N59" i="13"/>
  <c r="M59" i="13"/>
  <c r="L59" i="13"/>
  <c r="K59" i="13"/>
  <c r="S59" i="13" s="1"/>
  <c r="J59" i="13"/>
  <c r="R59" i="13" s="1"/>
  <c r="I59" i="13"/>
  <c r="H59" i="13"/>
  <c r="G59" i="13"/>
  <c r="F59" i="13"/>
  <c r="C59" i="13"/>
  <c r="B59" i="13"/>
  <c r="S58" i="13"/>
  <c r="R58" i="13"/>
  <c r="Q58" i="13"/>
  <c r="P58" i="13"/>
  <c r="E58" i="13"/>
  <c r="U58" i="13" s="1"/>
  <c r="T57" i="13"/>
  <c r="S57" i="13"/>
  <c r="R57" i="13"/>
  <c r="Q57" i="13"/>
  <c r="P57" i="13"/>
  <c r="E57" i="13"/>
  <c r="U57" i="13" s="1"/>
  <c r="S56" i="13"/>
  <c r="R56" i="13"/>
  <c r="Q56" i="13"/>
  <c r="P56" i="13"/>
  <c r="E56" i="13"/>
  <c r="T55" i="13"/>
  <c r="S55" i="13"/>
  <c r="R55" i="13"/>
  <c r="Q55" i="13"/>
  <c r="P55" i="13"/>
  <c r="E55" i="13"/>
  <c r="U55" i="13" s="1"/>
  <c r="W53" i="13"/>
  <c r="V53" i="13"/>
  <c r="O53" i="13"/>
  <c r="N53" i="13"/>
  <c r="M53" i="13"/>
  <c r="L53" i="13"/>
  <c r="K53" i="13"/>
  <c r="S53" i="13" s="1"/>
  <c r="J53" i="13"/>
  <c r="R53" i="13" s="1"/>
  <c r="I53" i="13"/>
  <c r="H53" i="13"/>
  <c r="G53" i="13"/>
  <c r="F53" i="13"/>
  <c r="C53" i="13"/>
  <c r="B53" i="13"/>
  <c r="T52" i="13"/>
  <c r="S52" i="13"/>
  <c r="R52" i="13"/>
  <c r="Q52" i="13"/>
  <c r="P52" i="13"/>
  <c r="E52" i="13"/>
  <c r="U52" i="13" s="1"/>
  <c r="S51" i="13"/>
  <c r="R51" i="13"/>
  <c r="Q51" i="13"/>
  <c r="U51" i="13" s="1"/>
  <c r="P51" i="13"/>
  <c r="E51" i="13"/>
  <c r="T50" i="13"/>
  <c r="S50" i="13"/>
  <c r="R50" i="13"/>
  <c r="Q50" i="13"/>
  <c r="P50" i="13"/>
  <c r="E50" i="13"/>
  <c r="U50" i="13" s="1"/>
  <c r="S49" i="13"/>
  <c r="R49" i="13"/>
  <c r="Q49" i="13"/>
  <c r="P49" i="13"/>
  <c r="E49" i="13"/>
  <c r="U49" i="13" s="1"/>
  <c r="S48" i="13"/>
  <c r="R48" i="13"/>
  <c r="Q48" i="13"/>
  <c r="P48" i="13"/>
  <c r="E48" i="13"/>
  <c r="U47" i="13"/>
  <c r="S47" i="13"/>
  <c r="R47" i="13"/>
  <c r="Q47" i="13"/>
  <c r="P47" i="13"/>
  <c r="E47" i="13"/>
  <c r="T47" i="13" s="1"/>
  <c r="S46" i="13"/>
  <c r="R46" i="13"/>
  <c r="Q46" i="13"/>
  <c r="P46" i="13"/>
  <c r="E46" i="13"/>
  <c r="S45" i="13"/>
  <c r="R45" i="13"/>
  <c r="Q45" i="13"/>
  <c r="P45" i="13"/>
  <c r="E45" i="13"/>
  <c r="S44" i="13"/>
  <c r="R44" i="13"/>
  <c r="Q44" i="13"/>
  <c r="P44" i="13"/>
  <c r="E44" i="13"/>
  <c r="U44" i="13" s="1"/>
  <c r="S43" i="13"/>
  <c r="R43" i="13"/>
  <c r="Q43" i="13"/>
  <c r="P43" i="13"/>
  <c r="E43" i="13"/>
  <c r="U43" i="13" s="1"/>
  <c r="T42" i="13"/>
  <c r="S42" i="13"/>
  <c r="R42" i="13"/>
  <c r="Q42" i="13"/>
  <c r="P42" i="13"/>
  <c r="E42" i="13"/>
  <c r="U42" i="13" s="1"/>
  <c r="W40" i="13"/>
  <c r="V40" i="13"/>
  <c r="O40" i="13"/>
  <c r="N40" i="13"/>
  <c r="M40" i="13"/>
  <c r="L40" i="13"/>
  <c r="K40" i="13"/>
  <c r="S40" i="13" s="1"/>
  <c r="J40" i="13"/>
  <c r="I40" i="13"/>
  <c r="H40" i="13"/>
  <c r="G40" i="13"/>
  <c r="F40" i="13"/>
  <c r="C40" i="13"/>
  <c r="B40" i="13"/>
  <c r="E40" i="13" s="1"/>
  <c r="S39" i="13"/>
  <c r="R39" i="13"/>
  <c r="Q39" i="13"/>
  <c r="P39" i="13"/>
  <c r="E39" i="13"/>
  <c r="S38" i="13"/>
  <c r="R38" i="13"/>
  <c r="Q38" i="13"/>
  <c r="P38" i="13"/>
  <c r="E38" i="13"/>
  <c r="T37" i="13"/>
  <c r="S37" i="13"/>
  <c r="R37" i="13"/>
  <c r="Q37" i="13"/>
  <c r="P37" i="13"/>
  <c r="E37" i="13"/>
  <c r="U37" i="13" s="1"/>
  <c r="S36" i="13"/>
  <c r="R36" i="13"/>
  <c r="Q36" i="13"/>
  <c r="P36" i="13"/>
  <c r="E36" i="13"/>
  <c r="S35" i="13"/>
  <c r="R35" i="13"/>
  <c r="Q35" i="13"/>
  <c r="P35" i="13"/>
  <c r="E35" i="13"/>
  <c r="W33" i="13"/>
  <c r="V33" i="13"/>
  <c r="O33" i="13"/>
  <c r="N33" i="13"/>
  <c r="M33" i="13"/>
  <c r="L33" i="13"/>
  <c r="K33" i="13"/>
  <c r="S33" i="13" s="1"/>
  <c r="J33" i="13"/>
  <c r="R33" i="13" s="1"/>
  <c r="I33" i="13"/>
  <c r="H33" i="13"/>
  <c r="G33" i="13"/>
  <c r="F33" i="13"/>
  <c r="E33" i="13"/>
  <c r="C33" i="13"/>
  <c r="B33" i="13"/>
  <c r="S32" i="13"/>
  <c r="R32" i="13"/>
  <c r="Q32" i="13"/>
  <c r="P32" i="13"/>
  <c r="E32" i="13"/>
  <c r="U32" i="13" s="1"/>
  <c r="W30" i="13"/>
  <c r="V30" i="13"/>
  <c r="O30" i="13"/>
  <c r="N30" i="13"/>
  <c r="M30" i="13"/>
  <c r="L30" i="13"/>
  <c r="K30" i="13"/>
  <c r="S30" i="13" s="1"/>
  <c r="J30" i="13"/>
  <c r="R30" i="13" s="1"/>
  <c r="I30" i="13"/>
  <c r="H30" i="13"/>
  <c r="G30" i="13"/>
  <c r="F30" i="13"/>
  <c r="C30" i="13"/>
  <c r="B30" i="13"/>
  <c r="E30" i="13" s="1"/>
  <c r="U29" i="13"/>
  <c r="T29" i="13"/>
  <c r="S29" i="13"/>
  <c r="R29" i="13"/>
  <c r="Q29" i="13"/>
  <c r="P29" i="13"/>
  <c r="E29" i="13"/>
  <c r="U28" i="13"/>
  <c r="S28" i="13"/>
  <c r="R28" i="13"/>
  <c r="Q28" i="13"/>
  <c r="P28" i="13"/>
  <c r="E28" i="13"/>
  <c r="T28" i="13" s="1"/>
  <c r="T27" i="13"/>
  <c r="S27" i="13"/>
  <c r="R27" i="13"/>
  <c r="Q27" i="13"/>
  <c r="P27" i="13"/>
  <c r="E27" i="13"/>
  <c r="U27" i="13" s="1"/>
  <c r="S26" i="13"/>
  <c r="R26" i="13"/>
  <c r="Q26" i="13"/>
  <c r="P26" i="13"/>
  <c r="E26" i="13"/>
  <c r="W24" i="13"/>
  <c r="V24" i="13"/>
  <c r="O24" i="13"/>
  <c r="N24" i="13"/>
  <c r="M24" i="13"/>
  <c r="L24" i="13"/>
  <c r="K24" i="13"/>
  <c r="S24" i="13" s="1"/>
  <c r="J24" i="13"/>
  <c r="R24" i="13" s="1"/>
  <c r="I24" i="13"/>
  <c r="H24" i="13"/>
  <c r="G24" i="13"/>
  <c r="F24" i="13"/>
  <c r="C24" i="13"/>
  <c r="E24" i="13" s="1"/>
  <c r="B24" i="13"/>
  <c r="U23" i="13"/>
  <c r="S23" i="13"/>
  <c r="R23" i="13"/>
  <c r="Q23" i="13"/>
  <c r="P23" i="13"/>
  <c r="E23" i="13"/>
  <c r="T23" i="13" s="1"/>
  <c r="T22" i="13"/>
  <c r="S22" i="13"/>
  <c r="R22" i="13"/>
  <c r="Q22" i="13"/>
  <c r="P22" i="13"/>
  <c r="E22" i="13"/>
  <c r="U22" i="13" s="1"/>
  <c r="S21" i="13"/>
  <c r="R21" i="13"/>
  <c r="Q21" i="13"/>
  <c r="P21" i="13"/>
  <c r="E21" i="13"/>
  <c r="S20" i="13"/>
  <c r="R20" i="13"/>
  <c r="Q20" i="13"/>
  <c r="P20" i="13"/>
  <c r="E20" i="13"/>
  <c r="U20" i="13" s="1"/>
  <c r="U19" i="13"/>
  <c r="S19" i="13"/>
  <c r="R19" i="13"/>
  <c r="Q19" i="13"/>
  <c r="P19" i="13"/>
  <c r="E19" i="13"/>
  <c r="T19" i="13" s="1"/>
  <c r="S18" i="13"/>
  <c r="R18" i="13"/>
  <c r="Q18" i="13"/>
  <c r="P18" i="13"/>
  <c r="E18" i="13"/>
  <c r="W16" i="13"/>
  <c r="V16" i="13"/>
  <c r="O16" i="13"/>
  <c r="N16" i="13"/>
  <c r="M16" i="13"/>
  <c r="L16" i="13"/>
  <c r="K16" i="13"/>
  <c r="S16" i="13" s="1"/>
  <c r="J16" i="13"/>
  <c r="I16" i="13"/>
  <c r="H16" i="13"/>
  <c r="G16" i="13"/>
  <c r="F16" i="13"/>
  <c r="C16" i="13"/>
  <c r="B16" i="13"/>
  <c r="E16" i="13" s="1"/>
  <c r="T15" i="13"/>
  <c r="S15" i="13"/>
  <c r="R15" i="13"/>
  <c r="Q15" i="13"/>
  <c r="P15" i="13"/>
  <c r="E15" i="13"/>
  <c r="U15" i="13" s="1"/>
  <c r="S14" i="13"/>
  <c r="R14" i="13"/>
  <c r="Q14" i="13"/>
  <c r="P14" i="13"/>
  <c r="E14" i="13"/>
  <c r="T14" i="13" s="1"/>
  <c r="S13" i="13"/>
  <c r="R13" i="13"/>
  <c r="Q13" i="13"/>
  <c r="P13" i="13"/>
  <c r="E13" i="13"/>
  <c r="U13" i="13" s="1"/>
  <c r="S12" i="13"/>
  <c r="R12" i="13"/>
  <c r="Q12" i="13"/>
  <c r="P12" i="13"/>
  <c r="E12" i="13"/>
  <c r="T11" i="13"/>
  <c r="S11" i="13"/>
  <c r="R11" i="13"/>
  <c r="Q11" i="13"/>
  <c r="P11" i="13"/>
  <c r="E11" i="13"/>
  <c r="U11" i="13" s="1"/>
  <c r="S10" i="13"/>
  <c r="R10" i="13"/>
  <c r="Q10" i="13"/>
  <c r="U10" i="13" s="1"/>
  <c r="P10" i="13"/>
  <c r="E10" i="13"/>
  <c r="S9" i="13"/>
  <c r="R9" i="13"/>
  <c r="Q9" i="13"/>
  <c r="P9" i="13"/>
  <c r="E9" i="13"/>
  <c r="S93" i="12"/>
  <c r="R93" i="12"/>
  <c r="Q93" i="12"/>
  <c r="P93" i="12"/>
  <c r="E93" i="12"/>
  <c r="S92" i="12"/>
  <c r="R92" i="12"/>
  <c r="Q92" i="12"/>
  <c r="P92" i="12"/>
  <c r="E92" i="12"/>
  <c r="U92" i="12" s="1"/>
  <c r="S91" i="12"/>
  <c r="R91" i="12"/>
  <c r="Q91" i="12"/>
  <c r="P91" i="12"/>
  <c r="E91" i="12"/>
  <c r="T91" i="12" s="1"/>
  <c r="S90" i="12"/>
  <c r="R90" i="12"/>
  <c r="Q90" i="12"/>
  <c r="P90" i="12"/>
  <c r="E90" i="12"/>
  <c r="S89" i="12"/>
  <c r="R89" i="12"/>
  <c r="Q89" i="12"/>
  <c r="P89" i="12"/>
  <c r="E89" i="12"/>
  <c r="T88" i="12"/>
  <c r="S88" i="12"/>
  <c r="R88" i="12"/>
  <c r="Q88" i="12"/>
  <c r="P88" i="12"/>
  <c r="E88" i="12"/>
  <c r="U88" i="12" s="1"/>
  <c r="S87" i="12"/>
  <c r="R87" i="12"/>
  <c r="Q87" i="12"/>
  <c r="P87" i="12"/>
  <c r="E87" i="12"/>
  <c r="T86" i="12"/>
  <c r="S86" i="12"/>
  <c r="R86" i="12"/>
  <c r="Q86" i="12"/>
  <c r="P86" i="12"/>
  <c r="E86" i="12"/>
  <c r="U86" i="12" s="1"/>
  <c r="W72" i="12"/>
  <c r="V72" i="12"/>
  <c r="O72" i="12"/>
  <c r="N72" i="12"/>
  <c r="M72" i="12"/>
  <c r="L72" i="12"/>
  <c r="K72" i="12"/>
  <c r="J72" i="12"/>
  <c r="I72" i="12"/>
  <c r="H72" i="12"/>
  <c r="G72" i="12"/>
  <c r="F72" i="12"/>
  <c r="C72" i="12"/>
  <c r="B72" i="12"/>
  <c r="W71" i="12"/>
  <c r="V71" i="12"/>
  <c r="O71" i="12"/>
  <c r="N71" i="12"/>
  <c r="M71" i="12"/>
  <c r="L71" i="12"/>
  <c r="K71" i="12"/>
  <c r="J71" i="12"/>
  <c r="R71" i="12" s="1"/>
  <c r="I71" i="12"/>
  <c r="H71" i="12"/>
  <c r="G71" i="12"/>
  <c r="F71" i="12"/>
  <c r="C71" i="12"/>
  <c r="B71" i="12"/>
  <c r="W70" i="12"/>
  <c r="V70" i="12"/>
  <c r="O70" i="12"/>
  <c r="N70" i="12"/>
  <c r="M70" i="12"/>
  <c r="L70" i="12"/>
  <c r="K70" i="12"/>
  <c r="J70" i="12"/>
  <c r="R70" i="12" s="1"/>
  <c r="I70" i="12"/>
  <c r="H70" i="12"/>
  <c r="G70" i="12"/>
  <c r="F70" i="12"/>
  <c r="E70" i="12"/>
  <c r="C70" i="12"/>
  <c r="B70" i="12"/>
  <c r="S69" i="12"/>
  <c r="R69" i="12"/>
  <c r="Q69" i="12"/>
  <c r="P69" i="12"/>
  <c r="E69" i="12"/>
  <c r="U69" i="12" s="1"/>
  <c r="W67" i="12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W66" i="12"/>
  <c r="V66" i="12"/>
  <c r="R66" i="12"/>
  <c r="O66" i="12"/>
  <c r="N66" i="12"/>
  <c r="M66" i="12"/>
  <c r="L66" i="12"/>
  <c r="K66" i="12"/>
  <c r="S66" i="12" s="1"/>
  <c r="J66" i="12"/>
  <c r="I66" i="12"/>
  <c r="Q66" i="12" s="1"/>
  <c r="H66" i="12"/>
  <c r="P66" i="12" s="1"/>
  <c r="G66" i="12"/>
  <c r="F66" i="12"/>
  <c r="C66" i="12"/>
  <c r="B66" i="12"/>
  <c r="S65" i="12"/>
  <c r="R65" i="12"/>
  <c r="Q65" i="12"/>
  <c r="P65" i="12"/>
  <c r="E65" i="12"/>
  <c r="T65" i="12" s="1"/>
  <c r="S64" i="12"/>
  <c r="R64" i="12"/>
  <c r="Q64" i="12"/>
  <c r="P64" i="12"/>
  <c r="E64" i="12"/>
  <c r="U63" i="12"/>
  <c r="S63" i="12"/>
  <c r="R63" i="12"/>
  <c r="Q63" i="12"/>
  <c r="P63" i="12"/>
  <c r="E63" i="12"/>
  <c r="T63" i="12" s="1"/>
  <c r="T62" i="12"/>
  <c r="S62" i="12"/>
  <c r="R62" i="12"/>
  <c r="Q62" i="12"/>
  <c r="P62" i="12"/>
  <c r="E62" i="12"/>
  <c r="U62" i="12" s="1"/>
  <c r="S61" i="12"/>
  <c r="R61" i="12"/>
  <c r="Q61" i="12"/>
  <c r="P61" i="12"/>
  <c r="E61" i="12"/>
  <c r="U61" i="12" s="1"/>
  <c r="V59" i="12"/>
  <c r="O59" i="12"/>
  <c r="N59" i="12"/>
  <c r="M59" i="12"/>
  <c r="L59" i="12"/>
  <c r="K59" i="12"/>
  <c r="S59" i="12" s="1"/>
  <c r="J59" i="12"/>
  <c r="R59" i="12" s="1"/>
  <c r="I59" i="12"/>
  <c r="H59" i="12"/>
  <c r="G59" i="12"/>
  <c r="F59" i="12"/>
  <c r="C59" i="12"/>
  <c r="B59" i="12"/>
  <c r="E59" i="12" s="1"/>
  <c r="T58" i="12"/>
  <c r="S58" i="12"/>
  <c r="R58" i="12"/>
  <c r="Q58" i="12"/>
  <c r="P58" i="12"/>
  <c r="E58" i="12"/>
  <c r="U58" i="12" s="1"/>
  <c r="S57" i="12"/>
  <c r="R57" i="12"/>
  <c r="Q57" i="12"/>
  <c r="P57" i="12"/>
  <c r="E57" i="12"/>
  <c r="T57" i="12" s="1"/>
  <c r="S56" i="12"/>
  <c r="R56" i="12"/>
  <c r="Q56" i="12"/>
  <c r="P56" i="12"/>
  <c r="E56" i="12"/>
  <c r="U55" i="12"/>
  <c r="S55" i="12"/>
  <c r="R55" i="12"/>
  <c r="Q55" i="12"/>
  <c r="P55" i="12"/>
  <c r="E55" i="12"/>
  <c r="T55" i="12" s="1"/>
  <c r="W53" i="12"/>
  <c r="V53" i="12"/>
  <c r="O53" i="12"/>
  <c r="N53" i="12"/>
  <c r="M53" i="12"/>
  <c r="L53" i="12"/>
  <c r="R53" i="12" s="1"/>
  <c r="K53" i="12"/>
  <c r="J53" i="12"/>
  <c r="I53" i="12"/>
  <c r="Q53" i="12" s="1"/>
  <c r="H53" i="12"/>
  <c r="P53" i="12" s="1"/>
  <c r="G53" i="12"/>
  <c r="F53" i="12"/>
  <c r="C53" i="12"/>
  <c r="B53" i="12"/>
  <c r="S52" i="12"/>
  <c r="R52" i="12"/>
  <c r="Q52" i="12"/>
  <c r="P52" i="12"/>
  <c r="E52" i="12"/>
  <c r="S51" i="12"/>
  <c r="R51" i="12"/>
  <c r="Q51" i="12"/>
  <c r="P51" i="12"/>
  <c r="E51" i="12"/>
  <c r="U50" i="12"/>
  <c r="S50" i="12"/>
  <c r="R50" i="12"/>
  <c r="Q50" i="12"/>
  <c r="P50" i="12"/>
  <c r="E50" i="12"/>
  <c r="T50" i="12" s="1"/>
  <c r="S49" i="12"/>
  <c r="R49" i="12"/>
  <c r="Q49" i="12"/>
  <c r="P49" i="12"/>
  <c r="E49" i="12"/>
  <c r="U49" i="12" s="1"/>
  <c r="S48" i="12"/>
  <c r="R48" i="12"/>
  <c r="Q48" i="12"/>
  <c r="P48" i="12"/>
  <c r="E48" i="12"/>
  <c r="T48" i="12" s="1"/>
  <c r="S47" i="12"/>
  <c r="R47" i="12"/>
  <c r="Q47" i="12"/>
  <c r="P47" i="12"/>
  <c r="E47" i="12"/>
  <c r="S46" i="12"/>
  <c r="R46" i="12"/>
  <c r="Q46" i="12"/>
  <c r="P46" i="12"/>
  <c r="E46" i="12"/>
  <c r="T46" i="12" s="1"/>
  <c r="S45" i="12"/>
  <c r="R45" i="12"/>
  <c r="Q45" i="12"/>
  <c r="P45" i="12"/>
  <c r="E45" i="12"/>
  <c r="U45" i="12" s="1"/>
  <c r="S44" i="12"/>
  <c r="R44" i="12"/>
  <c r="Q44" i="12"/>
  <c r="P44" i="12"/>
  <c r="E44" i="12"/>
  <c r="T44" i="12" s="1"/>
  <c r="U43" i="12"/>
  <c r="T43" i="12"/>
  <c r="S43" i="12"/>
  <c r="R43" i="12"/>
  <c r="Q43" i="12"/>
  <c r="P43" i="12"/>
  <c r="E43" i="12"/>
  <c r="U42" i="12"/>
  <c r="S42" i="12"/>
  <c r="R42" i="12"/>
  <c r="Q42" i="12"/>
  <c r="P42" i="12"/>
  <c r="E42" i="12"/>
  <c r="T42" i="12" s="1"/>
  <c r="W40" i="12"/>
  <c r="V40" i="12"/>
  <c r="R40" i="12"/>
  <c r="O40" i="12"/>
  <c r="N40" i="12"/>
  <c r="M40" i="12"/>
  <c r="L40" i="12"/>
  <c r="K40" i="12"/>
  <c r="S40" i="12" s="1"/>
  <c r="J40" i="12"/>
  <c r="I40" i="12"/>
  <c r="H40" i="12"/>
  <c r="P40" i="12" s="1"/>
  <c r="G40" i="12"/>
  <c r="F40" i="12"/>
  <c r="C40" i="12"/>
  <c r="B40" i="12"/>
  <c r="S39" i="12"/>
  <c r="R39" i="12"/>
  <c r="Q39" i="12"/>
  <c r="P39" i="12"/>
  <c r="E39" i="12"/>
  <c r="T39" i="12" s="1"/>
  <c r="S38" i="12"/>
  <c r="R38" i="12"/>
  <c r="Q38" i="12"/>
  <c r="P38" i="12"/>
  <c r="E38" i="12"/>
  <c r="S37" i="12"/>
  <c r="R37" i="12"/>
  <c r="Q37" i="12"/>
  <c r="P37" i="12"/>
  <c r="E37" i="12"/>
  <c r="T37" i="12" s="1"/>
  <c r="S36" i="12"/>
  <c r="R36" i="12"/>
  <c r="Q36" i="12"/>
  <c r="P36" i="12"/>
  <c r="T36" i="12" s="1"/>
  <c r="E36" i="12"/>
  <c r="S35" i="12"/>
  <c r="R35" i="12"/>
  <c r="Q35" i="12"/>
  <c r="P35" i="12"/>
  <c r="E35" i="12"/>
  <c r="W33" i="12"/>
  <c r="V33" i="12"/>
  <c r="O33" i="12"/>
  <c r="N33" i="12"/>
  <c r="M33" i="12"/>
  <c r="L33" i="12"/>
  <c r="K33" i="12"/>
  <c r="S33" i="12" s="1"/>
  <c r="J33" i="12"/>
  <c r="R33" i="12" s="1"/>
  <c r="I33" i="12"/>
  <c r="Q33" i="12" s="1"/>
  <c r="H33" i="12"/>
  <c r="G33" i="12"/>
  <c r="F33" i="12"/>
  <c r="C33" i="12"/>
  <c r="E33" i="12" s="1"/>
  <c r="B33" i="12"/>
  <c r="S32" i="12"/>
  <c r="R32" i="12"/>
  <c r="Q32" i="12"/>
  <c r="P32" i="12"/>
  <c r="E32" i="12"/>
  <c r="W30" i="12"/>
  <c r="V30" i="12"/>
  <c r="O30" i="12"/>
  <c r="N30" i="12"/>
  <c r="M30" i="12"/>
  <c r="L30" i="12"/>
  <c r="K30" i="12"/>
  <c r="S30" i="12" s="1"/>
  <c r="J30" i="12"/>
  <c r="R30" i="12" s="1"/>
  <c r="I30" i="12"/>
  <c r="H30" i="12"/>
  <c r="G30" i="12"/>
  <c r="F30" i="12"/>
  <c r="C30" i="12"/>
  <c r="B30" i="12"/>
  <c r="S29" i="12"/>
  <c r="R29" i="12"/>
  <c r="Q29" i="12"/>
  <c r="P29" i="12"/>
  <c r="E29" i="12"/>
  <c r="T29" i="12" s="1"/>
  <c r="T28" i="12"/>
  <c r="S28" i="12"/>
  <c r="R28" i="12"/>
  <c r="Q28" i="12"/>
  <c r="P28" i="12"/>
  <c r="E28" i="12"/>
  <c r="U28" i="12" s="1"/>
  <c r="S27" i="12"/>
  <c r="R27" i="12"/>
  <c r="Q27" i="12"/>
  <c r="P27" i="12"/>
  <c r="E27" i="12"/>
  <c r="T27" i="12" s="1"/>
  <c r="S26" i="12"/>
  <c r="R26" i="12"/>
  <c r="Q26" i="12"/>
  <c r="P26" i="12"/>
  <c r="E26" i="12"/>
  <c r="W24" i="12"/>
  <c r="V24" i="12"/>
  <c r="O24" i="12"/>
  <c r="N24" i="12"/>
  <c r="M24" i="12"/>
  <c r="L24" i="12"/>
  <c r="K24" i="12"/>
  <c r="S24" i="12" s="1"/>
  <c r="J24" i="12"/>
  <c r="R24" i="12" s="1"/>
  <c r="I24" i="12"/>
  <c r="H24" i="12"/>
  <c r="G24" i="12"/>
  <c r="F24" i="12"/>
  <c r="C24" i="12"/>
  <c r="B24" i="12"/>
  <c r="E24" i="12" s="1"/>
  <c r="S23" i="12"/>
  <c r="R23" i="12"/>
  <c r="Q23" i="12"/>
  <c r="P23" i="12"/>
  <c r="E23" i="12"/>
  <c r="U22" i="12"/>
  <c r="S22" i="12"/>
  <c r="R22" i="12"/>
  <c r="Q22" i="12"/>
  <c r="P22" i="12"/>
  <c r="E22" i="12"/>
  <c r="T22" i="12" s="1"/>
  <c r="S21" i="12"/>
  <c r="R21" i="12"/>
  <c r="Q21" i="12"/>
  <c r="P21" i="12"/>
  <c r="E21" i="12"/>
  <c r="U21" i="12" s="1"/>
  <c r="S20" i="12"/>
  <c r="R20" i="12"/>
  <c r="Q20" i="12"/>
  <c r="P20" i="12"/>
  <c r="E20" i="12"/>
  <c r="S19" i="12"/>
  <c r="R19" i="12"/>
  <c r="Q19" i="12"/>
  <c r="P19" i="12"/>
  <c r="E19" i="12"/>
  <c r="S18" i="12"/>
  <c r="R18" i="12"/>
  <c r="Q18" i="12"/>
  <c r="P18" i="12"/>
  <c r="E18" i="12"/>
  <c r="T18" i="12" s="1"/>
  <c r="W16" i="12"/>
  <c r="V16" i="12"/>
  <c r="O16" i="12"/>
  <c r="N16" i="12"/>
  <c r="M16" i="12"/>
  <c r="L16" i="12"/>
  <c r="K16" i="12"/>
  <c r="J16" i="12"/>
  <c r="I16" i="12"/>
  <c r="H16" i="12"/>
  <c r="P16" i="12" s="1"/>
  <c r="G16" i="12"/>
  <c r="F16" i="12"/>
  <c r="C16" i="12"/>
  <c r="B16" i="12"/>
  <c r="E16" i="12" s="1"/>
  <c r="S15" i="12"/>
  <c r="R15" i="12"/>
  <c r="Q15" i="12"/>
  <c r="P15" i="12"/>
  <c r="E15" i="12"/>
  <c r="T15" i="12" s="1"/>
  <c r="S14" i="12"/>
  <c r="R14" i="12"/>
  <c r="Q14" i="12"/>
  <c r="P14" i="12"/>
  <c r="E14" i="12"/>
  <c r="U13" i="12"/>
  <c r="S13" i="12"/>
  <c r="R13" i="12"/>
  <c r="Q13" i="12"/>
  <c r="P13" i="12"/>
  <c r="E13" i="12"/>
  <c r="T13" i="12" s="1"/>
  <c r="S12" i="12"/>
  <c r="R12" i="12"/>
  <c r="Q12" i="12"/>
  <c r="P12" i="12"/>
  <c r="E12" i="12"/>
  <c r="U12" i="12" s="1"/>
  <c r="S11" i="12"/>
  <c r="R11" i="12"/>
  <c r="Q11" i="12"/>
  <c r="P11" i="12"/>
  <c r="E11" i="12"/>
  <c r="T11" i="12" s="1"/>
  <c r="S10" i="12"/>
  <c r="R10" i="12"/>
  <c r="Q10" i="12"/>
  <c r="U10" i="12" s="1"/>
  <c r="P10" i="12"/>
  <c r="T10" i="12" s="1"/>
  <c r="E10" i="12"/>
  <c r="U9" i="12"/>
  <c r="S9" i="12"/>
  <c r="R9" i="12"/>
  <c r="Q9" i="12"/>
  <c r="P9" i="12"/>
  <c r="E9" i="12"/>
  <c r="S93" i="11"/>
  <c r="R93" i="11"/>
  <c r="Q93" i="11"/>
  <c r="P93" i="11"/>
  <c r="E93" i="11"/>
  <c r="U93" i="11" s="1"/>
  <c r="S92" i="11"/>
  <c r="R92" i="11"/>
  <c r="Q92" i="11"/>
  <c r="P92" i="11"/>
  <c r="E92" i="11"/>
  <c r="S91" i="11"/>
  <c r="R91" i="11"/>
  <c r="Q91" i="11"/>
  <c r="P91" i="11"/>
  <c r="E91" i="11"/>
  <c r="S90" i="11"/>
  <c r="R90" i="11"/>
  <c r="Q90" i="11"/>
  <c r="P90" i="11"/>
  <c r="E90" i="11"/>
  <c r="T90" i="11" s="1"/>
  <c r="S89" i="11"/>
  <c r="R89" i="11"/>
  <c r="Q89" i="11"/>
  <c r="P89" i="11"/>
  <c r="E89" i="11"/>
  <c r="U89" i="11" s="1"/>
  <c r="S88" i="11"/>
  <c r="R88" i="11"/>
  <c r="Q88" i="11"/>
  <c r="P88" i="11"/>
  <c r="E88" i="11"/>
  <c r="T88" i="11" s="1"/>
  <c r="U87" i="11"/>
  <c r="T87" i="11"/>
  <c r="S87" i="11"/>
  <c r="R87" i="11"/>
  <c r="Q87" i="11"/>
  <c r="P87" i="11"/>
  <c r="E87" i="11"/>
  <c r="U86" i="11"/>
  <c r="S86" i="11"/>
  <c r="R86" i="11"/>
  <c r="Q86" i="11"/>
  <c r="P86" i="11"/>
  <c r="E86" i="11"/>
  <c r="T86" i="11" s="1"/>
  <c r="W72" i="11"/>
  <c r="V72" i="11"/>
  <c r="O72" i="11"/>
  <c r="N72" i="11"/>
  <c r="M72" i="11"/>
  <c r="L72" i="11"/>
  <c r="K72" i="11"/>
  <c r="S72" i="11" s="1"/>
  <c r="J72" i="11"/>
  <c r="I72" i="11"/>
  <c r="H72" i="11"/>
  <c r="G72" i="11"/>
  <c r="F72" i="11"/>
  <c r="C72" i="11"/>
  <c r="B72" i="11"/>
  <c r="W71" i="11"/>
  <c r="V71" i="11"/>
  <c r="O71" i="11"/>
  <c r="N71" i="11"/>
  <c r="M71" i="11"/>
  <c r="L71" i="11"/>
  <c r="K71" i="11"/>
  <c r="S71" i="11" s="1"/>
  <c r="J71" i="11"/>
  <c r="R71" i="11" s="1"/>
  <c r="I71" i="11"/>
  <c r="H71" i="11"/>
  <c r="G71" i="11"/>
  <c r="F71" i="11"/>
  <c r="E71" i="11"/>
  <c r="C71" i="11"/>
  <c r="B71" i="11"/>
  <c r="W70" i="11"/>
  <c r="V70" i="11"/>
  <c r="O70" i="11"/>
  <c r="N70" i="11"/>
  <c r="M70" i="11"/>
  <c r="L70" i="11"/>
  <c r="K70" i="11"/>
  <c r="S70" i="11" s="1"/>
  <c r="J70" i="11"/>
  <c r="I70" i="11"/>
  <c r="H70" i="11"/>
  <c r="G70" i="11"/>
  <c r="F70" i="11"/>
  <c r="C70" i="11"/>
  <c r="B70" i="11"/>
  <c r="S69" i="11"/>
  <c r="R69" i="11"/>
  <c r="Q69" i="11"/>
  <c r="P69" i="11"/>
  <c r="E69" i="11"/>
  <c r="T69" i="11" s="1"/>
  <c r="W67" i="11"/>
  <c r="V67" i="11"/>
  <c r="O67" i="11"/>
  <c r="N67" i="11"/>
  <c r="M67" i="11"/>
  <c r="L67" i="11"/>
  <c r="K67" i="11"/>
  <c r="S67" i="11" s="1"/>
  <c r="J67" i="11"/>
  <c r="I67" i="11"/>
  <c r="H67" i="11"/>
  <c r="P67" i="11" s="1"/>
  <c r="G67" i="11"/>
  <c r="F67" i="11"/>
  <c r="C67" i="11"/>
  <c r="B67" i="11"/>
  <c r="W66" i="11"/>
  <c r="V66" i="11"/>
  <c r="O66" i="11"/>
  <c r="N66" i="11"/>
  <c r="M66" i="11"/>
  <c r="L66" i="11"/>
  <c r="K66" i="11"/>
  <c r="S66" i="11" s="1"/>
  <c r="J66" i="11"/>
  <c r="R66" i="11" s="1"/>
  <c r="I66" i="11"/>
  <c r="H66" i="11"/>
  <c r="G66" i="11"/>
  <c r="F66" i="11"/>
  <c r="C66" i="11"/>
  <c r="B66" i="11"/>
  <c r="E66" i="11" s="1"/>
  <c r="U65" i="11"/>
  <c r="S65" i="11"/>
  <c r="R65" i="11"/>
  <c r="Q65" i="11"/>
  <c r="P65" i="11"/>
  <c r="E65" i="11"/>
  <c r="T65" i="11" s="1"/>
  <c r="S64" i="11"/>
  <c r="R64" i="11"/>
  <c r="Q64" i="11"/>
  <c r="P64" i="11"/>
  <c r="E64" i="11"/>
  <c r="T64" i="11" s="1"/>
  <c r="T63" i="11"/>
  <c r="S63" i="11"/>
  <c r="R63" i="11"/>
  <c r="Q63" i="11"/>
  <c r="P63" i="11"/>
  <c r="E63" i="11"/>
  <c r="U63" i="11" s="1"/>
  <c r="S62" i="11"/>
  <c r="R62" i="11"/>
  <c r="Q62" i="11"/>
  <c r="P62" i="11"/>
  <c r="E62" i="11"/>
  <c r="T62" i="11" s="1"/>
  <c r="S61" i="11"/>
  <c r="R61" i="11"/>
  <c r="Q61" i="11"/>
  <c r="P61" i="11"/>
  <c r="E61" i="11"/>
  <c r="V59" i="11"/>
  <c r="O59" i="11"/>
  <c r="N59" i="11"/>
  <c r="M59" i="11"/>
  <c r="L59" i="11"/>
  <c r="K59" i="11"/>
  <c r="S59" i="11" s="1"/>
  <c r="J59" i="11"/>
  <c r="R59" i="11" s="1"/>
  <c r="I59" i="11"/>
  <c r="H59" i="11"/>
  <c r="G59" i="11"/>
  <c r="F59" i="11"/>
  <c r="C59" i="11"/>
  <c r="B59" i="11"/>
  <c r="S58" i="11"/>
  <c r="R58" i="11"/>
  <c r="Q58" i="11"/>
  <c r="P58" i="11"/>
  <c r="E58" i="11"/>
  <c r="T58" i="11" s="1"/>
  <c r="S57" i="11"/>
  <c r="R57" i="11"/>
  <c r="Q57" i="11"/>
  <c r="P57" i="11"/>
  <c r="E57" i="11"/>
  <c r="U56" i="11"/>
  <c r="S56" i="11"/>
  <c r="R56" i="11"/>
  <c r="Q56" i="11"/>
  <c r="P56" i="11"/>
  <c r="E56" i="11"/>
  <c r="T56" i="11" s="1"/>
  <c r="T55" i="11"/>
  <c r="S55" i="11"/>
  <c r="R55" i="11"/>
  <c r="Q55" i="11"/>
  <c r="P55" i="11"/>
  <c r="E55" i="11"/>
  <c r="U55" i="11" s="1"/>
  <c r="W53" i="11"/>
  <c r="V53" i="11"/>
  <c r="S53" i="11"/>
  <c r="O53" i="11"/>
  <c r="N53" i="11"/>
  <c r="M53" i="11"/>
  <c r="L53" i="11"/>
  <c r="K53" i="11"/>
  <c r="J53" i="11"/>
  <c r="I53" i="11"/>
  <c r="H53" i="11"/>
  <c r="P53" i="11" s="1"/>
  <c r="G53" i="11"/>
  <c r="F53" i="11"/>
  <c r="C53" i="11"/>
  <c r="B53" i="11"/>
  <c r="E53" i="11" s="1"/>
  <c r="S52" i="11"/>
  <c r="R52" i="11"/>
  <c r="Q52" i="11"/>
  <c r="P52" i="11"/>
  <c r="E52" i="11"/>
  <c r="U52" i="11" s="1"/>
  <c r="S51" i="11"/>
  <c r="R51" i="11"/>
  <c r="Q51" i="11"/>
  <c r="P51" i="11"/>
  <c r="E51" i="11"/>
  <c r="T50" i="11"/>
  <c r="S50" i="11"/>
  <c r="R50" i="11"/>
  <c r="Q50" i="11"/>
  <c r="P50" i="11"/>
  <c r="E50" i="11"/>
  <c r="U50" i="11" s="1"/>
  <c r="U49" i="11"/>
  <c r="S49" i="11"/>
  <c r="R49" i="11"/>
  <c r="Q49" i="11"/>
  <c r="P49" i="11"/>
  <c r="E49" i="11"/>
  <c r="T49" i="11" s="1"/>
  <c r="S48" i="11"/>
  <c r="R48" i="11"/>
  <c r="Q48" i="11"/>
  <c r="P48" i="11"/>
  <c r="E48" i="11"/>
  <c r="U48" i="11" s="1"/>
  <c r="S47" i="11"/>
  <c r="R47" i="11"/>
  <c r="Q47" i="11"/>
  <c r="P47" i="11"/>
  <c r="E47" i="11"/>
  <c r="T47" i="11" s="1"/>
  <c r="S46" i="11"/>
  <c r="R46" i="11"/>
  <c r="Q46" i="11"/>
  <c r="P46" i="11"/>
  <c r="E46" i="11"/>
  <c r="U46" i="11" s="1"/>
  <c r="S45" i="11"/>
  <c r="R45" i="11"/>
  <c r="Q45" i="11"/>
  <c r="P45" i="11"/>
  <c r="E45" i="11"/>
  <c r="T45" i="11" s="1"/>
  <c r="S44" i="11"/>
  <c r="R44" i="11"/>
  <c r="Q44" i="11"/>
  <c r="P44" i="11"/>
  <c r="T44" i="11" s="1"/>
  <c r="E44" i="11"/>
  <c r="S43" i="11"/>
  <c r="R43" i="11"/>
  <c r="Q43" i="11"/>
  <c r="P43" i="11"/>
  <c r="E43" i="11"/>
  <c r="U43" i="11" s="1"/>
  <c r="S42" i="11"/>
  <c r="R42" i="11"/>
  <c r="Q42" i="11"/>
  <c r="P42" i="11"/>
  <c r="E42" i="11"/>
  <c r="U42" i="11" s="1"/>
  <c r="W40" i="11"/>
  <c r="V40" i="11"/>
  <c r="S40" i="11"/>
  <c r="O40" i="11"/>
  <c r="Q40" i="11" s="1"/>
  <c r="N40" i="11"/>
  <c r="M40" i="11"/>
  <c r="L40" i="11"/>
  <c r="K40" i="11"/>
  <c r="J40" i="11"/>
  <c r="R40" i="11" s="1"/>
  <c r="I40" i="11"/>
  <c r="H40" i="11"/>
  <c r="P40" i="11" s="1"/>
  <c r="G40" i="11"/>
  <c r="F40" i="11"/>
  <c r="C40" i="11"/>
  <c r="E40" i="11" s="1"/>
  <c r="B40" i="11"/>
  <c r="S39" i="11"/>
  <c r="R39" i="11"/>
  <c r="Q39" i="11"/>
  <c r="P39" i="11"/>
  <c r="E39" i="11"/>
  <c r="U39" i="11" s="1"/>
  <c r="S38" i="11"/>
  <c r="R38" i="11"/>
  <c r="Q38" i="11"/>
  <c r="P38" i="11"/>
  <c r="E38" i="11"/>
  <c r="T38" i="11" s="1"/>
  <c r="S37" i="11"/>
  <c r="R37" i="11"/>
  <c r="Q37" i="11"/>
  <c r="P37" i="11"/>
  <c r="E37" i="11"/>
  <c r="U37" i="11" s="1"/>
  <c r="S36" i="11"/>
  <c r="R36" i="11"/>
  <c r="Q36" i="11"/>
  <c r="P36" i="11"/>
  <c r="E36" i="11"/>
  <c r="T36" i="11" s="1"/>
  <c r="S35" i="11"/>
  <c r="R35" i="11"/>
  <c r="Q35" i="11"/>
  <c r="P35" i="11"/>
  <c r="E35" i="11"/>
  <c r="W33" i="11"/>
  <c r="V33" i="11"/>
  <c r="S33" i="11"/>
  <c r="O33" i="11"/>
  <c r="N33" i="11"/>
  <c r="M33" i="11"/>
  <c r="L33" i="11"/>
  <c r="K33" i="11"/>
  <c r="J33" i="11"/>
  <c r="I33" i="11"/>
  <c r="Q33" i="11" s="1"/>
  <c r="H33" i="11"/>
  <c r="G33" i="11"/>
  <c r="F33" i="11"/>
  <c r="C33" i="11"/>
  <c r="E33" i="11" s="1"/>
  <c r="B33" i="11"/>
  <c r="S32" i="11"/>
  <c r="R32" i="11"/>
  <c r="Q32" i="11"/>
  <c r="P32" i="11"/>
  <c r="E32" i="11"/>
  <c r="U32" i="11" s="1"/>
  <c r="W30" i="11"/>
  <c r="V30" i="11"/>
  <c r="O30" i="11"/>
  <c r="N30" i="11"/>
  <c r="M30" i="11"/>
  <c r="L30" i="11"/>
  <c r="K30" i="11"/>
  <c r="S30" i="11" s="1"/>
  <c r="J30" i="11"/>
  <c r="R30" i="11" s="1"/>
  <c r="I30" i="11"/>
  <c r="Q30" i="11" s="1"/>
  <c r="H30" i="11"/>
  <c r="G30" i="11"/>
  <c r="F30" i="11"/>
  <c r="C30" i="11"/>
  <c r="B30" i="11"/>
  <c r="E30" i="11" s="1"/>
  <c r="U29" i="11"/>
  <c r="T29" i="11"/>
  <c r="S29" i="11"/>
  <c r="R29" i="11"/>
  <c r="Q29" i="11"/>
  <c r="P29" i="11"/>
  <c r="E29" i="11"/>
  <c r="S28" i="11"/>
  <c r="R28" i="11"/>
  <c r="Q28" i="11"/>
  <c r="P28" i="11"/>
  <c r="E28" i="11"/>
  <c r="T28" i="11" s="1"/>
  <c r="S27" i="11"/>
  <c r="R27" i="11"/>
  <c r="Q27" i="11"/>
  <c r="P27" i="11"/>
  <c r="E27" i="11"/>
  <c r="U27" i="11" s="1"/>
  <c r="S26" i="11"/>
  <c r="R26" i="11"/>
  <c r="Q26" i="11"/>
  <c r="P26" i="11"/>
  <c r="E26" i="11"/>
  <c r="W24" i="11"/>
  <c r="V24" i="11"/>
  <c r="O24" i="11"/>
  <c r="N24" i="11"/>
  <c r="M24" i="11"/>
  <c r="L24" i="11"/>
  <c r="K24" i="11"/>
  <c r="S24" i="11" s="1"/>
  <c r="J24" i="11"/>
  <c r="R24" i="11" s="1"/>
  <c r="I24" i="11"/>
  <c r="H24" i="11"/>
  <c r="G24" i="11"/>
  <c r="F24" i="11"/>
  <c r="C24" i="11"/>
  <c r="B24" i="11"/>
  <c r="U23" i="11"/>
  <c r="S23" i="11"/>
  <c r="R23" i="11"/>
  <c r="Q23" i="11"/>
  <c r="P23" i="11"/>
  <c r="E23" i="11"/>
  <c r="T23" i="11" s="1"/>
  <c r="S22" i="11"/>
  <c r="R22" i="11"/>
  <c r="Q22" i="11"/>
  <c r="P22" i="11"/>
  <c r="E22" i="11"/>
  <c r="U22" i="11" s="1"/>
  <c r="S21" i="11"/>
  <c r="R21" i="11"/>
  <c r="Q21" i="11"/>
  <c r="P21" i="11"/>
  <c r="E21" i="11"/>
  <c r="S20" i="11"/>
  <c r="R20" i="11"/>
  <c r="Q20" i="11"/>
  <c r="U20" i="11" s="1"/>
  <c r="P20" i="11"/>
  <c r="T20" i="11" s="1"/>
  <c r="E20" i="11"/>
  <c r="S19" i="11"/>
  <c r="R19" i="11"/>
  <c r="Q19" i="11"/>
  <c r="P19" i="11"/>
  <c r="E19" i="11"/>
  <c r="T19" i="11" s="1"/>
  <c r="S18" i="11"/>
  <c r="R18" i="11"/>
  <c r="Q18" i="11"/>
  <c r="P18" i="11"/>
  <c r="E18" i="11"/>
  <c r="U18" i="11" s="1"/>
  <c r="W16" i="11"/>
  <c r="V16" i="11"/>
  <c r="O16" i="11"/>
  <c r="N16" i="11"/>
  <c r="M16" i="11"/>
  <c r="L16" i="11"/>
  <c r="K16" i="11"/>
  <c r="S16" i="11" s="1"/>
  <c r="J16" i="11"/>
  <c r="I16" i="11"/>
  <c r="H16" i="11"/>
  <c r="G16" i="11"/>
  <c r="F16" i="11"/>
  <c r="C16" i="11"/>
  <c r="B16" i="11"/>
  <c r="E16" i="11" s="1"/>
  <c r="U15" i="11"/>
  <c r="T15" i="11"/>
  <c r="S15" i="11"/>
  <c r="R15" i="11"/>
  <c r="Q15" i="11"/>
  <c r="P15" i="11"/>
  <c r="E15" i="11"/>
  <c r="U14" i="11"/>
  <c r="S14" i="11"/>
  <c r="R14" i="11"/>
  <c r="Q14" i="11"/>
  <c r="P14" i="11"/>
  <c r="E14" i="11"/>
  <c r="T14" i="11" s="1"/>
  <c r="S13" i="11"/>
  <c r="R13" i="11"/>
  <c r="Q13" i="11"/>
  <c r="P13" i="11"/>
  <c r="E13" i="11"/>
  <c r="U13" i="11" s="1"/>
  <c r="S12" i="11"/>
  <c r="R12" i="11"/>
  <c r="Q12" i="11"/>
  <c r="P12" i="11"/>
  <c r="E12" i="11"/>
  <c r="S11" i="11"/>
  <c r="R11" i="11"/>
  <c r="Q11" i="11"/>
  <c r="P11" i="11"/>
  <c r="E11" i="11"/>
  <c r="S10" i="11"/>
  <c r="R10" i="11"/>
  <c r="Q10" i="11"/>
  <c r="P10" i="11"/>
  <c r="E10" i="11"/>
  <c r="S9" i="11"/>
  <c r="R9" i="11"/>
  <c r="Q9" i="11"/>
  <c r="P9" i="11"/>
  <c r="E9" i="11"/>
  <c r="T9" i="11" s="1"/>
  <c r="S93" i="10"/>
  <c r="R93" i="10"/>
  <c r="Q93" i="10"/>
  <c r="P93" i="10"/>
  <c r="E93" i="10"/>
  <c r="T93" i="10" s="1"/>
  <c r="U92" i="10"/>
  <c r="T92" i="10"/>
  <c r="S92" i="10"/>
  <c r="R92" i="10"/>
  <c r="Q92" i="10"/>
  <c r="P92" i="10"/>
  <c r="E92" i="10"/>
  <c r="U91" i="10"/>
  <c r="S91" i="10"/>
  <c r="R91" i="10"/>
  <c r="Q91" i="10"/>
  <c r="P91" i="10"/>
  <c r="E91" i="10"/>
  <c r="T91" i="10" s="1"/>
  <c r="S90" i="10"/>
  <c r="R90" i="10"/>
  <c r="Q90" i="10"/>
  <c r="P90" i="10"/>
  <c r="E90" i="10"/>
  <c r="U90" i="10" s="1"/>
  <c r="S89" i="10"/>
  <c r="R89" i="10"/>
  <c r="Q89" i="10"/>
  <c r="P89" i="10"/>
  <c r="E89" i="10"/>
  <c r="S88" i="10"/>
  <c r="R88" i="10"/>
  <c r="Q88" i="10"/>
  <c r="P88" i="10"/>
  <c r="E88" i="10"/>
  <c r="S87" i="10"/>
  <c r="R87" i="10"/>
  <c r="Q87" i="10"/>
  <c r="P87" i="10"/>
  <c r="E87" i="10"/>
  <c r="T87" i="10" s="1"/>
  <c r="S86" i="10"/>
  <c r="R86" i="10"/>
  <c r="Q86" i="10"/>
  <c r="P86" i="10"/>
  <c r="E86" i="10"/>
  <c r="U86" i="10" s="1"/>
  <c r="W72" i="10"/>
  <c r="V72" i="10"/>
  <c r="O72" i="10"/>
  <c r="N72" i="10"/>
  <c r="M72" i="10"/>
  <c r="S72" i="10" s="1"/>
  <c r="L72" i="10"/>
  <c r="K72" i="10"/>
  <c r="J72" i="10"/>
  <c r="I72" i="10"/>
  <c r="H72" i="10"/>
  <c r="G72" i="10"/>
  <c r="F72" i="10"/>
  <c r="C72" i="10"/>
  <c r="E72" i="10" s="1"/>
  <c r="B72" i="10"/>
  <c r="W71" i="10"/>
  <c r="V71" i="10"/>
  <c r="O71" i="10"/>
  <c r="N71" i="10"/>
  <c r="M71" i="10"/>
  <c r="L71" i="10"/>
  <c r="R71" i="10" s="1"/>
  <c r="K71" i="10"/>
  <c r="J71" i="10"/>
  <c r="I71" i="10"/>
  <c r="H71" i="10"/>
  <c r="G71" i="10"/>
  <c r="F71" i="10"/>
  <c r="C71" i="10"/>
  <c r="B71" i="10"/>
  <c r="W70" i="10"/>
  <c r="V70" i="10"/>
  <c r="O70" i="10"/>
  <c r="N70" i="10"/>
  <c r="M70" i="10"/>
  <c r="L70" i="10"/>
  <c r="K70" i="10"/>
  <c r="S70" i="10" s="1"/>
  <c r="J70" i="10"/>
  <c r="R70" i="10" s="1"/>
  <c r="I70" i="10"/>
  <c r="H70" i="10"/>
  <c r="G70" i="10"/>
  <c r="F70" i="10"/>
  <c r="C70" i="10"/>
  <c r="B70" i="10"/>
  <c r="E70" i="10" s="1"/>
  <c r="S69" i="10"/>
  <c r="R69" i="10"/>
  <c r="Q69" i="10"/>
  <c r="P69" i="10"/>
  <c r="E69" i="10"/>
  <c r="U69" i="10" s="1"/>
  <c r="W67" i="10"/>
  <c r="V67" i="10"/>
  <c r="O67" i="10"/>
  <c r="N67" i="10"/>
  <c r="M67" i="10"/>
  <c r="L67" i="10"/>
  <c r="K67" i="10"/>
  <c r="J67" i="10"/>
  <c r="I67" i="10"/>
  <c r="H67" i="10"/>
  <c r="G67" i="10"/>
  <c r="F67" i="10"/>
  <c r="C67" i="10"/>
  <c r="B67" i="10"/>
  <c r="W66" i="10"/>
  <c r="V66" i="10"/>
  <c r="O66" i="10"/>
  <c r="N66" i="10"/>
  <c r="M66" i="10"/>
  <c r="L66" i="10"/>
  <c r="K66" i="10"/>
  <c r="S66" i="10" s="1"/>
  <c r="J66" i="10"/>
  <c r="R66" i="10" s="1"/>
  <c r="I66" i="10"/>
  <c r="H66" i="10"/>
  <c r="G66" i="10"/>
  <c r="F66" i="10"/>
  <c r="C66" i="10"/>
  <c r="B66" i="10"/>
  <c r="S65" i="10"/>
  <c r="R65" i="10"/>
  <c r="Q65" i="10"/>
  <c r="P65" i="10"/>
  <c r="E65" i="10"/>
  <c r="T64" i="10"/>
  <c r="S64" i="10"/>
  <c r="R64" i="10"/>
  <c r="Q64" i="10"/>
  <c r="P64" i="10"/>
  <c r="E64" i="10"/>
  <c r="U64" i="10" s="1"/>
  <c r="S63" i="10"/>
  <c r="R63" i="10"/>
  <c r="Q63" i="10"/>
  <c r="P63" i="10"/>
  <c r="E63" i="10"/>
  <c r="T63" i="10" s="1"/>
  <c r="S62" i="10"/>
  <c r="R62" i="10"/>
  <c r="Q62" i="10"/>
  <c r="P62" i="10"/>
  <c r="E62" i="10"/>
  <c r="U62" i="10" s="1"/>
  <c r="S61" i="10"/>
  <c r="R61" i="10"/>
  <c r="Q61" i="10"/>
  <c r="P61" i="10"/>
  <c r="E61" i="10"/>
  <c r="U61" i="10" s="1"/>
  <c r="V59" i="10"/>
  <c r="O59" i="10"/>
  <c r="N59" i="10"/>
  <c r="M59" i="10"/>
  <c r="L59" i="10"/>
  <c r="K59" i="10"/>
  <c r="S59" i="10" s="1"/>
  <c r="J59" i="10"/>
  <c r="R59" i="10" s="1"/>
  <c r="I59" i="10"/>
  <c r="Q59" i="10" s="1"/>
  <c r="H59" i="10"/>
  <c r="G59" i="10"/>
  <c r="F59" i="10"/>
  <c r="C59" i="10"/>
  <c r="B59" i="10"/>
  <c r="E59" i="10" s="1"/>
  <c r="S58" i="10"/>
  <c r="R58" i="10"/>
  <c r="Q58" i="10"/>
  <c r="P58" i="10"/>
  <c r="E58" i="10"/>
  <c r="U58" i="10" s="1"/>
  <c r="S57" i="10"/>
  <c r="R57" i="10"/>
  <c r="Q57" i="10"/>
  <c r="P57" i="10"/>
  <c r="E57" i="10"/>
  <c r="T57" i="10" s="1"/>
  <c r="T56" i="10"/>
  <c r="S56" i="10"/>
  <c r="R56" i="10"/>
  <c r="Q56" i="10"/>
  <c r="P56" i="10"/>
  <c r="E56" i="10"/>
  <c r="U56" i="10" s="1"/>
  <c r="U55" i="10"/>
  <c r="S55" i="10"/>
  <c r="R55" i="10"/>
  <c r="Q55" i="10"/>
  <c r="P55" i="10"/>
  <c r="E55" i="10"/>
  <c r="T55" i="10" s="1"/>
  <c r="W53" i="10"/>
  <c r="V53" i="10"/>
  <c r="O53" i="10"/>
  <c r="N53" i="10"/>
  <c r="M53" i="10"/>
  <c r="L53" i="10"/>
  <c r="K53" i="10"/>
  <c r="S53" i="10" s="1"/>
  <c r="J53" i="10"/>
  <c r="I53" i="10"/>
  <c r="H53" i="10"/>
  <c r="G53" i="10"/>
  <c r="F53" i="10"/>
  <c r="C53" i="10"/>
  <c r="B53" i="10"/>
  <c r="S52" i="10"/>
  <c r="R52" i="10"/>
  <c r="Q52" i="10"/>
  <c r="P52" i="10"/>
  <c r="E52" i="10"/>
  <c r="S51" i="10"/>
  <c r="R51" i="10"/>
  <c r="Q51" i="10"/>
  <c r="P51" i="10"/>
  <c r="T51" i="10" s="1"/>
  <c r="E51" i="10"/>
  <c r="U51" i="10" s="1"/>
  <c r="S50" i="10"/>
  <c r="R50" i="10"/>
  <c r="Q50" i="10"/>
  <c r="P50" i="10"/>
  <c r="E50" i="10"/>
  <c r="T50" i="10" s="1"/>
  <c r="T49" i="10"/>
  <c r="S49" i="10"/>
  <c r="R49" i="10"/>
  <c r="Q49" i="10"/>
  <c r="P49" i="10"/>
  <c r="E49" i="10"/>
  <c r="U49" i="10" s="1"/>
  <c r="S48" i="10"/>
  <c r="R48" i="10"/>
  <c r="Q48" i="10"/>
  <c r="P48" i="10"/>
  <c r="E48" i="10"/>
  <c r="S47" i="10"/>
  <c r="R47" i="10"/>
  <c r="Q47" i="10"/>
  <c r="P47" i="10"/>
  <c r="E47" i="10"/>
  <c r="U47" i="10" s="1"/>
  <c r="S46" i="10"/>
  <c r="R46" i="10"/>
  <c r="Q46" i="10"/>
  <c r="P46" i="10"/>
  <c r="E46" i="10"/>
  <c r="T46" i="10" s="1"/>
  <c r="S45" i="10"/>
  <c r="R45" i="10"/>
  <c r="Q45" i="10"/>
  <c r="P45" i="10"/>
  <c r="E45" i="10"/>
  <c r="S44" i="10"/>
  <c r="R44" i="10"/>
  <c r="Q44" i="10"/>
  <c r="P44" i="10"/>
  <c r="E44" i="10"/>
  <c r="T44" i="10" s="1"/>
  <c r="T43" i="10"/>
  <c r="S43" i="10"/>
  <c r="R43" i="10"/>
  <c r="Q43" i="10"/>
  <c r="P43" i="10"/>
  <c r="E43" i="10"/>
  <c r="S42" i="10"/>
  <c r="R42" i="10"/>
  <c r="Q42" i="10"/>
  <c r="P42" i="10"/>
  <c r="E42" i="10"/>
  <c r="T42" i="10" s="1"/>
  <c r="W40" i="10"/>
  <c r="V40" i="10"/>
  <c r="O40" i="10"/>
  <c r="N40" i="10"/>
  <c r="M40" i="10"/>
  <c r="L40" i="10"/>
  <c r="K40" i="10"/>
  <c r="S40" i="10" s="1"/>
  <c r="J40" i="10"/>
  <c r="R40" i="10" s="1"/>
  <c r="I40" i="10"/>
  <c r="H40" i="10"/>
  <c r="G40" i="10"/>
  <c r="F40" i="10"/>
  <c r="C40" i="10"/>
  <c r="B40" i="10"/>
  <c r="S39" i="10"/>
  <c r="R39" i="10"/>
  <c r="Q39" i="10"/>
  <c r="P39" i="10"/>
  <c r="E39" i="10"/>
  <c r="S38" i="10"/>
  <c r="R38" i="10"/>
  <c r="Q38" i="10"/>
  <c r="P38" i="10"/>
  <c r="E38" i="10"/>
  <c r="U38" i="10" s="1"/>
  <c r="S37" i="10"/>
  <c r="R37" i="10"/>
  <c r="Q37" i="10"/>
  <c r="P37" i="10"/>
  <c r="E37" i="10"/>
  <c r="T37" i="10" s="1"/>
  <c r="S36" i="10"/>
  <c r="R36" i="10"/>
  <c r="Q36" i="10"/>
  <c r="P36" i="10"/>
  <c r="E36" i="10"/>
  <c r="U36" i="10" s="1"/>
  <c r="U35" i="10"/>
  <c r="S35" i="10"/>
  <c r="R35" i="10"/>
  <c r="Q35" i="10"/>
  <c r="P35" i="10"/>
  <c r="E35" i="10"/>
  <c r="T35" i="10" s="1"/>
  <c r="W33" i="10"/>
  <c r="V33" i="10"/>
  <c r="O33" i="10"/>
  <c r="N33" i="10"/>
  <c r="M33" i="10"/>
  <c r="L33" i="10"/>
  <c r="K33" i="10"/>
  <c r="S33" i="10" s="1"/>
  <c r="J33" i="10"/>
  <c r="I33" i="10"/>
  <c r="Q33" i="10" s="1"/>
  <c r="H33" i="10"/>
  <c r="P33" i="10" s="1"/>
  <c r="G33" i="10"/>
  <c r="F33" i="10"/>
  <c r="C33" i="10"/>
  <c r="B33" i="10"/>
  <c r="E33" i="10" s="1"/>
  <c r="S32" i="10"/>
  <c r="R32" i="10"/>
  <c r="Q32" i="10"/>
  <c r="P32" i="10"/>
  <c r="E32" i="10"/>
  <c r="W30" i="10"/>
  <c r="V30" i="10"/>
  <c r="O30" i="10"/>
  <c r="N30" i="10"/>
  <c r="M30" i="10"/>
  <c r="L30" i="10"/>
  <c r="K30" i="10"/>
  <c r="S30" i="10" s="1"/>
  <c r="J30" i="10"/>
  <c r="R30" i="10" s="1"/>
  <c r="I30" i="10"/>
  <c r="H30" i="10"/>
  <c r="G30" i="10"/>
  <c r="F30" i="10"/>
  <c r="C30" i="10"/>
  <c r="B30" i="10"/>
  <c r="E30" i="10" s="1"/>
  <c r="S29" i="10"/>
  <c r="R29" i="10"/>
  <c r="Q29" i="10"/>
  <c r="P29" i="10"/>
  <c r="E29" i="10"/>
  <c r="U28" i="10"/>
  <c r="S28" i="10"/>
  <c r="R28" i="10"/>
  <c r="Q28" i="10"/>
  <c r="P28" i="10"/>
  <c r="E28" i="10"/>
  <c r="T28" i="10" s="1"/>
  <c r="S27" i="10"/>
  <c r="R27" i="10"/>
  <c r="Q27" i="10"/>
  <c r="P27" i="10"/>
  <c r="E27" i="10"/>
  <c r="U27" i="10" s="1"/>
  <c r="S26" i="10"/>
  <c r="R26" i="10"/>
  <c r="Q26" i="10"/>
  <c r="P26" i="10"/>
  <c r="E26" i="10"/>
  <c r="U26" i="10" s="1"/>
  <c r="W24" i="10"/>
  <c r="V24" i="10"/>
  <c r="O24" i="10"/>
  <c r="N24" i="10"/>
  <c r="M24" i="10"/>
  <c r="L24" i="10"/>
  <c r="K24" i="10"/>
  <c r="S24" i="10" s="1"/>
  <c r="J24" i="10"/>
  <c r="R24" i="10" s="1"/>
  <c r="I24" i="10"/>
  <c r="H24" i="10"/>
  <c r="G24" i="10"/>
  <c r="F24" i="10"/>
  <c r="C24" i="10"/>
  <c r="E24" i="10" s="1"/>
  <c r="B24" i="10"/>
  <c r="U23" i="10"/>
  <c r="S23" i="10"/>
  <c r="R23" i="10"/>
  <c r="Q23" i="10"/>
  <c r="P23" i="10"/>
  <c r="E23" i="10"/>
  <c r="T23" i="10" s="1"/>
  <c r="S22" i="10"/>
  <c r="R22" i="10"/>
  <c r="Q22" i="10"/>
  <c r="P22" i="10"/>
  <c r="E22" i="10"/>
  <c r="U22" i="10" s="1"/>
  <c r="S21" i="10"/>
  <c r="R21" i="10"/>
  <c r="Q21" i="10"/>
  <c r="P21" i="10"/>
  <c r="E21" i="10"/>
  <c r="U21" i="10" s="1"/>
  <c r="U20" i="10"/>
  <c r="S20" i="10"/>
  <c r="R20" i="10"/>
  <c r="Q20" i="10"/>
  <c r="P20" i="10"/>
  <c r="E20" i="10"/>
  <c r="T20" i="10" s="1"/>
  <c r="U19" i="10"/>
  <c r="S19" i="10"/>
  <c r="R19" i="10"/>
  <c r="Q19" i="10"/>
  <c r="P19" i="10"/>
  <c r="E19" i="10"/>
  <c r="T19" i="10" s="1"/>
  <c r="S18" i="10"/>
  <c r="R18" i="10"/>
  <c r="Q18" i="10"/>
  <c r="P18" i="10"/>
  <c r="E18" i="10"/>
  <c r="U18" i="10" s="1"/>
  <c r="W16" i="10"/>
  <c r="V16" i="10"/>
  <c r="O16" i="10"/>
  <c r="N16" i="10"/>
  <c r="M16" i="10"/>
  <c r="L16" i="10"/>
  <c r="K16" i="10"/>
  <c r="J16" i="10"/>
  <c r="I16" i="10"/>
  <c r="H16" i="10"/>
  <c r="G16" i="10"/>
  <c r="F16" i="10"/>
  <c r="C16" i="10"/>
  <c r="B16" i="10"/>
  <c r="E16" i="10" s="1"/>
  <c r="S15" i="10"/>
  <c r="R15" i="10"/>
  <c r="Q15" i="10"/>
  <c r="P15" i="10"/>
  <c r="E15" i="10"/>
  <c r="U14" i="10"/>
  <c r="S14" i="10"/>
  <c r="R14" i="10"/>
  <c r="Q14" i="10"/>
  <c r="P14" i="10"/>
  <c r="E14" i="10"/>
  <c r="T14" i="10" s="1"/>
  <c r="S13" i="10"/>
  <c r="R13" i="10"/>
  <c r="Q13" i="10"/>
  <c r="P13" i="10"/>
  <c r="E13" i="10"/>
  <c r="U13" i="10" s="1"/>
  <c r="S12" i="10"/>
  <c r="R12" i="10"/>
  <c r="Q12" i="10"/>
  <c r="P12" i="10"/>
  <c r="E12" i="10"/>
  <c r="U12" i="10" s="1"/>
  <c r="S11" i="10"/>
  <c r="R11" i="10"/>
  <c r="Q11" i="10"/>
  <c r="P11" i="10"/>
  <c r="E11" i="10"/>
  <c r="S10" i="10"/>
  <c r="R10" i="10"/>
  <c r="Q10" i="10"/>
  <c r="P10" i="10"/>
  <c r="E10" i="10"/>
  <c r="T10" i="10" s="1"/>
  <c r="S9" i="10"/>
  <c r="R9" i="10"/>
  <c r="Q9" i="10"/>
  <c r="P9" i="10"/>
  <c r="E9" i="10"/>
  <c r="U9" i="10" s="1"/>
  <c r="S93" i="9"/>
  <c r="R93" i="9"/>
  <c r="Q93" i="9"/>
  <c r="P93" i="9"/>
  <c r="E93" i="9"/>
  <c r="U93" i="9" s="1"/>
  <c r="U92" i="9"/>
  <c r="S92" i="9"/>
  <c r="R92" i="9"/>
  <c r="Q92" i="9"/>
  <c r="P92" i="9"/>
  <c r="E92" i="9"/>
  <c r="T92" i="9" s="1"/>
  <c r="U91" i="9"/>
  <c r="S91" i="9"/>
  <c r="R91" i="9"/>
  <c r="Q91" i="9"/>
  <c r="P91" i="9"/>
  <c r="E91" i="9"/>
  <c r="T91" i="9" s="1"/>
  <c r="S90" i="9"/>
  <c r="R90" i="9"/>
  <c r="Q90" i="9"/>
  <c r="P90" i="9"/>
  <c r="E90" i="9"/>
  <c r="U90" i="9" s="1"/>
  <c r="S89" i="9"/>
  <c r="R89" i="9"/>
  <c r="Q89" i="9"/>
  <c r="P89" i="9"/>
  <c r="E89" i="9"/>
  <c r="U89" i="9" s="1"/>
  <c r="U88" i="9"/>
  <c r="S88" i="9"/>
  <c r="R88" i="9"/>
  <c r="Q88" i="9"/>
  <c r="P88" i="9"/>
  <c r="E88" i="9"/>
  <c r="T88" i="9" s="1"/>
  <c r="U87" i="9"/>
  <c r="S87" i="9"/>
  <c r="R87" i="9"/>
  <c r="Q87" i="9"/>
  <c r="P87" i="9"/>
  <c r="E87" i="9"/>
  <c r="T87" i="9" s="1"/>
  <c r="S86" i="9"/>
  <c r="R86" i="9"/>
  <c r="Q86" i="9"/>
  <c r="P86" i="9"/>
  <c r="E86" i="9"/>
  <c r="U86" i="9" s="1"/>
  <c r="W72" i="9"/>
  <c r="V72" i="9"/>
  <c r="O72" i="9"/>
  <c r="N72" i="9"/>
  <c r="M72" i="9"/>
  <c r="L72" i="9"/>
  <c r="K72" i="9"/>
  <c r="J72" i="9"/>
  <c r="I72" i="9"/>
  <c r="H72" i="9"/>
  <c r="G72" i="9"/>
  <c r="F72" i="9"/>
  <c r="C72" i="9"/>
  <c r="B72" i="9"/>
  <c r="E72" i="9" s="1"/>
  <c r="W71" i="9"/>
  <c r="V71" i="9"/>
  <c r="O71" i="9"/>
  <c r="N71" i="9"/>
  <c r="M71" i="9"/>
  <c r="L71" i="9"/>
  <c r="K71" i="9"/>
  <c r="S71" i="9" s="1"/>
  <c r="J71" i="9"/>
  <c r="R71" i="9" s="1"/>
  <c r="I71" i="9"/>
  <c r="H71" i="9"/>
  <c r="G71" i="9"/>
  <c r="F71" i="9"/>
  <c r="C71" i="9"/>
  <c r="E71" i="9" s="1"/>
  <c r="B71" i="9"/>
  <c r="W70" i="9"/>
  <c r="V70" i="9"/>
  <c r="O70" i="9"/>
  <c r="N70" i="9"/>
  <c r="M70" i="9"/>
  <c r="L70" i="9"/>
  <c r="K70" i="9"/>
  <c r="S70" i="9" s="1"/>
  <c r="J70" i="9"/>
  <c r="R70" i="9" s="1"/>
  <c r="I70" i="9"/>
  <c r="Q70" i="9" s="1"/>
  <c r="H70" i="9"/>
  <c r="P70" i="9" s="1"/>
  <c r="G70" i="9"/>
  <c r="F70" i="9"/>
  <c r="C70" i="9"/>
  <c r="B70" i="9"/>
  <c r="E70" i="9" s="1"/>
  <c r="S69" i="9"/>
  <c r="R69" i="9"/>
  <c r="Q69" i="9"/>
  <c r="P69" i="9"/>
  <c r="T69" i="9" s="1"/>
  <c r="E69" i="9"/>
  <c r="W67" i="9"/>
  <c r="V67" i="9"/>
  <c r="O67" i="9"/>
  <c r="N67" i="9"/>
  <c r="M67" i="9"/>
  <c r="L67" i="9"/>
  <c r="K67" i="9"/>
  <c r="J67" i="9"/>
  <c r="I67" i="9"/>
  <c r="H67" i="9"/>
  <c r="G67" i="9"/>
  <c r="F67" i="9"/>
  <c r="C67" i="9"/>
  <c r="B67" i="9"/>
  <c r="W66" i="9"/>
  <c r="V66" i="9"/>
  <c r="O66" i="9"/>
  <c r="N66" i="9"/>
  <c r="M66" i="9"/>
  <c r="L66" i="9"/>
  <c r="K66" i="9"/>
  <c r="S66" i="9" s="1"/>
  <c r="J66" i="9"/>
  <c r="R66" i="9" s="1"/>
  <c r="I66" i="9"/>
  <c r="H66" i="9"/>
  <c r="G66" i="9"/>
  <c r="F66" i="9"/>
  <c r="C66" i="9"/>
  <c r="E66" i="9" s="1"/>
  <c r="B66" i="9"/>
  <c r="U65" i="9"/>
  <c r="S65" i="9"/>
  <c r="R65" i="9"/>
  <c r="Q65" i="9"/>
  <c r="P65" i="9"/>
  <c r="E65" i="9"/>
  <c r="T65" i="9" s="1"/>
  <c r="T64" i="9"/>
  <c r="S64" i="9"/>
  <c r="R64" i="9"/>
  <c r="Q64" i="9"/>
  <c r="P64" i="9"/>
  <c r="E64" i="9"/>
  <c r="U64" i="9" s="1"/>
  <c r="S63" i="9"/>
  <c r="R63" i="9"/>
  <c r="Q63" i="9"/>
  <c r="P63" i="9"/>
  <c r="E63" i="9"/>
  <c r="U63" i="9" s="1"/>
  <c r="U62" i="9"/>
  <c r="S62" i="9"/>
  <c r="R62" i="9"/>
  <c r="Q62" i="9"/>
  <c r="P62" i="9"/>
  <c r="E62" i="9"/>
  <c r="T62" i="9" s="1"/>
  <c r="U61" i="9"/>
  <c r="S61" i="9"/>
  <c r="R61" i="9"/>
  <c r="Q61" i="9"/>
  <c r="P61" i="9"/>
  <c r="E61" i="9"/>
  <c r="V59" i="9"/>
  <c r="O59" i="9"/>
  <c r="N59" i="9"/>
  <c r="M59" i="9"/>
  <c r="L59" i="9"/>
  <c r="K59" i="9"/>
  <c r="S59" i="9" s="1"/>
  <c r="J59" i="9"/>
  <c r="R59" i="9" s="1"/>
  <c r="I59" i="9"/>
  <c r="H59" i="9"/>
  <c r="G59" i="9"/>
  <c r="F59" i="9"/>
  <c r="C59" i="9"/>
  <c r="B59" i="9"/>
  <c r="S58" i="9"/>
  <c r="R58" i="9"/>
  <c r="Q58" i="9"/>
  <c r="P58" i="9"/>
  <c r="E58" i="9"/>
  <c r="U58" i="9" s="1"/>
  <c r="U57" i="9"/>
  <c r="S57" i="9"/>
  <c r="R57" i="9"/>
  <c r="Q57" i="9"/>
  <c r="P57" i="9"/>
  <c r="E57" i="9"/>
  <c r="T57" i="9" s="1"/>
  <c r="T56" i="9"/>
  <c r="S56" i="9"/>
  <c r="R56" i="9"/>
  <c r="Q56" i="9"/>
  <c r="P56" i="9"/>
  <c r="E56" i="9"/>
  <c r="U56" i="9" s="1"/>
  <c r="S55" i="9"/>
  <c r="R55" i="9"/>
  <c r="Q55" i="9"/>
  <c r="P55" i="9"/>
  <c r="E55" i="9"/>
  <c r="U55" i="9" s="1"/>
  <c r="W53" i="9"/>
  <c r="V53" i="9"/>
  <c r="O53" i="9"/>
  <c r="N53" i="9"/>
  <c r="M53" i="9"/>
  <c r="L53" i="9"/>
  <c r="K53" i="9"/>
  <c r="S53" i="9" s="1"/>
  <c r="J53" i="9"/>
  <c r="I53" i="9"/>
  <c r="Q53" i="9" s="1"/>
  <c r="H53" i="9"/>
  <c r="G53" i="9"/>
  <c r="F53" i="9"/>
  <c r="C53" i="9"/>
  <c r="E53" i="9" s="1"/>
  <c r="B53" i="9"/>
  <c r="S52" i="9"/>
  <c r="R52" i="9"/>
  <c r="Q52" i="9"/>
  <c r="P52" i="9"/>
  <c r="E52" i="9"/>
  <c r="T52" i="9" s="1"/>
  <c r="S51" i="9"/>
  <c r="R51" i="9"/>
  <c r="Q51" i="9"/>
  <c r="P51" i="9"/>
  <c r="E51" i="9"/>
  <c r="U51" i="9" s="1"/>
  <c r="S50" i="9"/>
  <c r="R50" i="9"/>
  <c r="Q50" i="9"/>
  <c r="P50" i="9"/>
  <c r="E50" i="9"/>
  <c r="U50" i="9" s="1"/>
  <c r="T49" i="9"/>
  <c r="S49" i="9"/>
  <c r="R49" i="9"/>
  <c r="Q49" i="9"/>
  <c r="P49" i="9"/>
  <c r="E49" i="9"/>
  <c r="U49" i="9" s="1"/>
  <c r="U48" i="9"/>
  <c r="S48" i="9"/>
  <c r="R48" i="9"/>
  <c r="Q48" i="9"/>
  <c r="P48" i="9"/>
  <c r="E48" i="9"/>
  <c r="T48" i="9" s="1"/>
  <c r="S47" i="9"/>
  <c r="R47" i="9"/>
  <c r="Q47" i="9"/>
  <c r="P47" i="9"/>
  <c r="E47" i="9"/>
  <c r="U47" i="9" s="1"/>
  <c r="S46" i="9"/>
  <c r="R46" i="9"/>
  <c r="Q46" i="9"/>
  <c r="P46" i="9"/>
  <c r="E46" i="9"/>
  <c r="U46" i="9" s="1"/>
  <c r="S45" i="9"/>
  <c r="R45" i="9"/>
  <c r="Q45" i="9"/>
  <c r="P45" i="9"/>
  <c r="E45" i="9"/>
  <c r="U45" i="9" s="1"/>
  <c r="S44" i="9"/>
  <c r="R44" i="9"/>
  <c r="Q44" i="9"/>
  <c r="P44" i="9"/>
  <c r="E44" i="9"/>
  <c r="T44" i="9" s="1"/>
  <c r="S43" i="9"/>
  <c r="R43" i="9"/>
  <c r="Q43" i="9"/>
  <c r="P43" i="9"/>
  <c r="E43" i="9"/>
  <c r="U43" i="9" s="1"/>
  <c r="S42" i="9"/>
  <c r="R42" i="9"/>
  <c r="Q42" i="9"/>
  <c r="P42" i="9"/>
  <c r="E42" i="9"/>
  <c r="U42" i="9" s="1"/>
  <c r="W40" i="9"/>
  <c r="V40" i="9"/>
  <c r="O40" i="9"/>
  <c r="N40" i="9"/>
  <c r="M40" i="9"/>
  <c r="L40" i="9"/>
  <c r="K40" i="9"/>
  <c r="S40" i="9" s="1"/>
  <c r="J40" i="9"/>
  <c r="R40" i="9" s="1"/>
  <c r="I40" i="9"/>
  <c r="H40" i="9"/>
  <c r="G40" i="9"/>
  <c r="F40" i="9"/>
  <c r="C40" i="9"/>
  <c r="E40" i="9" s="1"/>
  <c r="B40" i="9"/>
  <c r="S39" i="9"/>
  <c r="R39" i="9"/>
  <c r="Q39" i="9"/>
  <c r="P39" i="9"/>
  <c r="E39" i="9"/>
  <c r="T38" i="9"/>
  <c r="S38" i="9"/>
  <c r="R38" i="9"/>
  <c r="Q38" i="9"/>
  <c r="P38" i="9"/>
  <c r="E38" i="9"/>
  <c r="U38" i="9" s="1"/>
  <c r="S37" i="9"/>
  <c r="R37" i="9"/>
  <c r="Q37" i="9"/>
  <c r="P37" i="9"/>
  <c r="E37" i="9"/>
  <c r="U37" i="9" s="1"/>
  <c r="S36" i="9"/>
  <c r="R36" i="9"/>
  <c r="Q36" i="9"/>
  <c r="P36" i="9"/>
  <c r="E36" i="9"/>
  <c r="U35" i="9"/>
  <c r="S35" i="9"/>
  <c r="R35" i="9"/>
  <c r="Q35" i="9"/>
  <c r="P35" i="9"/>
  <c r="E35" i="9"/>
  <c r="W33" i="9"/>
  <c r="V33" i="9"/>
  <c r="O33" i="9"/>
  <c r="N33" i="9"/>
  <c r="M33" i="9"/>
  <c r="L33" i="9"/>
  <c r="K33" i="9"/>
  <c r="S33" i="9" s="1"/>
  <c r="J33" i="9"/>
  <c r="R33" i="9" s="1"/>
  <c r="I33" i="9"/>
  <c r="H33" i="9"/>
  <c r="P33" i="9" s="1"/>
  <c r="G33" i="9"/>
  <c r="F33" i="9"/>
  <c r="C33" i="9"/>
  <c r="B33" i="9"/>
  <c r="E33" i="9" s="1"/>
  <c r="S32" i="9"/>
  <c r="R32" i="9"/>
  <c r="Q32" i="9"/>
  <c r="P32" i="9"/>
  <c r="E32" i="9"/>
  <c r="U32" i="9" s="1"/>
  <c r="W30" i="9"/>
  <c r="V30" i="9"/>
  <c r="O30" i="9"/>
  <c r="N30" i="9"/>
  <c r="M30" i="9"/>
  <c r="L30" i="9"/>
  <c r="K30" i="9"/>
  <c r="S30" i="9" s="1"/>
  <c r="J30" i="9"/>
  <c r="R30" i="9" s="1"/>
  <c r="I30" i="9"/>
  <c r="H30" i="9"/>
  <c r="G30" i="9"/>
  <c r="F30" i="9"/>
  <c r="C30" i="9"/>
  <c r="E30" i="9" s="1"/>
  <c r="B30" i="9"/>
  <c r="U29" i="9"/>
  <c r="S29" i="9"/>
  <c r="R29" i="9"/>
  <c r="Q29" i="9"/>
  <c r="P29" i="9"/>
  <c r="E29" i="9"/>
  <c r="T29" i="9" s="1"/>
  <c r="T28" i="9"/>
  <c r="S28" i="9"/>
  <c r="R28" i="9"/>
  <c r="Q28" i="9"/>
  <c r="P28" i="9"/>
  <c r="E28" i="9"/>
  <c r="U28" i="9" s="1"/>
  <c r="S27" i="9"/>
  <c r="R27" i="9"/>
  <c r="Q27" i="9"/>
  <c r="P27" i="9"/>
  <c r="E27" i="9"/>
  <c r="U27" i="9" s="1"/>
  <c r="U26" i="9"/>
  <c r="S26" i="9"/>
  <c r="R26" i="9"/>
  <c r="Q26" i="9"/>
  <c r="P26" i="9"/>
  <c r="E26" i="9"/>
  <c r="T26" i="9" s="1"/>
  <c r="W24" i="9"/>
  <c r="V24" i="9"/>
  <c r="O24" i="9"/>
  <c r="N24" i="9"/>
  <c r="M24" i="9"/>
  <c r="L24" i="9"/>
  <c r="K24" i="9"/>
  <c r="S24" i="9" s="1"/>
  <c r="J24" i="9"/>
  <c r="R24" i="9" s="1"/>
  <c r="I24" i="9"/>
  <c r="Q24" i="9" s="1"/>
  <c r="H24" i="9"/>
  <c r="P24" i="9" s="1"/>
  <c r="G24" i="9"/>
  <c r="F24" i="9"/>
  <c r="C24" i="9"/>
  <c r="B24" i="9"/>
  <c r="E24" i="9" s="1"/>
  <c r="S23" i="9"/>
  <c r="R23" i="9"/>
  <c r="Q23" i="9"/>
  <c r="P23" i="9"/>
  <c r="E23" i="9"/>
  <c r="U23" i="9" s="1"/>
  <c r="S22" i="9"/>
  <c r="R22" i="9"/>
  <c r="Q22" i="9"/>
  <c r="P22" i="9"/>
  <c r="E22" i="9"/>
  <c r="U22" i="9" s="1"/>
  <c r="S21" i="9"/>
  <c r="R21" i="9"/>
  <c r="Q21" i="9"/>
  <c r="P21" i="9"/>
  <c r="E21" i="9"/>
  <c r="S20" i="9"/>
  <c r="R20" i="9"/>
  <c r="Q20" i="9"/>
  <c r="U20" i="9" s="1"/>
  <c r="P20" i="9"/>
  <c r="E20" i="9"/>
  <c r="T19" i="9"/>
  <c r="S19" i="9"/>
  <c r="R19" i="9"/>
  <c r="Q19" i="9"/>
  <c r="P19" i="9"/>
  <c r="E19" i="9"/>
  <c r="U19" i="9" s="1"/>
  <c r="S18" i="9"/>
  <c r="R18" i="9"/>
  <c r="Q18" i="9"/>
  <c r="P18" i="9"/>
  <c r="E18" i="9"/>
  <c r="U18" i="9" s="1"/>
  <c r="W16" i="9"/>
  <c r="V16" i="9"/>
  <c r="O16" i="9"/>
  <c r="N16" i="9"/>
  <c r="M16" i="9"/>
  <c r="L16" i="9"/>
  <c r="K16" i="9"/>
  <c r="J16" i="9"/>
  <c r="R16" i="9" s="1"/>
  <c r="I16" i="9"/>
  <c r="Q16" i="9" s="1"/>
  <c r="H16" i="9"/>
  <c r="G16" i="9"/>
  <c r="F16" i="9"/>
  <c r="C16" i="9"/>
  <c r="B16" i="9"/>
  <c r="S15" i="9"/>
  <c r="R15" i="9"/>
  <c r="Q15" i="9"/>
  <c r="P15" i="9"/>
  <c r="E15" i="9"/>
  <c r="T15" i="9" s="1"/>
  <c r="T14" i="9"/>
  <c r="S14" i="9"/>
  <c r="R14" i="9"/>
  <c r="Q14" i="9"/>
  <c r="P14" i="9"/>
  <c r="E14" i="9"/>
  <c r="U14" i="9" s="1"/>
  <c r="S13" i="9"/>
  <c r="R13" i="9"/>
  <c r="Q13" i="9"/>
  <c r="P13" i="9"/>
  <c r="E13" i="9"/>
  <c r="U13" i="9" s="1"/>
  <c r="U12" i="9"/>
  <c r="T12" i="9"/>
  <c r="S12" i="9"/>
  <c r="R12" i="9"/>
  <c r="Q12" i="9"/>
  <c r="P12" i="9"/>
  <c r="E12" i="9"/>
  <c r="S11" i="9"/>
  <c r="R11" i="9"/>
  <c r="Q11" i="9"/>
  <c r="P11" i="9"/>
  <c r="E11" i="9"/>
  <c r="T11" i="9" s="1"/>
  <c r="S10" i="9"/>
  <c r="R10" i="9"/>
  <c r="Q10" i="9"/>
  <c r="P10" i="9"/>
  <c r="E10" i="9"/>
  <c r="U10" i="9" s="1"/>
  <c r="S9" i="9"/>
  <c r="R9" i="9"/>
  <c r="Q9" i="9"/>
  <c r="P9" i="9"/>
  <c r="E9" i="9"/>
  <c r="U9" i="9" s="1"/>
  <c r="T93" i="8"/>
  <c r="S93" i="8"/>
  <c r="R93" i="8"/>
  <c r="Q93" i="8"/>
  <c r="P93" i="8"/>
  <c r="E93" i="8"/>
  <c r="U93" i="8" s="1"/>
  <c r="U92" i="8"/>
  <c r="S92" i="8"/>
  <c r="R92" i="8"/>
  <c r="Q92" i="8"/>
  <c r="P92" i="8"/>
  <c r="E92" i="8"/>
  <c r="T92" i="8" s="1"/>
  <c r="S91" i="8"/>
  <c r="R91" i="8"/>
  <c r="Q91" i="8"/>
  <c r="P91" i="8"/>
  <c r="E91" i="8"/>
  <c r="S90" i="8"/>
  <c r="R90" i="8"/>
  <c r="Q90" i="8"/>
  <c r="P90" i="8"/>
  <c r="E90" i="8"/>
  <c r="U90" i="8" s="1"/>
  <c r="T89" i="8"/>
  <c r="S89" i="8"/>
  <c r="R89" i="8"/>
  <c r="Q89" i="8"/>
  <c r="P89" i="8"/>
  <c r="E89" i="8"/>
  <c r="U89" i="8" s="1"/>
  <c r="U88" i="8"/>
  <c r="S88" i="8"/>
  <c r="R88" i="8"/>
  <c r="Q88" i="8"/>
  <c r="P88" i="8"/>
  <c r="E88" i="8"/>
  <c r="T88" i="8" s="1"/>
  <c r="S87" i="8"/>
  <c r="R87" i="8"/>
  <c r="Q87" i="8"/>
  <c r="P87" i="8"/>
  <c r="E87" i="8"/>
  <c r="S86" i="8"/>
  <c r="R86" i="8"/>
  <c r="Q86" i="8"/>
  <c r="P86" i="8"/>
  <c r="E86" i="8"/>
  <c r="U86" i="8" s="1"/>
  <c r="W72" i="8"/>
  <c r="V72" i="8"/>
  <c r="O72" i="8"/>
  <c r="N72" i="8"/>
  <c r="M72" i="8"/>
  <c r="L72" i="8"/>
  <c r="K72" i="8"/>
  <c r="J72" i="8"/>
  <c r="I72" i="8"/>
  <c r="H72" i="8"/>
  <c r="P72" i="8" s="1"/>
  <c r="G72" i="8"/>
  <c r="F72" i="8"/>
  <c r="C72" i="8"/>
  <c r="B72" i="8"/>
  <c r="W71" i="8"/>
  <c r="V71" i="8"/>
  <c r="O71" i="8"/>
  <c r="N71" i="8"/>
  <c r="M71" i="8"/>
  <c r="L71" i="8"/>
  <c r="K71" i="8"/>
  <c r="J71" i="8"/>
  <c r="R71" i="8" s="1"/>
  <c r="I71" i="8"/>
  <c r="H71" i="8"/>
  <c r="G71" i="8"/>
  <c r="F71" i="8"/>
  <c r="E71" i="8"/>
  <c r="C71" i="8"/>
  <c r="B71" i="8"/>
  <c r="W70" i="8"/>
  <c r="V70" i="8"/>
  <c r="O70" i="8"/>
  <c r="N70" i="8"/>
  <c r="M70" i="8"/>
  <c r="L70" i="8"/>
  <c r="K70" i="8"/>
  <c r="J70" i="8"/>
  <c r="I70" i="8"/>
  <c r="H70" i="8"/>
  <c r="G70" i="8"/>
  <c r="F70" i="8"/>
  <c r="C70" i="8"/>
  <c r="B70" i="8"/>
  <c r="E70" i="8" s="1"/>
  <c r="S69" i="8"/>
  <c r="R69" i="8"/>
  <c r="Q69" i="8"/>
  <c r="P69" i="8"/>
  <c r="E69" i="8"/>
  <c r="W67" i="8"/>
  <c r="V67" i="8"/>
  <c r="O67" i="8"/>
  <c r="N67" i="8"/>
  <c r="M67" i="8"/>
  <c r="L67" i="8"/>
  <c r="K67" i="8"/>
  <c r="J67" i="8"/>
  <c r="I67" i="8"/>
  <c r="H67" i="8"/>
  <c r="P67" i="8" s="1"/>
  <c r="G67" i="8"/>
  <c r="F67" i="8"/>
  <c r="C67" i="8"/>
  <c r="B67" i="8"/>
  <c r="W66" i="8"/>
  <c r="V66" i="8"/>
  <c r="O66" i="8"/>
  <c r="N66" i="8"/>
  <c r="M66" i="8"/>
  <c r="L66" i="8"/>
  <c r="K66" i="8"/>
  <c r="S66" i="8" s="1"/>
  <c r="J66" i="8"/>
  <c r="R66" i="8" s="1"/>
  <c r="I66" i="8"/>
  <c r="H66" i="8"/>
  <c r="G66" i="8"/>
  <c r="F66" i="8"/>
  <c r="E66" i="8"/>
  <c r="C66" i="8"/>
  <c r="B66" i="8"/>
  <c r="S65" i="8"/>
  <c r="R65" i="8"/>
  <c r="Q65" i="8"/>
  <c r="P65" i="8"/>
  <c r="E65" i="8"/>
  <c r="S64" i="8"/>
  <c r="R64" i="8"/>
  <c r="Q64" i="8"/>
  <c r="P64" i="8"/>
  <c r="E64" i="8"/>
  <c r="U64" i="8" s="1"/>
  <c r="U63" i="8"/>
  <c r="T63" i="8"/>
  <c r="S63" i="8"/>
  <c r="R63" i="8"/>
  <c r="Q63" i="8"/>
  <c r="P63" i="8"/>
  <c r="E63" i="8"/>
  <c r="S62" i="8"/>
  <c r="R62" i="8"/>
  <c r="Q62" i="8"/>
  <c r="P62" i="8"/>
  <c r="E62" i="8"/>
  <c r="T62" i="8" s="1"/>
  <c r="S61" i="8"/>
  <c r="R61" i="8"/>
  <c r="Q61" i="8"/>
  <c r="P61" i="8"/>
  <c r="E61" i="8"/>
  <c r="V59" i="8"/>
  <c r="O59" i="8"/>
  <c r="N59" i="8"/>
  <c r="M59" i="8"/>
  <c r="L59" i="8"/>
  <c r="K59" i="8"/>
  <c r="S59" i="8" s="1"/>
  <c r="J59" i="8"/>
  <c r="R59" i="8" s="1"/>
  <c r="I59" i="8"/>
  <c r="H59" i="8"/>
  <c r="G59" i="8"/>
  <c r="F59" i="8"/>
  <c r="C59" i="8"/>
  <c r="B59" i="8"/>
  <c r="S58" i="8"/>
  <c r="R58" i="8"/>
  <c r="Q58" i="8"/>
  <c r="P58" i="8"/>
  <c r="E58" i="8"/>
  <c r="T58" i="8" s="1"/>
  <c r="S57" i="8"/>
  <c r="R57" i="8"/>
  <c r="Q57" i="8"/>
  <c r="P57" i="8"/>
  <c r="E57" i="8"/>
  <c r="U57" i="8" s="1"/>
  <c r="S56" i="8"/>
  <c r="R56" i="8"/>
  <c r="Q56" i="8"/>
  <c r="P56" i="8"/>
  <c r="E56" i="8"/>
  <c r="U56" i="8" s="1"/>
  <c r="U55" i="8"/>
  <c r="T55" i="8"/>
  <c r="S55" i="8"/>
  <c r="R55" i="8"/>
  <c r="Q55" i="8"/>
  <c r="P55" i="8"/>
  <c r="E55" i="8"/>
  <c r="W53" i="8"/>
  <c r="V53" i="8"/>
  <c r="O53" i="8"/>
  <c r="N53" i="8"/>
  <c r="M53" i="8"/>
  <c r="L53" i="8"/>
  <c r="K53" i="8"/>
  <c r="J53" i="8"/>
  <c r="I53" i="8"/>
  <c r="H53" i="8"/>
  <c r="P53" i="8" s="1"/>
  <c r="G53" i="8"/>
  <c r="F53" i="8"/>
  <c r="C53" i="8"/>
  <c r="E53" i="8" s="1"/>
  <c r="B53" i="8"/>
  <c r="S52" i="8"/>
  <c r="R52" i="8"/>
  <c r="Q52" i="8"/>
  <c r="P52" i="8"/>
  <c r="E52" i="8"/>
  <c r="U52" i="8" s="1"/>
  <c r="S51" i="8"/>
  <c r="R51" i="8"/>
  <c r="Q51" i="8"/>
  <c r="P51" i="8"/>
  <c r="E51" i="8"/>
  <c r="U51" i="8" s="1"/>
  <c r="U50" i="8"/>
  <c r="T50" i="8"/>
  <c r="S50" i="8"/>
  <c r="R50" i="8"/>
  <c r="Q50" i="8"/>
  <c r="P50" i="8"/>
  <c r="E50" i="8"/>
  <c r="U49" i="8"/>
  <c r="S49" i="8"/>
  <c r="R49" i="8"/>
  <c r="Q49" i="8"/>
  <c r="P49" i="8"/>
  <c r="E49" i="8"/>
  <c r="T49" i="8" s="1"/>
  <c r="S48" i="8"/>
  <c r="R48" i="8"/>
  <c r="Q48" i="8"/>
  <c r="P48" i="8"/>
  <c r="E48" i="8"/>
  <c r="U48" i="8" s="1"/>
  <c r="S47" i="8"/>
  <c r="R47" i="8"/>
  <c r="Q47" i="8"/>
  <c r="P47" i="8"/>
  <c r="E47" i="8"/>
  <c r="U47" i="8" s="1"/>
  <c r="U46" i="8"/>
  <c r="T46" i="8"/>
  <c r="S46" i="8"/>
  <c r="R46" i="8"/>
  <c r="Q46" i="8"/>
  <c r="P46" i="8"/>
  <c r="E46" i="8"/>
  <c r="U45" i="8"/>
  <c r="S45" i="8"/>
  <c r="R45" i="8"/>
  <c r="Q45" i="8"/>
  <c r="P45" i="8"/>
  <c r="E45" i="8"/>
  <c r="T45" i="8" s="1"/>
  <c r="S44" i="8"/>
  <c r="R44" i="8"/>
  <c r="Q44" i="8"/>
  <c r="P44" i="8"/>
  <c r="T44" i="8" s="1"/>
  <c r="E44" i="8"/>
  <c r="S43" i="8"/>
  <c r="R43" i="8"/>
  <c r="Q43" i="8"/>
  <c r="P43" i="8"/>
  <c r="E43" i="8"/>
  <c r="U43" i="8" s="1"/>
  <c r="U42" i="8"/>
  <c r="T42" i="8"/>
  <c r="S42" i="8"/>
  <c r="R42" i="8"/>
  <c r="Q42" i="8"/>
  <c r="P42" i="8"/>
  <c r="E42" i="8"/>
  <c r="W40" i="8"/>
  <c r="V40" i="8"/>
  <c r="O40" i="8"/>
  <c r="N40" i="8"/>
  <c r="M40" i="8"/>
  <c r="L40" i="8"/>
  <c r="K40" i="8"/>
  <c r="J40" i="8"/>
  <c r="I40" i="8"/>
  <c r="H40" i="8"/>
  <c r="P40" i="8" s="1"/>
  <c r="G40" i="8"/>
  <c r="F40" i="8"/>
  <c r="C40" i="8"/>
  <c r="E40" i="8" s="1"/>
  <c r="B40" i="8"/>
  <c r="S39" i="8"/>
  <c r="R39" i="8"/>
  <c r="Q39" i="8"/>
  <c r="P39" i="8"/>
  <c r="E39" i="8"/>
  <c r="U39" i="8" s="1"/>
  <c r="S38" i="8"/>
  <c r="R38" i="8"/>
  <c r="Q38" i="8"/>
  <c r="P38" i="8"/>
  <c r="E38" i="8"/>
  <c r="U38" i="8" s="1"/>
  <c r="U37" i="8"/>
  <c r="S37" i="8"/>
  <c r="R37" i="8"/>
  <c r="Q37" i="8"/>
  <c r="P37" i="8"/>
  <c r="E37" i="8"/>
  <c r="T37" i="8" s="1"/>
  <c r="U36" i="8"/>
  <c r="S36" i="8"/>
  <c r="R36" i="8"/>
  <c r="Q36" i="8"/>
  <c r="P36" i="8"/>
  <c r="E36" i="8"/>
  <c r="T36" i="8" s="1"/>
  <c r="S35" i="8"/>
  <c r="R35" i="8"/>
  <c r="Q35" i="8"/>
  <c r="P35" i="8"/>
  <c r="E35" i="8"/>
  <c r="U35" i="8" s="1"/>
  <c r="W33" i="8"/>
  <c r="V33" i="8"/>
  <c r="O33" i="8"/>
  <c r="N33" i="8"/>
  <c r="M33" i="8"/>
  <c r="L33" i="8"/>
  <c r="K33" i="8"/>
  <c r="J33" i="8"/>
  <c r="I33" i="8"/>
  <c r="H33" i="8"/>
  <c r="G33" i="8"/>
  <c r="F33" i="8"/>
  <c r="C33" i="8"/>
  <c r="B33" i="8"/>
  <c r="E33" i="8" s="1"/>
  <c r="S32" i="8"/>
  <c r="R32" i="8"/>
  <c r="Q32" i="8"/>
  <c r="U32" i="8" s="1"/>
  <c r="P32" i="8"/>
  <c r="T32" i="8" s="1"/>
  <c r="E32" i="8"/>
  <c r="W30" i="8"/>
  <c r="V30" i="8"/>
  <c r="O30" i="8"/>
  <c r="N30" i="8"/>
  <c r="M30" i="8"/>
  <c r="L30" i="8"/>
  <c r="K30" i="8"/>
  <c r="J30" i="8"/>
  <c r="I30" i="8"/>
  <c r="H30" i="8"/>
  <c r="P30" i="8" s="1"/>
  <c r="G30" i="8"/>
  <c r="F30" i="8"/>
  <c r="C30" i="8"/>
  <c r="B30" i="8"/>
  <c r="E30" i="8" s="1"/>
  <c r="S29" i="8"/>
  <c r="R29" i="8"/>
  <c r="Q29" i="8"/>
  <c r="P29" i="8"/>
  <c r="T29" i="8" s="1"/>
  <c r="E29" i="8"/>
  <c r="S28" i="8"/>
  <c r="R28" i="8"/>
  <c r="Q28" i="8"/>
  <c r="P28" i="8"/>
  <c r="E28" i="8"/>
  <c r="U28" i="8" s="1"/>
  <c r="U27" i="8"/>
  <c r="T27" i="8"/>
  <c r="S27" i="8"/>
  <c r="R27" i="8"/>
  <c r="Q27" i="8"/>
  <c r="P27" i="8"/>
  <c r="E27" i="8"/>
  <c r="S26" i="8"/>
  <c r="R26" i="8"/>
  <c r="Q26" i="8"/>
  <c r="P26" i="8"/>
  <c r="E26" i="8"/>
  <c r="T26" i="8" s="1"/>
  <c r="W24" i="8"/>
  <c r="V24" i="8"/>
  <c r="O24" i="8"/>
  <c r="N24" i="8"/>
  <c r="M24" i="8"/>
  <c r="L24" i="8"/>
  <c r="K24" i="8"/>
  <c r="S24" i="8" s="1"/>
  <c r="J24" i="8"/>
  <c r="R24" i="8" s="1"/>
  <c r="I24" i="8"/>
  <c r="H24" i="8"/>
  <c r="G24" i="8"/>
  <c r="F24" i="8"/>
  <c r="C24" i="8"/>
  <c r="B24" i="8"/>
  <c r="S23" i="8"/>
  <c r="R23" i="8"/>
  <c r="Q23" i="8"/>
  <c r="P23" i="8"/>
  <c r="E23" i="8"/>
  <c r="U23" i="8" s="1"/>
  <c r="U22" i="8"/>
  <c r="T22" i="8"/>
  <c r="S22" i="8"/>
  <c r="R22" i="8"/>
  <c r="Q22" i="8"/>
  <c r="P22" i="8"/>
  <c r="E22" i="8"/>
  <c r="S21" i="8"/>
  <c r="R21" i="8"/>
  <c r="Q21" i="8"/>
  <c r="P21" i="8"/>
  <c r="E21" i="8"/>
  <c r="T21" i="8" s="1"/>
  <c r="T20" i="8"/>
  <c r="S20" i="8"/>
  <c r="R20" i="8"/>
  <c r="Q20" i="8"/>
  <c r="P20" i="8"/>
  <c r="E20" i="8"/>
  <c r="U20" i="8" s="1"/>
  <c r="S19" i="8"/>
  <c r="R19" i="8"/>
  <c r="Q19" i="8"/>
  <c r="P19" i="8"/>
  <c r="E19" i="8"/>
  <c r="U18" i="8"/>
  <c r="T18" i="8"/>
  <c r="S18" i="8"/>
  <c r="R18" i="8"/>
  <c r="Q18" i="8"/>
  <c r="P18" i="8"/>
  <c r="E18" i="8"/>
  <c r="W16" i="8"/>
  <c r="V16" i="8"/>
  <c r="O16" i="8"/>
  <c r="N16" i="8"/>
  <c r="M16" i="8"/>
  <c r="L16" i="8"/>
  <c r="K16" i="8"/>
  <c r="S16" i="8" s="1"/>
  <c r="J16" i="8"/>
  <c r="I16" i="8"/>
  <c r="H16" i="8"/>
  <c r="P16" i="8" s="1"/>
  <c r="G16" i="8"/>
  <c r="F16" i="8"/>
  <c r="C16" i="8"/>
  <c r="B16" i="8"/>
  <c r="E16" i="8" s="1"/>
  <c r="S15" i="8"/>
  <c r="R15" i="8"/>
  <c r="Q15" i="8"/>
  <c r="P15" i="8"/>
  <c r="E15" i="8"/>
  <c r="U15" i="8" s="1"/>
  <c r="S14" i="8"/>
  <c r="R14" i="8"/>
  <c r="Q14" i="8"/>
  <c r="P14" i="8"/>
  <c r="E14" i="8"/>
  <c r="U14" i="8" s="1"/>
  <c r="U13" i="8"/>
  <c r="T13" i="8"/>
  <c r="S13" i="8"/>
  <c r="R13" i="8"/>
  <c r="Q13" i="8"/>
  <c r="P13" i="8"/>
  <c r="E13" i="8"/>
  <c r="U12" i="8"/>
  <c r="S12" i="8"/>
  <c r="R12" i="8"/>
  <c r="Q12" i="8"/>
  <c r="P12" i="8"/>
  <c r="E12" i="8"/>
  <c r="T12" i="8" s="1"/>
  <c r="S11" i="8"/>
  <c r="R11" i="8"/>
  <c r="Q11" i="8"/>
  <c r="P11" i="8"/>
  <c r="T11" i="8" s="1"/>
  <c r="E11" i="8"/>
  <c r="S10" i="8"/>
  <c r="R10" i="8"/>
  <c r="Q10" i="8"/>
  <c r="P10" i="8"/>
  <c r="E10" i="8"/>
  <c r="U9" i="8"/>
  <c r="T9" i="8"/>
  <c r="S9" i="8"/>
  <c r="R9" i="8"/>
  <c r="Q9" i="8"/>
  <c r="P9" i="8"/>
  <c r="E9" i="8"/>
  <c r="S93" i="7"/>
  <c r="R93" i="7"/>
  <c r="Q93" i="7"/>
  <c r="P93" i="7"/>
  <c r="E93" i="7"/>
  <c r="T93" i="7" s="1"/>
  <c r="T92" i="7"/>
  <c r="S92" i="7"/>
  <c r="R92" i="7"/>
  <c r="Q92" i="7"/>
  <c r="P92" i="7"/>
  <c r="E92" i="7"/>
  <c r="U92" i="7" s="1"/>
  <c r="S91" i="7"/>
  <c r="R91" i="7"/>
  <c r="Q91" i="7"/>
  <c r="P91" i="7"/>
  <c r="E91" i="7"/>
  <c r="U91" i="7" s="1"/>
  <c r="U90" i="7"/>
  <c r="T90" i="7"/>
  <c r="S90" i="7"/>
  <c r="R90" i="7"/>
  <c r="Q90" i="7"/>
  <c r="P90" i="7"/>
  <c r="E90" i="7"/>
  <c r="S89" i="7"/>
  <c r="R89" i="7"/>
  <c r="Q89" i="7"/>
  <c r="P89" i="7"/>
  <c r="E89" i="7"/>
  <c r="T89" i="7" s="1"/>
  <c r="T88" i="7"/>
  <c r="S88" i="7"/>
  <c r="R88" i="7"/>
  <c r="Q88" i="7"/>
  <c r="P88" i="7"/>
  <c r="E88" i="7"/>
  <c r="U88" i="7" s="1"/>
  <c r="S87" i="7"/>
  <c r="R87" i="7"/>
  <c r="Q87" i="7"/>
  <c r="P87" i="7"/>
  <c r="E87" i="7"/>
  <c r="U87" i="7" s="1"/>
  <c r="U86" i="7"/>
  <c r="T86" i="7"/>
  <c r="S86" i="7"/>
  <c r="R86" i="7"/>
  <c r="Q86" i="7"/>
  <c r="P86" i="7"/>
  <c r="E86" i="7"/>
  <c r="W72" i="7"/>
  <c r="V72" i="7"/>
  <c r="O72" i="7"/>
  <c r="N72" i="7"/>
  <c r="M72" i="7"/>
  <c r="L72" i="7"/>
  <c r="K72" i="7"/>
  <c r="S72" i="7" s="1"/>
  <c r="J72" i="7"/>
  <c r="I72" i="7"/>
  <c r="H72" i="7"/>
  <c r="G72" i="7"/>
  <c r="F72" i="7"/>
  <c r="C72" i="7"/>
  <c r="B72" i="7"/>
  <c r="E72" i="7" s="1"/>
  <c r="W71" i="7"/>
  <c r="V71" i="7"/>
  <c r="O71" i="7"/>
  <c r="N71" i="7"/>
  <c r="M71" i="7"/>
  <c r="L71" i="7"/>
  <c r="K71" i="7"/>
  <c r="S71" i="7" s="1"/>
  <c r="J71" i="7"/>
  <c r="R71" i="7" s="1"/>
  <c r="I71" i="7"/>
  <c r="H71" i="7"/>
  <c r="G71" i="7"/>
  <c r="F71" i="7"/>
  <c r="C71" i="7"/>
  <c r="B71" i="7"/>
  <c r="W70" i="7"/>
  <c r="V70" i="7"/>
  <c r="O70" i="7"/>
  <c r="N70" i="7"/>
  <c r="M70" i="7"/>
  <c r="L70" i="7"/>
  <c r="K70" i="7"/>
  <c r="S70" i="7" s="1"/>
  <c r="J70" i="7"/>
  <c r="R70" i="7" s="1"/>
  <c r="I70" i="7"/>
  <c r="H70" i="7"/>
  <c r="G70" i="7"/>
  <c r="F70" i="7"/>
  <c r="C70" i="7"/>
  <c r="B70" i="7"/>
  <c r="E70" i="7" s="1"/>
  <c r="S69" i="7"/>
  <c r="R69" i="7"/>
  <c r="Q69" i="7"/>
  <c r="U69" i="7" s="1"/>
  <c r="P69" i="7"/>
  <c r="T69" i="7" s="1"/>
  <c r="E69" i="7"/>
  <c r="W67" i="7"/>
  <c r="V67" i="7"/>
  <c r="O67" i="7"/>
  <c r="N67" i="7"/>
  <c r="M67" i="7"/>
  <c r="L67" i="7"/>
  <c r="K67" i="7"/>
  <c r="S67" i="7" s="1"/>
  <c r="J67" i="7"/>
  <c r="I67" i="7"/>
  <c r="H67" i="7"/>
  <c r="G67" i="7"/>
  <c r="F67" i="7"/>
  <c r="C67" i="7"/>
  <c r="B67" i="7"/>
  <c r="W66" i="7"/>
  <c r="V66" i="7"/>
  <c r="O66" i="7"/>
  <c r="N66" i="7"/>
  <c r="M66" i="7"/>
  <c r="L66" i="7"/>
  <c r="K66" i="7"/>
  <c r="S66" i="7" s="1"/>
  <c r="J66" i="7"/>
  <c r="R66" i="7" s="1"/>
  <c r="I66" i="7"/>
  <c r="H66" i="7"/>
  <c r="G66" i="7"/>
  <c r="F66" i="7"/>
  <c r="C66" i="7"/>
  <c r="B66" i="7"/>
  <c r="E66" i="7" s="1"/>
  <c r="S65" i="7"/>
  <c r="R65" i="7"/>
  <c r="Q65" i="7"/>
  <c r="P65" i="7"/>
  <c r="E65" i="7"/>
  <c r="U65" i="7" s="1"/>
  <c r="U64" i="7"/>
  <c r="T64" i="7"/>
  <c r="S64" i="7"/>
  <c r="R64" i="7"/>
  <c r="Q64" i="7"/>
  <c r="P64" i="7"/>
  <c r="E64" i="7"/>
  <c r="S63" i="7"/>
  <c r="R63" i="7"/>
  <c r="Q63" i="7"/>
  <c r="P63" i="7"/>
  <c r="E63" i="7"/>
  <c r="T63" i="7" s="1"/>
  <c r="S62" i="7"/>
  <c r="R62" i="7"/>
  <c r="Q62" i="7"/>
  <c r="P62" i="7"/>
  <c r="E62" i="7"/>
  <c r="S61" i="7"/>
  <c r="R61" i="7"/>
  <c r="Q61" i="7"/>
  <c r="P61" i="7"/>
  <c r="E61" i="7"/>
  <c r="U61" i="7" s="1"/>
  <c r="V59" i="7"/>
  <c r="O59" i="7"/>
  <c r="N59" i="7"/>
  <c r="M59" i="7"/>
  <c r="L59" i="7"/>
  <c r="K59" i="7"/>
  <c r="S59" i="7" s="1"/>
  <c r="J59" i="7"/>
  <c r="R59" i="7" s="1"/>
  <c r="I59" i="7"/>
  <c r="H59" i="7"/>
  <c r="G59" i="7"/>
  <c r="F59" i="7"/>
  <c r="C59" i="7"/>
  <c r="B59" i="7"/>
  <c r="E59" i="7" s="1"/>
  <c r="S58" i="7"/>
  <c r="R58" i="7"/>
  <c r="Q58" i="7"/>
  <c r="P58" i="7"/>
  <c r="E58" i="7"/>
  <c r="U58" i="7" s="1"/>
  <c r="S57" i="7"/>
  <c r="R57" i="7"/>
  <c r="Q57" i="7"/>
  <c r="P57" i="7"/>
  <c r="E57" i="7"/>
  <c r="U57" i="7" s="1"/>
  <c r="S56" i="7"/>
  <c r="R56" i="7"/>
  <c r="Q56" i="7"/>
  <c r="P56" i="7"/>
  <c r="E56" i="7"/>
  <c r="U56" i="7" s="1"/>
  <c r="S55" i="7"/>
  <c r="R55" i="7"/>
  <c r="Q55" i="7"/>
  <c r="P55" i="7"/>
  <c r="E55" i="7"/>
  <c r="T55" i="7" s="1"/>
  <c r="W53" i="7"/>
  <c r="V53" i="7"/>
  <c r="O53" i="7"/>
  <c r="N53" i="7"/>
  <c r="M53" i="7"/>
  <c r="L53" i="7"/>
  <c r="K53" i="7"/>
  <c r="S53" i="7" s="1"/>
  <c r="J53" i="7"/>
  <c r="R53" i="7" s="1"/>
  <c r="I53" i="7"/>
  <c r="H53" i="7"/>
  <c r="G53" i="7"/>
  <c r="F53" i="7"/>
  <c r="C53" i="7"/>
  <c r="B53" i="7"/>
  <c r="E53" i="7" s="1"/>
  <c r="S52" i="7"/>
  <c r="R52" i="7"/>
  <c r="Q52" i="7"/>
  <c r="P52" i="7"/>
  <c r="E52" i="7"/>
  <c r="U52" i="7" s="1"/>
  <c r="S51" i="7"/>
  <c r="R51" i="7"/>
  <c r="Q51" i="7"/>
  <c r="U51" i="7" s="1"/>
  <c r="P51" i="7"/>
  <c r="T51" i="7" s="1"/>
  <c r="E51" i="7"/>
  <c r="S50" i="7"/>
  <c r="R50" i="7"/>
  <c r="Q50" i="7"/>
  <c r="P50" i="7"/>
  <c r="E50" i="7"/>
  <c r="T49" i="7"/>
  <c r="S49" i="7"/>
  <c r="R49" i="7"/>
  <c r="Q49" i="7"/>
  <c r="P49" i="7"/>
  <c r="E49" i="7"/>
  <c r="U49" i="7" s="1"/>
  <c r="S48" i="7"/>
  <c r="R48" i="7"/>
  <c r="Q48" i="7"/>
  <c r="P48" i="7"/>
  <c r="E48" i="7"/>
  <c r="U48" i="7" s="1"/>
  <c r="S47" i="7"/>
  <c r="R47" i="7"/>
  <c r="Q47" i="7"/>
  <c r="P47" i="7"/>
  <c r="E47" i="7"/>
  <c r="U47" i="7" s="1"/>
  <c r="S46" i="7"/>
  <c r="R46" i="7"/>
  <c r="Q46" i="7"/>
  <c r="P46" i="7"/>
  <c r="E46" i="7"/>
  <c r="T45" i="7"/>
  <c r="S45" i="7"/>
  <c r="R45" i="7"/>
  <c r="Q45" i="7"/>
  <c r="P45" i="7"/>
  <c r="E45" i="7"/>
  <c r="U45" i="7" s="1"/>
  <c r="S44" i="7"/>
  <c r="R44" i="7"/>
  <c r="Q44" i="7"/>
  <c r="P44" i="7"/>
  <c r="E44" i="7"/>
  <c r="U44" i="7" s="1"/>
  <c r="S43" i="7"/>
  <c r="R43" i="7"/>
  <c r="Q43" i="7"/>
  <c r="P43" i="7"/>
  <c r="E43" i="7"/>
  <c r="U42" i="7"/>
  <c r="S42" i="7"/>
  <c r="R42" i="7"/>
  <c r="Q42" i="7"/>
  <c r="P42" i="7"/>
  <c r="E42" i="7"/>
  <c r="T42" i="7" s="1"/>
  <c r="W40" i="7"/>
  <c r="V40" i="7"/>
  <c r="O40" i="7"/>
  <c r="N40" i="7"/>
  <c r="M40" i="7"/>
  <c r="L40" i="7"/>
  <c r="K40" i="7"/>
  <c r="S40" i="7" s="1"/>
  <c r="J40" i="7"/>
  <c r="R40" i="7" s="1"/>
  <c r="I40" i="7"/>
  <c r="H40" i="7"/>
  <c r="P40" i="7" s="1"/>
  <c r="G40" i="7"/>
  <c r="F40" i="7"/>
  <c r="C40" i="7"/>
  <c r="B40" i="7"/>
  <c r="S39" i="7"/>
  <c r="R39" i="7"/>
  <c r="Q39" i="7"/>
  <c r="P39" i="7"/>
  <c r="E39" i="7"/>
  <c r="U39" i="7" s="1"/>
  <c r="S38" i="7"/>
  <c r="R38" i="7"/>
  <c r="Q38" i="7"/>
  <c r="P38" i="7"/>
  <c r="E38" i="7"/>
  <c r="U37" i="7"/>
  <c r="S37" i="7"/>
  <c r="R37" i="7"/>
  <c r="Q37" i="7"/>
  <c r="P37" i="7"/>
  <c r="E37" i="7"/>
  <c r="T37" i="7" s="1"/>
  <c r="S36" i="7"/>
  <c r="R36" i="7"/>
  <c r="Q36" i="7"/>
  <c r="P36" i="7"/>
  <c r="E36" i="7"/>
  <c r="U36" i="7" s="1"/>
  <c r="S35" i="7"/>
  <c r="R35" i="7"/>
  <c r="Q35" i="7"/>
  <c r="P35" i="7"/>
  <c r="E35" i="7"/>
  <c r="U35" i="7" s="1"/>
  <c r="W33" i="7"/>
  <c r="V33" i="7"/>
  <c r="O33" i="7"/>
  <c r="N33" i="7"/>
  <c r="M33" i="7"/>
  <c r="L33" i="7"/>
  <c r="K33" i="7"/>
  <c r="S33" i="7" s="1"/>
  <c r="J33" i="7"/>
  <c r="R33" i="7" s="1"/>
  <c r="I33" i="7"/>
  <c r="H33" i="7"/>
  <c r="G33" i="7"/>
  <c r="F33" i="7"/>
  <c r="C33" i="7"/>
  <c r="B33" i="7"/>
  <c r="S32" i="7"/>
  <c r="R32" i="7"/>
  <c r="Q32" i="7"/>
  <c r="U32" i="7" s="1"/>
  <c r="P32" i="7"/>
  <c r="E32" i="7"/>
  <c r="W30" i="7"/>
  <c r="V30" i="7"/>
  <c r="O30" i="7"/>
  <c r="N30" i="7"/>
  <c r="M30" i="7"/>
  <c r="L30" i="7"/>
  <c r="K30" i="7"/>
  <c r="S30" i="7" s="1"/>
  <c r="J30" i="7"/>
  <c r="R30" i="7" s="1"/>
  <c r="I30" i="7"/>
  <c r="H30" i="7"/>
  <c r="G30" i="7"/>
  <c r="F30" i="7"/>
  <c r="C30" i="7"/>
  <c r="B30" i="7"/>
  <c r="S29" i="7"/>
  <c r="R29" i="7"/>
  <c r="Q29" i="7"/>
  <c r="P29" i="7"/>
  <c r="E29" i="7"/>
  <c r="U29" i="7" s="1"/>
  <c r="U28" i="7"/>
  <c r="T28" i="7"/>
  <c r="S28" i="7"/>
  <c r="R28" i="7"/>
  <c r="Q28" i="7"/>
  <c r="P28" i="7"/>
  <c r="E28" i="7"/>
  <c r="S27" i="7"/>
  <c r="R27" i="7"/>
  <c r="Q27" i="7"/>
  <c r="P27" i="7"/>
  <c r="E27" i="7"/>
  <c r="T27" i="7" s="1"/>
  <c r="S26" i="7"/>
  <c r="R26" i="7"/>
  <c r="Q26" i="7"/>
  <c r="P26" i="7"/>
  <c r="E26" i="7"/>
  <c r="U26" i="7" s="1"/>
  <c r="W24" i="7"/>
  <c r="V24" i="7"/>
  <c r="O24" i="7"/>
  <c r="N24" i="7"/>
  <c r="M24" i="7"/>
  <c r="L24" i="7"/>
  <c r="K24" i="7"/>
  <c r="S24" i="7" s="1"/>
  <c r="J24" i="7"/>
  <c r="R24" i="7" s="1"/>
  <c r="I24" i="7"/>
  <c r="H24" i="7"/>
  <c r="G24" i="7"/>
  <c r="F24" i="7"/>
  <c r="C24" i="7"/>
  <c r="B24" i="7"/>
  <c r="E24" i="7" s="1"/>
  <c r="T23" i="7"/>
  <c r="S23" i="7"/>
  <c r="R23" i="7"/>
  <c r="Q23" i="7"/>
  <c r="P23" i="7"/>
  <c r="E23" i="7"/>
  <c r="U23" i="7" s="1"/>
  <c r="S22" i="7"/>
  <c r="R22" i="7"/>
  <c r="Q22" i="7"/>
  <c r="P22" i="7"/>
  <c r="E22" i="7"/>
  <c r="T22" i="7" s="1"/>
  <c r="S21" i="7"/>
  <c r="R21" i="7"/>
  <c r="Q21" i="7"/>
  <c r="P21" i="7"/>
  <c r="E21" i="7"/>
  <c r="U21" i="7" s="1"/>
  <c r="S20" i="7"/>
  <c r="R20" i="7"/>
  <c r="Q20" i="7"/>
  <c r="P20" i="7"/>
  <c r="E20" i="7"/>
  <c r="U20" i="7" s="1"/>
  <c r="S19" i="7"/>
  <c r="R19" i="7"/>
  <c r="Q19" i="7"/>
  <c r="P19" i="7"/>
  <c r="E19" i="7"/>
  <c r="S18" i="7"/>
  <c r="R18" i="7"/>
  <c r="Q18" i="7"/>
  <c r="P18" i="7"/>
  <c r="E18" i="7"/>
  <c r="T18" i="7" s="1"/>
  <c r="W16" i="7"/>
  <c r="V16" i="7"/>
  <c r="O16" i="7"/>
  <c r="N16" i="7"/>
  <c r="M16" i="7"/>
  <c r="L16" i="7"/>
  <c r="K16" i="7"/>
  <c r="S16" i="7" s="1"/>
  <c r="J16" i="7"/>
  <c r="R16" i="7" s="1"/>
  <c r="I16" i="7"/>
  <c r="H16" i="7"/>
  <c r="G16" i="7"/>
  <c r="F16" i="7"/>
  <c r="C16" i="7"/>
  <c r="B16" i="7"/>
  <c r="E16" i="7" s="1"/>
  <c r="S15" i="7"/>
  <c r="R15" i="7"/>
  <c r="Q15" i="7"/>
  <c r="P15" i="7"/>
  <c r="E15" i="7"/>
  <c r="U15" i="7" s="1"/>
  <c r="S14" i="7"/>
  <c r="R14" i="7"/>
  <c r="Q14" i="7"/>
  <c r="P14" i="7"/>
  <c r="E14" i="7"/>
  <c r="U14" i="7" s="1"/>
  <c r="S13" i="7"/>
  <c r="R13" i="7"/>
  <c r="Q13" i="7"/>
  <c r="P13" i="7"/>
  <c r="E13" i="7"/>
  <c r="T13" i="7" s="1"/>
  <c r="S12" i="7"/>
  <c r="R12" i="7"/>
  <c r="Q12" i="7"/>
  <c r="P12" i="7"/>
  <c r="E12" i="7"/>
  <c r="S11" i="7"/>
  <c r="R11" i="7"/>
  <c r="Q11" i="7"/>
  <c r="P11" i="7"/>
  <c r="E11" i="7"/>
  <c r="U11" i="7" s="1"/>
  <c r="S10" i="7"/>
  <c r="R10" i="7"/>
  <c r="Q10" i="7"/>
  <c r="U10" i="7" s="1"/>
  <c r="P10" i="7"/>
  <c r="T10" i="7" s="1"/>
  <c r="E10" i="7"/>
  <c r="S9" i="7"/>
  <c r="R9" i="7"/>
  <c r="Q9" i="7"/>
  <c r="P9" i="7"/>
  <c r="E9" i="7"/>
  <c r="U9" i="7" s="1"/>
  <c r="T93" i="6"/>
  <c r="S93" i="6"/>
  <c r="R93" i="6"/>
  <c r="Q93" i="6"/>
  <c r="P93" i="6"/>
  <c r="E93" i="6"/>
  <c r="U93" i="6" s="1"/>
  <c r="S92" i="6"/>
  <c r="R92" i="6"/>
  <c r="Q92" i="6"/>
  <c r="P92" i="6"/>
  <c r="E92" i="6"/>
  <c r="U92" i="6" s="1"/>
  <c r="S91" i="6"/>
  <c r="R91" i="6"/>
  <c r="Q91" i="6"/>
  <c r="P91" i="6"/>
  <c r="E91" i="6"/>
  <c r="U91" i="6" s="1"/>
  <c r="S90" i="6"/>
  <c r="R90" i="6"/>
  <c r="Q90" i="6"/>
  <c r="P90" i="6"/>
  <c r="E90" i="6"/>
  <c r="T89" i="6"/>
  <c r="S89" i="6"/>
  <c r="R89" i="6"/>
  <c r="Q89" i="6"/>
  <c r="P89" i="6"/>
  <c r="E89" i="6"/>
  <c r="U89" i="6" s="1"/>
  <c r="S88" i="6"/>
  <c r="R88" i="6"/>
  <c r="Q88" i="6"/>
  <c r="P88" i="6"/>
  <c r="E88" i="6"/>
  <c r="U88" i="6" s="1"/>
  <c r="S87" i="6"/>
  <c r="R87" i="6"/>
  <c r="Q87" i="6"/>
  <c r="P87" i="6"/>
  <c r="E87" i="6"/>
  <c r="U87" i="6" s="1"/>
  <c r="S86" i="6"/>
  <c r="R86" i="6"/>
  <c r="Q86" i="6"/>
  <c r="P86" i="6"/>
  <c r="E86" i="6"/>
  <c r="W72" i="6"/>
  <c r="V72" i="6"/>
  <c r="O72" i="6"/>
  <c r="N72" i="6"/>
  <c r="M72" i="6"/>
  <c r="L72" i="6"/>
  <c r="K72" i="6"/>
  <c r="S72" i="6" s="1"/>
  <c r="J72" i="6"/>
  <c r="I72" i="6"/>
  <c r="H72" i="6"/>
  <c r="G72" i="6"/>
  <c r="F72" i="6"/>
  <c r="C72" i="6"/>
  <c r="B72" i="6"/>
  <c r="W71" i="6"/>
  <c r="V71" i="6"/>
  <c r="O71" i="6"/>
  <c r="N71" i="6"/>
  <c r="M71" i="6"/>
  <c r="L71" i="6"/>
  <c r="K71" i="6"/>
  <c r="J71" i="6"/>
  <c r="I71" i="6"/>
  <c r="H71" i="6"/>
  <c r="P71" i="6" s="1"/>
  <c r="G71" i="6"/>
  <c r="F71" i="6"/>
  <c r="C71" i="6"/>
  <c r="B71" i="6"/>
  <c r="E71" i="6" s="1"/>
  <c r="W70" i="6"/>
  <c r="V70" i="6"/>
  <c r="O70" i="6"/>
  <c r="N70" i="6"/>
  <c r="M70" i="6"/>
  <c r="L70" i="6"/>
  <c r="K70" i="6"/>
  <c r="J70" i="6"/>
  <c r="R70" i="6" s="1"/>
  <c r="I70" i="6"/>
  <c r="H70" i="6"/>
  <c r="G70" i="6"/>
  <c r="F70" i="6"/>
  <c r="C70" i="6"/>
  <c r="E70" i="6" s="1"/>
  <c r="B70" i="6"/>
  <c r="S69" i="6"/>
  <c r="R69" i="6"/>
  <c r="Q69" i="6"/>
  <c r="U69" i="6" s="1"/>
  <c r="P69" i="6"/>
  <c r="E69" i="6"/>
  <c r="W67" i="6"/>
  <c r="V67" i="6"/>
  <c r="O67" i="6"/>
  <c r="N67" i="6"/>
  <c r="M67" i="6"/>
  <c r="L67" i="6"/>
  <c r="K67" i="6"/>
  <c r="J67" i="6"/>
  <c r="I67" i="6"/>
  <c r="H67" i="6"/>
  <c r="G67" i="6"/>
  <c r="F67" i="6"/>
  <c r="C67" i="6"/>
  <c r="B67" i="6"/>
  <c r="W66" i="6"/>
  <c r="V66" i="6"/>
  <c r="O66" i="6"/>
  <c r="N66" i="6"/>
  <c r="M66" i="6"/>
  <c r="L66" i="6"/>
  <c r="K66" i="6"/>
  <c r="S66" i="6" s="1"/>
  <c r="J66" i="6"/>
  <c r="R66" i="6" s="1"/>
  <c r="I66" i="6"/>
  <c r="H66" i="6"/>
  <c r="G66" i="6"/>
  <c r="F66" i="6"/>
  <c r="C66" i="6"/>
  <c r="B66" i="6"/>
  <c r="E66" i="6" s="1"/>
  <c r="T65" i="6"/>
  <c r="S65" i="6"/>
  <c r="R65" i="6"/>
  <c r="Q65" i="6"/>
  <c r="P65" i="6"/>
  <c r="E65" i="6"/>
  <c r="U65" i="6" s="1"/>
  <c r="S64" i="6"/>
  <c r="R64" i="6"/>
  <c r="Q64" i="6"/>
  <c r="P64" i="6"/>
  <c r="E64" i="6"/>
  <c r="T63" i="6"/>
  <c r="S63" i="6"/>
  <c r="R63" i="6"/>
  <c r="Q63" i="6"/>
  <c r="P63" i="6"/>
  <c r="E63" i="6"/>
  <c r="U63" i="6" s="1"/>
  <c r="S62" i="6"/>
  <c r="R62" i="6"/>
  <c r="Q62" i="6"/>
  <c r="P62" i="6"/>
  <c r="E62" i="6"/>
  <c r="U62" i="6" s="1"/>
  <c r="U61" i="6"/>
  <c r="T61" i="6"/>
  <c r="S61" i="6"/>
  <c r="R61" i="6"/>
  <c r="Q61" i="6"/>
  <c r="P61" i="6"/>
  <c r="E61" i="6"/>
  <c r="V59" i="6"/>
  <c r="O59" i="6"/>
  <c r="N59" i="6"/>
  <c r="M59" i="6"/>
  <c r="L59" i="6"/>
  <c r="K59" i="6"/>
  <c r="S59" i="6" s="1"/>
  <c r="J59" i="6"/>
  <c r="R59" i="6" s="1"/>
  <c r="I59" i="6"/>
  <c r="H59" i="6"/>
  <c r="G59" i="6"/>
  <c r="F59" i="6"/>
  <c r="C59" i="6"/>
  <c r="B59" i="6"/>
  <c r="E59" i="6" s="1"/>
  <c r="S58" i="6"/>
  <c r="R58" i="6"/>
  <c r="Q58" i="6"/>
  <c r="P58" i="6"/>
  <c r="E58" i="6"/>
  <c r="U58" i="6" s="1"/>
  <c r="S57" i="6"/>
  <c r="R57" i="6"/>
  <c r="Q57" i="6"/>
  <c r="P57" i="6"/>
  <c r="E57" i="6"/>
  <c r="U57" i="6" s="1"/>
  <c r="U56" i="6"/>
  <c r="S56" i="6"/>
  <c r="R56" i="6"/>
  <c r="Q56" i="6"/>
  <c r="P56" i="6"/>
  <c r="E56" i="6"/>
  <c r="T56" i="6" s="1"/>
  <c r="T55" i="6"/>
  <c r="S55" i="6"/>
  <c r="R55" i="6"/>
  <c r="Q55" i="6"/>
  <c r="P55" i="6"/>
  <c r="E55" i="6"/>
  <c r="U55" i="6" s="1"/>
  <c r="W53" i="6"/>
  <c r="V53" i="6"/>
  <c r="O53" i="6"/>
  <c r="N53" i="6"/>
  <c r="M53" i="6"/>
  <c r="L53" i="6"/>
  <c r="K53" i="6"/>
  <c r="J53" i="6"/>
  <c r="I53" i="6"/>
  <c r="H53" i="6"/>
  <c r="G53" i="6"/>
  <c r="F53" i="6"/>
  <c r="C53" i="6"/>
  <c r="B53" i="6"/>
  <c r="S52" i="6"/>
  <c r="R52" i="6"/>
  <c r="Q52" i="6"/>
  <c r="P52" i="6"/>
  <c r="E52" i="6"/>
  <c r="U52" i="6" s="1"/>
  <c r="S51" i="6"/>
  <c r="R51" i="6"/>
  <c r="Q51" i="6"/>
  <c r="U51" i="6" s="1"/>
  <c r="P51" i="6"/>
  <c r="E51" i="6"/>
  <c r="T51" i="6" s="1"/>
  <c r="T50" i="6"/>
  <c r="S50" i="6"/>
  <c r="R50" i="6"/>
  <c r="Q50" i="6"/>
  <c r="P50" i="6"/>
  <c r="E50" i="6"/>
  <c r="U50" i="6" s="1"/>
  <c r="S49" i="6"/>
  <c r="R49" i="6"/>
  <c r="Q49" i="6"/>
  <c r="P49" i="6"/>
  <c r="E49" i="6"/>
  <c r="U49" i="6" s="1"/>
  <c r="S48" i="6"/>
  <c r="R48" i="6"/>
  <c r="Q48" i="6"/>
  <c r="P48" i="6"/>
  <c r="E48" i="6"/>
  <c r="S47" i="6"/>
  <c r="R47" i="6"/>
  <c r="Q47" i="6"/>
  <c r="P47" i="6"/>
  <c r="E47" i="6"/>
  <c r="T47" i="6" s="1"/>
  <c r="S46" i="6"/>
  <c r="R46" i="6"/>
  <c r="Q46" i="6"/>
  <c r="P46" i="6"/>
  <c r="E46" i="6"/>
  <c r="U46" i="6" s="1"/>
  <c r="S45" i="6"/>
  <c r="R45" i="6"/>
  <c r="Q45" i="6"/>
  <c r="P45" i="6"/>
  <c r="E45" i="6"/>
  <c r="U45" i="6" s="1"/>
  <c r="S44" i="6"/>
  <c r="R44" i="6"/>
  <c r="Q44" i="6"/>
  <c r="P44" i="6"/>
  <c r="E44" i="6"/>
  <c r="U43" i="6"/>
  <c r="S43" i="6"/>
  <c r="R43" i="6"/>
  <c r="Q43" i="6"/>
  <c r="P43" i="6"/>
  <c r="E43" i="6"/>
  <c r="S42" i="6"/>
  <c r="R42" i="6"/>
  <c r="Q42" i="6"/>
  <c r="P42" i="6"/>
  <c r="E42" i="6"/>
  <c r="U42" i="6" s="1"/>
  <c r="W40" i="6"/>
  <c r="V40" i="6"/>
  <c r="O40" i="6"/>
  <c r="N40" i="6"/>
  <c r="M40" i="6"/>
  <c r="L40" i="6"/>
  <c r="K40" i="6"/>
  <c r="S40" i="6" s="1"/>
  <c r="J40" i="6"/>
  <c r="R40" i="6" s="1"/>
  <c r="I40" i="6"/>
  <c r="H40" i="6"/>
  <c r="G40" i="6"/>
  <c r="F40" i="6"/>
  <c r="C40" i="6"/>
  <c r="B40" i="6"/>
  <c r="S39" i="6"/>
  <c r="R39" i="6"/>
  <c r="Q39" i="6"/>
  <c r="P39" i="6"/>
  <c r="E39" i="6"/>
  <c r="U38" i="6"/>
  <c r="S38" i="6"/>
  <c r="R38" i="6"/>
  <c r="Q38" i="6"/>
  <c r="P38" i="6"/>
  <c r="E38" i="6"/>
  <c r="T38" i="6" s="1"/>
  <c r="T37" i="6"/>
  <c r="S37" i="6"/>
  <c r="R37" i="6"/>
  <c r="Q37" i="6"/>
  <c r="P37" i="6"/>
  <c r="E37" i="6"/>
  <c r="U37" i="6" s="1"/>
  <c r="S36" i="6"/>
  <c r="R36" i="6"/>
  <c r="Q36" i="6"/>
  <c r="P36" i="6"/>
  <c r="E36" i="6"/>
  <c r="U36" i="6" s="1"/>
  <c r="S35" i="6"/>
  <c r="R35" i="6"/>
  <c r="Q35" i="6"/>
  <c r="P35" i="6"/>
  <c r="E35" i="6"/>
  <c r="W33" i="6"/>
  <c r="V33" i="6"/>
  <c r="O33" i="6"/>
  <c r="N33" i="6"/>
  <c r="M33" i="6"/>
  <c r="L33" i="6"/>
  <c r="K33" i="6"/>
  <c r="S33" i="6" s="1"/>
  <c r="J33" i="6"/>
  <c r="R33" i="6" s="1"/>
  <c r="I33" i="6"/>
  <c r="H33" i="6"/>
  <c r="G33" i="6"/>
  <c r="F33" i="6"/>
  <c r="C33" i="6"/>
  <c r="B33" i="6"/>
  <c r="E33" i="6" s="1"/>
  <c r="S32" i="6"/>
  <c r="R32" i="6"/>
  <c r="Q32" i="6"/>
  <c r="P32" i="6"/>
  <c r="E32" i="6"/>
  <c r="U32" i="6" s="1"/>
  <c r="W30" i="6"/>
  <c r="V30" i="6"/>
  <c r="O30" i="6"/>
  <c r="N30" i="6"/>
  <c r="M30" i="6"/>
  <c r="L30" i="6"/>
  <c r="K30" i="6"/>
  <c r="S30" i="6" s="1"/>
  <c r="J30" i="6"/>
  <c r="R30" i="6" s="1"/>
  <c r="I30" i="6"/>
  <c r="H30" i="6"/>
  <c r="G30" i="6"/>
  <c r="F30" i="6"/>
  <c r="C30" i="6"/>
  <c r="B30" i="6"/>
  <c r="E30" i="6" s="1"/>
  <c r="S29" i="6"/>
  <c r="R29" i="6"/>
  <c r="Q29" i="6"/>
  <c r="P29" i="6"/>
  <c r="E29" i="6"/>
  <c r="U28" i="6"/>
  <c r="S28" i="6"/>
  <c r="R28" i="6"/>
  <c r="Q28" i="6"/>
  <c r="P28" i="6"/>
  <c r="E28" i="6"/>
  <c r="T28" i="6" s="1"/>
  <c r="S27" i="6"/>
  <c r="R27" i="6"/>
  <c r="Q27" i="6"/>
  <c r="P27" i="6"/>
  <c r="E27" i="6"/>
  <c r="U27" i="6" s="1"/>
  <c r="S26" i="6"/>
  <c r="R26" i="6"/>
  <c r="Q26" i="6"/>
  <c r="P26" i="6"/>
  <c r="E26" i="6"/>
  <c r="U26" i="6" s="1"/>
  <c r="W24" i="6"/>
  <c r="V24" i="6"/>
  <c r="O24" i="6"/>
  <c r="N24" i="6"/>
  <c r="M24" i="6"/>
  <c r="L24" i="6"/>
  <c r="K24" i="6"/>
  <c r="S24" i="6" s="1"/>
  <c r="J24" i="6"/>
  <c r="R24" i="6" s="1"/>
  <c r="I24" i="6"/>
  <c r="H24" i="6"/>
  <c r="G24" i="6"/>
  <c r="F24" i="6"/>
  <c r="C24" i="6"/>
  <c r="E24" i="6" s="1"/>
  <c r="B24" i="6"/>
  <c r="U23" i="6"/>
  <c r="S23" i="6"/>
  <c r="R23" i="6"/>
  <c r="Q23" i="6"/>
  <c r="P23" i="6"/>
  <c r="E23" i="6"/>
  <c r="T23" i="6" s="1"/>
  <c r="S22" i="6"/>
  <c r="R22" i="6"/>
  <c r="Q22" i="6"/>
  <c r="P22" i="6"/>
  <c r="E22" i="6"/>
  <c r="U22" i="6" s="1"/>
  <c r="S21" i="6"/>
  <c r="R21" i="6"/>
  <c r="Q21" i="6"/>
  <c r="P21" i="6"/>
  <c r="E21" i="6"/>
  <c r="U21" i="6" s="1"/>
  <c r="U20" i="6"/>
  <c r="T20" i="6"/>
  <c r="S20" i="6"/>
  <c r="R20" i="6"/>
  <c r="Q20" i="6"/>
  <c r="P20" i="6"/>
  <c r="E20" i="6"/>
  <c r="S19" i="6"/>
  <c r="R19" i="6"/>
  <c r="Q19" i="6"/>
  <c r="P19" i="6"/>
  <c r="E19" i="6"/>
  <c r="T19" i="6" s="1"/>
  <c r="S18" i="6"/>
  <c r="R18" i="6"/>
  <c r="Q18" i="6"/>
  <c r="P18" i="6"/>
  <c r="E18" i="6"/>
  <c r="U18" i="6" s="1"/>
  <c r="W16" i="6"/>
  <c r="V16" i="6"/>
  <c r="O16" i="6"/>
  <c r="N16" i="6"/>
  <c r="M16" i="6"/>
  <c r="L16" i="6"/>
  <c r="K16" i="6"/>
  <c r="S16" i="6" s="1"/>
  <c r="J16" i="6"/>
  <c r="I16" i="6"/>
  <c r="H16" i="6"/>
  <c r="G16" i="6"/>
  <c r="F16" i="6"/>
  <c r="C16" i="6"/>
  <c r="B16" i="6"/>
  <c r="E16" i="6" s="1"/>
  <c r="U15" i="6"/>
  <c r="T15" i="6"/>
  <c r="S15" i="6"/>
  <c r="R15" i="6"/>
  <c r="Q15" i="6"/>
  <c r="P15" i="6"/>
  <c r="E15" i="6"/>
  <c r="U14" i="6"/>
  <c r="S14" i="6"/>
  <c r="R14" i="6"/>
  <c r="Q14" i="6"/>
  <c r="P14" i="6"/>
  <c r="E14" i="6"/>
  <c r="T14" i="6" s="1"/>
  <c r="S13" i="6"/>
  <c r="R13" i="6"/>
  <c r="Q13" i="6"/>
  <c r="P13" i="6"/>
  <c r="E13" i="6"/>
  <c r="U13" i="6" s="1"/>
  <c r="S12" i="6"/>
  <c r="R12" i="6"/>
  <c r="Q12" i="6"/>
  <c r="P12" i="6"/>
  <c r="E12" i="6"/>
  <c r="U12" i="6" s="1"/>
  <c r="U11" i="6"/>
  <c r="T11" i="6"/>
  <c r="S11" i="6"/>
  <c r="R11" i="6"/>
  <c r="Q11" i="6"/>
  <c r="P11" i="6"/>
  <c r="E11" i="6"/>
  <c r="S10" i="6"/>
  <c r="R10" i="6"/>
  <c r="Q10" i="6"/>
  <c r="P10" i="6"/>
  <c r="E10" i="6"/>
  <c r="T10" i="6" s="1"/>
  <c r="S9" i="6"/>
  <c r="R9" i="6"/>
  <c r="Q9" i="6"/>
  <c r="P9" i="6"/>
  <c r="E9" i="6"/>
  <c r="U9" i="6" s="1"/>
  <c r="S93" i="5"/>
  <c r="R93" i="5"/>
  <c r="Q93" i="5"/>
  <c r="P93" i="5"/>
  <c r="E93" i="5"/>
  <c r="U93" i="5" s="1"/>
  <c r="T92" i="5"/>
  <c r="S92" i="5"/>
  <c r="R92" i="5"/>
  <c r="Q92" i="5"/>
  <c r="P92" i="5"/>
  <c r="E92" i="5"/>
  <c r="U92" i="5" s="1"/>
  <c r="S91" i="5"/>
  <c r="R91" i="5"/>
  <c r="Q91" i="5"/>
  <c r="P91" i="5"/>
  <c r="E91" i="5"/>
  <c r="T90" i="5"/>
  <c r="S90" i="5"/>
  <c r="R90" i="5"/>
  <c r="Q90" i="5"/>
  <c r="P90" i="5"/>
  <c r="E90" i="5"/>
  <c r="U90" i="5" s="1"/>
  <c r="S89" i="5"/>
  <c r="R89" i="5"/>
  <c r="Q89" i="5"/>
  <c r="P89" i="5"/>
  <c r="E89" i="5"/>
  <c r="U89" i="5" s="1"/>
  <c r="S88" i="5"/>
  <c r="R88" i="5"/>
  <c r="Q88" i="5"/>
  <c r="P88" i="5"/>
  <c r="E88" i="5"/>
  <c r="U88" i="5" s="1"/>
  <c r="U87" i="5"/>
  <c r="S87" i="5"/>
  <c r="R87" i="5"/>
  <c r="Q87" i="5"/>
  <c r="P87" i="5"/>
  <c r="E87" i="5"/>
  <c r="T87" i="5" s="1"/>
  <c r="U86" i="5"/>
  <c r="T86" i="5"/>
  <c r="S86" i="5"/>
  <c r="R86" i="5"/>
  <c r="Q86" i="5"/>
  <c r="P86" i="5"/>
  <c r="E86" i="5"/>
  <c r="W72" i="5"/>
  <c r="V72" i="5"/>
  <c r="O72" i="5"/>
  <c r="N72" i="5"/>
  <c r="M72" i="5"/>
  <c r="L72" i="5"/>
  <c r="K72" i="5"/>
  <c r="S72" i="5" s="1"/>
  <c r="J72" i="5"/>
  <c r="I72" i="5"/>
  <c r="H72" i="5"/>
  <c r="G72" i="5"/>
  <c r="F72" i="5"/>
  <c r="C72" i="5"/>
  <c r="B72" i="5"/>
  <c r="E72" i="5" s="1"/>
  <c r="W71" i="5"/>
  <c r="V71" i="5"/>
  <c r="O71" i="5"/>
  <c r="N71" i="5"/>
  <c r="M71" i="5"/>
  <c r="L71" i="5"/>
  <c r="K71" i="5"/>
  <c r="J71" i="5"/>
  <c r="I71" i="5"/>
  <c r="H71" i="5"/>
  <c r="G71" i="5"/>
  <c r="F71" i="5"/>
  <c r="C71" i="5"/>
  <c r="B71" i="5"/>
  <c r="E71" i="5" s="1"/>
  <c r="W70" i="5"/>
  <c r="V70" i="5"/>
  <c r="O70" i="5"/>
  <c r="N70" i="5"/>
  <c r="M70" i="5"/>
  <c r="L70" i="5"/>
  <c r="K70" i="5"/>
  <c r="S70" i="5" s="1"/>
  <c r="J70" i="5"/>
  <c r="R70" i="5" s="1"/>
  <c r="I70" i="5"/>
  <c r="H70" i="5"/>
  <c r="G70" i="5"/>
  <c r="F70" i="5"/>
  <c r="C70" i="5"/>
  <c r="B70" i="5"/>
  <c r="E70" i="5" s="1"/>
  <c r="S69" i="5"/>
  <c r="R69" i="5"/>
  <c r="Q69" i="5"/>
  <c r="P69" i="5"/>
  <c r="E69" i="5"/>
  <c r="W67" i="5"/>
  <c r="V67" i="5"/>
  <c r="O67" i="5"/>
  <c r="N67" i="5"/>
  <c r="M67" i="5"/>
  <c r="L67" i="5"/>
  <c r="K67" i="5"/>
  <c r="S67" i="5" s="1"/>
  <c r="J67" i="5"/>
  <c r="I67" i="5"/>
  <c r="H67" i="5"/>
  <c r="G67" i="5"/>
  <c r="F67" i="5"/>
  <c r="C67" i="5"/>
  <c r="B67" i="5"/>
  <c r="E67" i="5" s="1"/>
  <c r="W66" i="5"/>
  <c r="V66" i="5"/>
  <c r="O66" i="5"/>
  <c r="N66" i="5"/>
  <c r="M66" i="5"/>
  <c r="L66" i="5"/>
  <c r="K66" i="5"/>
  <c r="S66" i="5" s="1"/>
  <c r="J66" i="5"/>
  <c r="R66" i="5" s="1"/>
  <c r="I66" i="5"/>
  <c r="H66" i="5"/>
  <c r="G66" i="5"/>
  <c r="F66" i="5"/>
  <c r="C66" i="5"/>
  <c r="B66" i="5"/>
  <c r="E66" i="5" s="1"/>
  <c r="S65" i="5"/>
  <c r="R65" i="5"/>
  <c r="Q65" i="5"/>
  <c r="P65" i="5"/>
  <c r="E65" i="5"/>
  <c r="T65" i="5" s="1"/>
  <c r="U64" i="5"/>
  <c r="T64" i="5"/>
  <c r="S64" i="5"/>
  <c r="R64" i="5"/>
  <c r="Q64" i="5"/>
  <c r="P64" i="5"/>
  <c r="E64" i="5"/>
  <c r="S63" i="5"/>
  <c r="R63" i="5"/>
  <c r="Q63" i="5"/>
  <c r="P63" i="5"/>
  <c r="E63" i="5"/>
  <c r="U63" i="5" s="1"/>
  <c r="S62" i="5"/>
  <c r="R62" i="5"/>
  <c r="Q62" i="5"/>
  <c r="P62" i="5"/>
  <c r="E62" i="5"/>
  <c r="U62" i="5" s="1"/>
  <c r="S61" i="5"/>
  <c r="R61" i="5"/>
  <c r="Q61" i="5"/>
  <c r="P61" i="5"/>
  <c r="E61" i="5"/>
  <c r="U61" i="5" s="1"/>
  <c r="V59" i="5"/>
  <c r="O59" i="5"/>
  <c r="N59" i="5"/>
  <c r="M59" i="5"/>
  <c r="L59" i="5"/>
  <c r="K59" i="5"/>
  <c r="S59" i="5" s="1"/>
  <c r="J59" i="5"/>
  <c r="R59" i="5" s="1"/>
  <c r="I59" i="5"/>
  <c r="H59" i="5"/>
  <c r="P59" i="5" s="1"/>
  <c r="G59" i="5"/>
  <c r="F59" i="5"/>
  <c r="C59" i="5"/>
  <c r="B59" i="5"/>
  <c r="T58" i="5"/>
  <c r="S58" i="5"/>
  <c r="R58" i="5"/>
  <c r="Q58" i="5"/>
  <c r="P58" i="5"/>
  <c r="E58" i="5"/>
  <c r="U58" i="5" s="1"/>
  <c r="S57" i="5"/>
  <c r="R57" i="5"/>
  <c r="Q57" i="5"/>
  <c r="P57" i="5"/>
  <c r="E57" i="5"/>
  <c r="T57" i="5" s="1"/>
  <c r="U56" i="5"/>
  <c r="S56" i="5"/>
  <c r="R56" i="5"/>
  <c r="Q56" i="5"/>
  <c r="P56" i="5"/>
  <c r="E56" i="5"/>
  <c r="T56" i="5" s="1"/>
  <c r="S55" i="5"/>
  <c r="R55" i="5"/>
  <c r="Q55" i="5"/>
  <c r="P55" i="5"/>
  <c r="E55" i="5"/>
  <c r="U55" i="5" s="1"/>
  <c r="W53" i="5"/>
  <c r="V53" i="5"/>
  <c r="O53" i="5"/>
  <c r="N53" i="5"/>
  <c r="M53" i="5"/>
  <c r="L53" i="5"/>
  <c r="K53" i="5"/>
  <c r="J53" i="5"/>
  <c r="R53" i="5" s="1"/>
  <c r="I53" i="5"/>
  <c r="H53" i="5"/>
  <c r="G53" i="5"/>
  <c r="F53" i="5"/>
  <c r="C53" i="5"/>
  <c r="B53" i="5"/>
  <c r="S52" i="5"/>
  <c r="R52" i="5"/>
  <c r="Q52" i="5"/>
  <c r="P52" i="5"/>
  <c r="E52" i="5"/>
  <c r="T52" i="5" s="1"/>
  <c r="S51" i="5"/>
  <c r="R51" i="5"/>
  <c r="Q51" i="5"/>
  <c r="P51" i="5"/>
  <c r="E51" i="5"/>
  <c r="S50" i="5"/>
  <c r="R50" i="5"/>
  <c r="Q50" i="5"/>
  <c r="P50" i="5"/>
  <c r="E50" i="5"/>
  <c r="U50" i="5" s="1"/>
  <c r="S49" i="5"/>
  <c r="R49" i="5"/>
  <c r="Q49" i="5"/>
  <c r="P49" i="5"/>
  <c r="E49" i="5"/>
  <c r="U49" i="5" s="1"/>
  <c r="U48" i="5"/>
  <c r="S48" i="5"/>
  <c r="R48" i="5"/>
  <c r="Q48" i="5"/>
  <c r="P48" i="5"/>
  <c r="E48" i="5"/>
  <c r="T48" i="5" s="1"/>
  <c r="S47" i="5"/>
  <c r="R47" i="5"/>
  <c r="Q47" i="5"/>
  <c r="P47" i="5"/>
  <c r="E47" i="5"/>
  <c r="T47" i="5" s="1"/>
  <c r="S46" i="5"/>
  <c r="R46" i="5"/>
  <c r="Q46" i="5"/>
  <c r="P46" i="5"/>
  <c r="E46" i="5"/>
  <c r="U46" i="5" s="1"/>
  <c r="T45" i="5"/>
  <c r="S45" i="5"/>
  <c r="R45" i="5"/>
  <c r="Q45" i="5"/>
  <c r="P45" i="5"/>
  <c r="E45" i="5"/>
  <c r="U45" i="5" s="1"/>
  <c r="U44" i="5"/>
  <c r="S44" i="5"/>
  <c r="R44" i="5"/>
  <c r="Q44" i="5"/>
  <c r="P44" i="5"/>
  <c r="E44" i="5"/>
  <c r="T44" i="5" s="1"/>
  <c r="S43" i="5"/>
  <c r="R43" i="5"/>
  <c r="Q43" i="5"/>
  <c r="P43" i="5"/>
  <c r="E43" i="5"/>
  <c r="S42" i="5"/>
  <c r="R42" i="5"/>
  <c r="Q42" i="5"/>
  <c r="P42" i="5"/>
  <c r="E42" i="5"/>
  <c r="U42" i="5" s="1"/>
  <c r="W40" i="5"/>
  <c r="V40" i="5"/>
  <c r="O40" i="5"/>
  <c r="N40" i="5"/>
  <c r="M40" i="5"/>
  <c r="L40" i="5"/>
  <c r="K40" i="5"/>
  <c r="S40" i="5" s="1"/>
  <c r="J40" i="5"/>
  <c r="R40" i="5" s="1"/>
  <c r="I40" i="5"/>
  <c r="H40" i="5"/>
  <c r="P40" i="5" s="1"/>
  <c r="G40" i="5"/>
  <c r="F40" i="5"/>
  <c r="C40" i="5"/>
  <c r="B40" i="5"/>
  <c r="E40" i="5" s="1"/>
  <c r="U39" i="5"/>
  <c r="S39" i="5"/>
  <c r="R39" i="5"/>
  <c r="Q39" i="5"/>
  <c r="P39" i="5"/>
  <c r="E39" i="5"/>
  <c r="T39" i="5" s="1"/>
  <c r="S38" i="5"/>
  <c r="R38" i="5"/>
  <c r="Q38" i="5"/>
  <c r="P38" i="5"/>
  <c r="E38" i="5"/>
  <c r="T38" i="5" s="1"/>
  <c r="S37" i="5"/>
  <c r="R37" i="5"/>
  <c r="Q37" i="5"/>
  <c r="P37" i="5"/>
  <c r="E37" i="5"/>
  <c r="U37" i="5" s="1"/>
  <c r="T36" i="5"/>
  <c r="S36" i="5"/>
  <c r="R36" i="5"/>
  <c r="Q36" i="5"/>
  <c r="P36" i="5"/>
  <c r="E36" i="5"/>
  <c r="U36" i="5" s="1"/>
  <c r="U35" i="5"/>
  <c r="S35" i="5"/>
  <c r="R35" i="5"/>
  <c r="Q35" i="5"/>
  <c r="P35" i="5"/>
  <c r="E35" i="5"/>
  <c r="W33" i="5"/>
  <c r="V33" i="5"/>
  <c r="O33" i="5"/>
  <c r="N33" i="5"/>
  <c r="M33" i="5"/>
  <c r="L33" i="5"/>
  <c r="K33" i="5"/>
  <c r="S33" i="5" s="1"/>
  <c r="J33" i="5"/>
  <c r="I33" i="5"/>
  <c r="H33" i="5"/>
  <c r="G33" i="5"/>
  <c r="F33" i="5"/>
  <c r="C33" i="5"/>
  <c r="B33" i="5"/>
  <c r="S32" i="5"/>
  <c r="R32" i="5"/>
  <c r="Q32" i="5"/>
  <c r="P32" i="5"/>
  <c r="E32" i="5"/>
  <c r="U32" i="5" s="1"/>
  <c r="W30" i="5"/>
  <c r="V30" i="5"/>
  <c r="O30" i="5"/>
  <c r="N30" i="5"/>
  <c r="M30" i="5"/>
  <c r="L30" i="5"/>
  <c r="K30" i="5"/>
  <c r="S30" i="5" s="1"/>
  <c r="J30" i="5"/>
  <c r="R30" i="5" s="1"/>
  <c r="I30" i="5"/>
  <c r="H30" i="5"/>
  <c r="G30" i="5"/>
  <c r="F30" i="5"/>
  <c r="C30" i="5"/>
  <c r="B30" i="5"/>
  <c r="S29" i="5"/>
  <c r="R29" i="5"/>
  <c r="Q29" i="5"/>
  <c r="P29" i="5"/>
  <c r="E29" i="5"/>
  <c r="T29" i="5" s="1"/>
  <c r="U28" i="5"/>
  <c r="S28" i="5"/>
  <c r="R28" i="5"/>
  <c r="Q28" i="5"/>
  <c r="P28" i="5"/>
  <c r="E28" i="5"/>
  <c r="T28" i="5" s="1"/>
  <c r="S27" i="5"/>
  <c r="R27" i="5"/>
  <c r="Q27" i="5"/>
  <c r="P27" i="5"/>
  <c r="E27" i="5"/>
  <c r="U27" i="5" s="1"/>
  <c r="T26" i="5"/>
  <c r="S26" i="5"/>
  <c r="R26" i="5"/>
  <c r="Q26" i="5"/>
  <c r="P26" i="5"/>
  <c r="E26" i="5"/>
  <c r="U26" i="5" s="1"/>
  <c r="W24" i="5"/>
  <c r="V24" i="5"/>
  <c r="O24" i="5"/>
  <c r="N24" i="5"/>
  <c r="M24" i="5"/>
  <c r="L24" i="5"/>
  <c r="K24" i="5"/>
  <c r="S24" i="5" s="1"/>
  <c r="J24" i="5"/>
  <c r="R24" i="5" s="1"/>
  <c r="I24" i="5"/>
  <c r="H24" i="5"/>
  <c r="G24" i="5"/>
  <c r="F24" i="5"/>
  <c r="C24" i="5"/>
  <c r="B24" i="5"/>
  <c r="E24" i="5" s="1"/>
  <c r="S23" i="5"/>
  <c r="R23" i="5"/>
  <c r="Q23" i="5"/>
  <c r="P23" i="5"/>
  <c r="E23" i="5"/>
  <c r="U23" i="5" s="1"/>
  <c r="S22" i="5"/>
  <c r="R22" i="5"/>
  <c r="Q22" i="5"/>
  <c r="P22" i="5"/>
  <c r="E22" i="5"/>
  <c r="U22" i="5" s="1"/>
  <c r="S21" i="5"/>
  <c r="R21" i="5"/>
  <c r="Q21" i="5"/>
  <c r="P21" i="5"/>
  <c r="E21" i="5"/>
  <c r="U21" i="5" s="1"/>
  <c r="S20" i="5"/>
  <c r="R20" i="5"/>
  <c r="Q20" i="5"/>
  <c r="P20" i="5"/>
  <c r="E20" i="5"/>
  <c r="T20" i="5" s="1"/>
  <c r="S19" i="5"/>
  <c r="R19" i="5"/>
  <c r="Q19" i="5"/>
  <c r="P19" i="5"/>
  <c r="E19" i="5"/>
  <c r="S18" i="5"/>
  <c r="R18" i="5"/>
  <c r="Q18" i="5"/>
  <c r="P18" i="5"/>
  <c r="E18" i="5"/>
  <c r="U18" i="5" s="1"/>
  <c r="W16" i="5"/>
  <c r="V16" i="5"/>
  <c r="O16" i="5"/>
  <c r="N16" i="5"/>
  <c r="M16" i="5"/>
  <c r="L16" i="5"/>
  <c r="K16" i="5"/>
  <c r="S16" i="5" s="1"/>
  <c r="J16" i="5"/>
  <c r="I16" i="5"/>
  <c r="H16" i="5"/>
  <c r="G16" i="5"/>
  <c r="F16" i="5"/>
  <c r="C16" i="5"/>
  <c r="B16" i="5"/>
  <c r="E16" i="5" s="1"/>
  <c r="U15" i="5"/>
  <c r="S15" i="5"/>
  <c r="R15" i="5"/>
  <c r="Q15" i="5"/>
  <c r="P15" i="5"/>
  <c r="E15" i="5"/>
  <c r="T15" i="5" s="1"/>
  <c r="U14" i="5"/>
  <c r="T14" i="5"/>
  <c r="S14" i="5"/>
  <c r="R14" i="5"/>
  <c r="Q14" i="5"/>
  <c r="P14" i="5"/>
  <c r="E14" i="5"/>
  <c r="S13" i="5"/>
  <c r="R13" i="5"/>
  <c r="Q13" i="5"/>
  <c r="P13" i="5"/>
  <c r="E13" i="5"/>
  <c r="U13" i="5" s="1"/>
  <c r="S12" i="5"/>
  <c r="R12" i="5"/>
  <c r="Q12" i="5"/>
  <c r="P12" i="5"/>
  <c r="E12" i="5"/>
  <c r="U12" i="5" s="1"/>
  <c r="U11" i="5"/>
  <c r="S11" i="5"/>
  <c r="R11" i="5"/>
  <c r="Q11" i="5"/>
  <c r="P11" i="5"/>
  <c r="E11" i="5"/>
  <c r="T11" i="5" s="1"/>
  <c r="S10" i="5"/>
  <c r="R10" i="5"/>
  <c r="Q10" i="5"/>
  <c r="U10" i="5" s="1"/>
  <c r="P10" i="5"/>
  <c r="T10" i="5" s="1"/>
  <c r="E10" i="5"/>
  <c r="S9" i="5"/>
  <c r="R9" i="5"/>
  <c r="Q9" i="5"/>
  <c r="P9" i="5"/>
  <c r="E9" i="5"/>
  <c r="U9" i="5" s="1"/>
  <c r="T93" i="4"/>
  <c r="S93" i="4"/>
  <c r="R93" i="4"/>
  <c r="Q93" i="4"/>
  <c r="P93" i="4"/>
  <c r="E93" i="4"/>
  <c r="U93" i="4" s="1"/>
  <c r="U92" i="4"/>
  <c r="S92" i="4"/>
  <c r="R92" i="4"/>
  <c r="Q92" i="4"/>
  <c r="P92" i="4"/>
  <c r="E92" i="4"/>
  <c r="T92" i="4" s="1"/>
  <c r="U91" i="4"/>
  <c r="S91" i="4"/>
  <c r="R91" i="4"/>
  <c r="Q91" i="4"/>
  <c r="P91" i="4"/>
  <c r="E91" i="4"/>
  <c r="T91" i="4" s="1"/>
  <c r="S90" i="4"/>
  <c r="R90" i="4"/>
  <c r="Q90" i="4"/>
  <c r="P90" i="4"/>
  <c r="E90" i="4"/>
  <c r="U90" i="4" s="1"/>
  <c r="T89" i="4"/>
  <c r="S89" i="4"/>
  <c r="R89" i="4"/>
  <c r="Q89" i="4"/>
  <c r="P89" i="4"/>
  <c r="E89" i="4"/>
  <c r="U89" i="4" s="1"/>
  <c r="U88" i="4"/>
  <c r="S88" i="4"/>
  <c r="R88" i="4"/>
  <c r="Q88" i="4"/>
  <c r="P88" i="4"/>
  <c r="E88" i="4"/>
  <c r="T88" i="4" s="1"/>
  <c r="U87" i="4"/>
  <c r="S87" i="4"/>
  <c r="R87" i="4"/>
  <c r="Q87" i="4"/>
  <c r="P87" i="4"/>
  <c r="E87" i="4"/>
  <c r="T87" i="4" s="1"/>
  <c r="S86" i="4"/>
  <c r="R86" i="4"/>
  <c r="Q86" i="4"/>
  <c r="P86" i="4"/>
  <c r="E86" i="4"/>
  <c r="U86" i="4" s="1"/>
  <c r="W72" i="4"/>
  <c r="V72" i="4"/>
  <c r="O72" i="4"/>
  <c r="N72" i="4"/>
  <c r="M72" i="4"/>
  <c r="L72" i="4"/>
  <c r="K72" i="4"/>
  <c r="S72" i="4" s="1"/>
  <c r="J72" i="4"/>
  <c r="I72" i="4"/>
  <c r="H72" i="4"/>
  <c r="G72" i="4"/>
  <c r="F72" i="4"/>
  <c r="C72" i="4"/>
  <c r="B72" i="4"/>
  <c r="W71" i="4"/>
  <c r="V71" i="4"/>
  <c r="O71" i="4"/>
  <c r="N71" i="4"/>
  <c r="M71" i="4"/>
  <c r="L71" i="4"/>
  <c r="K71" i="4"/>
  <c r="S71" i="4" s="1"/>
  <c r="J71" i="4"/>
  <c r="R71" i="4" s="1"/>
  <c r="I71" i="4"/>
  <c r="H71" i="4"/>
  <c r="P71" i="4" s="1"/>
  <c r="G71" i="4"/>
  <c r="F71" i="4"/>
  <c r="C71" i="4"/>
  <c r="B71" i="4"/>
  <c r="E71" i="4" s="1"/>
  <c r="W70" i="4"/>
  <c r="V70" i="4"/>
  <c r="O70" i="4"/>
  <c r="N70" i="4"/>
  <c r="M70" i="4"/>
  <c r="L70" i="4"/>
  <c r="K70" i="4"/>
  <c r="S70" i="4" s="1"/>
  <c r="J70" i="4"/>
  <c r="R70" i="4" s="1"/>
  <c r="I70" i="4"/>
  <c r="H70" i="4"/>
  <c r="P70" i="4" s="1"/>
  <c r="G70" i="4"/>
  <c r="F70" i="4"/>
  <c r="C70" i="4"/>
  <c r="E70" i="4" s="1"/>
  <c r="B70" i="4"/>
  <c r="S69" i="4"/>
  <c r="R69" i="4"/>
  <c r="Q69" i="4"/>
  <c r="P69" i="4"/>
  <c r="E69" i="4"/>
  <c r="U69" i="4" s="1"/>
  <c r="W67" i="4"/>
  <c r="V67" i="4"/>
  <c r="O67" i="4"/>
  <c r="N67" i="4"/>
  <c r="M67" i="4"/>
  <c r="L67" i="4"/>
  <c r="K67" i="4"/>
  <c r="J67" i="4"/>
  <c r="I67" i="4"/>
  <c r="H67" i="4"/>
  <c r="G67" i="4"/>
  <c r="F67" i="4"/>
  <c r="C67" i="4"/>
  <c r="B67" i="4"/>
  <c r="W66" i="4"/>
  <c r="V66" i="4"/>
  <c r="O66" i="4"/>
  <c r="N66" i="4"/>
  <c r="M66" i="4"/>
  <c r="L66" i="4"/>
  <c r="K66" i="4"/>
  <c r="S66" i="4" s="1"/>
  <c r="J66" i="4"/>
  <c r="R66" i="4" s="1"/>
  <c r="I66" i="4"/>
  <c r="Q66" i="4" s="1"/>
  <c r="H66" i="4"/>
  <c r="P66" i="4" s="1"/>
  <c r="G66" i="4"/>
  <c r="F66" i="4"/>
  <c r="C66" i="4"/>
  <c r="B66" i="4"/>
  <c r="E66" i="4" s="1"/>
  <c r="U65" i="4"/>
  <c r="T65" i="4"/>
  <c r="S65" i="4"/>
  <c r="R65" i="4"/>
  <c r="Q65" i="4"/>
  <c r="P65" i="4"/>
  <c r="E65" i="4"/>
  <c r="S64" i="4"/>
  <c r="R64" i="4"/>
  <c r="Q64" i="4"/>
  <c r="P64" i="4"/>
  <c r="E64" i="4"/>
  <c r="U64" i="4" s="1"/>
  <c r="S63" i="4"/>
  <c r="R63" i="4"/>
  <c r="Q63" i="4"/>
  <c r="P63" i="4"/>
  <c r="E63" i="4"/>
  <c r="U63" i="4" s="1"/>
  <c r="U62" i="4"/>
  <c r="S62" i="4"/>
  <c r="R62" i="4"/>
  <c r="Q62" i="4"/>
  <c r="P62" i="4"/>
  <c r="E62" i="4"/>
  <c r="T62" i="4" s="1"/>
  <c r="U61" i="4"/>
  <c r="T61" i="4"/>
  <c r="S61" i="4"/>
  <c r="R61" i="4"/>
  <c r="Q61" i="4"/>
  <c r="P61" i="4"/>
  <c r="E61" i="4"/>
  <c r="V59" i="4"/>
  <c r="O59" i="4"/>
  <c r="N59" i="4"/>
  <c r="M59" i="4"/>
  <c r="L59" i="4"/>
  <c r="K59" i="4"/>
  <c r="S59" i="4" s="1"/>
  <c r="J59" i="4"/>
  <c r="R59" i="4" s="1"/>
  <c r="I59" i="4"/>
  <c r="H59" i="4"/>
  <c r="G59" i="4"/>
  <c r="F59" i="4"/>
  <c r="C59" i="4"/>
  <c r="B59" i="4"/>
  <c r="S58" i="4"/>
  <c r="R58" i="4"/>
  <c r="Q58" i="4"/>
  <c r="P58" i="4"/>
  <c r="E58" i="4"/>
  <c r="T58" i="4" s="1"/>
  <c r="T57" i="4"/>
  <c r="S57" i="4"/>
  <c r="R57" i="4"/>
  <c r="Q57" i="4"/>
  <c r="P57" i="4"/>
  <c r="E57" i="4"/>
  <c r="U57" i="4" s="1"/>
  <c r="S56" i="4"/>
  <c r="R56" i="4"/>
  <c r="Q56" i="4"/>
  <c r="P56" i="4"/>
  <c r="E56" i="4"/>
  <c r="U56" i="4" s="1"/>
  <c r="S55" i="4"/>
  <c r="R55" i="4"/>
  <c r="Q55" i="4"/>
  <c r="P55" i="4"/>
  <c r="E55" i="4"/>
  <c r="U55" i="4" s="1"/>
  <c r="W53" i="4"/>
  <c r="V53" i="4"/>
  <c r="O53" i="4"/>
  <c r="N53" i="4"/>
  <c r="M53" i="4"/>
  <c r="L53" i="4"/>
  <c r="K53" i="4"/>
  <c r="J53" i="4"/>
  <c r="I53" i="4"/>
  <c r="H53" i="4"/>
  <c r="G53" i="4"/>
  <c r="F53" i="4"/>
  <c r="C53" i="4"/>
  <c r="B53" i="4"/>
  <c r="E53" i="4" s="1"/>
  <c r="U52" i="4"/>
  <c r="S52" i="4"/>
  <c r="R52" i="4"/>
  <c r="Q52" i="4"/>
  <c r="P52" i="4"/>
  <c r="E52" i="4"/>
  <c r="T52" i="4" s="1"/>
  <c r="S51" i="4"/>
  <c r="R51" i="4"/>
  <c r="Q51" i="4"/>
  <c r="P51" i="4"/>
  <c r="E51" i="4"/>
  <c r="T50" i="4"/>
  <c r="S50" i="4"/>
  <c r="R50" i="4"/>
  <c r="Q50" i="4"/>
  <c r="P50" i="4"/>
  <c r="E50" i="4"/>
  <c r="U50" i="4" s="1"/>
  <c r="S49" i="4"/>
  <c r="R49" i="4"/>
  <c r="Q49" i="4"/>
  <c r="P49" i="4"/>
  <c r="E49" i="4"/>
  <c r="T49" i="4" s="1"/>
  <c r="U48" i="4"/>
  <c r="S48" i="4"/>
  <c r="R48" i="4"/>
  <c r="Q48" i="4"/>
  <c r="P48" i="4"/>
  <c r="E48" i="4"/>
  <c r="T48" i="4" s="1"/>
  <c r="S47" i="4"/>
  <c r="R47" i="4"/>
  <c r="Q47" i="4"/>
  <c r="P47" i="4"/>
  <c r="E47" i="4"/>
  <c r="U47" i="4" s="1"/>
  <c r="T46" i="4"/>
  <c r="S46" i="4"/>
  <c r="R46" i="4"/>
  <c r="Q46" i="4"/>
  <c r="P46" i="4"/>
  <c r="E46" i="4"/>
  <c r="U46" i="4" s="1"/>
  <c r="S45" i="4"/>
  <c r="R45" i="4"/>
  <c r="Q45" i="4"/>
  <c r="P45" i="4"/>
  <c r="E45" i="4"/>
  <c r="T45" i="4" s="1"/>
  <c r="T44" i="4"/>
  <c r="S44" i="4"/>
  <c r="R44" i="4"/>
  <c r="Q44" i="4"/>
  <c r="P44" i="4"/>
  <c r="E44" i="4"/>
  <c r="S43" i="4"/>
  <c r="R43" i="4"/>
  <c r="Q43" i="4"/>
  <c r="P43" i="4"/>
  <c r="E43" i="4"/>
  <c r="S42" i="4"/>
  <c r="R42" i="4"/>
  <c r="Q42" i="4"/>
  <c r="P42" i="4"/>
  <c r="E42" i="4"/>
  <c r="U42" i="4" s="1"/>
  <c r="W40" i="4"/>
  <c r="V40" i="4"/>
  <c r="O40" i="4"/>
  <c r="N40" i="4"/>
  <c r="M40" i="4"/>
  <c r="L40" i="4"/>
  <c r="K40" i="4"/>
  <c r="S40" i="4" s="1"/>
  <c r="J40" i="4"/>
  <c r="R40" i="4" s="1"/>
  <c r="I40" i="4"/>
  <c r="H40" i="4"/>
  <c r="G40" i="4"/>
  <c r="F40" i="4"/>
  <c r="C40" i="4"/>
  <c r="B40" i="4"/>
  <c r="E40" i="4" s="1"/>
  <c r="T39" i="4"/>
  <c r="S39" i="4"/>
  <c r="R39" i="4"/>
  <c r="Q39" i="4"/>
  <c r="P39" i="4"/>
  <c r="E39" i="4"/>
  <c r="U39" i="4" s="1"/>
  <c r="S38" i="4"/>
  <c r="R38" i="4"/>
  <c r="Q38" i="4"/>
  <c r="P38" i="4"/>
  <c r="E38" i="4"/>
  <c r="U38" i="4" s="1"/>
  <c r="S37" i="4"/>
  <c r="R37" i="4"/>
  <c r="Q37" i="4"/>
  <c r="P37" i="4"/>
  <c r="E37" i="4"/>
  <c r="U37" i="4" s="1"/>
  <c r="S36" i="4"/>
  <c r="R36" i="4"/>
  <c r="Q36" i="4"/>
  <c r="P36" i="4"/>
  <c r="E36" i="4"/>
  <c r="T36" i="4" s="1"/>
  <c r="T35" i="4"/>
  <c r="S35" i="4"/>
  <c r="R35" i="4"/>
  <c r="Q35" i="4"/>
  <c r="P35" i="4"/>
  <c r="E35" i="4"/>
  <c r="U35" i="4" s="1"/>
  <c r="W33" i="4"/>
  <c r="V33" i="4"/>
  <c r="O33" i="4"/>
  <c r="N33" i="4"/>
  <c r="M33" i="4"/>
  <c r="L33" i="4"/>
  <c r="K33" i="4"/>
  <c r="J33" i="4"/>
  <c r="R33" i="4" s="1"/>
  <c r="I33" i="4"/>
  <c r="H33" i="4"/>
  <c r="G33" i="4"/>
  <c r="F33" i="4"/>
  <c r="C33" i="4"/>
  <c r="B33" i="4"/>
  <c r="S32" i="4"/>
  <c r="R32" i="4"/>
  <c r="Q32" i="4"/>
  <c r="P32" i="4"/>
  <c r="E32" i="4"/>
  <c r="U32" i="4" s="1"/>
  <c r="W30" i="4"/>
  <c r="V30" i="4"/>
  <c r="O30" i="4"/>
  <c r="N30" i="4"/>
  <c r="M30" i="4"/>
  <c r="L30" i="4"/>
  <c r="K30" i="4"/>
  <c r="S30" i="4" s="1"/>
  <c r="J30" i="4"/>
  <c r="R30" i="4" s="1"/>
  <c r="I30" i="4"/>
  <c r="Q30" i="4" s="1"/>
  <c r="H30" i="4"/>
  <c r="G30" i="4"/>
  <c r="F30" i="4"/>
  <c r="C30" i="4"/>
  <c r="B30" i="4"/>
  <c r="E30" i="4" s="1"/>
  <c r="S29" i="4"/>
  <c r="R29" i="4"/>
  <c r="Q29" i="4"/>
  <c r="P29" i="4"/>
  <c r="T29" i="4" s="1"/>
  <c r="E29" i="4"/>
  <c r="S28" i="4"/>
  <c r="R28" i="4"/>
  <c r="Q28" i="4"/>
  <c r="P28" i="4"/>
  <c r="E28" i="4"/>
  <c r="U28" i="4" s="1"/>
  <c r="S27" i="4"/>
  <c r="R27" i="4"/>
  <c r="Q27" i="4"/>
  <c r="P27" i="4"/>
  <c r="E27" i="4"/>
  <c r="U27" i="4" s="1"/>
  <c r="U26" i="4"/>
  <c r="S26" i="4"/>
  <c r="R26" i="4"/>
  <c r="Q26" i="4"/>
  <c r="P26" i="4"/>
  <c r="E26" i="4"/>
  <c r="T26" i="4" s="1"/>
  <c r="W24" i="4"/>
  <c r="V24" i="4"/>
  <c r="O24" i="4"/>
  <c r="N24" i="4"/>
  <c r="M24" i="4"/>
  <c r="L24" i="4"/>
  <c r="K24" i="4"/>
  <c r="S24" i="4" s="1"/>
  <c r="J24" i="4"/>
  <c r="R24" i="4" s="1"/>
  <c r="I24" i="4"/>
  <c r="H24" i="4"/>
  <c r="G24" i="4"/>
  <c r="F24" i="4"/>
  <c r="C24" i="4"/>
  <c r="B24" i="4"/>
  <c r="S23" i="4"/>
  <c r="R23" i="4"/>
  <c r="Q23" i="4"/>
  <c r="P23" i="4"/>
  <c r="E23" i="4"/>
  <c r="U23" i="4" s="1"/>
  <c r="T22" i="4"/>
  <c r="S22" i="4"/>
  <c r="R22" i="4"/>
  <c r="Q22" i="4"/>
  <c r="P22" i="4"/>
  <c r="E22" i="4"/>
  <c r="U22" i="4" s="1"/>
  <c r="U21" i="4"/>
  <c r="S21" i="4"/>
  <c r="R21" i="4"/>
  <c r="Q21" i="4"/>
  <c r="P21" i="4"/>
  <c r="E21" i="4"/>
  <c r="T21" i="4" s="1"/>
  <c r="S20" i="4"/>
  <c r="R20" i="4"/>
  <c r="Q20" i="4"/>
  <c r="P20" i="4"/>
  <c r="T20" i="4" s="1"/>
  <c r="E20" i="4"/>
  <c r="S19" i="4"/>
  <c r="R19" i="4"/>
  <c r="Q19" i="4"/>
  <c r="P19" i="4"/>
  <c r="E19" i="4"/>
  <c r="U19" i="4" s="1"/>
  <c r="T18" i="4"/>
  <c r="S18" i="4"/>
  <c r="R18" i="4"/>
  <c r="Q18" i="4"/>
  <c r="P18" i="4"/>
  <c r="E18" i="4"/>
  <c r="U18" i="4" s="1"/>
  <c r="W16" i="4"/>
  <c r="V16" i="4"/>
  <c r="O16" i="4"/>
  <c r="N16" i="4"/>
  <c r="M16" i="4"/>
  <c r="L16" i="4"/>
  <c r="K16" i="4"/>
  <c r="J16" i="4"/>
  <c r="R16" i="4" s="1"/>
  <c r="I16" i="4"/>
  <c r="H16" i="4"/>
  <c r="G16" i="4"/>
  <c r="F16" i="4"/>
  <c r="E16" i="4"/>
  <c r="C16" i="4"/>
  <c r="B16" i="4"/>
  <c r="T15" i="4"/>
  <c r="S15" i="4"/>
  <c r="R15" i="4"/>
  <c r="Q15" i="4"/>
  <c r="P15" i="4"/>
  <c r="E15" i="4"/>
  <c r="U15" i="4" s="1"/>
  <c r="S14" i="4"/>
  <c r="R14" i="4"/>
  <c r="Q14" i="4"/>
  <c r="P14" i="4"/>
  <c r="E14" i="4"/>
  <c r="U14" i="4" s="1"/>
  <c r="T13" i="4"/>
  <c r="S13" i="4"/>
  <c r="R13" i="4"/>
  <c r="Q13" i="4"/>
  <c r="P13" i="4"/>
  <c r="E13" i="4"/>
  <c r="U13" i="4" s="1"/>
  <c r="U12" i="4"/>
  <c r="S12" i="4"/>
  <c r="R12" i="4"/>
  <c r="Q12" i="4"/>
  <c r="P12" i="4"/>
  <c r="E12" i="4"/>
  <c r="T12" i="4" s="1"/>
  <c r="S11" i="4"/>
  <c r="R11" i="4"/>
  <c r="Q11" i="4"/>
  <c r="P11" i="4"/>
  <c r="E11" i="4"/>
  <c r="U11" i="4" s="1"/>
  <c r="S10" i="4"/>
  <c r="R10" i="4"/>
  <c r="Q10" i="4"/>
  <c r="P10" i="4"/>
  <c r="E10" i="4"/>
  <c r="U10" i="4" s="1"/>
  <c r="T9" i="4"/>
  <c r="S9" i="4"/>
  <c r="R9" i="4"/>
  <c r="Q9" i="4"/>
  <c r="P9" i="4"/>
  <c r="E9" i="4"/>
  <c r="U93" i="3"/>
  <c r="S93" i="3"/>
  <c r="R93" i="3"/>
  <c r="Q93" i="3"/>
  <c r="P93" i="3"/>
  <c r="E93" i="3"/>
  <c r="T93" i="3" s="1"/>
  <c r="S92" i="3"/>
  <c r="R92" i="3"/>
  <c r="Q92" i="3"/>
  <c r="P92" i="3"/>
  <c r="E92" i="3"/>
  <c r="U92" i="3" s="1"/>
  <c r="S91" i="3"/>
  <c r="R91" i="3"/>
  <c r="Q91" i="3"/>
  <c r="P91" i="3"/>
  <c r="E91" i="3"/>
  <c r="U91" i="3" s="1"/>
  <c r="S90" i="3"/>
  <c r="R90" i="3"/>
  <c r="Q90" i="3"/>
  <c r="P90" i="3"/>
  <c r="E90" i="3"/>
  <c r="U90" i="3" s="1"/>
  <c r="S89" i="3"/>
  <c r="R89" i="3"/>
  <c r="Q89" i="3"/>
  <c r="P89" i="3"/>
  <c r="E89" i="3"/>
  <c r="T89" i="3" s="1"/>
  <c r="S88" i="3"/>
  <c r="R88" i="3"/>
  <c r="Q88" i="3"/>
  <c r="P88" i="3"/>
  <c r="E88" i="3"/>
  <c r="U88" i="3" s="1"/>
  <c r="S87" i="3"/>
  <c r="R87" i="3"/>
  <c r="Q87" i="3"/>
  <c r="P87" i="3"/>
  <c r="E87" i="3"/>
  <c r="U87" i="3" s="1"/>
  <c r="T86" i="3"/>
  <c r="S86" i="3"/>
  <c r="R86" i="3"/>
  <c r="Q86" i="3"/>
  <c r="P86" i="3"/>
  <c r="E86" i="3"/>
  <c r="U86" i="3" s="1"/>
  <c r="W72" i="3"/>
  <c r="V72" i="3"/>
  <c r="O72" i="3"/>
  <c r="N72" i="3"/>
  <c r="M72" i="3"/>
  <c r="L72" i="3"/>
  <c r="K72" i="3"/>
  <c r="J72" i="3"/>
  <c r="I72" i="3"/>
  <c r="H72" i="3"/>
  <c r="G72" i="3"/>
  <c r="F72" i="3"/>
  <c r="C72" i="3"/>
  <c r="B72" i="3"/>
  <c r="W71" i="3"/>
  <c r="V71" i="3"/>
  <c r="O71" i="3"/>
  <c r="N71" i="3"/>
  <c r="M71" i="3"/>
  <c r="L71" i="3"/>
  <c r="K71" i="3"/>
  <c r="S71" i="3" s="1"/>
  <c r="J71" i="3"/>
  <c r="R71" i="3" s="1"/>
  <c r="I71" i="3"/>
  <c r="Q71" i="3" s="1"/>
  <c r="H71" i="3"/>
  <c r="G71" i="3"/>
  <c r="F71" i="3"/>
  <c r="C71" i="3"/>
  <c r="E71" i="3" s="1"/>
  <c r="B71" i="3"/>
  <c r="W70" i="3"/>
  <c r="V70" i="3"/>
  <c r="O70" i="3"/>
  <c r="N70" i="3"/>
  <c r="M70" i="3"/>
  <c r="L70" i="3"/>
  <c r="K70" i="3"/>
  <c r="S70" i="3" s="1"/>
  <c r="J70" i="3"/>
  <c r="R70" i="3" s="1"/>
  <c r="I70" i="3"/>
  <c r="H70" i="3"/>
  <c r="P70" i="3" s="1"/>
  <c r="G70" i="3"/>
  <c r="F70" i="3"/>
  <c r="C70" i="3"/>
  <c r="B70" i="3"/>
  <c r="E70" i="3" s="1"/>
  <c r="T69" i="3"/>
  <c r="S69" i="3"/>
  <c r="R69" i="3"/>
  <c r="Q69" i="3"/>
  <c r="P69" i="3"/>
  <c r="E69" i="3"/>
  <c r="U69" i="3" s="1"/>
  <c r="W67" i="3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W66" i="3"/>
  <c r="V66" i="3"/>
  <c r="O66" i="3"/>
  <c r="N66" i="3"/>
  <c r="M66" i="3"/>
  <c r="L66" i="3"/>
  <c r="K66" i="3"/>
  <c r="S66" i="3" s="1"/>
  <c r="J66" i="3"/>
  <c r="R66" i="3" s="1"/>
  <c r="I66" i="3"/>
  <c r="Q66" i="3" s="1"/>
  <c r="H66" i="3"/>
  <c r="G66" i="3"/>
  <c r="F66" i="3"/>
  <c r="C66" i="3"/>
  <c r="B66" i="3"/>
  <c r="S65" i="3"/>
  <c r="R65" i="3"/>
  <c r="Q65" i="3"/>
  <c r="P65" i="3"/>
  <c r="E65" i="3"/>
  <c r="U65" i="3" s="1"/>
  <c r="S64" i="3"/>
  <c r="R64" i="3"/>
  <c r="Q64" i="3"/>
  <c r="P64" i="3"/>
  <c r="E64" i="3"/>
  <c r="U64" i="3" s="1"/>
  <c r="S63" i="3"/>
  <c r="R63" i="3"/>
  <c r="Q63" i="3"/>
  <c r="P63" i="3"/>
  <c r="E63" i="3"/>
  <c r="T63" i="3" s="1"/>
  <c r="T62" i="3"/>
  <c r="S62" i="3"/>
  <c r="R62" i="3"/>
  <c r="Q62" i="3"/>
  <c r="P62" i="3"/>
  <c r="E62" i="3"/>
  <c r="U62" i="3" s="1"/>
  <c r="S61" i="3"/>
  <c r="R61" i="3"/>
  <c r="Q61" i="3"/>
  <c r="P61" i="3"/>
  <c r="E61" i="3"/>
  <c r="V59" i="3"/>
  <c r="O59" i="3"/>
  <c r="N59" i="3"/>
  <c r="M59" i="3"/>
  <c r="L59" i="3"/>
  <c r="K59" i="3"/>
  <c r="S59" i="3" s="1"/>
  <c r="J59" i="3"/>
  <c r="R59" i="3" s="1"/>
  <c r="I59" i="3"/>
  <c r="H59" i="3"/>
  <c r="G59" i="3"/>
  <c r="F59" i="3"/>
  <c r="C59" i="3"/>
  <c r="B59" i="3"/>
  <c r="S58" i="3"/>
  <c r="R58" i="3"/>
  <c r="Q58" i="3"/>
  <c r="P58" i="3"/>
  <c r="E58" i="3"/>
  <c r="U58" i="3" s="1"/>
  <c r="S57" i="3"/>
  <c r="R57" i="3"/>
  <c r="Q57" i="3"/>
  <c r="P57" i="3"/>
  <c r="E57" i="3"/>
  <c r="U57" i="3" s="1"/>
  <c r="S56" i="3"/>
  <c r="R56" i="3"/>
  <c r="Q56" i="3"/>
  <c r="P56" i="3"/>
  <c r="E56" i="3"/>
  <c r="U56" i="3" s="1"/>
  <c r="U55" i="3"/>
  <c r="S55" i="3"/>
  <c r="R55" i="3"/>
  <c r="Q55" i="3"/>
  <c r="P55" i="3"/>
  <c r="E55" i="3"/>
  <c r="T55" i="3" s="1"/>
  <c r="W53" i="3"/>
  <c r="V53" i="3"/>
  <c r="O53" i="3"/>
  <c r="N53" i="3"/>
  <c r="M53" i="3"/>
  <c r="L53" i="3"/>
  <c r="K53" i="3"/>
  <c r="S53" i="3" s="1"/>
  <c r="J53" i="3"/>
  <c r="R53" i="3" s="1"/>
  <c r="I53" i="3"/>
  <c r="H53" i="3"/>
  <c r="G53" i="3"/>
  <c r="F53" i="3"/>
  <c r="C53" i="3"/>
  <c r="B53" i="3"/>
  <c r="S52" i="3"/>
  <c r="R52" i="3"/>
  <c r="Q52" i="3"/>
  <c r="P52" i="3"/>
  <c r="E52" i="3"/>
  <c r="U52" i="3" s="1"/>
  <c r="T51" i="3"/>
  <c r="S51" i="3"/>
  <c r="R51" i="3"/>
  <c r="Q51" i="3"/>
  <c r="P51" i="3"/>
  <c r="E51" i="3"/>
  <c r="U51" i="3" s="1"/>
  <c r="U50" i="3"/>
  <c r="S50" i="3"/>
  <c r="R50" i="3"/>
  <c r="Q50" i="3"/>
  <c r="P50" i="3"/>
  <c r="E50" i="3"/>
  <c r="T50" i="3" s="1"/>
  <c r="T49" i="3"/>
  <c r="S49" i="3"/>
  <c r="R49" i="3"/>
  <c r="Q49" i="3"/>
  <c r="P49" i="3"/>
  <c r="E49" i="3"/>
  <c r="U49" i="3" s="1"/>
  <c r="S48" i="3"/>
  <c r="R48" i="3"/>
  <c r="Q48" i="3"/>
  <c r="P48" i="3"/>
  <c r="E48" i="3"/>
  <c r="U48" i="3" s="1"/>
  <c r="T47" i="3"/>
  <c r="S47" i="3"/>
  <c r="R47" i="3"/>
  <c r="Q47" i="3"/>
  <c r="P47" i="3"/>
  <c r="E47" i="3"/>
  <c r="U47" i="3" s="1"/>
  <c r="U46" i="3"/>
  <c r="S46" i="3"/>
  <c r="R46" i="3"/>
  <c r="Q46" i="3"/>
  <c r="P46" i="3"/>
  <c r="E46" i="3"/>
  <c r="T46" i="3" s="1"/>
  <c r="S45" i="3"/>
  <c r="R45" i="3"/>
  <c r="Q45" i="3"/>
  <c r="P45" i="3"/>
  <c r="E45" i="3"/>
  <c r="U45" i="3" s="1"/>
  <c r="S44" i="3"/>
  <c r="R44" i="3"/>
  <c r="Q44" i="3"/>
  <c r="P44" i="3"/>
  <c r="E44" i="3"/>
  <c r="U44" i="3" s="1"/>
  <c r="T43" i="3"/>
  <c r="S43" i="3"/>
  <c r="R43" i="3"/>
  <c r="Q43" i="3"/>
  <c r="P43" i="3"/>
  <c r="E43" i="3"/>
  <c r="U42" i="3"/>
  <c r="S42" i="3"/>
  <c r="R42" i="3"/>
  <c r="Q42" i="3"/>
  <c r="P42" i="3"/>
  <c r="E42" i="3"/>
  <c r="T42" i="3" s="1"/>
  <c r="W40" i="3"/>
  <c r="V40" i="3"/>
  <c r="O40" i="3"/>
  <c r="N40" i="3"/>
  <c r="M40" i="3"/>
  <c r="L40" i="3"/>
  <c r="K40" i="3"/>
  <c r="S40" i="3" s="1"/>
  <c r="J40" i="3"/>
  <c r="R40" i="3" s="1"/>
  <c r="I40" i="3"/>
  <c r="H40" i="3"/>
  <c r="G40" i="3"/>
  <c r="F40" i="3"/>
  <c r="C40" i="3"/>
  <c r="B40" i="3"/>
  <c r="E40" i="3" s="1"/>
  <c r="S39" i="3"/>
  <c r="R39" i="3"/>
  <c r="Q39" i="3"/>
  <c r="P39" i="3"/>
  <c r="E39" i="3"/>
  <c r="U39" i="3" s="1"/>
  <c r="S38" i="3"/>
  <c r="R38" i="3"/>
  <c r="Q38" i="3"/>
  <c r="P38" i="3"/>
  <c r="E38" i="3"/>
  <c r="U38" i="3" s="1"/>
  <c r="S37" i="3"/>
  <c r="R37" i="3"/>
  <c r="Q37" i="3"/>
  <c r="P37" i="3"/>
  <c r="E37" i="3"/>
  <c r="T37" i="3" s="1"/>
  <c r="S36" i="3"/>
  <c r="R36" i="3"/>
  <c r="Q36" i="3"/>
  <c r="P36" i="3"/>
  <c r="E36" i="3"/>
  <c r="U36" i="3" s="1"/>
  <c r="S35" i="3"/>
  <c r="R35" i="3"/>
  <c r="Q35" i="3"/>
  <c r="P35" i="3"/>
  <c r="E35" i="3"/>
  <c r="W33" i="3"/>
  <c r="V33" i="3"/>
  <c r="O33" i="3"/>
  <c r="N33" i="3"/>
  <c r="M33" i="3"/>
  <c r="L33" i="3"/>
  <c r="K33" i="3"/>
  <c r="J33" i="3"/>
  <c r="I33" i="3"/>
  <c r="H33" i="3"/>
  <c r="G33" i="3"/>
  <c r="F33" i="3"/>
  <c r="C33" i="3"/>
  <c r="B33" i="3"/>
  <c r="S32" i="3"/>
  <c r="R32" i="3"/>
  <c r="Q32" i="3"/>
  <c r="P32" i="3"/>
  <c r="E32" i="3"/>
  <c r="T32" i="3" s="1"/>
  <c r="W30" i="3"/>
  <c r="V30" i="3"/>
  <c r="O30" i="3"/>
  <c r="N30" i="3"/>
  <c r="M30" i="3"/>
  <c r="L30" i="3"/>
  <c r="K30" i="3"/>
  <c r="J30" i="3"/>
  <c r="R30" i="3" s="1"/>
  <c r="I30" i="3"/>
  <c r="Q30" i="3" s="1"/>
  <c r="H30" i="3"/>
  <c r="P30" i="3" s="1"/>
  <c r="G30" i="3"/>
  <c r="F30" i="3"/>
  <c r="C30" i="3"/>
  <c r="B30" i="3"/>
  <c r="E30" i="3" s="1"/>
  <c r="S29" i="3"/>
  <c r="R29" i="3"/>
  <c r="Q29" i="3"/>
  <c r="P29" i="3"/>
  <c r="E29" i="3"/>
  <c r="S28" i="3"/>
  <c r="R28" i="3"/>
  <c r="Q28" i="3"/>
  <c r="P28" i="3"/>
  <c r="E28" i="3"/>
  <c r="U28" i="3" s="1"/>
  <c r="U27" i="3"/>
  <c r="S27" i="3"/>
  <c r="R27" i="3"/>
  <c r="Q27" i="3"/>
  <c r="P27" i="3"/>
  <c r="E27" i="3"/>
  <c r="T27" i="3" s="1"/>
  <c r="T26" i="3"/>
  <c r="S26" i="3"/>
  <c r="R26" i="3"/>
  <c r="Q26" i="3"/>
  <c r="P26" i="3"/>
  <c r="E26" i="3"/>
  <c r="U26" i="3" s="1"/>
  <c r="W24" i="3"/>
  <c r="V24" i="3"/>
  <c r="O24" i="3"/>
  <c r="N24" i="3"/>
  <c r="M24" i="3"/>
  <c r="L24" i="3"/>
  <c r="K24" i="3"/>
  <c r="S24" i="3" s="1"/>
  <c r="J24" i="3"/>
  <c r="R24" i="3" s="1"/>
  <c r="I24" i="3"/>
  <c r="H24" i="3"/>
  <c r="G24" i="3"/>
  <c r="F24" i="3"/>
  <c r="C24" i="3"/>
  <c r="B24" i="3"/>
  <c r="S23" i="3"/>
  <c r="R23" i="3"/>
  <c r="Q23" i="3"/>
  <c r="P23" i="3"/>
  <c r="E23" i="3"/>
  <c r="U23" i="3" s="1"/>
  <c r="U22" i="3"/>
  <c r="S22" i="3"/>
  <c r="R22" i="3"/>
  <c r="Q22" i="3"/>
  <c r="P22" i="3"/>
  <c r="E22" i="3"/>
  <c r="T22" i="3" s="1"/>
  <c r="T21" i="3"/>
  <c r="S21" i="3"/>
  <c r="R21" i="3"/>
  <c r="Q21" i="3"/>
  <c r="P21" i="3"/>
  <c r="E21" i="3"/>
  <c r="U21" i="3" s="1"/>
  <c r="S20" i="3"/>
  <c r="R20" i="3"/>
  <c r="Q20" i="3"/>
  <c r="P20" i="3"/>
  <c r="E20" i="3"/>
  <c r="U20" i="3" s="1"/>
  <c r="S19" i="3"/>
  <c r="R19" i="3"/>
  <c r="Q19" i="3"/>
  <c r="P19" i="3"/>
  <c r="T19" i="3" s="1"/>
  <c r="E19" i="3"/>
  <c r="U19" i="3" s="1"/>
  <c r="U18" i="3"/>
  <c r="S18" i="3"/>
  <c r="R18" i="3"/>
  <c r="Q18" i="3"/>
  <c r="P18" i="3"/>
  <c r="E18" i="3"/>
  <c r="T18" i="3" s="1"/>
  <c r="W16" i="3"/>
  <c r="V16" i="3"/>
  <c r="O16" i="3"/>
  <c r="N16" i="3"/>
  <c r="M16" i="3"/>
  <c r="L16" i="3"/>
  <c r="K16" i="3"/>
  <c r="J16" i="3"/>
  <c r="I16" i="3"/>
  <c r="H16" i="3"/>
  <c r="G16" i="3"/>
  <c r="F16" i="3"/>
  <c r="C16" i="3"/>
  <c r="B16" i="3"/>
  <c r="S15" i="3"/>
  <c r="R15" i="3"/>
  <c r="Q15" i="3"/>
  <c r="P15" i="3"/>
  <c r="E15" i="3"/>
  <c r="U15" i="3" s="1"/>
  <c r="T14" i="3"/>
  <c r="S14" i="3"/>
  <c r="R14" i="3"/>
  <c r="Q14" i="3"/>
  <c r="P14" i="3"/>
  <c r="E14" i="3"/>
  <c r="U14" i="3" s="1"/>
  <c r="U13" i="3"/>
  <c r="S13" i="3"/>
  <c r="R13" i="3"/>
  <c r="Q13" i="3"/>
  <c r="P13" i="3"/>
  <c r="E13" i="3"/>
  <c r="T13" i="3" s="1"/>
  <c r="S12" i="3"/>
  <c r="R12" i="3"/>
  <c r="Q12" i="3"/>
  <c r="P12" i="3"/>
  <c r="E12" i="3"/>
  <c r="U12" i="3" s="1"/>
  <c r="S11" i="3"/>
  <c r="R11" i="3"/>
  <c r="Q11" i="3"/>
  <c r="P11" i="3"/>
  <c r="E11" i="3"/>
  <c r="U11" i="3" s="1"/>
  <c r="S10" i="3"/>
  <c r="R10" i="3"/>
  <c r="Q10" i="3"/>
  <c r="P10" i="3"/>
  <c r="T10" i="3" s="1"/>
  <c r="E10" i="3"/>
  <c r="S9" i="3"/>
  <c r="R9" i="3"/>
  <c r="Q9" i="3"/>
  <c r="P9" i="3"/>
  <c r="E9" i="3"/>
  <c r="U9" i="3" s="1"/>
  <c r="S93" i="2"/>
  <c r="R93" i="2"/>
  <c r="Q93" i="2"/>
  <c r="P93" i="2"/>
  <c r="E93" i="2"/>
  <c r="U93" i="2" s="1"/>
  <c r="S92" i="2"/>
  <c r="R92" i="2"/>
  <c r="Q92" i="2"/>
  <c r="P92" i="2"/>
  <c r="E92" i="2"/>
  <c r="U92" i="2" s="1"/>
  <c r="S91" i="2"/>
  <c r="R91" i="2"/>
  <c r="Q91" i="2"/>
  <c r="P91" i="2"/>
  <c r="E91" i="2"/>
  <c r="U91" i="2" s="1"/>
  <c r="S90" i="2"/>
  <c r="R90" i="2"/>
  <c r="Q90" i="2"/>
  <c r="P90" i="2"/>
  <c r="E90" i="2"/>
  <c r="T90" i="2" s="1"/>
  <c r="T89" i="2"/>
  <c r="S89" i="2"/>
  <c r="R89" i="2"/>
  <c r="Q89" i="2"/>
  <c r="P89" i="2"/>
  <c r="E89" i="2"/>
  <c r="U89" i="2" s="1"/>
  <c r="S88" i="2"/>
  <c r="R88" i="2"/>
  <c r="Q88" i="2"/>
  <c r="P88" i="2"/>
  <c r="E88" i="2"/>
  <c r="U88" i="2" s="1"/>
  <c r="S87" i="2"/>
  <c r="R87" i="2"/>
  <c r="Q87" i="2"/>
  <c r="P87" i="2"/>
  <c r="E87" i="2"/>
  <c r="U87" i="2" s="1"/>
  <c r="S86" i="2"/>
  <c r="R86" i="2"/>
  <c r="Q86" i="2"/>
  <c r="P86" i="2"/>
  <c r="E86" i="2"/>
  <c r="T86" i="2" s="1"/>
  <c r="W72" i="2"/>
  <c r="V72" i="2"/>
  <c r="O72" i="2"/>
  <c r="N72" i="2"/>
  <c r="M72" i="2"/>
  <c r="L72" i="2"/>
  <c r="K72" i="2"/>
  <c r="S72" i="2" s="1"/>
  <c r="J72" i="2"/>
  <c r="R72" i="2" s="1"/>
  <c r="I72" i="2"/>
  <c r="H72" i="2"/>
  <c r="G72" i="2"/>
  <c r="F72" i="2"/>
  <c r="C72" i="2"/>
  <c r="B72" i="2"/>
  <c r="W71" i="2"/>
  <c r="V71" i="2"/>
  <c r="O71" i="2"/>
  <c r="N71" i="2"/>
  <c r="M71" i="2"/>
  <c r="L71" i="2"/>
  <c r="K71" i="2"/>
  <c r="S71" i="2" s="1"/>
  <c r="J71" i="2"/>
  <c r="R71" i="2" s="1"/>
  <c r="I71" i="2"/>
  <c r="H71" i="2"/>
  <c r="P71" i="2" s="1"/>
  <c r="G71" i="2"/>
  <c r="F71" i="2"/>
  <c r="C71" i="2"/>
  <c r="B71" i="2"/>
  <c r="E71" i="2" s="1"/>
  <c r="W70" i="2"/>
  <c r="V70" i="2"/>
  <c r="O70" i="2"/>
  <c r="N70" i="2"/>
  <c r="M70" i="2"/>
  <c r="L70" i="2"/>
  <c r="K70" i="2"/>
  <c r="S70" i="2" s="1"/>
  <c r="J70" i="2"/>
  <c r="R70" i="2" s="1"/>
  <c r="I70" i="2"/>
  <c r="H70" i="2"/>
  <c r="G70" i="2"/>
  <c r="F70" i="2"/>
  <c r="C70" i="2"/>
  <c r="E70" i="2" s="1"/>
  <c r="B70" i="2"/>
  <c r="S69" i="2"/>
  <c r="R69" i="2"/>
  <c r="Q69" i="2"/>
  <c r="P69" i="2"/>
  <c r="E69" i="2"/>
  <c r="T69" i="2" s="1"/>
  <c r="W67" i="2"/>
  <c r="V67" i="2"/>
  <c r="O67" i="2"/>
  <c r="N67" i="2"/>
  <c r="M67" i="2"/>
  <c r="L67" i="2"/>
  <c r="K67" i="2"/>
  <c r="S67" i="2" s="1"/>
  <c r="J67" i="2"/>
  <c r="R67" i="2" s="1"/>
  <c r="I67" i="2"/>
  <c r="H67" i="2"/>
  <c r="G67" i="2"/>
  <c r="F67" i="2"/>
  <c r="C67" i="2"/>
  <c r="B67" i="2"/>
  <c r="W66" i="2"/>
  <c r="V66" i="2"/>
  <c r="O66" i="2"/>
  <c r="N66" i="2"/>
  <c r="M66" i="2"/>
  <c r="L66" i="2"/>
  <c r="K66" i="2"/>
  <c r="S66" i="2" s="1"/>
  <c r="J66" i="2"/>
  <c r="R66" i="2" s="1"/>
  <c r="I66" i="2"/>
  <c r="H66" i="2"/>
  <c r="P66" i="2" s="1"/>
  <c r="G66" i="2"/>
  <c r="F66" i="2"/>
  <c r="C66" i="2"/>
  <c r="B66" i="2"/>
  <c r="S65" i="2"/>
  <c r="R65" i="2"/>
  <c r="Q65" i="2"/>
  <c r="P65" i="2"/>
  <c r="E65" i="2"/>
  <c r="S64" i="2"/>
  <c r="R64" i="2"/>
  <c r="Q64" i="2"/>
  <c r="P64" i="2"/>
  <c r="E64" i="2"/>
  <c r="T64" i="2" s="1"/>
  <c r="T63" i="2"/>
  <c r="S63" i="2"/>
  <c r="R63" i="2"/>
  <c r="Q63" i="2"/>
  <c r="P63" i="2"/>
  <c r="E63" i="2"/>
  <c r="U63" i="2" s="1"/>
  <c r="S62" i="2"/>
  <c r="R62" i="2"/>
  <c r="Q62" i="2"/>
  <c r="P62" i="2"/>
  <c r="E62" i="2"/>
  <c r="U62" i="2" s="1"/>
  <c r="S61" i="2"/>
  <c r="R61" i="2"/>
  <c r="Q61" i="2"/>
  <c r="P61" i="2"/>
  <c r="E61" i="2"/>
  <c r="T61" i="2" s="1"/>
  <c r="V59" i="2"/>
  <c r="O59" i="2"/>
  <c r="N59" i="2"/>
  <c r="M59" i="2"/>
  <c r="L59" i="2"/>
  <c r="K59" i="2"/>
  <c r="S59" i="2" s="1"/>
  <c r="J59" i="2"/>
  <c r="R59" i="2" s="1"/>
  <c r="I59" i="2"/>
  <c r="H59" i="2"/>
  <c r="G59" i="2"/>
  <c r="F59" i="2"/>
  <c r="C59" i="2"/>
  <c r="B59" i="2"/>
  <c r="S58" i="2"/>
  <c r="R58" i="2"/>
  <c r="Q58" i="2"/>
  <c r="P58" i="2"/>
  <c r="E58" i="2"/>
  <c r="U58" i="2" s="1"/>
  <c r="S57" i="2"/>
  <c r="R57" i="2"/>
  <c r="Q57" i="2"/>
  <c r="P57" i="2"/>
  <c r="E57" i="2"/>
  <c r="T57" i="2" s="1"/>
  <c r="S56" i="2"/>
  <c r="R56" i="2"/>
  <c r="Q56" i="2"/>
  <c r="P56" i="2"/>
  <c r="E56" i="2"/>
  <c r="T56" i="2" s="1"/>
  <c r="T55" i="2"/>
  <c r="S55" i="2"/>
  <c r="R55" i="2"/>
  <c r="Q55" i="2"/>
  <c r="P55" i="2"/>
  <c r="E55" i="2"/>
  <c r="U55" i="2" s="1"/>
  <c r="W53" i="2"/>
  <c r="V53" i="2"/>
  <c r="O53" i="2"/>
  <c r="N53" i="2"/>
  <c r="M53" i="2"/>
  <c r="L53" i="2"/>
  <c r="K53" i="2"/>
  <c r="S53" i="2" s="1"/>
  <c r="J53" i="2"/>
  <c r="R53" i="2" s="1"/>
  <c r="I53" i="2"/>
  <c r="H53" i="2"/>
  <c r="G53" i="2"/>
  <c r="F53" i="2"/>
  <c r="C53" i="2"/>
  <c r="B53" i="2"/>
  <c r="E53" i="2" s="1"/>
  <c r="T52" i="2"/>
  <c r="S52" i="2"/>
  <c r="R52" i="2"/>
  <c r="Q52" i="2"/>
  <c r="P52" i="2"/>
  <c r="E52" i="2"/>
  <c r="U52" i="2" s="1"/>
  <c r="S51" i="2"/>
  <c r="R51" i="2"/>
  <c r="Q51" i="2"/>
  <c r="P51" i="2"/>
  <c r="E51" i="2"/>
  <c r="T51" i="2" s="1"/>
  <c r="T50" i="2"/>
  <c r="S50" i="2"/>
  <c r="R50" i="2"/>
  <c r="Q50" i="2"/>
  <c r="P50" i="2"/>
  <c r="E50" i="2"/>
  <c r="U50" i="2" s="1"/>
  <c r="S49" i="2"/>
  <c r="R49" i="2"/>
  <c r="Q49" i="2"/>
  <c r="P49" i="2"/>
  <c r="E49" i="2"/>
  <c r="U49" i="2" s="1"/>
  <c r="T48" i="2"/>
  <c r="S48" i="2"/>
  <c r="R48" i="2"/>
  <c r="Q48" i="2"/>
  <c r="P48" i="2"/>
  <c r="E48" i="2"/>
  <c r="U48" i="2" s="1"/>
  <c r="S47" i="2"/>
  <c r="R47" i="2"/>
  <c r="Q47" i="2"/>
  <c r="P47" i="2"/>
  <c r="E47" i="2"/>
  <c r="T47" i="2" s="1"/>
  <c r="T46" i="2"/>
  <c r="S46" i="2"/>
  <c r="R46" i="2"/>
  <c r="Q46" i="2"/>
  <c r="P46" i="2"/>
  <c r="E46" i="2"/>
  <c r="U46" i="2" s="1"/>
  <c r="S45" i="2"/>
  <c r="R45" i="2"/>
  <c r="Q45" i="2"/>
  <c r="P45" i="2"/>
  <c r="E45" i="2"/>
  <c r="U45" i="2" s="1"/>
  <c r="T44" i="2"/>
  <c r="S44" i="2"/>
  <c r="R44" i="2"/>
  <c r="Q44" i="2"/>
  <c r="P44" i="2"/>
  <c r="E44" i="2"/>
  <c r="U44" i="2" s="1"/>
  <c r="S43" i="2"/>
  <c r="R43" i="2"/>
  <c r="Q43" i="2"/>
  <c r="P43" i="2"/>
  <c r="E43" i="2"/>
  <c r="U43" i="2" s="1"/>
  <c r="T42" i="2"/>
  <c r="S42" i="2"/>
  <c r="R42" i="2"/>
  <c r="Q42" i="2"/>
  <c r="P42" i="2"/>
  <c r="E42" i="2"/>
  <c r="U42" i="2" s="1"/>
  <c r="W40" i="2"/>
  <c r="V40" i="2"/>
  <c r="O40" i="2"/>
  <c r="N40" i="2"/>
  <c r="M40" i="2"/>
  <c r="L40" i="2"/>
  <c r="K40" i="2"/>
  <c r="S40" i="2" s="1"/>
  <c r="J40" i="2"/>
  <c r="R40" i="2" s="1"/>
  <c r="I40" i="2"/>
  <c r="H40" i="2"/>
  <c r="P40" i="2" s="1"/>
  <c r="G40" i="2"/>
  <c r="F40" i="2"/>
  <c r="C40" i="2"/>
  <c r="B40" i="2"/>
  <c r="U39" i="2"/>
  <c r="T39" i="2"/>
  <c r="S39" i="2"/>
  <c r="R39" i="2"/>
  <c r="Q39" i="2"/>
  <c r="P39" i="2"/>
  <c r="E39" i="2"/>
  <c r="S38" i="2"/>
  <c r="R38" i="2"/>
  <c r="Q38" i="2"/>
  <c r="P38" i="2"/>
  <c r="E38" i="2"/>
  <c r="T38" i="2" s="1"/>
  <c r="S37" i="2"/>
  <c r="R37" i="2"/>
  <c r="Q37" i="2"/>
  <c r="P37" i="2"/>
  <c r="E37" i="2"/>
  <c r="U37" i="2" s="1"/>
  <c r="S36" i="2"/>
  <c r="R36" i="2"/>
  <c r="Q36" i="2"/>
  <c r="P36" i="2"/>
  <c r="E36" i="2"/>
  <c r="U35" i="2"/>
  <c r="T35" i="2"/>
  <c r="S35" i="2"/>
  <c r="R35" i="2"/>
  <c r="Q35" i="2"/>
  <c r="P35" i="2"/>
  <c r="E35" i="2"/>
  <c r="W33" i="2"/>
  <c r="V33" i="2"/>
  <c r="O33" i="2"/>
  <c r="N33" i="2"/>
  <c r="M33" i="2"/>
  <c r="L33" i="2"/>
  <c r="K33" i="2"/>
  <c r="J33" i="2"/>
  <c r="I33" i="2"/>
  <c r="H33" i="2"/>
  <c r="G33" i="2"/>
  <c r="F33" i="2"/>
  <c r="C33" i="2"/>
  <c r="E33" i="2" s="1"/>
  <c r="B33" i="2"/>
  <c r="S32" i="2"/>
  <c r="R32" i="2"/>
  <c r="Q32" i="2"/>
  <c r="P32" i="2"/>
  <c r="T32" i="2" s="1"/>
  <c r="E32" i="2"/>
  <c r="U32" i="2" s="1"/>
  <c r="W30" i="2"/>
  <c r="V30" i="2"/>
  <c r="O30" i="2"/>
  <c r="N30" i="2"/>
  <c r="M30" i="2"/>
  <c r="L30" i="2"/>
  <c r="K30" i="2"/>
  <c r="S30" i="2" s="1"/>
  <c r="J30" i="2"/>
  <c r="R30" i="2" s="1"/>
  <c r="I30" i="2"/>
  <c r="Q30" i="2" s="1"/>
  <c r="H30" i="2"/>
  <c r="P30" i="2" s="1"/>
  <c r="G30" i="2"/>
  <c r="F30" i="2"/>
  <c r="C30" i="2"/>
  <c r="B30" i="2"/>
  <c r="E30" i="2" s="1"/>
  <c r="U29" i="2"/>
  <c r="T29" i="2"/>
  <c r="S29" i="2"/>
  <c r="R29" i="2"/>
  <c r="Q29" i="2"/>
  <c r="P29" i="2"/>
  <c r="E29" i="2"/>
  <c r="U28" i="2"/>
  <c r="S28" i="2"/>
  <c r="R28" i="2"/>
  <c r="Q28" i="2"/>
  <c r="P28" i="2"/>
  <c r="E28" i="2"/>
  <c r="T28" i="2" s="1"/>
  <c r="S27" i="2"/>
  <c r="R27" i="2"/>
  <c r="Q27" i="2"/>
  <c r="P27" i="2"/>
  <c r="E27" i="2"/>
  <c r="U27" i="2" s="1"/>
  <c r="S26" i="2"/>
  <c r="R26" i="2"/>
  <c r="Q26" i="2"/>
  <c r="P26" i="2"/>
  <c r="E26" i="2"/>
  <c r="U26" i="2" s="1"/>
  <c r="W24" i="2"/>
  <c r="V24" i="2"/>
  <c r="O24" i="2"/>
  <c r="N24" i="2"/>
  <c r="M24" i="2"/>
  <c r="L24" i="2"/>
  <c r="K24" i="2"/>
  <c r="S24" i="2" s="1"/>
  <c r="J24" i="2"/>
  <c r="R24" i="2" s="1"/>
  <c r="I24" i="2"/>
  <c r="H24" i="2"/>
  <c r="G24" i="2"/>
  <c r="F24" i="2"/>
  <c r="C24" i="2"/>
  <c r="B24" i="2"/>
  <c r="S23" i="2"/>
  <c r="R23" i="2"/>
  <c r="Q23" i="2"/>
  <c r="P23" i="2"/>
  <c r="E23" i="2"/>
  <c r="T23" i="2" s="1"/>
  <c r="S22" i="2"/>
  <c r="R22" i="2"/>
  <c r="Q22" i="2"/>
  <c r="P22" i="2"/>
  <c r="E22" i="2"/>
  <c r="U22" i="2" s="1"/>
  <c r="S21" i="2"/>
  <c r="R21" i="2"/>
  <c r="Q21" i="2"/>
  <c r="P21" i="2"/>
  <c r="E21" i="2"/>
  <c r="U21" i="2" s="1"/>
  <c r="U20" i="2"/>
  <c r="T20" i="2"/>
  <c r="S20" i="2"/>
  <c r="R20" i="2"/>
  <c r="Q20" i="2"/>
  <c r="P20" i="2"/>
  <c r="E20" i="2"/>
  <c r="S19" i="2"/>
  <c r="R19" i="2"/>
  <c r="Q19" i="2"/>
  <c r="P19" i="2"/>
  <c r="E19" i="2"/>
  <c r="T19" i="2" s="1"/>
  <c r="S18" i="2"/>
  <c r="R18" i="2"/>
  <c r="Q18" i="2"/>
  <c r="P18" i="2"/>
  <c r="E18" i="2"/>
  <c r="U18" i="2" s="1"/>
  <c r="W16" i="2"/>
  <c r="V16" i="2"/>
  <c r="O16" i="2"/>
  <c r="N16" i="2"/>
  <c r="M16" i="2"/>
  <c r="L16" i="2"/>
  <c r="K16" i="2"/>
  <c r="S16" i="2" s="1"/>
  <c r="J16" i="2"/>
  <c r="R16" i="2" s="1"/>
  <c r="I16" i="2"/>
  <c r="Q16" i="2" s="1"/>
  <c r="H16" i="2"/>
  <c r="P16" i="2" s="1"/>
  <c r="G16" i="2"/>
  <c r="F16" i="2"/>
  <c r="C16" i="2"/>
  <c r="B16" i="2"/>
  <c r="E16" i="2" s="1"/>
  <c r="U15" i="2"/>
  <c r="T15" i="2"/>
  <c r="S15" i="2"/>
  <c r="R15" i="2"/>
  <c r="Q15" i="2"/>
  <c r="P15" i="2"/>
  <c r="E15" i="2"/>
  <c r="S14" i="2"/>
  <c r="R14" i="2"/>
  <c r="Q14" i="2"/>
  <c r="P14" i="2"/>
  <c r="E14" i="2"/>
  <c r="T14" i="2" s="1"/>
  <c r="S13" i="2"/>
  <c r="R13" i="2"/>
  <c r="Q13" i="2"/>
  <c r="P13" i="2"/>
  <c r="E13" i="2"/>
  <c r="U13" i="2" s="1"/>
  <c r="S12" i="2"/>
  <c r="R12" i="2"/>
  <c r="Q12" i="2"/>
  <c r="P12" i="2"/>
  <c r="E12" i="2"/>
  <c r="U12" i="2" s="1"/>
  <c r="S11" i="2"/>
  <c r="R11" i="2"/>
  <c r="Q11" i="2"/>
  <c r="P11" i="2"/>
  <c r="E11" i="2"/>
  <c r="S10" i="2"/>
  <c r="R10" i="2"/>
  <c r="Q10" i="2"/>
  <c r="P10" i="2"/>
  <c r="E10" i="2"/>
  <c r="T10" i="2" s="1"/>
  <c r="T9" i="2"/>
  <c r="S9" i="2"/>
  <c r="R9" i="2"/>
  <c r="Q9" i="2"/>
  <c r="P9" i="2"/>
  <c r="E9" i="2"/>
  <c r="S93" i="1"/>
  <c r="R93" i="1"/>
  <c r="Q93" i="1"/>
  <c r="P93" i="1"/>
  <c r="E93" i="1"/>
  <c r="U93" i="1" s="1"/>
  <c r="U92" i="1"/>
  <c r="S92" i="1"/>
  <c r="R92" i="1"/>
  <c r="Q92" i="1"/>
  <c r="P92" i="1"/>
  <c r="E92" i="1"/>
  <c r="T92" i="1" s="1"/>
  <c r="U91" i="1"/>
  <c r="S91" i="1"/>
  <c r="R91" i="1"/>
  <c r="Q91" i="1"/>
  <c r="P91" i="1"/>
  <c r="E91" i="1"/>
  <c r="T91" i="1" s="1"/>
  <c r="T90" i="1"/>
  <c r="S90" i="1"/>
  <c r="R90" i="1"/>
  <c r="Q90" i="1"/>
  <c r="P90" i="1"/>
  <c r="E90" i="1"/>
  <c r="U90" i="1" s="1"/>
  <c r="S89" i="1"/>
  <c r="R89" i="1"/>
  <c r="Q89" i="1"/>
  <c r="P89" i="1"/>
  <c r="E89" i="1"/>
  <c r="U89" i="1" s="1"/>
  <c r="U88" i="1"/>
  <c r="S88" i="1"/>
  <c r="R88" i="1"/>
  <c r="Q88" i="1"/>
  <c r="P88" i="1"/>
  <c r="E88" i="1"/>
  <c r="T88" i="1" s="1"/>
  <c r="U87" i="1"/>
  <c r="S87" i="1"/>
  <c r="R87" i="1"/>
  <c r="Q87" i="1"/>
  <c r="P87" i="1"/>
  <c r="E87" i="1"/>
  <c r="T87" i="1" s="1"/>
  <c r="T86" i="1"/>
  <c r="S86" i="1"/>
  <c r="R86" i="1"/>
  <c r="Q86" i="1"/>
  <c r="P86" i="1"/>
  <c r="E86" i="1"/>
  <c r="U86" i="1" s="1"/>
  <c r="W72" i="1"/>
  <c r="V72" i="1"/>
  <c r="O72" i="1"/>
  <c r="N72" i="1"/>
  <c r="M72" i="1"/>
  <c r="L72" i="1"/>
  <c r="K72" i="1"/>
  <c r="J72" i="1"/>
  <c r="I72" i="1"/>
  <c r="H72" i="1"/>
  <c r="G72" i="1"/>
  <c r="F72" i="1"/>
  <c r="C72" i="1"/>
  <c r="B72" i="1"/>
  <c r="E72" i="1" s="1"/>
  <c r="W71" i="1"/>
  <c r="V71" i="1"/>
  <c r="O71" i="1"/>
  <c r="N71" i="1"/>
  <c r="M71" i="1"/>
  <c r="L71" i="1"/>
  <c r="K71" i="1"/>
  <c r="S71" i="1" s="1"/>
  <c r="J71" i="1"/>
  <c r="R71" i="1" s="1"/>
  <c r="I71" i="1"/>
  <c r="H71" i="1"/>
  <c r="G71" i="1"/>
  <c r="F71" i="1"/>
  <c r="C71" i="1"/>
  <c r="E71" i="1" s="1"/>
  <c r="B71" i="1"/>
  <c r="W70" i="1"/>
  <c r="V70" i="1"/>
  <c r="O70" i="1"/>
  <c r="N70" i="1"/>
  <c r="M70" i="1"/>
  <c r="L70" i="1"/>
  <c r="K70" i="1"/>
  <c r="S70" i="1" s="1"/>
  <c r="J70" i="1"/>
  <c r="R70" i="1" s="1"/>
  <c r="I70" i="1"/>
  <c r="Q70" i="1" s="1"/>
  <c r="H70" i="1"/>
  <c r="P70" i="1" s="1"/>
  <c r="G70" i="1"/>
  <c r="F70" i="1"/>
  <c r="C70" i="1"/>
  <c r="B70" i="1"/>
  <c r="E70" i="1" s="1"/>
  <c r="S69" i="1"/>
  <c r="R69" i="1"/>
  <c r="Q69" i="1"/>
  <c r="P69" i="1"/>
  <c r="T69" i="1" s="1"/>
  <c r="E69" i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E67" i="1" s="1"/>
  <c r="W66" i="1"/>
  <c r="V66" i="1"/>
  <c r="O66" i="1"/>
  <c r="N66" i="1"/>
  <c r="M66" i="1"/>
  <c r="L66" i="1"/>
  <c r="K66" i="1"/>
  <c r="S66" i="1" s="1"/>
  <c r="J66" i="1"/>
  <c r="R66" i="1" s="1"/>
  <c r="I66" i="1"/>
  <c r="H66" i="1"/>
  <c r="G66" i="1"/>
  <c r="F66" i="1"/>
  <c r="C66" i="1"/>
  <c r="E66" i="1" s="1"/>
  <c r="B66" i="1"/>
  <c r="S65" i="1"/>
  <c r="R65" i="1"/>
  <c r="Q65" i="1"/>
  <c r="U65" i="1" s="1"/>
  <c r="P65" i="1"/>
  <c r="E65" i="1"/>
  <c r="T65" i="1" s="1"/>
  <c r="S64" i="1"/>
  <c r="R64" i="1"/>
  <c r="Q64" i="1"/>
  <c r="P64" i="1"/>
  <c r="E64" i="1"/>
  <c r="U64" i="1" s="1"/>
  <c r="S63" i="1"/>
  <c r="R63" i="1"/>
  <c r="Q63" i="1"/>
  <c r="P63" i="1"/>
  <c r="E63" i="1"/>
  <c r="U63" i="1" s="1"/>
  <c r="T62" i="1"/>
  <c r="S62" i="1"/>
  <c r="R62" i="1"/>
  <c r="Q62" i="1"/>
  <c r="P62" i="1"/>
  <c r="E62" i="1"/>
  <c r="U62" i="1" s="1"/>
  <c r="U61" i="1"/>
  <c r="S61" i="1"/>
  <c r="R61" i="1"/>
  <c r="Q61" i="1"/>
  <c r="P61" i="1"/>
  <c r="E61" i="1"/>
  <c r="V59" i="1"/>
  <c r="O59" i="1"/>
  <c r="N59" i="1"/>
  <c r="M59" i="1"/>
  <c r="L59" i="1"/>
  <c r="K59" i="1"/>
  <c r="S59" i="1" s="1"/>
  <c r="J59" i="1"/>
  <c r="R59" i="1" s="1"/>
  <c r="I59" i="1"/>
  <c r="H59" i="1"/>
  <c r="G59" i="1"/>
  <c r="F59" i="1"/>
  <c r="C59" i="1"/>
  <c r="B59" i="1"/>
  <c r="E59" i="1" s="1"/>
  <c r="S58" i="1"/>
  <c r="R58" i="1"/>
  <c r="Q58" i="1"/>
  <c r="P58" i="1"/>
  <c r="E58" i="1"/>
  <c r="U58" i="1" s="1"/>
  <c r="S57" i="1"/>
  <c r="R57" i="1"/>
  <c r="Q57" i="1"/>
  <c r="P57" i="1"/>
  <c r="E57" i="1"/>
  <c r="T57" i="1" s="1"/>
  <c r="S56" i="1"/>
  <c r="R56" i="1"/>
  <c r="Q56" i="1"/>
  <c r="P56" i="1"/>
  <c r="E56" i="1"/>
  <c r="U56" i="1" s="1"/>
  <c r="S55" i="1"/>
  <c r="R55" i="1"/>
  <c r="Q55" i="1"/>
  <c r="P55" i="1"/>
  <c r="E55" i="1"/>
  <c r="U55" i="1" s="1"/>
  <c r="W53" i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S52" i="1"/>
  <c r="R52" i="1"/>
  <c r="Q52" i="1"/>
  <c r="P52" i="1"/>
  <c r="E52" i="1"/>
  <c r="T52" i="1" s="1"/>
  <c r="S51" i="1"/>
  <c r="R51" i="1"/>
  <c r="Q51" i="1"/>
  <c r="P51" i="1"/>
  <c r="T51" i="1" s="1"/>
  <c r="E51" i="1"/>
  <c r="U51" i="1" s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T48" i="1" s="1"/>
  <c r="S47" i="1"/>
  <c r="R47" i="1"/>
  <c r="Q47" i="1"/>
  <c r="P47" i="1"/>
  <c r="E47" i="1"/>
  <c r="U47" i="1" s="1"/>
  <c r="S46" i="1"/>
  <c r="R46" i="1"/>
  <c r="Q46" i="1"/>
  <c r="P46" i="1"/>
  <c r="E46" i="1"/>
  <c r="U46" i="1" s="1"/>
  <c r="S45" i="1"/>
  <c r="R45" i="1"/>
  <c r="Q45" i="1"/>
  <c r="P45" i="1"/>
  <c r="E45" i="1"/>
  <c r="U45" i="1" s="1"/>
  <c r="S44" i="1"/>
  <c r="R44" i="1"/>
  <c r="Q44" i="1"/>
  <c r="U44" i="1" s="1"/>
  <c r="P44" i="1"/>
  <c r="E44" i="1"/>
  <c r="S43" i="1"/>
  <c r="R43" i="1"/>
  <c r="Q43" i="1"/>
  <c r="P43" i="1"/>
  <c r="E43" i="1"/>
  <c r="S42" i="1"/>
  <c r="R42" i="1"/>
  <c r="Q42" i="1"/>
  <c r="P42" i="1"/>
  <c r="E42" i="1"/>
  <c r="U42" i="1" s="1"/>
  <c r="W40" i="1"/>
  <c r="V40" i="1"/>
  <c r="O40" i="1"/>
  <c r="N40" i="1"/>
  <c r="M40" i="1"/>
  <c r="L40" i="1"/>
  <c r="K40" i="1"/>
  <c r="J40" i="1"/>
  <c r="R40" i="1" s="1"/>
  <c r="I40" i="1"/>
  <c r="H40" i="1"/>
  <c r="P40" i="1" s="1"/>
  <c r="G40" i="1"/>
  <c r="F40" i="1"/>
  <c r="C40" i="1"/>
  <c r="B40" i="1"/>
  <c r="S39" i="1"/>
  <c r="R39" i="1"/>
  <c r="Q39" i="1"/>
  <c r="P39" i="1"/>
  <c r="E39" i="1"/>
  <c r="T39" i="1" s="1"/>
  <c r="S38" i="1"/>
  <c r="R38" i="1"/>
  <c r="Q38" i="1"/>
  <c r="P38" i="1"/>
  <c r="E38" i="1"/>
  <c r="U38" i="1" s="1"/>
  <c r="S37" i="1"/>
  <c r="R37" i="1"/>
  <c r="Q37" i="1"/>
  <c r="P37" i="1"/>
  <c r="E37" i="1"/>
  <c r="U37" i="1" s="1"/>
  <c r="S36" i="1"/>
  <c r="R36" i="1"/>
  <c r="Q36" i="1"/>
  <c r="P36" i="1"/>
  <c r="E36" i="1"/>
  <c r="U36" i="1" s="1"/>
  <c r="S35" i="1"/>
  <c r="R35" i="1"/>
  <c r="Q35" i="1"/>
  <c r="P35" i="1"/>
  <c r="E35" i="1"/>
  <c r="W33" i="1"/>
  <c r="V33" i="1"/>
  <c r="O33" i="1"/>
  <c r="N33" i="1"/>
  <c r="M33" i="1"/>
  <c r="L33" i="1"/>
  <c r="K33" i="1"/>
  <c r="J33" i="1"/>
  <c r="R33" i="1" s="1"/>
  <c r="I33" i="1"/>
  <c r="H33" i="1"/>
  <c r="P33" i="1" s="1"/>
  <c r="G33" i="1"/>
  <c r="F33" i="1"/>
  <c r="C33" i="1"/>
  <c r="B33" i="1"/>
  <c r="S32" i="1"/>
  <c r="R32" i="1"/>
  <c r="Q32" i="1"/>
  <c r="P32" i="1"/>
  <c r="E32" i="1"/>
  <c r="U32" i="1" s="1"/>
  <c r="W30" i="1"/>
  <c r="V30" i="1"/>
  <c r="O30" i="1"/>
  <c r="N30" i="1"/>
  <c r="M30" i="1"/>
  <c r="L30" i="1"/>
  <c r="K30" i="1"/>
  <c r="S30" i="1" s="1"/>
  <c r="J30" i="1"/>
  <c r="R30" i="1" s="1"/>
  <c r="I30" i="1"/>
  <c r="H30" i="1"/>
  <c r="G30" i="1"/>
  <c r="F30" i="1"/>
  <c r="C30" i="1"/>
  <c r="B30" i="1"/>
  <c r="E30" i="1" s="1"/>
  <c r="U29" i="1"/>
  <c r="S29" i="1"/>
  <c r="R29" i="1"/>
  <c r="Q29" i="1"/>
  <c r="P29" i="1"/>
  <c r="E29" i="1"/>
  <c r="T29" i="1" s="1"/>
  <c r="S28" i="1"/>
  <c r="R28" i="1"/>
  <c r="Q28" i="1"/>
  <c r="P28" i="1"/>
  <c r="T28" i="1" s="1"/>
  <c r="E28" i="1"/>
  <c r="S27" i="1"/>
  <c r="R27" i="1"/>
  <c r="Q27" i="1"/>
  <c r="P27" i="1"/>
  <c r="E27" i="1"/>
  <c r="U27" i="1" s="1"/>
  <c r="T26" i="1"/>
  <c r="S26" i="1"/>
  <c r="R26" i="1"/>
  <c r="Q26" i="1"/>
  <c r="P26" i="1"/>
  <c r="E26" i="1"/>
  <c r="U26" i="1" s="1"/>
  <c r="W24" i="1"/>
  <c r="V24" i="1"/>
  <c r="O24" i="1"/>
  <c r="N24" i="1"/>
  <c r="M24" i="1"/>
  <c r="L24" i="1"/>
  <c r="K24" i="1"/>
  <c r="S24" i="1" s="1"/>
  <c r="J24" i="1"/>
  <c r="R24" i="1" s="1"/>
  <c r="I24" i="1"/>
  <c r="H24" i="1"/>
  <c r="G24" i="1"/>
  <c r="F24" i="1"/>
  <c r="C24" i="1"/>
  <c r="E24" i="1" s="1"/>
  <c r="B24" i="1"/>
  <c r="S23" i="1"/>
  <c r="R23" i="1"/>
  <c r="Q23" i="1"/>
  <c r="P23" i="1"/>
  <c r="E23" i="1"/>
  <c r="U23" i="1" s="1"/>
  <c r="S22" i="1"/>
  <c r="R22" i="1"/>
  <c r="Q22" i="1"/>
  <c r="P22" i="1"/>
  <c r="E22" i="1"/>
  <c r="U22" i="1" s="1"/>
  <c r="T21" i="1"/>
  <c r="S21" i="1"/>
  <c r="R21" i="1"/>
  <c r="Q21" i="1"/>
  <c r="P21" i="1"/>
  <c r="E21" i="1"/>
  <c r="U21" i="1" s="1"/>
  <c r="S20" i="1"/>
  <c r="R20" i="1"/>
  <c r="Q20" i="1"/>
  <c r="U20" i="1" s="1"/>
  <c r="P20" i="1"/>
  <c r="E20" i="1"/>
  <c r="S19" i="1"/>
  <c r="R19" i="1"/>
  <c r="Q19" i="1"/>
  <c r="P19" i="1"/>
  <c r="E19" i="1"/>
  <c r="U19" i="1" s="1"/>
  <c r="S18" i="1"/>
  <c r="R18" i="1"/>
  <c r="Q18" i="1"/>
  <c r="P18" i="1"/>
  <c r="E18" i="1"/>
  <c r="U18" i="1" s="1"/>
  <c r="W16" i="1"/>
  <c r="V16" i="1"/>
  <c r="O16" i="1"/>
  <c r="N16" i="1"/>
  <c r="M16" i="1"/>
  <c r="L16" i="1"/>
  <c r="K16" i="1"/>
  <c r="J16" i="1"/>
  <c r="I16" i="1"/>
  <c r="H16" i="1"/>
  <c r="G16" i="1"/>
  <c r="F16" i="1"/>
  <c r="C16" i="1"/>
  <c r="B16" i="1"/>
  <c r="S15" i="1"/>
  <c r="R15" i="1"/>
  <c r="Q15" i="1"/>
  <c r="P15" i="1"/>
  <c r="E15" i="1"/>
  <c r="T15" i="1" s="1"/>
  <c r="S14" i="1"/>
  <c r="R14" i="1"/>
  <c r="Q14" i="1"/>
  <c r="P14" i="1"/>
  <c r="E14" i="1"/>
  <c r="S13" i="1"/>
  <c r="R13" i="1"/>
  <c r="Q13" i="1"/>
  <c r="P13" i="1"/>
  <c r="E13" i="1"/>
  <c r="S12" i="1"/>
  <c r="R12" i="1"/>
  <c r="Q12" i="1"/>
  <c r="P12" i="1"/>
  <c r="E12" i="1"/>
  <c r="U12" i="1" s="1"/>
  <c r="S11" i="1"/>
  <c r="R11" i="1"/>
  <c r="Q11" i="1"/>
  <c r="U11" i="1" s="1"/>
  <c r="P11" i="1"/>
  <c r="E11" i="1"/>
  <c r="T11" i="1" s="1"/>
  <c r="S10" i="1"/>
  <c r="R10" i="1"/>
  <c r="Q10" i="1"/>
  <c r="P10" i="1"/>
  <c r="E10" i="1"/>
  <c r="S9" i="1"/>
  <c r="R9" i="1"/>
  <c r="Q9" i="1"/>
  <c r="P9" i="1"/>
  <c r="E9" i="1"/>
  <c r="T9" i="1" s="1"/>
  <c r="T19" i="19" l="1"/>
  <c r="U19" i="19"/>
  <c r="U92" i="20"/>
  <c r="T92" i="20"/>
  <c r="T43" i="23"/>
  <c r="U43" i="23"/>
  <c r="U65" i="32"/>
  <c r="T65" i="32"/>
  <c r="U13" i="34"/>
  <c r="T13" i="34"/>
  <c r="T43" i="1"/>
  <c r="T43" i="5"/>
  <c r="U29" i="10"/>
  <c r="T29" i="10"/>
  <c r="T57" i="11"/>
  <c r="U57" i="11"/>
  <c r="T50" i="20"/>
  <c r="U50" i="20"/>
  <c r="T89" i="20"/>
  <c r="U89" i="20"/>
  <c r="P30" i="1"/>
  <c r="T56" i="1"/>
  <c r="P66" i="1"/>
  <c r="U69" i="1"/>
  <c r="P71" i="1"/>
  <c r="U9" i="2"/>
  <c r="U10" i="2"/>
  <c r="T27" i="2"/>
  <c r="R33" i="2"/>
  <c r="U47" i="2"/>
  <c r="U51" i="2"/>
  <c r="U61" i="2"/>
  <c r="U69" i="2"/>
  <c r="U86" i="2"/>
  <c r="U90" i="2"/>
  <c r="U10" i="3"/>
  <c r="S16" i="3"/>
  <c r="T23" i="3"/>
  <c r="T28" i="3"/>
  <c r="S33" i="3"/>
  <c r="Q40" i="3"/>
  <c r="P59" i="3"/>
  <c r="Q67" i="3"/>
  <c r="T92" i="3"/>
  <c r="E24" i="4"/>
  <c r="E33" i="4"/>
  <c r="U33" i="4" s="1"/>
  <c r="P40" i="4"/>
  <c r="U45" i="4"/>
  <c r="U49" i="4"/>
  <c r="P53" i="4"/>
  <c r="U58" i="4"/>
  <c r="T63" i="4"/>
  <c r="P67" i="4"/>
  <c r="T12" i="5"/>
  <c r="Q16" i="5"/>
  <c r="U19" i="5"/>
  <c r="T23" i="5"/>
  <c r="Q24" i="5"/>
  <c r="E30" i="5"/>
  <c r="Q33" i="5"/>
  <c r="U38" i="5"/>
  <c r="T49" i="5"/>
  <c r="U51" i="5"/>
  <c r="U52" i="5"/>
  <c r="U57" i="5"/>
  <c r="U69" i="5"/>
  <c r="P70" i="5"/>
  <c r="R71" i="5"/>
  <c r="T88" i="5"/>
  <c r="T35" i="6"/>
  <c r="U35" i="6"/>
  <c r="T48" i="6"/>
  <c r="U48" i="6"/>
  <c r="T90" i="6"/>
  <c r="U90" i="6"/>
  <c r="T46" i="7"/>
  <c r="U46" i="7"/>
  <c r="U62" i="7"/>
  <c r="T62" i="7"/>
  <c r="T10" i="9"/>
  <c r="T48" i="10"/>
  <c r="U48" i="10"/>
  <c r="T65" i="10"/>
  <c r="U65" i="10"/>
  <c r="Q67" i="10"/>
  <c r="T89" i="10"/>
  <c r="U89" i="10"/>
  <c r="U9" i="13"/>
  <c r="T9" i="13"/>
  <c r="T44" i="13"/>
  <c r="T86" i="13"/>
  <c r="U86" i="13"/>
  <c r="T92" i="11"/>
  <c r="U92" i="11"/>
  <c r="U96" i="7"/>
  <c r="T96" i="7"/>
  <c r="T65" i="2"/>
  <c r="U88" i="10"/>
  <c r="T88" i="10"/>
  <c r="T12" i="11"/>
  <c r="U12" i="11"/>
  <c r="U10" i="1"/>
  <c r="T12" i="1"/>
  <c r="U15" i="1"/>
  <c r="S16" i="1"/>
  <c r="U13" i="1"/>
  <c r="E16" i="1"/>
  <c r="T20" i="1"/>
  <c r="U28" i="1"/>
  <c r="Q30" i="1"/>
  <c r="U30" i="1" s="1"/>
  <c r="T45" i="1"/>
  <c r="U48" i="1"/>
  <c r="Q66" i="1"/>
  <c r="S67" i="1"/>
  <c r="Q71" i="1"/>
  <c r="S72" i="1"/>
  <c r="T18" i="2"/>
  <c r="T22" i="2"/>
  <c r="E24" i="2"/>
  <c r="S33" i="2"/>
  <c r="T37" i="2"/>
  <c r="U56" i="2"/>
  <c r="U64" i="2"/>
  <c r="T93" i="2"/>
  <c r="E16" i="3"/>
  <c r="E24" i="3"/>
  <c r="T24" i="3" s="1"/>
  <c r="U29" i="3"/>
  <c r="E33" i="3"/>
  <c r="U33" i="3" s="1"/>
  <c r="T36" i="3"/>
  <c r="T56" i="3"/>
  <c r="Q59" i="3"/>
  <c r="U63" i="3"/>
  <c r="P66" i="3"/>
  <c r="P71" i="3"/>
  <c r="T88" i="3"/>
  <c r="U20" i="4"/>
  <c r="T27" i="4"/>
  <c r="P30" i="4"/>
  <c r="U36" i="4"/>
  <c r="Q40" i="4"/>
  <c r="Q53" i="4"/>
  <c r="E59" i="4"/>
  <c r="U59" i="4" s="1"/>
  <c r="R16" i="5"/>
  <c r="R33" i="5"/>
  <c r="U65" i="5"/>
  <c r="Q70" i="5"/>
  <c r="S71" i="5"/>
  <c r="T9" i="6"/>
  <c r="U91" i="8"/>
  <c r="T91" i="8"/>
  <c r="T39" i="9"/>
  <c r="U39" i="9"/>
  <c r="E67" i="9"/>
  <c r="U15" i="10"/>
  <c r="T15" i="10"/>
  <c r="U45" i="10"/>
  <c r="T45" i="10"/>
  <c r="U23" i="12"/>
  <c r="T23" i="12"/>
  <c r="E30" i="12"/>
  <c r="U30" i="12" s="1"/>
  <c r="T38" i="12"/>
  <c r="U38" i="12"/>
  <c r="U56" i="12"/>
  <c r="T56" i="12"/>
  <c r="Q70" i="12"/>
  <c r="T32" i="13"/>
  <c r="U39" i="13"/>
  <c r="T39" i="13"/>
  <c r="U38" i="7"/>
  <c r="T38" i="7"/>
  <c r="T61" i="11"/>
  <c r="U61" i="11"/>
  <c r="U89" i="19"/>
  <c r="T89" i="19"/>
  <c r="U64" i="21"/>
  <c r="T64" i="21"/>
  <c r="T28" i="23"/>
  <c r="U28" i="23"/>
  <c r="T23" i="27"/>
  <c r="U23" i="27"/>
  <c r="T86" i="32"/>
  <c r="U86" i="32"/>
  <c r="T38" i="35"/>
  <c r="U38" i="35"/>
  <c r="U97" i="19"/>
  <c r="T97" i="19"/>
  <c r="Q33" i="1"/>
  <c r="Q40" i="1"/>
  <c r="U43" i="1"/>
  <c r="T11" i="2"/>
  <c r="U14" i="2"/>
  <c r="P24" i="2"/>
  <c r="Q40" i="2"/>
  <c r="U65" i="2"/>
  <c r="Q66" i="2"/>
  <c r="Q71" i="2"/>
  <c r="P53" i="3"/>
  <c r="E67" i="3"/>
  <c r="Q70" i="3"/>
  <c r="P16" i="4"/>
  <c r="T16" i="4" s="1"/>
  <c r="P24" i="4"/>
  <c r="T32" i="4"/>
  <c r="P33" i="4"/>
  <c r="Q70" i="4"/>
  <c r="Q71" i="4"/>
  <c r="P30" i="5"/>
  <c r="T30" i="5" s="1"/>
  <c r="E33" i="5"/>
  <c r="Q40" i="5"/>
  <c r="U43" i="5"/>
  <c r="Q59" i="5"/>
  <c r="T91" i="5"/>
  <c r="U91" i="5"/>
  <c r="U10" i="6"/>
  <c r="U44" i="6"/>
  <c r="T44" i="6"/>
  <c r="U12" i="7"/>
  <c r="T12" i="7"/>
  <c r="U65" i="8"/>
  <c r="T65" i="8"/>
  <c r="T51" i="9"/>
  <c r="U11" i="10"/>
  <c r="T11" i="10"/>
  <c r="T19" i="12"/>
  <c r="U19" i="12"/>
  <c r="U26" i="12"/>
  <c r="T26" i="12"/>
  <c r="T87" i="12"/>
  <c r="U87" i="12"/>
  <c r="U90" i="12"/>
  <c r="T90" i="12"/>
  <c r="T28" i="17"/>
  <c r="U28" i="17"/>
  <c r="U57" i="17"/>
  <c r="T57" i="17"/>
  <c r="T27" i="18"/>
  <c r="U27" i="18"/>
  <c r="T86" i="6"/>
  <c r="U86" i="6"/>
  <c r="U87" i="8"/>
  <c r="T87" i="8"/>
  <c r="U18" i="13"/>
  <c r="T18" i="13"/>
  <c r="U13" i="17"/>
  <c r="T13" i="17"/>
  <c r="T10" i="1"/>
  <c r="P16" i="1"/>
  <c r="T19" i="1"/>
  <c r="Q24" i="1"/>
  <c r="U24" i="1" s="1"/>
  <c r="T38" i="1"/>
  <c r="Q53" i="1"/>
  <c r="U11" i="2"/>
  <c r="Q24" i="2"/>
  <c r="E59" i="2"/>
  <c r="P70" i="2"/>
  <c r="P16" i="3"/>
  <c r="P24" i="3"/>
  <c r="S30" i="3"/>
  <c r="P33" i="3"/>
  <c r="T38" i="3"/>
  <c r="E59" i="3"/>
  <c r="E66" i="3"/>
  <c r="T90" i="3"/>
  <c r="Q16" i="4"/>
  <c r="Q24" i="4"/>
  <c r="U24" i="4" s="1"/>
  <c r="Q33" i="4"/>
  <c r="P59" i="4"/>
  <c r="E72" i="4"/>
  <c r="U20" i="5"/>
  <c r="T21" i="5"/>
  <c r="U29" i="5"/>
  <c r="Q30" i="5"/>
  <c r="T64" i="6"/>
  <c r="U64" i="6"/>
  <c r="T50" i="7"/>
  <c r="U50" i="7"/>
  <c r="T52" i="10"/>
  <c r="U52" i="10"/>
  <c r="T26" i="11"/>
  <c r="U26" i="11"/>
  <c r="U91" i="11"/>
  <c r="T91" i="11"/>
  <c r="U57" i="15"/>
  <c r="T57" i="15"/>
  <c r="P24" i="1"/>
  <c r="Q16" i="1"/>
  <c r="T23" i="1"/>
  <c r="S33" i="1"/>
  <c r="U39" i="1"/>
  <c r="S40" i="1"/>
  <c r="R53" i="1"/>
  <c r="T64" i="1"/>
  <c r="P67" i="1"/>
  <c r="T13" i="2"/>
  <c r="P33" i="2"/>
  <c r="Q70" i="2"/>
  <c r="T87" i="2"/>
  <c r="T91" i="2"/>
  <c r="Q16" i="3"/>
  <c r="Q24" i="3"/>
  <c r="U32" i="3"/>
  <c r="Q33" i="3"/>
  <c r="Q53" i="5"/>
  <c r="U53" i="5" s="1"/>
  <c r="P66" i="5"/>
  <c r="P71" i="5"/>
  <c r="T39" i="6"/>
  <c r="U39" i="6"/>
  <c r="U61" i="8"/>
  <c r="T61" i="8"/>
  <c r="U21" i="9"/>
  <c r="T21" i="9"/>
  <c r="T39" i="10"/>
  <c r="U39" i="10"/>
  <c r="U11" i="11"/>
  <c r="T11" i="11"/>
  <c r="T51" i="11"/>
  <c r="U51" i="11"/>
  <c r="U47" i="12"/>
  <c r="T47" i="12"/>
  <c r="U38" i="14"/>
  <c r="T38" i="14"/>
  <c r="T12" i="15"/>
  <c r="U12" i="15"/>
  <c r="U15" i="15"/>
  <c r="T15" i="15"/>
  <c r="U14" i="16"/>
  <c r="T14" i="16"/>
  <c r="U92" i="19"/>
  <c r="T92" i="19"/>
  <c r="T92" i="21"/>
  <c r="U92" i="21"/>
  <c r="T36" i="1"/>
  <c r="U44" i="17"/>
  <c r="T44" i="17"/>
  <c r="U14" i="1"/>
  <c r="T14" i="1"/>
  <c r="R16" i="1"/>
  <c r="E33" i="1"/>
  <c r="U35" i="1"/>
  <c r="E40" i="1"/>
  <c r="T44" i="1"/>
  <c r="T49" i="1"/>
  <c r="U52" i="1"/>
  <c r="U19" i="2"/>
  <c r="U23" i="2"/>
  <c r="Q33" i="2"/>
  <c r="U36" i="2"/>
  <c r="U38" i="2"/>
  <c r="E40" i="2"/>
  <c r="U57" i="2"/>
  <c r="E66" i="2"/>
  <c r="T12" i="3"/>
  <c r="R16" i="3"/>
  <c r="R33" i="3"/>
  <c r="U37" i="3"/>
  <c r="P40" i="3"/>
  <c r="T45" i="3"/>
  <c r="T64" i="3"/>
  <c r="P67" i="3"/>
  <c r="P72" i="3"/>
  <c r="U89" i="3"/>
  <c r="T11" i="4"/>
  <c r="S16" i="4"/>
  <c r="U29" i="4"/>
  <c r="S33" i="4"/>
  <c r="T37" i="4"/>
  <c r="T42" i="4"/>
  <c r="U44" i="4"/>
  <c r="U51" i="4"/>
  <c r="T55" i="4"/>
  <c r="P16" i="5"/>
  <c r="T19" i="5"/>
  <c r="P24" i="5"/>
  <c r="P33" i="5"/>
  <c r="T51" i="5"/>
  <c r="T62" i="5"/>
  <c r="Q66" i="5"/>
  <c r="T69" i="5"/>
  <c r="Q71" i="5"/>
  <c r="T21" i="11"/>
  <c r="U21" i="11"/>
  <c r="T35" i="11"/>
  <c r="E70" i="11"/>
  <c r="U70" i="11" s="1"/>
  <c r="U14" i="12"/>
  <c r="T14" i="12"/>
  <c r="U64" i="12"/>
  <c r="T64" i="12"/>
  <c r="U23" i="14"/>
  <c r="T23" i="14"/>
  <c r="T27" i="14"/>
  <c r="U27" i="14"/>
  <c r="U88" i="14"/>
  <c r="T88" i="14"/>
  <c r="Q16" i="6"/>
  <c r="P24" i="6"/>
  <c r="P33" i="6"/>
  <c r="E53" i="6"/>
  <c r="P59" i="6"/>
  <c r="S70" i="6"/>
  <c r="Q16" i="7"/>
  <c r="T19" i="7"/>
  <c r="Q24" i="7"/>
  <c r="P33" i="7"/>
  <c r="Q70" i="7"/>
  <c r="R33" i="8"/>
  <c r="E67" i="8"/>
  <c r="R70" i="8"/>
  <c r="S71" i="8"/>
  <c r="E72" i="8"/>
  <c r="P30" i="9"/>
  <c r="P66" i="9"/>
  <c r="U69" i="9"/>
  <c r="P71" i="9"/>
  <c r="U10" i="10"/>
  <c r="R16" i="10"/>
  <c r="P24" i="10"/>
  <c r="U32" i="10"/>
  <c r="R53" i="10"/>
  <c r="E67" i="10"/>
  <c r="T69" i="10"/>
  <c r="P70" i="10"/>
  <c r="R72" i="10"/>
  <c r="Q16" i="11"/>
  <c r="U16" i="11" s="1"/>
  <c r="P24" i="11"/>
  <c r="R33" i="11"/>
  <c r="R70" i="11"/>
  <c r="Q24" i="12"/>
  <c r="T32" i="12"/>
  <c r="U36" i="12"/>
  <c r="T52" i="12"/>
  <c r="Q59" i="12"/>
  <c r="E71" i="12"/>
  <c r="T10" i="13"/>
  <c r="Q16" i="13"/>
  <c r="P24" i="13"/>
  <c r="Q30" i="13"/>
  <c r="Q16" i="14"/>
  <c r="U28" i="14"/>
  <c r="T28" i="14"/>
  <c r="T46" i="14"/>
  <c r="U46" i="14"/>
  <c r="Q53" i="14"/>
  <c r="T89" i="14"/>
  <c r="U89" i="14"/>
  <c r="U92" i="14"/>
  <c r="T92" i="14"/>
  <c r="Q71" i="15"/>
  <c r="S72" i="15"/>
  <c r="T15" i="16"/>
  <c r="U15" i="16"/>
  <c r="Q70" i="16"/>
  <c r="S71" i="16"/>
  <c r="U11" i="17"/>
  <c r="T11" i="17"/>
  <c r="U29" i="17"/>
  <c r="T29" i="17"/>
  <c r="U42" i="17"/>
  <c r="T42" i="17"/>
  <c r="U28" i="18"/>
  <c r="T28" i="18"/>
  <c r="U36" i="18"/>
  <c r="S70" i="18"/>
  <c r="Q53" i="19"/>
  <c r="T56" i="19"/>
  <c r="U56" i="19"/>
  <c r="P40" i="20"/>
  <c r="T23" i="22"/>
  <c r="U23" i="22"/>
  <c r="R16" i="6"/>
  <c r="U19" i="6"/>
  <c r="Q24" i="6"/>
  <c r="Q33" i="6"/>
  <c r="E40" i="6"/>
  <c r="E30" i="7"/>
  <c r="Q33" i="7"/>
  <c r="E71" i="7"/>
  <c r="U11" i="8"/>
  <c r="E24" i="8"/>
  <c r="U29" i="8"/>
  <c r="S33" i="8"/>
  <c r="U44" i="8"/>
  <c r="S70" i="8"/>
  <c r="P16" i="9"/>
  <c r="Q30" i="9"/>
  <c r="T43" i="9"/>
  <c r="P53" i="9"/>
  <c r="Q66" i="9"/>
  <c r="S67" i="9"/>
  <c r="Q71" i="9"/>
  <c r="U71" i="9" s="1"/>
  <c r="S72" i="9"/>
  <c r="S16" i="10"/>
  <c r="Q24" i="10"/>
  <c r="T32" i="10"/>
  <c r="U44" i="10"/>
  <c r="P59" i="10"/>
  <c r="Q70" i="10"/>
  <c r="S71" i="10"/>
  <c r="R16" i="11"/>
  <c r="Q24" i="11"/>
  <c r="P30" i="11"/>
  <c r="T37" i="11"/>
  <c r="T46" i="11"/>
  <c r="T20" i="12"/>
  <c r="P33" i="12"/>
  <c r="R16" i="13"/>
  <c r="Q24" i="13"/>
  <c r="U93" i="13"/>
  <c r="T93" i="13"/>
  <c r="U14" i="14"/>
  <c r="T14" i="14"/>
  <c r="U21" i="14"/>
  <c r="T21" i="14"/>
  <c r="P33" i="14"/>
  <c r="T33" i="14" s="1"/>
  <c r="U51" i="14"/>
  <c r="T51" i="14"/>
  <c r="U62" i="14"/>
  <c r="T62" i="14"/>
  <c r="U50" i="15"/>
  <c r="T50" i="15"/>
  <c r="Q66" i="15"/>
  <c r="S67" i="15"/>
  <c r="P70" i="15"/>
  <c r="T88" i="15"/>
  <c r="U88" i="15"/>
  <c r="P16" i="16"/>
  <c r="Q40" i="16"/>
  <c r="T48" i="16"/>
  <c r="U48" i="16"/>
  <c r="U55" i="17"/>
  <c r="T55" i="17"/>
  <c r="S70" i="17"/>
  <c r="T65" i="18"/>
  <c r="U65" i="18"/>
  <c r="U13" i="19"/>
  <c r="P16" i="19"/>
  <c r="T51" i="19"/>
  <c r="U51" i="19"/>
  <c r="T27" i="6"/>
  <c r="T29" i="6"/>
  <c r="P30" i="6"/>
  <c r="T42" i="6"/>
  <c r="T46" i="6"/>
  <c r="P53" i="6"/>
  <c r="P66" i="6"/>
  <c r="R67" i="6"/>
  <c r="T69" i="6"/>
  <c r="Q71" i="6"/>
  <c r="T14" i="7"/>
  <c r="U22" i="7"/>
  <c r="U27" i="7"/>
  <c r="T36" i="7"/>
  <c r="Q40" i="7"/>
  <c r="T43" i="7"/>
  <c r="T56" i="7"/>
  <c r="P59" i="7"/>
  <c r="U89" i="7"/>
  <c r="U93" i="7"/>
  <c r="U10" i="8"/>
  <c r="Q16" i="8"/>
  <c r="U19" i="8"/>
  <c r="U21" i="8"/>
  <c r="U26" i="8"/>
  <c r="Q30" i="8"/>
  <c r="Q40" i="8"/>
  <c r="Q53" i="8"/>
  <c r="U58" i="8"/>
  <c r="Q67" i="8"/>
  <c r="U67" i="8" s="1"/>
  <c r="Q72" i="8"/>
  <c r="U11" i="9"/>
  <c r="U15" i="9"/>
  <c r="S16" i="9"/>
  <c r="T23" i="9"/>
  <c r="Q33" i="9"/>
  <c r="T36" i="9"/>
  <c r="U44" i="9"/>
  <c r="T45" i="9"/>
  <c r="U52" i="9"/>
  <c r="T13" i="10"/>
  <c r="T27" i="10"/>
  <c r="R33" i="10"/>
  <c r="U50" i="10"/>
  <c r="P53" i="10"/>
  <c r="T58" i="10"/>
  <c r="U63" i="10"/>
  <c r="P67" i="10"/>
  <c r="T67" i="10" s="1"/>
  <c r="U19" i="11"/>
  <c r="U28" i="11"/>
  <c r="U35" i="11"/>
  <c r="T39" i="11"/>
  <c r="T42" i="11"/>
  <c r="U44" i="11"/>
  <c r="T48" i="11"/>
  <c r="P66" i="11"/>
  <c r="Q66" i="11"/>
  <c r="T12" i="12"/>
  <c r="Q16" i="12"/>
  <c r="T21" i="12"/>
  <c r="Q40" i="12"/>
  <c r="T49" i="12"/>
  <c r="T51" i="12"/>
  <c r="T69" i="12"/>
  <c r="T92" i="12"/>
  <c r="U14" i="13"/>
  <c r="U46" i="13"/>
  <c r="T46" i="13"/>
  <c r="T64" i="13"/>
  <c r="U64" i="13"/>
  <c r="T13" i="14"/>
  <c r="U13" i="14"/>
  <c r="P24" i="14"/>
  <c r="T50" i="14"/>
  <c r="U50" i="14"/>
  <c r="P40" i="15"/>
  <c r="T49" i="15"/>
  <c r="U49" i="15"/>
  <c r="U63" i="15"/>
  <c r="T63" i="15"/>
  <c r="T44" i="16"/>
  <c r="U44" i="16"/>
  <c r="U15" i="17"/>
  <c r="T15" i="17"/>
  <c r="U46" i="17"/>
  <c r="T46" i="17"/>
  <c r="P24" i="18"/>
  <c r="U12" i="20"/>
  <c r="T12" i="20"/>
  <c r="U15" i="20"/>
  <c r="T15" i="20"/>
  <c r="T88" i="21"/>
  <c r="U88" i="21"/>
  <c r="T19" i="22"/>
  <c r="U19" i="22"/>
  <c r="T29" i="22"/>
  <c r="U29" i="22"/>
  <c r="T13" i="6"/>
  <c r="T22" i="6"/>
  <c r="U29" i="6"/>
  <c r="Q30" i="6"/>
  <c r="P40" i="6"/>
  <c r="Q53" i="6"/>
  <c r="Q66" i="6"/>
  <c r="P70" i="6"/>
  <c r="R71" i="6"/>
  <c r="P30" i="7"/>
  <c r="E33" i="7"/>
  <c r="U43" i="7"/>
  <c r="U63" i="7"/>
  <c r="P71" i="7"/>
  <c r="T15" i="8"/>
  <c r="R16" i="8"/>
  <c r="P24" i="8"/>
  <c r="R30" i="8"/>
  <c r="T35" i="8"/>
  <c r="T39" i="8"/>
  <c r="R40" i="8"/>
  <c r="T48" i="8"/>
  <c r="T52" i="8"/>
  <c r="U62" i="8"/>
  <c r="P66" i="8"/>
  <c r="U69" i="8"/>
  <c r="P71" i="8"/>
  <c r="U36" i="9"/>
  <c r="P40" i="9"/>
  <c r="P59" i="9"/>
  <c r="T86" i="9"/>
  <c r="T90" i="9"/>
  <c r="T9" i="10"/>
  <c r="T18" i="10"/>
  <c r="T22" i="10"/>
  <c r="U37" i="10"/>
  <c r="P40" i="10"/>
  <c r="U42" i="10"/>
  <c r="U46" i="10"/>
  <c r="Q53" i="10"/>
  <c r="P66" i="10"/>
  <c r="T86" i="10"/>
  <c r="T90" i="10"/>
  <c r="T13" i="11"/>
  <c r="T22" i="11"/>
  <c r="E24" i="11"/>
  <c r="T32" i="11"/>
  <c r="T52" i="11"/>
  <c r="E59" i="11"/>
  <c r="P71" i="11"/>
  <c r="T89" i="11"/>
  <c r="T93" i="11"/>
  <c r="R16" i="12"/>
  <c r="U27" i="12"/>
  <c r="T45" i="12"/>
  <c r="U51" i="12"/>
  <c r="U52" i="12"/>
  <c r="U65" i="12"/>
  <c r="P70" i="12"/>
  <c r="Q71" i="12"/>
  <c r="Q33" i="13"/>
  <c r="P40" i="13"/>
  <c r="Q66" i="13"/>
  <c r="P70" i="13"/>
  <c r="T93" i="14"/>
  <c r="U93" i="14"/>
  <c r="U11" i="15"/>
  <c r="T11" i="15"/>
  <c r="T26" i="15"/>
  <c r="U26" i="15"/>
  <c r="Q30" i="16"/>
  <c r="P66" i="17"/>
  <c r="Q71" i="17"/>
  <c r="R71" i="18"/>
  <c r="T10" i="19"/>
  <c r="U10" i="19"/>
  <c r="U88" i="19"/>
  <c r="T88" i="19"/>
  <c r="U46" i="22"/>
  <c r="T46" i="22"/>
  <c r="T18" i="6"/>
  <c r="Q40" i="6"/>
  <c r="T52" i="6"/>
  <c r="Q70" i="6"/>
  <c r="S71" i="6"/>
  <c r="T87" i="6"/>
  <c r="T91" i="6"/>
  <c r="U13" i="7"/>
  <c r="U18" i="7"/>
  <c r="T21" i="7"/>
  <c r="T26" i="7"/>
  <c r="Q30" i="7"/>
  <c r="T47" i="7"/>
  <c r="U55" i="7"/>
  <c r="P66" i="7"/>
  <c r="R67" i="7"/>
  <c r="Q71" i="7"/>
  <c r="Q24" i="8"/>
  <c r="S30" i="8"/>
  <c r="P33" i="8"/>
  <c r="S40" i="8"/>
  <c r="T57" i="8"/>
  <c r="E59" i="8"/>
  <c r="U59" i="8" s="1"/>
  <c r="Q66" i="8"/>
  <c r="P70" i="8"/>
  <c r="Q71" i="8"/>
  <c r="E16" i="9"/>
  <c r="T20" i="9"/>
  <c r="Q40" i="9"/>
  <c r="Q59" i="9"/>
  <c r="P67" i="9"/>
  <c r="T67" i="9" s="1"/>
  <c r="P72" i="9"/>
  <c r="P16" i="10"/>
  <c r="P30" i="10"/>
  <c r="Q40" i="10"/>
  <c r="T62" i="10"/>
  <c r="Q66" i="10"/>
  <c r="P71" i="10"/>
  <c r="T10" i="11"/>
  <c r="T18" i="11"/>
  <c r="T27" i="11"/>
  <c r="P33" i="11"/>
  <c r="P70" i="11"/>
  <c r="Q71" i="11"/>
  <c r="U11" i="12"/>
  <c r="S16" i="12"/>
  <c r="U20" i="12"/>
  <c r="P30" i="12"/>
  <c r="U39" i="12"/>
  <c r="U48" i="12"/>
  <c r="U91" i="12"/>
  <c r="T13" i="13"/>
  <c r="T38" i="13"/>
  <c r="U38" i="13"/>
  <c r="T56" i="13"/>
  <c r="U56" i="13"/>
  <c r="U18" i="14"/>
  <c r="T22" i="14"/>
  <c r="U22" i="14"/>
  <c r="U26" i="14"/>
  <c r="T26" i="14"/>
  <c r="T63" i="14"/>
  <c r="U63" i="14"/>
  <c r="P72" i="14"/>
  <c r="T21" i="15"/>
  <c r="U21" i="15"/>
  <c r="U29" i="15"/>
  <c r="T29" i="15"/>
  <c r="U42" i="15"/>
  <c r="T42" i="15"/>
  <c r="Q53" i="15"/>
  <c r="U89" i="15"/>
  <c r="T89" i="15"/>
  <c r="U23" i="16"/>
  <c r="T23" i="16"/>
  <c r="U45" i="16"/>
  <c r="T52" i="16"/>
  <c r="U52" i="16"/>
  <c r="Q16" i="17"/>
  <c r="U16" i="17" s="1"/>
  <c r="U27" i="17"/>
  <c r="T27" i="17"/>
  <c r="Q33" i="17"/>
  <c r="P40" i="17"/>
  <c r="T56" i="17"/>
  <c r="U56" i="17"/>
  <c r="U26" i="18"/>
  <c r="T26" i="18"/>
  <c r="P30" i="18"/>
  <c r="Q70" i="18"/>
  <c r="R70" i="19"/>
  <c r="Q30" i="20"/>
  <c r="T29" i="21"/>
  <c r="U29" i="21"/>
  <c r="Q40" i="21"/>
  <c r="P16" i="6"/>
  <c r="T16" i="6" s="1"/>
  <c r="T32" i="6"/>
  <c r="P16" i="7"/>
  <c r="U19" i="7"/>
  <c r="P24" i="7"/>
  <c r="T32" i="7"/>
  <c r="E40" i="7"/>
  <c r="P53" i="7"/>
  <c r="Q66" i="7"/>
  <c r="P70" i="7"/>
  <c r="Q33" i="8"/>
  <c r="Q70" i="8"/>
  <c r="Q16" i="10"/>
  <c r="Q30" i="10"/>
  <c r="T38" i="10"/>
  <c r="Q71" i="10"/>
  <c r="Q72" i="10"/>
  <c r="U72" i="10" s="1"/>
  <c r="P16" i="11"/>
  <c r="Q70" i="11"/>
  <c r="P24" i="12"/>
  <c r="Q30" i="12"/>
  <c r="S71" i="12"/>
  <c r="P16" i="13"/>
  <c r="T16" i="13" s="1"/>
  <c r="T20" i="13"/>
  <c r="P30" i="13"/>
  <c r="U48" i="13"/>
  <c r="T48" i="13"/>
  <c r="U63" i="13"/>
  <c r="T63" i="13"/>
  <c r="Q30" i="14"/>
  <c r="U49" i="14"/>
  <c r="T49" i="14"/>
  <c r="E59" i="14"/>
  <c r="T59" i="14" s="1"/>
  <c r="P67" i="14"/>
  <c r="S16" i="15"/>
  <c r="U37" i="15"/>
  <c r="T37" i="15"/>
  <c r="T58" i="15"/>
  <c r="U58" i="15"/>
  <c r="T62" i="15"/>
  <c r="U62" i="15"/>
  <c r="P33" i="16"/>
  <c r="T14" i="17"/>
  <c r="U14" i="17"/>
  <c r="U93" i="19"/>
  <c r="T93" i="19"/>
  <c r="U11" i="20"/>
  <c r="T11" i="20"/>
  <c r="T26" i="21"/>
  <c r="U26" i="21"/>
  <c r="P30" i="21"/>
  <c r="U10" i="21"/>
  <c r="P16" i="21"/>
  <c r="P24" i="21"/>
  <c r="U32" i="21"/>
  <c r="Q59" i="21"/>
  <c r="R70" i="21"/>
  <c r="Q40" i="22"/>
  <c r="Q53" i="22"/>
  <c r="Q71" i="22"/>
  <c r="T22" i="24"/>
  <c r="U22" i="24"/>
  <c r="T42" i="24"/>
  <c r="U42" i="24"/>
  <c r="T11" i="25"/>
  <c r="U11" i="25"/>
  <c r="T47" i="26"/>
  <c r="U47" i="26"/>
  <c r="T28" i="27"/>
  <c r="U28" i="27"/>
  <c r="U91" i="27"/>
  <c r="T91" i="27"/>
  <c r="Q24" i="14"/>
  <c r="U24" i="14" s="1"/>
  <c r="E30" i="14"/>
  <c r="Q33" i="14"/>
  <c r="U37" i="14"/>
  <c r="P40" i="14"/>
  <c r="T45" i="14"/>
  <c r="T64" i="14"/>
  <c r="E70" i="14"/>
  <c r="T35" i="15"/>
  <c r="Q40" i="15"/>
  <c r="T48" i="15"/>
  <c r="E53" i="15"/>
  <c r="E67" i="15"/>
  <c r="Q70" i="15"/>
  <c r="E72" i="15"/>
  <c r="T87" i="15"/>
  <c r="Q16" i="16"/>
  <c r="P24" i="16"/>
  <c r="E40" i="16"/>
  <c r="T43" i="16"/>
  <c r="T47" i="16"/>
  <c r="T51" i="16"/>
  <c r="E53" i="16"/>
  <c r="Q59" i="16"/>
  <c r="P67" i="16"/>
  <c r="T67" i="16" s="1"/>
  <c r="P72" i="16"/>
  <c r="T10" i="17"/>
  <c r="P16" i="17"/>
  <c r="P30" i="17"/>
  <c r="Q40" i="17"/>
  <c r="P71" i="17"/>
  <c r="T71" i="17" s="1"/>
  <c r="U10" i="18"/>
  <c r="E16" i="18"/>
  <c r="Q24" i="18"/>
  <c r="P33" i="18"/>
  <c r="T36" i="18"/>
  <c r="P53" i="18"/>
  <c r="P67" i="18"/>
  <c r="U87" i="18"/>
  <c r="Q16" i="19"/>
  <c r="U28" i="19"/>
  <c r="U38" i="19"/>
  <c r="T62" i="19"/>
  <c r="U18" i="20"/>
  <c r="U22" i="20"/>
  <c r="U27" i="20"/>
  <c r="P30" i="20"/>
  <c r="U12" i="21"/>
  <c r="U21" i="21"/>
  <c r="T18" i="22"/>
  <c r="T22" i="22"/>
  <c r="E30" i="22"/>
  <c r="P33" i="22"/>
  <c r="U61" i="24"/>
  <c r="T61" i="24"/>
  <c r="E71" i="24"/>
  <c r="T28" i="26"/>
  <c r="U28" i="26"/>
  <c r="U87" i="27"/>
  <c r="T87" i="27"/>
  <c r="T35" i="13"/>
  <c r="Q40" i="13"/>
  <c r="T10" i="14"/>
  <c r="S33" i="14"/>
  <c r="R40" i="14"/>
  <c r="Q59" i="14"/>
  <c r="P66" i="14"/>
  <c r="Q67" i="14"/>
  <c r="P71" i="14"/>
  <c r="Q72" i="14"/>
  <c r="U10" i="15"/>
  <c r="P16" i="15"/>
  <c r="P30" i="15"/>
  <c r="S40" i="15"/>
  <c r="S70" i="15"/>
  <c r="T10" i="16"/>
  <c r="S16" i="16"/>
  <c r="Q33" i="16"/>
  <c r="T36" i="16"/>
  <c r="P66" i="16"/>
  <c r="U69" i="16"/>
  <c r="P71" i="16"/>
  <c r="R16" i="17"/>
  <c r="P24" i="17"/>
  <c r="U32" i="17"/>
  <c r="S40" i="17"/>
  <c r="Q66" i="17"/>
  <c r="S67" i="17"/>
  <c r="P70" i="17"/>
  <c r="T70" i="17" s="1"/>
  <c r="R71" i="17"/>
  <c r="R33" i="18"/>
  <c r="P40" i="18"/>
  <c r="P30" i="19"/>
  <c r="T69" i="19"/>
  <c r="Q16" i="20"/>
  <c r="P24" i="20"/>
  <c r="T32" i="20"/>
  <c r="Q59" i="20"/>
  <c r="E40" i="22"/>
  <c r="U93" i="22"/>
  <c r="T93" i="22"/>
  <c r="U92" i="31"/>
  <c r="T92" i="31"/>
  <c r="R40" i="13"/>
  <c r="Q59" i="13"/>
  <c r="P72" i="13"/>
  <c r="T89" i="13"/>
  <c r="T19" i="14"/>
  <c r="E24" i="14"/>
  <c r="S40" i="14"/>
  <c r="Q66" i="14"/>
  <c r="Q71" i="14"/>
  <c r="Q16" i="15"/>
  <c r="U16" i="15" s="1"/>
  <c r="P24" i="15"/>
  <c r="Q30" i="15"/>
  <c r="T93" i="15"/>
  <c r="U10" i="16"/>
  <c r="U11" i="16"/>
  <c r="T19" i="16"/>
  <c r="T28" i="16"/>
  <c r="R33" i="16"/>
  <c r="P53" i="16"/>
  <c r="Q66" i="16"/>
  <c r="S67" i="16"/>
  <c r="Q71" i="16"/>
  <c r="S72" i="16"/>
  <c r="S16" i="17"/>
  <c r="Q24" i="17"/>
  <c r="U36" i="17"/>
  <c r="U38" i="17"/>
  <c r="E40" i="17"/>
  <c r="U69" i="17"/>
  <c r="Q70" i="17"/>
  <c r="S71" i="17"/>
  <c r="U13" i="18"/>
  <c r="U18" i="18"/>
  <c r="E24" i="18"/>
  <c r="T24" i="18" s="1"/>
  <c r="S33" i="18"/>
  <c r="Q40" i="18"/>
  <c r="T45" i="18"/>
  <c r="S67" i="18"/>
  <c r="T69" i="18"/>
  <c r="P71" i="18"/>
  <c r="T71" i="18" s="1"/>
  <c r="E16" i="19"/>
  <c r="Q24" i="19"/>
  <c r="Q30" i="19"/>
  <c r="P70" i="19"/>
  <c r="P71" i="19"/>
  <c r="R16" i="20"/>
  <c r="T20" i="20"/>
  <c r="T29" i="20"/>
  <c r="P33" i="20"/>
  <c r="U46" i="20"/>
  <c r="T49" i="20"/>
  <c r="Q53" i="20"/>
  <c r="T58" i="20"/>
  <c r="Q67" i="20"/>
  <c r="U36" i="21"/>
  <c r="Q53" i="21"/>
  <c r="P66" i="21"/>
  <c r="Q72" i="21"/>
  <c r="P59" i="22"/>
  <c r="T92" i="24"/>
  <c r="U92" i="24"/>
  <c r="T56" i="26"/>
  <c r="U56" i="26"/>
  <c r="U26" i="28"/>
  <c r="T26" i="28"/>
  <c r="T50" i="28"/>
  <c r="U50" i="28"/>
  <c r="U18" i="29"/>
  <c r="T18" i="29"/>
  <c r="T45" i="29"/>
  <c r="U45" i="29"/>
  <c r="U89" i="29"/>
  <c r="T89" i="29"/>
  <c r="U21" i="30"/>
  <c r="T21" i="30"/>
  <c r="T52" i="30"/>
  <c r="U52" i="30"/>
  <c r="U11" i="31"/>
  <c r="T11" i="31"/>
  <c r="U38" i="31"/>
  <c r="T38" i="31"/>
  <c r="U43" i="31"/>
  <c r="T43" i="31"/>
  <c r="U56" i="31"/>
  <c r="T56" i="31"/>
  <c r="P67" i="13"/>
  <c r="Q72" i="13"/>
  <c r="E40" i="14"/>
  <c r="T36" i="15"/>
  <c r="E67" i="16"/>
  <c r="E72" i="16"/>
  <c r="E16" i="17"/>
  <c r="E30" i="17"/>
  <c r="E71" i="17"/>
  <c r="E53" i="18"/>
  <c r="E67" i="18"/>
  <c r="E66" i="19"/>
  <c r="Q70" i="19"/>
  <c r="U70" i="19" s="1"/>
  <c r="Q71" i="19"/>
  <c r="T36" i="20"/>
  <c r="U42" i="20"/>
  <c r="U63" i="20"/>
  <c r="P66" i="20"/>
  <c r="P71" i="20"/>
  <c r="T71" i="20" s="1"/>
  <c r="E24" i="21"/>
  <c r="E33" i="21"/>
  <c r="U33" i="21" s="1"/>
  <c r="P40" i="21"/>
  <c r="U45" i="21"/>
  <c r="T48" i="21"/>
  <c r="T61" i="21"/>
  <c r="T65" i="21"/>
  <c r="Q66" i="21"/>
  <c r="S67" i="21"/>
  <c r="T69" i="21"/>
  <c r="P71" i="21"/>
  <c r="U10" i="22"/>
  <c r="U11" i="22"/>
  <c r="U15" i="22"/>
  <c r="P30" i="22"/>
  <c r="T50" i="22"/>
  <c r="U92" i="23"/>
  <c r="T92" i="23"/>
  <c r="T89" i="26"/>
  <c r="U89" i="26"/>
  <c r="U21" i="28"/>
  <c r="T21" i="28"/>
  <c r="P70" i="21"/>
  <c r="Q71" i="21"/>
  <c r="U71" i="21" s="1"/>
  <c r="T14" i="22"/>
  <c r="U20" i="22"/>
  <c r="P24" i="22"/>
  <c r="Q30" i="22"/>
  <c r="T42" i="22"/>
  <c r="E71" i="25"/>
  <c r="T51" i="26"/>
  <c r="U51" i="26"/>
  <c r="T18" i="27"/>
  <c r="U18" i="27"/>
  <c r="P33" i="13"/>
  <c r="T51" i="13"/>
  <c r="P66" i="13"/>
  <c r="T69" i="13"/>
  <c r="Q71" i="13"/>
  <c r="P16" i="14"/>
  <c r="T16" i="14" s="1"/>
  <c r="T32" i="14"/>
  <c r="U36" i="14"/>
  <c r="E66" i="14"/>
  <c r="E71" i="14"/>
  <c r="U32" i="15"/>
  <c r="Q33" i="15"/>
  <c r="U36" i="15"/>
  <c r="P66" i="15"/>
  <c r="U69" i="15"/>
  <c r="P71" i="15"/>
  <c r="T71" i="15" s="1"/>
  <c r="P30" i="16"/>
  <c r="E33" i="16"/>
  <c r="R33" i="17"/>
  <c r="Q59" i="17"/>
  <c r="P72" i="17"/>
  <c r="Q30" i="18"/>
  <c r="E40" i="18"/>
  <c r="E24" i="19"/>
  <c r="U24" i="19" s="1"/>
  <c r="T32" i="19"/>
  <c r="E40" i="19"/>
  <c r="E16" i="20"/>
  <c r="E72" i="20"/>
  <c r="Q30" i="21"/>
  <c r="Q24" i="22"/>
  <c r="U32" i="22"/>
  <c r="P40" i="22"/>
  <c r="P53" i="22"/>
  <c r="E33" i="23"/>
  <c r="T37" i="23"/>
  <c r="U37" i="23"/>
  <c r="T51" i="23"/>
  <c r="U51" i="23"/>
  <c r="T37" i="26"/>
  <c r="U37" i="26"/>
  <c r="T13" i="28"/>
  <c r="U13" i="28"/>
  <c r="P70" i="22"/>
  <c r="R71" i="22"/>
  <c r="R16" i="23"/>
  <c r="T21" i="23"/>
  <c r="R33" i="23"/>
  <c r="U35" i="23"/>
  <c r="E66" i="23"/>
  <c r="R70" i="23"/>
  <c r="E71" i="23"/>
  <c r="T11" i="24"/>
  <c r="Q16" i="24"/>
  <c r="S33" i="24"/>
  <c r="P40" i="24"/>
  <c r="T65" i="24"/>
  <c r="E67" i="24"/>
  <c r="Q70" i="24"/>
  <c r="R71" i="24"/>
  <c r="E72" i="24"/>
  <c r="T87" i="24"/>
  <c r="Q16" i="25"/>
  <c r="U16" i="25" s="1"/>
  <c r="S33" i="25"/>
  <c r="P40" i="25"/>
  <c r="T40" i="25" s="1"/>
  <c r="Q59" i="25"/>
  <c r="T64" i="25"/>
  <c r="Q70" i="25"/>
  <c r="R71" i="25"/>
  <c r="R33" i="26"/>
  <c r="U42" i="26"/>
  <c r="P59" i="26"/>
  <c r="Q70" i="26"/>
  <c r="R71" i="26"/>
  <c r="U93" i="26"/>
  <c r="T10" i="27"/>
  <c r="P16" i="27"/>
  <c r="E24" i="27"/>
  <c r="Q33" i="27"/>
  <c r="U47" i="27"/>
  <c r="U51" i="27"/>
  <c r="U64" i="27"/>
  <c r="S70" i="27"/>
  <c r="Q16" i="28"/>
  <c r="P16" i="29"/>
  <c r="U22" i="29"/>
  <c r="T22" i="29"/>
  <c r="T26" i="29"/>
  <c r="U26" i="29"/>
  <c r="T49" i="29"/>
  <c r="U49" i="29"/>
  <c r="P71" i="29"/>
  <c r="R72" i="29"/>
  <c r="T11" i="30"/>
  <c r="U11" i="30"/>
  <c r="Q24" i="30"/>
  <c r="E30" i="30"/>
  <c r="U30" i="30" s="1"/>
  <c r="U19" i="31"/>
  <c r="T19" i="31"/>
  <c r="Q24" i="31"/>
  <c r="T27" i="31"/>
  <c r="U27" i="31"/>
  <c r="U15" i="32"/>
  <c r="T15" i="32"/>
  <c r="U46" i="32"/>
  <c r="T46" i="32"/>
  <c r="P72" i="32"/>
  <c r="Q71" i="33"/>
  <c r="U10" i="34"/>
  <c r="U22" i="34"/>
  <c r="T22" i="34"/>
  <c r="E33" i="24"/>
  <c r="E33" i="25"/>
  <c r="T33" i="25" s="1"/>
  <c r="R16" i="28"/>
  <c r="U42" i="29"/>
  <c r="T42" i="29"/>
  <c r="U93" i="29"/>
  <c r="T93" i="29"/>
  <c r="U26" i="30"/>
  <c r="T26" i="30"/>
  <c r="T35" i="30"/>
  <c r="U35" i="30"/>
  <c r="U49" i="30"/>
  <c r="T49" i="30"/>
  <c r="T57" i="30"/>
  <c r="U57" i="30"/>
  <c r="T52" i="31"/>
  <c r="U52" i="31"/>
  <c r="U11" i="32"/>
  <c r="T11" i="32"/>
  <c r="T51" i="32"/>
  <c r="U51" i="32"/>
  <c r="Q59" i="33"/>
  <c r="T90" i="35"/>
  <c r="U90" i="35"/>
  <c r="R16" i="36"/>
  <c r="T18" i="36"/>
  <c r="U18" i="36"/>
  <c r="U39" i="36"/>
  <c r="T39" i="36"/>
  <c r="Q71" i="38"/>
  <c r="S72" i="38"/>
  <c r="T86" i="22"/>
  <c r="T91" i="22"/>
  <c r="T14" i="23"/>
  <c r="P24" i="23"/>
  <c r="Q30" i="23"/>
  <c r="Q24" i="24"/>
  <c r="Q30" i="24"/>
  <c r="Q24" i="25"/>
  <c r="Q30" i="25"/>
  <c r="Q53" i="25"/>
  <c r="P24" i="26"/>
  <c r="Q30" i="26"/>
  <c r="E33" i="26"/>
  <c r="Q53" i="26"/>
  <c r="P30" i="27"/>
  <c r="P40" i="27"/>
  <c r="P53" i="27"/>
  <c r="T10" i="28"/>
  <c r="Q70" i="29"/>
  <c r="U45" i="30"/>
  <c r="T45" i="30"/>
  <c r="U88" i="31"/>
  <c r="T88" i="31"/>
  <c r="U12" i="33"/>
  <c r="T12" i="33"/>
  <c r="U19" i="33"/>
  <c r="T19" i="33"/>
  <c r="T18" i="35"/>
  <c r="U18" i="35"/>
  <c r="T13" i="36"/>
  <c r="U13" i="36"/>
  <c r="T27" i="36"/>
  <c r="U27" i="36"/>
  <c r="T36" i="40"/>
  <c r="U36" i="40"/>
  <c r="P67" i="22"/>
  <c r="P72" i="22"/>
  <c r="T90" i="22"/>
  <c r="T13" i="23"/>
  <c r="T19" i="23"/>
  <c r="Q24" i="23"/>
  <c r="T58" i="23"/>
  <c r="T62" i="23"/>
  <c r="P66" i="23"/>
  <c r="Q67" i="23"/>
  <c r="P71" i="23"/>
  <c r="Q72" i="23"/>
  <c r="T29" i="24"/>
  <c r="T48" i="24"/>
  <c r="T63" i="24"/>
  <c r="P67" i="24"/>
  <c r="T67" i="24" s="1"/>
  <c r="P72" i="24"/>
  <c r="U32" i="25"/>
  <c r="T43" i="25"/>
  <c r="U57" i="25"/>
  <c r="T62" i="25"/>
  <c r="Q67" i="25"/>
  <c r="U67" i="25" s="1"/>
  <c r="P72" i="25"/>
  <c r="T90" i="25"/>
  <c r="T13" i="26"/>
  <c r="T23" i="26"/>
  <c r="Q24" i="26"/>
  <c r="P66" i="26"/>
  <c r="P24" i="27"/>
  <c r="Q30" i="27"/>
  <c r="Q40" i="27"/>
  <c r="P71" i="27"/>
  <c r="T71" i="27" s="1"/>
  <c r="U13" i="29"/>
  <c r="T13" i="29"/>
  <c r="T32" i="29"/>
  <c r="U55" i="29"/>
  <c r="T55" i="29"/>
  <c r="U63" i="29"/>
  <c r="T63" i="29"/>
  <c r="T48" i="30"/>
  <c r="U48" i="30"/>
  <c r="U92" i="30"/>
  <c r="T92" i="30"/>
  <c r="T48" i="31"/>
  <c r="U48" i="31"/>
  <c r="U51" i="31"/>
  <c r="T51" i="31"/>
  <c r="U37" i="32"/>
  <c r="T37" i="32"/>
  <c r="U42" i="32"/>
  <c r="T42" i="32"/>
  <c r="U50" i="32"/>
  <c r="T50" i="32"/>
  <c r="Q67" i="22"/>
  <c r="U67" i="22" s="1"/>
  <c r="Q72" i="22"/>
  <c r="T9" i="23"/>
  <c r="T18" i="23"/>
  <c r="T32" i="23"/>
  <c r="E40" i="23"/>
  <c r="E59" i="23"/>
  <c r="Q66" i="23"/>
  <c r="R67" i="23"/>
  <c r="Q71" i="23"/>
  <c r="T93" i="23"/>
  <c r="T13" i="24"/>
  <c r="P33" i="24"/>
  <c r="T52" i="24"/>
  <c r="T57" i="24"/>
  <c r="T62" i="24"/>
  <c r="T89" i="24"/>
  <c r="T28" i="25"/>
  <c r="P33" i="25"/>
  <c r="T51" i="25"/>
  <c r="T61" i="25"/>
  <c r="P66" i="25"/>
  <c r="Q72" i="25"/>
  <c r="T9" i="26"/>
  <c r="T19" i="26"/>
  <c r="U32" i="26"/>
  <c r="U36" i="26"/>
  <c r="T38" i="26"/>
  <c r="U44" i="26"/>
  <c r="U48" i="26"/>
  <c r="T62" i="26"/>
  <c r="Q66" i="26"/>
  <c r="S16" i="27"/>
  <c r="Q24" i="27"/>
  <c r="P70" i="27"/>
  <c r="T70" i="27" s="1"/>
  <c r="Q71" i="27"/>
  <c r="T20" i="28"/>
  <c r="U20" i="28"/>
  <c r="U49" i="28"/>
  <c r="T49" i="28"/>
  <c r="P72" i="28"/>
  <c r="U27" i="29"/>
  <c r="T27" i="29"/>
  <c r="Q33" i="29"/>
  <c r="U50" i="29"/>
  <c r="T50" i="29"/>
  <c r="U12" i="30"/>
  <c r="T12" i="30"/>
  <c r="T20" i="30"/>
  <c r="U20" i="30"/>
  <c r="E66" i="30"/>
  <c r="U88" i="30"/>
  <c r="T88" i="30"/>
  <c r="U28" i="31"/>
  <c r="T28" i="31"/>
  <c r="E33" i="31"/>
  <c r="T28" i="32"/>
  <c r="U28" i="32"/>
  <c r="T47" i="32"/>
  <c r="U47" i="32"/>
  <c r="U61" i="32"/>
  <c r="T61" i="32"/>
  <c r="T64" i="32"/>
  <c r="U64" i="32"/>
  <c r="P72" i="33"/>
  <c r="T72" i="33" s="1"/>
  <c r="P66" i="22"/>
  <c r="P71" i="22"/>
  <c r="T71" i="22" s="1"/>
  <c r="T89" i="22"/>
  <c r="T12" i="23"/>
  <c r="P16" i="23"/>
  <c r="T22" i="23"/>
  <c r="U32" i="23"/>
  <c r="P33" i="23"/>
  <c r="T33" i="23" s="1"/>
  <c r="T36" i="23"/>
  <c r="T38" i="23"/>
  <c r="P70" i="23"/>
  <c r="T88" i="23"/>
  <c r="U10" i="24"/>
  <c r="T12" i="24"/>
  <c r="T18" i="24"/>
  <c r="E24" i="24"/>
  <c r="U24" i="24" s="1"/>
  <c r="Q33" i="24"/>
  <c r="T37" i="24"/>
  <c r="P66" i="24"/>
  <c r="U69" i="24"/>
  <c r="P71" i="24"/>
  <c r="T88" i="24"/>
  <c r="T93" i="24"/>
  <c r="T10" i="25"/>
  <c r="T12" i="25"/>
  <c r="Q33" i="25"/>
  <c r="T56" i="25"/>
  <c r="T65" i="25"/>
  <c r="Q66" i="25"/>
  <c r="P71" i="25"/>
  <c r="T18" i="26"/>
  <c r="P33" i="26"/>
  <c r="T33" i="26" s="1"/>
  <c r="T43" i="26"/>
  <c r="P71" i="26"/>
  <c r="Q72" i="26"/>
  <c r="T9" i="27"/>
  <c r="U19" i="27"/>
  <c r="T35" i="27"/>
  <c r="T39" i="27"/>
  <c r="T44" i="27"/>
  <c r="T48" i="27"/>
  <c r="T52" i="27"/>
  <c r="T57" i="27"/>
  <c r="T61" i="27"/>
  <c r="T65" i="27"/>
  <c r="Q70" i="27"/>
  <c r="R72" i="27"/>
  <c r="T15" i="28"/>
  <c r="U15" i="28"/>
  <c r="U18" i="28"/>
  <c r="T36" i="28"/>
  <c r="U43" i="28"/>
  <c r="T43" i="28"/>
  <c r="T46" i="28"/>
  <c r="U46" i="28"/>
  <c r="P67" i="28"/>
  <c r="P24" i="29"/>
  <c r="T15" i="30"/>
  <c r="U15" i="30"/>
  <c r="U36" i="30"/>
  <c r="T36" i="30"/>
  <c r="T44" i="30"/>
  <c r="U44" i="30"/>
  <c r="U58" i="30"/>
  <c r="T58" i="30"/>
  <c r="U62" i="30"/>
  <c r="T62" i="30"/>
  <c r="U51" i="33"/>
  <c r="T51" i="33"/>
  <c r="T38" i="34"/>
  <c r="U38" i="34"/>
  <c r="U55" i="34"/>
  <c r="T55" i="34"/>
  <c r="T13" i="35"/>
  <c r="U13" i="35"/>
  <c r="Q16" i="23"/>
  <c r="Q33" i="23"/>
  <c r="Q70" i="23"/>
  <c r="S71" i="23"/>
  <c r="P16" i="24"/>
  <c r="T16" i="24" s="1"/>
  <c r="R33" i="24"/>
  <c r="U35" i="24"/>
  <c r="Q66" i="24"/>
  <c r="P70" i="24"/>
  <c r="Q71" i="24"/>
  <c r="S72" i="24"/>
  <c r="P16" i="25"/>
  <c r="R33" i="25"/>
  <c r="P59" i="25"/>
  <c r="E67" i="25"/>
  <c r="P70" i="25"/>
  <c r="Q71" i="25"/>
  <c r="T10" i="26"/>
  <c r="P16" i="26"/>
  <c r="Q33" i="26"/>
  <c r="U69" i="26"/>
  <c r="P70" i="26"/>
  <c r="Q71" i="26"/>
  <c r="P33" i="27"/>
  <c r="R70" i="27"/>
  <c r="T11" i="28"/>
  <c r="U11" i="28"/>
  <c r="P16" i="28"/>
  <c r="E30" i="28"/>
  <c r="U30" i="28" s="1"/>
  <c r="Q33" i="28"/>
  <c r="Q40" i="28"/>
  <c r="U40" i="28" s="1"/>
  <c r="U62" i="28"/>
  <c r="T62" i="28"/>
  <c r="U46" i="29"/>
  <c r="T46" i="29"/>
  <c r="P33" i="30"/>
  <c r="T39" i="30"/>
  <c r="U39" i="30"/>
  <c r="T44" i="31"/>
  <c r="U44" i="31"/>
  <c r="U47" i="31"/>
  <c r="T47" i="31"/>
  <c r="Q59" i="31"/>
  <c r="U20" i="32"/>
  <c r="T20" i="32"/>
  <c r="T23" i="32"/>
  <c r="U23" i="32"/>
  <c r="T56" i="32"/>
  <c r="U56" i="32"/>
  <c r="U87" i="32"/>
  <c r="T87" i="32"/>
  <c r="U93" i="32"/>
  <c r="T93" i="32"/>
  <c r="Q30" i="40"/>
  <c r="E79" i="17"/>
  <c r="U98" i="29"/>
  <c r="E95" i="29"/>
  <c r="U95" i="29" s="1"/>
  <c r="T51" i="34"/>
  <c r="U51" i="34"/>
  <c r="T51" i="35"/>
  <c r="U51" i="35"/>
  <c r="U52" i="36"/>
  <c r="T52" i="36"/>
  <c r="U86" i="37"/>
  <c r="T86" i="37"/>
  <c r="U50" i="38"/>
  <c r="T50" i="38"/>
  <c r="U12" i="39"/>
  <c r="T12" i="39"/>
  <c r="E95" i="31"/>
  <c r="T96" i="31"/>
  <c r="U104" i="31"/>
  <c r="T104" i="31"/>
  <c r="T28" i="28"/>
  <c r="R33" i="28"/>
  <c r="U38" i="28"/>
  <c r="T51" i="28"/>
  <c r="Q59" i="28"/>
  <c r="U63" i="28"/>
  <c r="P66" i="28"/>
  <c r="Q67" i="28"/>
  <c r="P71" i="28"/>
  <c r="Q72" i="28"/>
  <c r="T23" i="31"/>
  <c r="U29" i="31"/>
  <c r="T45" i="31"/>
  <c r="T49" i="31"/>
  <c r="Q53" i="31"/>
  <c r="P66" i="31"/>
  <c r="P72" i="31"/>
  <c r="P16" i="32"/>
  <c r="T44" i="32"/>
  <c r="T48" i="32"/>
  <c r="T52" i="32"/>
  <c r="P66" i="32"/>
  <c r="Q71" i="32"/>
  <c r="U13" i="33"/>
  <c r="Q16" i="33"/>
  <c r="P24" i="33"/>
  <c r="P33" i="33"/>
  <c r="T36" i="33"/>
  <c r="U42" i="33"/>
  <c r="T49" i="33"/>
  <c r="T69" i="33"/>
  <c r="P70" i="33"/>
  <c r="T88" i="33"/>
  <c r="T92" i="33"/>
  <c r="T20" i="34"/>
  <c r="Q70" i="37"/>
  <c r="U56" i="40"/>
  <c r="T56" i="40"/>
  <c r="E79" i="26"/>
  <c r="U113" i="34"/>
  <c r="T113" i="34"/>
  <c r="U102" i="31"/>
  <c r="T102" i="31"/>
  <c r="M112" i="30"/>
  <c r="S112" i="30" s="1"/>
  <c r="S95" i="30"/>
  <c r="U97" i="27"/>
  <c r="T97" i="27"/>
  <c r="S33" i="28"/>
  <c r="T38" i="28"/>
  <c r="S40" i="28"/>
  <c r="Q66" i="28"/>
  <c r="Q71" i="28"/>
  <c r="U71" i="28" s="1"/>
  <c r="U36" i="29"/>
  <c r="Q59" i="29"/>
  <c r="S70" i="29"/>
  <c r="P16" i="30"/>
  <c r="P40" i="30"/>
  <c r="P53" i="30"/>
  <c r="Q67" i="30"/>
  <c r="Q72" i="30"/>
  <c r="U72" i="30" s="1"/>
  <c r="T62" i="31"/>
  <c r="Q66" i="31"/>
  <c r="T69" i="31"/>
  <c r="T32" i="32"/>
  <c r="Q66" i="32"/>
  <c r="P70" i="32"/>
  <c r="R71" i="32"/>
  <c r="U14" i="33"/>
  <c r="R16" i="33"/>
  <c r="Q24" i="33"/>
  <c r="U32" i="33"/>
  <c r="Q33" i="33"/>
  <c r="P40" i="33"/>
  <c r="U69" i="33"/>
  <c r="Q70" i="33"/>
  <c r="S71" i="33"/>
  <c r="S16" i="34"/>
  <c r="U29" i="34"/>
  <c r="T29" i="34"/>
  <c r="U44" i="34"/>
  <c r="T44" i="34"/>
  <c r="U50" i="34"/>
  <c r="T50" i="34"/>
  <c r="Q30" i="35"/>
  <c r="Q24" i="36"/>
  <c r="U48" i="36"/>
  <c r="T48" i="36"/>
  <c r="P24" i="37"/>
  <c r="U27" i="38"/>
  <c r="T27" i="38"/>
  <c r="U46" i="38"/>
  <c r="T46" i="38"/>
  <c r="U63" i="38"/>
  <c r="T63" i="38"/>
  <c r="U90" i="38"/>
  <c r="T90" i="38"/>
  <c r="Q40" i="39"/>
  <c r="P71" i="40"/>
  <c r="E79" i="29"/>
  <c r="U103" i="33"/>
  <c r="T103" i="33"/>
  <c r="U110" i="31"/>
  <c r="T110" i="31"/>
  <c r="M112" i="27"/>
  <c r="S112" i="27" s="1"/>
  <c r="S95" i="27"/>
  <c r="U103" i="24"/>
  <c r="T103" i="24"/>
  <c r="M112" i="19"/>
  <c r="S112" i="19" s="1"/>
  <c r="S95" i="19"/>
  <c r="P70" i="28"/>
  <c r="Q16" i="30"/>
  <c r="P30" i="30"/>
  <c r="E33" i="30"/>
  <c r="Q40" i="30"/>
  <c r="Q53" i="30"/>
  <c r="P66" i="30"/>
  <c r="R67" i="30"/>
  <c r="P71" i="30"/>
  <c r="T71" i="30" s="1"/>
  <c r="E16" i="31"/>
  <c r="P33" i="31"/>
  <c r="U69" i="31"/>
  <c r="P70" i="31"/>
  <c r="P71" i="31"/>
  <c r="Q24" i="32"/>
  <c r="E30" i="32"/>
  <c r="P33" i="32"/>
  <c r="T33" i="32" s="1"/>
  <c r="E53" i="32"/>
  <c r="E67" i="32"/>
  <c r="U69" i="32"/>
  <c r="Q70" i="32"/>
  <c r="T14" i="33"/>
  <c r="Q40" i="33"/>
  <c r="U40" i="33" s="1"/>
  <c r="E53" i="33"/>
  <c r="E66" i="33"/>
  <c r="E71" i="33"/>
  <c r="E24" i="34"/>
  <c r="P30" i="34"/>
  <c r="U69" i="34"/>
  <c r="Q70" i="34"/>
  <c r="T23" i="35"/>
  <c r="U23" i="35"/>
  <c r="T28" i="35"/>
  <c r="U28" i="35"/>
  <c r="T9" i="36"/>
  <c r="U9" i="36"/>
  <c r="T22" i="36"/>
  <c r="U22" i="36"/>
  <c r="P71" i="36"/>
  <c r="T71" i="36" s="1"/>
  <c r="Q16" i="40"/>
  <c r="E79" i="15"/>
  <c r="U108" i="36"/>
  <c r="T108" i="36"/>
  <c r="U100" i="31"/>
  <c r="T100" i="31"/>
  <c r="U108" i="31"/>
  <c r="T108" i="31"/>
  <c r="U107" i="29"/>
  <c r="T107" i="29"/>
  <c r="U101" i="24"/>
  <c r="T101" i="24"/>
  <c r="U110" i="20"/>
  <c r="T110" i="20"/>
  <c r="Q30" i="28"/>
  <c r="Q53" i="28"/>
  <c r="Q70" i="28"/>
  <c r="S71" i="28"/>
  <c r="P30" i="29"/>
  <c r="P40" i="29"/>
  <c r="R16" i="30"/>
  <c r="Q30" i="30"/>
  <c r="Q66" i="30"/>
  <c r="Q71" i="30"/>
  <c r="U71" i="30" s="1"/>
  <c r="Q33" i="31"/>
  <c r="U36" i="31"/>
  <c r="Q71" i="31"/>
  <c r="Q33" i="32"/>
  <c r="R70" i="32"/>
  <c r="U90" i="32"/>
  <c r="U10" i="33"/>
  <c r="T23" i="33"/>
  <c r="T28" i="33"/>
  <c r="S33" i="33"/>
  <c r="R40" i="33"/>
  <c r="T56" i="33"/>
  <c r="T64" i="33"/>
  <c r="S70" i="33"/>
  <c r="T27" i="34"/>
  <c r="T43" i="35"/>
  <c r="U43" i="35"/>
  <c r="U55" i="35"/>
  <c r="T64" i="35"/>
  <c r="U64" i="35"/>
  <c r="P16" i="37"/>
  <c r="Q40" i="37"/>
  <c r="T62" i="37"/>
  <c r="U62" i="37"/>
  <c r="U90" i="37"/>
  <c r="T90" i="37"/>
  <c r="Q53" i="38"/>
  <c r="S16" i="39"/>
  <c r="U45" i="40"/>
  <c r="T45" i="40"/>
  <c r="Q66" i="40"/>
  <c r="E79" i="35"/>
  <c r="E79" i="18"/>
  <c r="U107" i="37"/>
  <c r="T107" i="37"/>
  <c r="T105" i="29"/>
  <c r="U105" i="29"/>
  <c r="U108" i="20"/>
  <c r="T108" i="20"/>
  <c r="S16" i="28"/>
  <c r="P24" i="28"/>
  <c r="T32" i="28"/>
  <c r="E66" i="28"/>
  <c r="R70" i="28"/>
  <c r="E71" i="28"/>
  <c r="Q30" i="29"/>
  <c r="Q40" i="29"/>
  <c r="U10" i="30"/>
  <c r="P24" i="30"/>
  <c r="U32" i="30"/>
  <c r="P70" i="30"/>
  <c r="R71" i="30"/>
  <c r="T36" i="31"/>
  <c r="P59" i="31"/>
  <c r="E66" i="31"/>
  <c r="R70" i="31"/>
  <c r="R71" i="31"/>
  <c r="E72" i="31"/>
  <c r="E16" i="32"/>
  <c r="R33" i="32"/>
  <c r="E66" i="32"/>
  <c r="T10" i="33"/>
  <c r="E24" i="33"/>
  <c r="S40" i="33"/>
  <c r="E70" i="33"/>
  <c r="U39" i="34"/>
  <c r="T39" i="34"/>
  <c r="T56" i="34"/>
  <c r="U56" i="34"/>
  <c r="Q16" i="35"/>
  <c r="U44" i="36"/>
  <c r="T44" i="36"/>
  <c r="T49" i="37"/>
  <c r="U49" i="37"/>
  <c r="R40" i="38"/>
  <c r="U42" i="38"/>
  <c r="T42" i="38"/>
  <c r="U37" i="39"/>
  <c r="T37" i="39"/>
  <c r="E79" i="14"/>
  <c r="U108" i="1"/>
  <c r="T108" i="1"/>
  <c r="U98" i="31"/>
  <c r="T98" i="31"/>
  <c r="U106" i="31"/>
  <c r="T106" i="31"/>
  <c r="U106" i="20"/>
  <c r="T106" i="20"/>
  <c r="P16" i="38"/>
  <c r="P16" i="39"/>
  <c r="Q59" i="39"/>
  <c r="Q67" i="39"/>
  <c r="P71" i="39"/>
  <c r="E79" i="24"/>
  <c r="E79" i="21"/>
  <c r="U32" i="34"/>
  <c r="U47" i="34"/>
  <c r="T63" i="34"/>
  <c r="E70" i="34"/>
  <c r="E24" i="35"/>
  <c r="U32" i="35"/>
  <c r="P33" i="35"/>
  <c r="U36" i="35"/>
  <c r="U86" i="35"/>
  <c r="T89" i="35"/>
  <c r="T93" i="35"/>
  <c r="T12" i="36"/>
  <c r="P16" i="36"/>
  <c r="T21" i="36"/>
  <c r="T26" i="36"/>
  <c r="P30" i="36"/>
  <c r="R33" i="37"/>
  <c r="Q16" i="38"/>
  <c r="S33" i="38"/>
  <c r="P40" i="38"/>
  <c r="T55" i="38"/>
  <c r="T89" i="38"/>
  <c r="T10" i="39"/>
  <c r="Q16" i="39"/>
  <c r="U21" i="39"/>
  <c r="T27" i="39"/>
  <c r="E33" i="39"/>
  <c r="T33" i="39" s="1"/>
  <c r="T42" i="39"/>
  <c r="T46" i="39"/>
  <c r="T50" i="39"/>
  <c r="T55" i="39"/>
  <c r="T63" i="39"/>
  <c r="P66" i="39"/>
  <c r="R67" i="39"/>
  <c r="U69" i="39"/>
  <c r="Q71" i="39"/>
  <c r="P40" i="40"/>
  <c r="U48" i="40"/>
  <c r="U52" i="40"/>
  <c r="P59" i="40"/>
  <c r="Q67" i="40"/>
  <c r="U67" i="40" s="1"/>
  <c r="P72" i="40"/>
  <c r="E79" i="1"/>
  <c r="T101" i="26"/>
  <c r="T32" i="34"/>
  <c r="T36" i="34"/>
  <c r="P71" i="34"/>
  <c r="P16" i="35"/>
  <c r="Q33" i="35"/>
  <c r="U33" i="35" s="1"/>
  <c r="P53" i="35"/>
  <c r="P66" i="35"/>
  <c r="Q67" i="35"/>
  <c r="P72" i="35"/>
  <c r="Q16" i="36"/>
  <c r="P24" i="36"/>
  <c r="Q30" i="36"/>
  <c r="E70" i="36"/>
  <c r="U70" i="36" s="1"/>
  <c r="U10" i="37"/>
  <c r="S33" i="37"/>
  <c r="T35" i="37"/>
  <c r="P40" i="37"/>
  <c r="P66" i="37"/>
  <c r="U69" i="37"/>
  <c r="T10" i="38"/>
  <c r="R16" i="38"/>
  <c r="P30" i="38"/>
  <c r="U35" i="38"/>
  <c r="Q40" i="38"/>
  <c r="P53" i="38"/>
  <c r="P66" i="38"/>
  <c r="R67" i="38"/>
  <c r="P71" i="38"/>
  <c r="R72" i="38"/>
  <c r="R16" i="39"/>
  <c r="P30" i="39"/>
  <c r="P40" i="39"/>
  <c r="Q66" i="39"/>
  <c r="P70" i="39"/>
  <c r="R71" i="39"/>
  <c r="U20" i="40"/>
  <c r="P30" i="40"/>
  <c r="T30" i="40" s="1"/>
  <c r="Q40" i="40"/>
  <c r="P66" i="40"/>
  <c r="E79" i="32"/>
  <c r="E79" i="11"/>
  <c r="S95" i="31"/>
  <c r="T104" i="2"/>
  <c r="T96" i="9"/>
  <c r="Q33" i="34"/>
  <c r="U33" i="34" s="1"/>
  <c r="T37" i="34"/>
  <c r="T42" i="34"/>
  <c r="Q53" i="34"/>
  <c r="Q66" i="34"/>
  <c r="P70" i="34"/>
  <c r="R16" i="35"/>
  <c r="P30" i="35"/>
  <c r="P40" i="35"/>
  <c r="E59" i="35"/>
  <c r="Q71" i="35"/>
  <c r="U71" i="35" s="1"/>
  <c r="P33" i="36"/>
  <c r="T36" i="36"/>
  <c r="Q72" i="36"/>
  <c r="Q16" i="37"/>
  <c r="P30" i="37"/>
  <c r="E16" i="38"/>
  <c r="E67" i="38"/>
  <c r="E72" i="38"/>
  <c r="E16" i="39"/>
  <c r="E59" i="39"/>
  <c r="Q24" i="40"/>
  <c r="R66" i="40"/>
  <c r="E67" i="40"/>
  <c r="Q71" i="40"/>
  <c r="E79" i="10"/>
  <c r="T97" i="31"/>
  <c r="U99" i="31"/>
  <c r="T101" i="31"/>
  <c r="U103" i="31"/>
  <c r="T105" i="31"/>
  <c r="U107" i="31"/>
  <c r="R95" i="25"/>
  <c r="T110" i="25"/>
  <c r="T105" i="20"/>
  <c r="T107" i="16"/>
  <c r="T105" i="8"/>
  <c r="S95" i="2"/>
  <c r="S33" i="34"/>
  <c r="T35" i="34"/>
  <c r="Q40" i="34"/>
  <c r="U40" i="34" s="1"/>
  <c r="R70" i="34"/>
  <c r="Q24" i="35"/>
  <c r="R70" i="35"/>
  <c r="E72" i="35"/>
  <c r="R33" i="36"/>
  <c r="P40" i="36"/>
  <c r="T45" i="36"/>
  <c r="T49" i="36"/>
  <c r="Q66" i="36"/>
  <c r="P70" i="36"/>
  <c r="Q71" i="36"/>
  <c r="T14" i="37"/>
  <c r="S16" i="37"/>
  <c r="Q24" i="37"/>
  <c r="R70" i="37"/>
  <c r="S71" i="37"/>
  <c r="T87" i="37"/>
  <c r="T91" i="37"/>
  <c r="T13" i="38"/>
  <c r="T28" i="38"/>
  <c r="P33" i="38"/>
  <c r="T43" i="38"/>
  <c r="T47" i="38"/>
  <c r="T51" i="38"/>
  <c r="T64" i="38"/>
  <c r="R70" i="38"/>
  <c r="U87" i="38"/>
  <c r="U23" i="39"/>
  <c r="U32" i="39"/>
  <c r="T89" i="39"/>
  <c r="T93" i="39"/>
  <c r="U13" i="40"/>
  <c r="R16" i="40"/>
  <c r="Q33" i="40"/>
  <c r="T38" i="40"/>
  <c r="E40" i="40"/>
  <c r="Q70" i="40"/>
  <c r="E79" i="5"/>
  <c r="T113" i="26"/>
  <c r="E53" i="34"/>
  <c r="P59" i="34"/>
  <c r="E66" i="34"/>
  <c r="E71" i="35"/>
  <c r="Q40" i="36"/>
  <c r="T65" i="36"/>
  <c r="Q70" i="36"/>
  <c r="R71" i="36"/>
  <c r="T87" i="36"/>
  <c r="T91" i="36"/>
  <c r="T19" i="37"/>
  <c r="T23" i="37"/>
  <c r="T28" i="37"/>
  <c r="P33" i="37"/>
  <c r="S70" i="37"/>
  <c r="T18" i="38"/>
  <c r="T22" i="38"/>
  <c r="Q33" i="38"/>
  <c r="T37" i="38"/>
  <c r="P59" i="38"/>
  <c r="S70" i="38"/>
  <c r="E24" i="39"/>
  <c r="R33" i="39"/>
  <c r="Q72" i="39"/>
  <c r="R33" i="40"/>
  <c r="T69" i="40"/>
  <c r="E71" i="40"/>
  <c r="U71" i="40" s="1"/>
  <c r="E79" i="36"/>
  <c r="E79" i="2"/>
  <c r="T97" i="30"/>
  <c r="T113" i="27"/>
  <c r="T104" i="23"/>
  <c r="T106" i="23"/>
  <c r="T99" i="22"/>
  <c r="T101" i="22"/>
  <c r="S95" i="3"/>
  <c r="P53" i="40"/>
  <c r="T47" i="40"/>
  <c r="E53" i="40"/>
  <c r="Q53" i="40"/>
  <c r="R72" i="40"/>
  <c r="E59" i="40"/>
  <c r="E72" i="40"/>
  <c r="Q59" i="40"/>
  <c r="R67" i="40"/>
  <c r="Q72" i="40"/>
  <c r="U57" i="40"/>
  <c r="E95" i="40"/>
  <c r="E112" i="40" s="1"/>
  <c r="T106" i="40"/>
  <c r="P53" i="39"/>
  <c r="Q53" i="39"/>
  <c r="E67" i="39"/>
  <c r="U58" i="39"/>
  <c r="S67" i="39"/>
  <c r="S72" i="39"/>
  <c r="P59" i="39"/>
  <c r="P67" i="39"/>
  <c r="T67" i="39" s="1"/>
  <c r="P72" i="39"/>
  <c r="Q59" i="38"/>
  <c r="P67" i="38"/>
  <c r="P72" i="38"/>
  <c r="U57" i="38"/>
  <c r="Q67" i="38"/>
  <c r="Q72" i="38"/>
  <c r="T100" i="38"/>
  <c r="T104" i="38"/>
  <c r="T105" i="38"/>
  <c r="T47" i="37"/>
  <c r="P53" i="37"/>
  <c r="Q53" i="37"/>
  <c r="R67" i="37"/>
  <c r="Q72" i="37"/>
  <c r="U58" i="37"/>
  <c r="E67" i="37"/>
  <c r="P59" i="37"/>
  <c r="Q67" i="37"/>
  <c r="P72" i="37"/>
  <c r="Q59" i="37"/>
  <c r="T99" i="37"/>
  <c r="R95" i="37"/>
  <c r="Q53" i="36"/>
  <c r="E67" i="36"/>
  <c r="P67" i="36"/>
  <c r="T67" i="36" s="1"/>
  <c r="E72" i="36"/>
  <c r="T57" i="36"/>
  <c r="P59" i="36"/>
  <c r="Q67" i="36"/>
  <c r="P72" i="36"/>
  <c r="Q59" i="36"/>
  <c r="R67" i="36"/>
  <c r="T100" i="36"/>
  <c r="E95" i="36"/>
  <c r="E112" i="36" s="1"/>
  <c r="R95" i="36"/>
  <c r="Q53" i="35"/>
  <c r="P59" i="35"/>
  <c r="S67" i="35"/>
  <c r="Q72" i="35"/>
  <c r="Q59" i="35"/>
  <c r="P67" i="35"/>
  <c r="T67" i="35" s="1"/>
  <c r="E67" i="35"/>
  <c r="T103" i="35"/>
  <c r="Q67" i="34"/>
  <c r="P53" i="34"/>
  <c r="R67" i="34"/>
  <c r="S72" i="34"/>
  <c r="T57" i="34"/>
  <c r="Q59" i="34"/>
  <c r="S67" i="34"/>
  <c r="E72" i="34"/>
  <c r="P72" i="34"/>
  <c r="E67" i="34"/>
  <c r="P67" i="34"/>
  <c r="Q72" i="34"/>
  <c r="U72" i="34" s="1"/>
  <c r="T98" i="34"/>
  <c r="T106" i="34"/>
  <c r="Q53" i="33"/>
  <c r="R67" i="33"/>
  <c r="R72" i="33"/>
  <c r="P59" i="33"/>
  <c r="S67" i="33"/>
  <c r="S72" i="33"/>
  <c r="Q53" i="32"/>
  <c r="Q67" i="32"/>
  <c r="R72" i="32"/>
  <c r="E59" i="32"/>
  <c r="P59" i="32"/>
  <c r="R67" i="32"/>
  <c r="E72" i="32"/>
  <c r="T102" i="32"/>
  <c r="T96" i="32"/>
  <c r="Q72" i="31"/>
  <c r="U72" i="31" s="1"/>
  <c r="P53" i="31"/>
  <c r="U57" i="31"/>
  <c r="E67" i="31"/>
  <c r="P67" i="31"/>
  <c r="R72" i="31"/>
  <c r="Q67" i="31"/>
  <c r="U67" i="31" s="1"/>
  <c r="E67" i="30"/>
  <c r="E72" i="30"/>
  <c r="E53" i="30"/>
  <c r="E59" i="30"/>
  <c r="P59" i="30"/>
  <c r="Q59" i="30"/>
  <c r="P67" i="30"/>
  <c r="P72" i="30"/>
  <c r="R95" i="30"/>
  <c r="T103" i="30"/>
  <c r="T104" i="30"/>
  <c r="T105" i="30"/>
  <c r="P53" i="29"/>
  <c r="Q53" i="29"/>
  <c r="U58" i="29"/>
  <c r="E67" i="29"/>
  <c r="P67" i="29"/>
  <c r="E72" i="29"/>
  <c r="P72" i="29"/>
  <c r="E59" i="29"/>
  <c r="P59" i="29"/>
  <c r="Q67" i="29"/>
  <c r="Q72" i="29"/>
  <c r="T47" i="28"/>
  <c r="E53" i="28"/>
  <c r="P53" i="28"/>
  <c r="T58" i="28"/>
  <c r="R67" i="28"/>
  <c r="R72" i="28"/>
  <c r="S67" i="28"/>
  <c r="S72" i="28"/>
  <c r="T109" i="28"/>
  <c r="T110" i="28"/>
  <c r="T105" i="28"/>
  <c r="T106" i="28"/>
  <c r="T107" i="28"/>
  <c r="Q53" i="27"/>
  <c r="P59" i="27"/>
  <c r="R67" i="27"/>
  <c r="Q59" i="27"/>
  <c r="S67" i="27"/>
  <c r="S72" i="27"/>
  <c r="E67" i="27"/>
  <c r="T104" i="27"/>
  <c r="T105" i="27"/>
  <c r="T106" i="27"/>
  <c r="T100" i="27"/>
  <c r="T101" i="27"/>
  <c r="T102" i="27"/>
  <c r="Q67" i="26"/>
  <c r="U67" i="26" s="1"/>
  <c r="R72" i="26"/>
  <c r="U57" i="26"/>
  <c r="R67" i="26"/>
  <c r="P72" i="26"/>
  <c r="T107" i="26"/>
  <c r="T108" i="26"/>
  <c r="T109" i="26"/>
  <c r="T99" i="26"/>
  <c r="T100" i="26"/>
  <c r="T96" i="26"/>
  <c r="T97" i="26"/>
  <c r="P53" i="25"/>
  <c r="T47" i="25"/>
  <c r="S67" i="25"/>
  <c r="R72" i="25"/>
  <c r="P67" i="25"/>
  <c r="T67" i="25" s="1"/>
  <c r="S72" i="25"/>
  <c r="E72" i="25"/>
  <c r="T98" i="25"/>
  <c r="T99" i="25"/>
  <c r="T100" i="25"/>
  <c r="T96" i="25"/>
  <c r="P53" i="24"/>
  <c r="Q67" i="24"/>
  <c r="Q53" i="24"/>
  <c r="R67" i="24"/>
  <c r="Q72" i="24"/>
  <c r="S67" i="24"/>
  <c r="R72" i="24"/>
  <c r="T97" i="24"/>
  <c r="T98" i="24"/>
  <c r="T99" i="24"/>
  <c r="E95" i="24"/>
  <c r="T47" i="23"/>
  <c r="E53" i="23"/>
  <c r="P53" i="23"/>
  <c r="Q53" i="23"/>
  <c r="Q59" i="23"/>
  <c r="S67" i="23"/>
  <c r="S72" i="23"/>
  <c r="P67" i="23"/>
  <c r="P72" i="23"/>
  <c r="T108" i="23"/>
  <c r="T109" i="23"/>
  <c r="T110" i="23"/>
  <c r="E95" i="23"/>
  <c r="U95" i="23" s="1"/>
  <c r="T47" i="22"/>
  <c r="E53" i="22"/>
  <c r="T57" i="22"/>
  <c r="Q59" i="22"/>
  <c r="R67" i="22"/>
  <c r="R72" i="22"/>
  <c r="S72" i="22"/>
  <c r="E67" i="22"/>
  <c r="E72" i="22"/>
  <c r="T103" i="22"/>
  <c r="T104" i="22"/>
  <c r="T105" i="22"/>
  <c r="R95" i="22"/>
  <c r="M112" i="22"/>
  <c r="S112" i="22" s="1"/>
  <c r="P53" i="21"/>
  <c r="U58" i="21"/>
  <c r="E67" i="21"/>
  <c r="P67" i="21"/>
  <c r="T67" i="21" s="1"/>
  <c r="S72" i="21"/>
  <c r="E59" i="21"/>
  <c r="P59" i="21"/>
  <c r="Q67" i="21"/>
  <c r="E72" i="21"/>
  <c r="P72" i="21"/>
  <c r="T72" i="21" s="1"/>
  <c r="T96" i="21"/>
  <c r="E95" i="21"/>
  <c r="U95" i="21" s="1"/>
  <c r="T103" i="21"/>
  <c r="U104" i="21"/>
  <c r="T105" i="21"/>
  <c r="T106" i="21"/>
  <c r="T107" i="21"/>
  <c r="U108" i="21"/>
  <c r="T109" i="21"/>
  <c r="R67" i="20"/>
  <c r="Q72" i="20"/>
  <c r="E67" i="20"/>
  <c r="T97" i="20"/>
  <c r="T98" i="20"/>
  <c r="U99" i="20"/>
  <c r="E53" i="19"/>
  <c r="R67" i="19"/>
  <c r="Q59" i="19"/>
  <c r="S67" i="19"/>
  <c r="P72" i="19"/>
  <c r="P67" i="19"/>
  <c r="E72" i="19"/>
  <c r="Q72" i="19"/>
  <c r="T105" i="19"/>
  <c r="T108" i="19"/>
  <c r="T109" i="19"/>
  <c r="T47" i="18"/>
  <c r="Q53" i="18"/>
  <c r="E59" i="18"/>
  <c r="P59" i="18"/>
  <c r="S72" i="18"/>
  <c r="Q59" i="18"/>
  <c r="E72" i="18"/>
  <c r="P72" i="18"/>
  <c r="U47" i="17"/>
  <c r="E53" i="17"/>
  <c r="P53" i="17"/>
  <c r="P67" i="17"/>
  <c r="Q72" i="17"/>
  <c r="Q53" i="17"/>
  <c r="E67" i="17"/>
  <c r="Q67" i="17"/>
  <c r="R72" i="17"/>
  <c r="E59" i="17"/>
  <c r="P59" i="17"/>
  <c r="R67" i="17"/>
  <c r="T58" i="16"/>
  <c r="Q67" i="16"/>
  <c r="U67" i="16" s="1"/>
  <c r="Q72" i="16"/>
  <c r="R67" i="16"/>
  <c r="R72" i="16"/>
  <c r="E59" i="16"/>
  <c r="U96" i="16"/>
  <c r="T97" i="16"/>
  <c r="E59" i="15"/>
  <c r="P59" i="15"/>
  <c r="Q67" i="15"/>
  <c r="Q72" i="15"/>
  <c r="U72" i="15" s="1"/>
  <c r="Q59" i="15"/>
  <c r="R67" i="15"/>
  <c r="R72" i="15"/>
  <c r="T47" i="14"/>
  <c r="P53" i="14"/>
  <c r="T58" i="14"/>
  <c r="R67" i="14"/>
  <c r="R72" i="14"/>
  <c r="S67" i="14"/>
  <c r="S72" i="14"/>
  <c r="T101" i="14"/>
  <c r="U102" i="14"/>
  <c r="T103" i="14"/>
  <c r="R95" i="14"/>
  <c r="E53" i="13"/>
  <c r="P53" i="13"/>
  <c r="T53" i="13" s="1"/>
  <c r="Q53" i="13"/>
  <c r="Q67" i="13"/>
  <c r="R72" i="13"/>
  <c r="E59" i="13"/>
  <c r="P59" i="13"/>
  <c r="R67" i="13"/>
  <c r="E72" i="13"/>
  <c r="T100" i="13"/>
  <c r="U101" i="13"/>
  <c r="T102" i="13"/>
  <c r="P72" i="12"/>
  <c r="R67" i="12"/>
  <c r="S72" i="12"/>
  <c r="S53" i="12"/>
  <c r="S67" i="12"/>
  <c r="U57" i="12"/>
  <c r="P59" i="12"/>
  <c r="E67" i="12"/>
  <c r="P67" i="12"/>
  <c r="R72" i="12"/>
  <c r="E72" i="12"/>
  <c r="T97" i="12"/>
  <c r="T98" i="12"/>
  <c r="T99" i="12"/>
  <c r="Q53" i="11"/>
  <c r="Q67" i="11"/>
  <c r="P72" i="11"/>
  <c r="R72" i="11"/>
  <c r="R53" i="11"/>
  <c r="Q72" i="11"/>
  <c r="P59" i="11"/>
  <c r="R67" i="11"/>
  <c r="Q59" i="11"/>
  <c r="E67" i="11"/>
  <c r="T100" i="11"/>
  <c r="T101" i="11"/>
  <c r="T110" i="11"/>
  <c r="S95" i="11"/>
  <c r="T47" i="10"/>
  <c r="U57" i="10"/>
  <c r="S67" i="10"/>
  <c r="R67" i="10"/>
  <c r="P72" i="10"/>
  <c r="S95" i="10"/>
  <c r="T47" i="9"/>
  <c r="R53" i="9"/>
  <c r="T58" i="9"/>
  <c r="Q67" i="9"/>
  <c r="U67" i="9" s="1"/>
  <c r="Q72" i="9"/>
  <c r="R67" i="9"/>
  <c r="R72" i="9"/>
  <c r="E59" i="9"/>
  <c r="T108" i="9"/>
  <c r="R53" i="8"/>
  <c r="S53" i="8"/>
  <c r="P59" i="8"/>
  <c r="R67" i="8"/>
  <c r="R72" i="8"/>
  <c r="Q59" i="8"/>
  <c r="S67" i="8"/>
  <c r="S72" i="8"/>
  <c r="R95" i="8"/>
  <c r="T97" i="8"/>
  <c r="Q53" i="7"/>
  <c r="E67" i="7"/>
  <c r="R72" i="7"/>
  <c r="Q59" i="7"/>
  <c r="P67" i="7"/>
  <c r="P72" i="7"/>
  <c r="T58" i="7"/>
  <c r="Q67" i="7"/>
  <c r="Q72" i="7"/>
  <c r="U72" i="7" s="1"/>
  <c r="T104" i="7"/>
  <c r="T105" i="7"/>
  <c r="U47" i="6"/>
  <c r="R53" i="6"/>
  <c r="S53" i="6"/>
  <c r="Q67" i="6"/>
  <c r="U67" i="6" s="1"/>
  <c r="R72" i="6"/>
  <c r="T57" i="6"/>
  <c r="Q59" i="6"/>
  <c r="S67" i="6"/>
  <c r="E72" i="6"/>
  <c r="P72" i="6"/>
  <c r="E67" i="6"/>
  <c r="P67" i="6"/>
  <c r="T67" i="6" s="1"/>
  <c r="Q72" i="6"/>
  <c r="E95" i="6"/>
  <c r="T95" i="6" s="1"/>
  <c r="E79" i="6"/>
  <c r="U47" i="5"/>
  <c r="S53" i="5"/>
  <c r="P67" i="5"/>
  <c r="E53" i="5"/>
  <c r="P53" i="5"/>
  <c r="T53" i="5" s="1"/>
  <c r="P72" i="5"/>
  <c r="Q67" i="5"/>
  <c r="U67" i="5" s="1"/>
  <c r="Q72" i="5"/>
  <c r="R67" i="5"/>
  <c r="R72" i="5"/>
  <c r="E59" i="5"/>
  <c r="T102" i="5"/>
  <c r="T103" i="5"/>
  <c r="T110" i="5"/>
  <c r="P72" i="4"/>
  <c r="T72" i="4" s="1"/>
  <c r="R53" i="4"/>
  <c r="S53" i="4"/>
  <c r="Q67" i="4"/>
  <c r="Q59" i="4"/>
  <c r="R67" i="4"/>
  <c r="Q72" i="4"/>
  <c r="U72" i="4" s="1"/>
  <c r="S67" i="4"/>
  <c r="R72" i="4"/>
  <c r="E67" i="4"/>
  <c r="E95" i="4"/>
  <c r="E72" i="3"/>
  <c r="E53" i="3"/>
  <c r="Q53" i="3"/>
  <c r="S72" i="3"/>
  <c r="T58" i="3"/>
  <c r="R67" i="3"/>
  <c r="Q72" i="3"/>
  <c r="S67" i="3"/>
  <c r="R72" i="3"/>
  <c r="T101" i="3"/>
  <c r="P53" i="2"/>
  <c r="Q53" i="2"/>
  <c r="E67" i="2"/>
  <c r="E72" i="2"/>
  <c r="P59" i="2"/>
  <c r="P67" i="2"/>
  <c r="P72" i="2"/>
  <c r="Q59" i="2"/>
  <c r="Q67" i="2"/>
  <c r="Q72" i="2"/>
  <c r="U72" i="2" s="1"/>
  <c r="R95" i="2"/>
  <c r="T47" i="1"/>
  <c r="S53" i="1"/>
  <c r="E53" i="1"/>
  <c r="P53" i="1"/>
  <c r="P72" i="1"/>
  <c r="Q72" i="1"/>
  <c r="T58" i="1"/>
  <c r="P59" i="1"/>
  <c r="Q67" i="1"/>
  <c r="U67" i="1" s="1"/>
  <c r="U57" i="1"/>
  <c r="Q59" i="1"/>
  <c r="R67" i="1"/>
  <c r="R72" i="1"/>
  <c r="T24" i="4"/>
  <c r="U30" i="2"/>
  <c r="T30" i="2"/>
  <c r="U59" i="2"/>
  <c r="T59" i="2"/>
  <c r="T33" i="3"/>
  <c r="U71" i="3"/>
  <c r="T71" i="3"/>
  <c r="U70" i="4"/>
  <c r="T70" i="4"/>
  <c r="U30" i="5"/>
  <c r="U33" i="5"/>
  <c r="T33" i="5"/>
  <c r="U71" i="5"/>
  <c r="T71" i="5"/>
  <c r="U71" i="6"/>
  <c r="T71" i="6"/>
  <c r="T24" i="7"/>
  <c r="U24" i="7"/>
  <c r="U33" i="9"/>
  <c r="T33" i="9"/>
  <c r="U59" i="10"/>
  <c r="T59" i="10"/>
  <c r="U70" i="10"/>
  <c r="T70" i="10"/>
  <c r="U59" i="1"/>
  <c r="T59" i="1"/>
  <c r="U70" i="2"/>
  <c r="T70" i="2"/>
  <c r="U70" i="3"/>
  <c r="T70" i="3"/>
  <c r="U59" i="5"/>
  <c r="T59" i="5"/>
  <c r="U59" i="6"/>
  <c r="T59" i="6"/>
  <c r="U71" i="7"/>
  <c r="T71" i="7"/>
  <c r="U59" i="9"/>
  <c r="T59" i="9"/>
  <c r="T71" i="9"/>
  <c r="U24" i="10"/>
  <c r="T24" i="10"/>
  <c r="T30" i="3"/>
  <c r="U30" i="3"/>
  <c r="T59" i="4"/>
  <c r="T33" i="1"/>
  <c r="U33" i="1"/>
  <c r="U71" i="2"/>
  <c r="T71" i="2"/>
  <c r="U30" i="6"/>
  <c r="T30" i="6"/>
  <c r="T30" i="7"/>
  <c r="U30" i="7"/>
  <c r="U33" i="7"/>
  <c r="T33" i="7"/>
  <c r="U24" i="8"/>
  <c r="T24" i="8"/>
  <c r="T30" i="9"/>
  <c r="U30" i="9"/>
  <c r="U30" i="10"/>
  <c r="T30" i="10"/>
  <c r="T30" i="1"/>
  <c r="U71" i="1"/>
  <c r="T71" i="1"/>
  <c r="U24" i="2"/>
  <c r="T24" i="2"/>
  <c r="T33" i="4"/>
  <c r="U24" i="6"/>
  <c r="T24" i="6"/>
  <c r="U70" i="6"/>
  <c r="T70" i="6"/>
  <c r="U70" i="7"/>
  <c r="T70" i="7"/>
  <c r="U33" i="8"/>
  <c r="T33" i="8"/>
  <c r="U70" i="8"/>
  <c r="T70" i="8"/>
  <c r="U33" i="2"/>
  <c r="T33" i="2"/>
  <c r="U40" i="3"/>
  <c r="T40" i="3"/>
  <c r="U66" i="3"/>
  <c r="T66" i="3"/>
  <c r="U53" i="4"/>
  <c r="T53" i="4"/>
  <c r="U71" i="4"/>
  <c r="T71" i="4"/>
  <c r="T13" i="1"/>
  <c r="T18" i="1"/>
  <c r="T22" i="1"/>
  <c r="T27" i="1"/>
  <c r="T32" i="1"/>
  <c r="T37" i="1"/>
  <c r="T42" i="1"/>
  <c r="T46" i="1"/>
  <c r="T50" i="1"/>
  <c r="T55" i="1"/>
  <c r="T63" i="1"/>
  <c r="T89" i="1"/>
  <c r="T93" i="1"/>
  <c r="T12" i="2"/>
  <c r="T21" i="2"/>
  <c r="T26" i="2"/>
  <c r="U40" i="2"/>
  <c r="T40" i="2"/>
  <c r="T36" i="2"/>
  <c r="T45" i="2"/>
  <c r="T49" i="2"/>
  <c r="T58" i="2"/>
  <c r="U66" i="2"/>
  <c r="T66" i="2"/>
  <c r="T62" i="2"/>
  <c r="T88" i="2"/>
  <c r="T92" i="2"/>
  <c r="T11" i="3"/>
  <c r="T15" i="3"/>
  <c r="T20" i="3"/>
  <c r="T29" i="3"/>
  <c r="T35" i="3"/>
  <c r="T39" i="3"/>
  <c r="U53" i="3"/>
  <c r="T53" i="3"/>
  <c r="T44" i="3"/>
  <c r="T48" i="3"/>
  <c r="T52" i="3"/>
  <c r="T57" i="3"/>
  <c r="T61" i="3"/>
  <c r="T65" i="3"/>
  <c r="T87" i="3"/>
  <c r="T91" i="3"/>
  <c r="U67" i="4"/>
  <c r="T67" i="4"/>
  <c r="U16" i="4"/>
  <c r="T10" i="4"/>
  <c r="T14" i="4"/>
  <c r="T19" i="4"/>
  <c r="T23" i="4"/>
  <c r="T28" i="4"/>
  <c r="T38" i="4"/>
  <c r="T43" i="4"/>
  <c r="T47" i="4"/>
  <c r="T51" i="4"/>
  <c r="T56" i="4"/>
  <c r="T64" i="4"/>
  <c r="T69" i="4"/>
  <c r="T86" i="4"/>
  <c r="T90" i="4"/>
  <c r="T9" i="5"/>
  <c r="T13" i="5"/>
  <c r="T18" i="5"/>
  <c r="T22" i="5"/>
  <c r="T27" i="5"/>
  <c r="T32" i="5"/>
  <c r="T37" i="5"/>
  <c r="T42" i="5"/>
  <c r="T46" i="5"/>
  <c r="T50" i="5"/>
  <c r="T55" i="5"/>
  <c r="T63" i="5"/>
  <c r="T89" i="5"/>
  <c r="T93" i="5"/>
  <c r="T12" i="6"/>
  <c r="T21" i="6"/>
  <c r="T26" i="6"/>
  <c r="U40" i="6"/>
  <c r="T40" i="6"/>
  <c r="T36" i="6"/>
  <c r="T45" i="6"/>
  <c r="T49" i="6"/>
  <c r="T58" i="6"/>
  <c r="U66" i="6"/>
  <c r="T66" i="6"/>
  <c r="T62" i="6"/>
  <c r="T88" i="6"/>
  <c r="T92" i="6"/>
  <c r="T11" i="7"/>
  <c r="T15" i="7"/>
  <c r="T20" i="7"/>
  <c r="T29" i="7"/>
  <c r="T35" i="7"/>
  <c r="T39" i="7"/>
  <c r="U53" i="7"/>
  <c r="T53" i="7"/>
  <c r="T44" i="7"/>
  <c r="T48" i="7"/>
  <c r="T52" i="7"/>
  <c r="T57" i="7"/>
  <c r="T61" i="7"/>
  <c r="T65" i="7"/>
  <c r="T87" i="7"/>
  <c r="T91" i="7"/>
  <c r="U72" i="8"/>
  <c r="T72" i="8"/>
  <c r="T67" i="8"/>
  <c r="U16" i="8"/>
  <c r="T16" i="8"/>
  <c r="T10" i="8"/>
  <c r="T14" i="8"/>
  <c r="T19" i="8"/>
  <c r="T23" i="8"/>
  <c r="T28" i="8"/>
  <c r="T38" i="8"/>
  <c r="T43" i="8"/>
  <c r="T47" i="8"/>
  <c r="T51" i="8"/>
  <c r="T56" i="8"/>
  <c r="T64" i="8"/>
  <c r="T69" i="8"/>
  <c r="T86" i="8"/>
  <c r="T90" i="8"/>
  <c r="T9" i="9"/>
  <c r="T13" i="9"/>
  <c r="T18" i="9"/>
  <c r="T22" i="9"/>
  <c r="T27" i="9"/>
  <c r="T32" i="9"/>
  <c r="T37" i="9"/>
  <c r="T42" i="9"/>
  <c r="T46" i="9"/>
  <c r="T50" i="9"/>
  <c r="T55" i="9"/>
  <c r="T63" i="9"/>
  <c r="T89" i="9"/>
  <c r="T93" i="9"/>
  <c r="T12" i="10"/>
  <c r="T21" i="10"/>
  <c r="T26" i="10"/>
  <c r="U40" i="10"/>
  <c r="T40" i="10"/>
  <c r="T36" i="10"/>
  <c r="E40" i="10"/>
  <c r="E66" i="10"/>
  <c r="E71" i="10"/>
  <c r="U87" i="10"/>
  <c r="U36" i="11"/>
  <c r="U38" i="11"/>
  <c r="U45" i="11"/>
  <c r="U47" i="11"/>
  <c r="U69" i="11"/>
  <c r="U88" i="11"/>
  <c r="U90" i="11"/>
  <c r="T72" i="12"/>
  <c r="T67" i="12"/>
  <c r="U16" i="12"/>
  <c r="T16" i="12"/>
  <c r="T9" i="12"/>
  <c r="U18" i="12"/>
  <c r="U32" i="12"/>
  <c r="E40" i="12"/>
  <c r="E53" i="12"/>
  <c r="U66" i="12"/>
  <c r="T66" i="12"/>
  <c r="T61" i="12"/>
  <c r="Q67" i="12"/>
  <c r="U67" i="12" s="1"/>
  <c r="S70" i="12"/>
  <c r="U71" i="12"/>
  <c r="P71" i="12"/>
  <c r="T71" i="12" s="1"/>
  <c r="Q72" i="12"/>
  <c r="U72" i="12" s="1"/>
  <c r="U89" i="12"/>
  <c r="T89" i="12"/>
  <c r="U33" i="13"/>
  <c r="T33" i="13"/>
  <c r="U59" i="13"/>
  <c r="T59" i="13"/>
  <c r="U70" i="14"/>
  <c r="T70" i="14"/>
  <c r="U71" i="17"/>
  <c r="U71" i="20"/>
  <c r="T24" i="1"/>
  <c r="U40" i="1"/>
  <c r="T40" i="1"/>
  <c r="U66" i="1"/>
  <c r="T66" i="1"/>
  <c r="U43" i="4"/>
  <c r="U40" i="5"/>
  <c r="T40" i="5"/>
  <c r="U66" i="5"/>
  <c r="T66" i="5"/>
  <c r="U53" i="6"/>
  <c r="T53" i="6"/>
  <c r="U67" i="7"/>
  <c r="T67" i="7"/>
  <c r="T72" i="7"/>
  <c r="T16" i="7"/>
  <c r="U16" i="7"/>
  <c r="U40" i="9"/>
  <c r="T40" i="9"/>
  <c r="U66" i="9"/>
  <c r="T66" i="9"/>
  <c r="T24" i="11"/>
  <c r="U24" i="11"/>
  <c r="U40" i="12"/>
  <c r="T40" i="12"/>
  <c r="T35" i="12"/>
  <c r="U21" i="13"/>
  <c r="T21" i="13"/>
  <c r="U26" i="13"/>
  <c r="T26" i="13"/>
  <c r="T30" i="13"/>
  <c r="U30" i="13"/>
  <c r="T24" i="14"/>
  <c r="U33" i="15"/>
  <c r="T33" i="15"/>
  <c r="U70" i="15"/>
  <c r="T70" i="15"/>
  <c r="U59" i="17"/>
  <c r="T59" i="17"/>
  <c r="U30" i="18"/>
  <c r="T30" i="18"/>
  <c r="U33" i="18"/>
  <c r="T33" i="18"/>
  <c r="U30" i="20"/>
  <c r="T30" i="20"/>
  <c r="U72" i="1"/>
  <c r="T72" i="1"/>
  <c r="T67" i="1"/>
  <c r="T16" i="1"/>
  <c r="U16" i="1"/>
  <c r="U70" i="1"/>
  <c r="T70" i="1"/>
  <c r="U9" i="1"/>
  <c r="U53" i="2"/>
  <c r="T53" i="2"/>
  <c r="U67" i="3"/>
  <c r="T67" i="3"/>
  <c r="U72" i="3"/>
  <c r="T72" i="3"/>
  <c r="T16" i="3"/>
  <c r="U16" i="3"/>
  <c r="U35" i="3"/>
  <c r="U61" i="3"/>
  <c r="T35" i="1"/>
  <c r="U53" i="1"/>
  <c r="T53" i="1"/>
  <c r="T61" i="1"/>
  <c r="U67" i="2"/>
  <c r="T72" i="2"/>
  <c r="T67" i="2"/>
  <c r="U16" i="2"/>
  <c r="T16" i="2"/>
  <c r="T43" i="2"/>
  <c r="T9" i="3"/>
  <c r="U43" i="3"/>
  <c r="U9" i="4"/>
  <c r="U40" i="4"/>
  <c r="T40" i="4"/>
  <c r="U66" i="4"/>
  <c r="T66" i="4"/>
  <c r="T35" i="5"/>
  <c r="T61" i="5"/>
  <c r="U72" i="6"/>
  <c r="T72" i="6"/>
  <c r="U16" i="6"/>
  <c r="T43" i="6"/>
  <c r="T9" i="7"/>
  <c r="U40" i="8"/>
  <c r="T40" i="8"/>
  <c r="U66" i="8"/>
  <c r="T66" i="8"/>
  <c r="T35" i="9"/>
  <c r="U53" i="9"/>
  <c r="T53" i="9"/>
  <c r="T61" i="9"/>
  <c r="U67" i="10"/>
  <c r="T72" i="10"/>
  <c r="U16" i="10"/>
  <c r="T16" i="10"/>
  <c r="E53" i="10"/>
  <c r="U66" i="10"/>
  <c r="T66" i="10"/>
  <c r="T61" i="10"/>
  <c r="U93" i="10"/>
  <c r="U10" i="11"/>
  <c r="U33" i="11"/>
  <c r="T33" i="11"/>
  <c r="U58" i="11"/>
  <c r="U62" i="11"/>
  <c r="U64" i="11"/>
  <c r="E72" i="11"/>
  <c r="U15" i="12"/>
  <c r="U29" i="12"/>
  <c r="U33" i="12"/>
  <c r="T33" i="12"/>
  <c r="U35" i="12"/>
  <c r="U37" i="12"/>
  <c r="U44" i="12"/>
  <c r="U46" i="12"/>
  <c r="U59" i="12"/>
  <c r="T59" i="12"/>
  <c r="E66" i="12"/>
  <c r="U70" i="12"/>
  <c r="T70" i="12"/>
  <c r="U12" i="13"/>
  <c r="T12" i="13"/>
  <c r="U45" i="13"/>
  <c r="T45" i="13"/>
  <c r="U70" i="13"/>
  <c r="T70" i="13"/>
  <c r="U30" i="14"/>
  <c r="T30" i="14"/>
  <c r="U33" i="14"/>
  <c r="U71" i="14"/>
  <c r="T71" i="14"/>
  <c r="U59" i="15"/>
  <c r="T59" i="15"/>
  <c r="U59" i="16"/>
  <c r="T59" i="16"/>
  <c r="U71" i="16"/>
  <c r="T71" i="16"/>
  <c r="T24" i="17"/>
  <c r="U24" i="17"/>
  <c r="U59" i="3"/>
  <c r="T59" i="3"/>
  <c r="U30" i="4"/>
  <c r="T30" i="4"/>
  <c r="T67" i="5"/>
  <c r="U72" i="5"/>
  <c r="T72" i="5"/>
  <c r="T16" i="5"/>
  <c r="U16" i="5"/>
  <c r="T24" i="5"/>
  <c r="U24" i="5"/>
  <c r="U70" i="5"/>
  <c r="T70" i="5"/>
  <c r="U33" i="6"/>
  <c r="T33" i="6"/>
  <c r="U40" i="7"/>
  <c r="T40" i="7"/>
  <c r="U59" i="7"/>
  <c r="T59" i="7"/>
  <c r="U66" i="7"/>
  <c r="T66" i="7"/>
  <c r="U30" i="8"/>
  <c r="T30" i="8"/>
  <c r="U53" i="8"/>
  <c r="T53" i="8"/>
  <c r="U71" i="8"/>
  <c r="T71" i="8"/>
  <c r="U72" i="9"/>
  <c r="T72" i="9"/>
  <c r="T16" i="9"/>
  <c r="U16" i="9"/>
  <c r="T24" i="9"/>
  <c r="U24" i="9"/>
  <c r="U70" i="9"/>
  <c r="T70" i="9"/>
  <c r="U33" i="10"/>
  <c r="T33" i="10"/>
  <c r="T30" i="11"/>
  <c r="U30" i="11"/>
  <c r="U53" i="11"/>
  <c r="T53" i="11"/>
  <c r="T43" i="11"/>
  <c r="U59" i="11"/>
  <c r="T59" i="11"/>
  <c r="U71" i="11"/>
  <c r="T71" i="11"/>
  <c r="U24" i="12"/>
  <c r="T24" i="12"/>
  <c r="U93" i="12"/>
  <c r="T93" i="12"/>
  <c r="T24" i="13"/>
  <c r="U24" i="13"/>
  <c r="U36" i="13"/>
  <c r="T36" i="13"/>
  <c r="U71" i="13"/>
  <c r="T71" i="13"/>
  <c r="T24" i="15"/>
  <c r="U24" i="15"/>
  <c r="U30" i="16"/>
  <c r="T30" i="16"/>
  <c r="U33" i="16"/>
  <c r="T33" i="16"/>
  <c r="T30" i="17"/>
  <c r="U30" i="17"/>
  <c r="U70" i="17"/>
  <c r="U24" i="18"/>
  <c r="U59" i="18"/>
  <c r="T59" i="18"/>
  <c r="U53" i="10"/>
  <c r="T53" i="10"/>
  <c r="U67" i="11"/>
  <c r="T67" i="11"/>
  <c r="U72" i="11"/>
  <c r="T72" i="11"/>
  <c r="T16" i="11"/>
  <c r="U40" i="13"/>
  <c r="T40" i="13"/>
  <c r="T49" i="13"/>
  <c r="T58" i="13"/>
  <c r="U66" i="13"/>
  <c r="T66" i="13"/>
  <c r="T62" i="13"/>
  <c r="T88" i="13"/>
  <c r="T92" i="13"/>
  <c r="T11" i="14"/>
  <c r="T15" i="14"/>
  <c r="T20" i="14"/>
  <c r="T29" i="14"/>
  <c r="T35" i="14"/>
  <c r="T39" i="14"/>
  <c r="U53" i="14"/>
  <c r="T53" i="14"/>
  <c r="T44" i="14"/>
  <c r="T48" i="14"/>
  <c r="T52" i="14"/>
  <c r="T57" i="14"/>
  <c r="T61" i="14"/>
  <c r="T65" i="14"/>
  <c r="T87" i="14"/>
  <c r="T91" i="14"/>
  <c r="U67" i="15"/>
  <c r="T67" i="15"/>
  <c r="T72" i="15"/>
  <c r="T16" i="15"/>
  <c r="T10" i="15"/>
  <c r="T14" i="15"/>
  <c r="T19" i="15"/>
  <c r="T23" i="15"/>
  <c r="T28" i="15"/>
  <c r="T38" i="15"/>
  <c r="T43" i="15"/>
  <c r="T47" i="15"/>
  <c r="T51" i="15"/>
  <c r="T56" i="15"/>
  <c r="T64" i="15"/>
  <c r="T69" i="15"/>
  <c r="T86" i="15"/>
  <c r="T90" i="15"/>
  <c r="T9" i="16"/>
  <c r="T13" i="16"/>
  <c r="T18" i="16"/>
  <c r="T22" i="16"/>
  <c r="T27" i="16"/>
  <c r="T32" i="16"/>
  <c r="T37" i="16"/>
  <c r="T42" i="16"/>
  <c r="T46" i="16"/>
  <c r="T50" i="16"/>
  <c r="T55" i="16"/>
  <c r="T63" i="16"/>
  <c r="T89" i="16"/>
  <c r="T93" i="16"/>
  <c r="T12" i="17"/>
  <c r="T21" i="17"/>
  <c r="T26" i="17"/>
  <c r="U40" i="17"/>
  <c r="T40" i="17"/>
  <c r="T36" i="17"/>
  <c r="T45" i="17"/>
  <c r="T49" i="17"/>
  <c r="T58" i="17"/>
  <c r="U66" i="17"/>
  <c r="T66" i="17"/>
  <c r="T62" i="17"/>
  <c r="T88" i="17"/>
  <c r="T92" i="17"/>
  <c r="T11" i="18"/>
  <c r="T15" i="18"/>
  <c r="T20" i="18"/>
  <c r="T29" i="18"/>
  <c r="T35" i="18"/>
  <c r="T39" i="18"/>
  <c r="U53" i="18"/>
  <c r="T53" i="18"/>
  <c r="T44" i="18"/>
  <c r="T48" i="18"/>
  <c r="T52" i="18"/>
  <c r="U57" i="18"/>
  <c r="U66" i="18"/>
  <c r="T66" i="18"/>
  <c r="T61" i="18"/>
  <c r="Q66" i="18"/>
  <c r="Q67" i="18"/>
  <c r="U70" i="18"/>
  <c r="T70" i="18"/>
  <c r="Q71" i="18"/>
  <c r="Q72" i="18"/>
  <c r="U88" i="18"/>
  <c r="T88" i="18"/>
  <c r="U92" i="18"/>
  <c r="T92" i="18"/>
  <c r="U11" i="19"/>
  <c r="T11" i="19"/>
  <c r="U15" i="19"/>
  <c r="T15" i="19"/>
  <c r="T21" i="19"/>
  <c r="T36" i="19"/>
  <c r="Q40" i="19"/>
  <c r="U44" i="19"/>
  <c r="T44" i="19"/>
  <c r="U48" i="19"/>
  <c r="T48" i="19"/>
  <c r="U52" i="19"/>
  <c r="T52" i="19"/>
  <c r="T58" i="19"/>
  <c r="Q66" i="19"/>
  <c r="R71" i="19"/>
  <c r="E24" i="20"/>
  <c r="Q33" i="20"/>
  <c r="T39" i="20"/>
  <c r="U53" i="20"/>
  <c r="T53" i="20"/>
  <c r="U43" i="20"/>
  <c r="T43" i="20"/>
  <c r="U47" i="20"/>
  <c r="T47" i="20"/>
  <c r="U51" i="20"/>
  <c r="T51" i="20"/>
  <c r="U64" i="20"/>
  <c r="T64" i="20"/>
  <c r="R70" i="20"/>
  <c r="P72" i="20"/>
  <c r="U86" i="20"/>
  <c r="T86" i="20"/>
  <c r="U90" i="20"/>
  <c r="T90" i="20"/>
  <c r="U67" i="21"/>
  <c r="U72" i="21"/>
  <c r="T16" i="21"/>
  <c r="U16" i="21"/>
  <c r="U9" i="21"/>
  <c r="T9" i="21"/>
  <c r="U13" i="21"/>
  <c r="T13" i="21"/>
  <c r="T24" i="21"/>
  <c r="U24" i="21"/>
  <c r="U59" i="21"/>
  <c r="T59" i="21"/>
  <c r="U71" i="22"/>
  <c r="T30" i="23"/>
  <c r="U30" i="23"/>
  <c r="U53" i="13"/>
  <c r="U72" i="14"/>
  <c r="U67" i="14"/>
  <c r="T72" i="14"/>
  <c r="T67" i="14"/>
  <c r="U16" i="14"/>
  <c r="U40" i="16"/>
  <c r="T40" i="16"/>
  <c r="U66" i="16"/>
  <c r="T66" i="16"/>
  <c r="U53" i="17"/>
  <c r="T53" i="17"/>
  <c r="U72" i="18"/>
  <c r="U67" i="18"/>
  <c r="T72" i="18"/>
  <c r="T67" i="18"/>
  <c r="U16" i="18"/>
  <c r="T16" i="18"/>
  <c r="R67" i="18"/>
  <c r="R72" i="18"/>
  <c r="U29" i="19"/>
  <c r="T29" i="19"/>
  <c r="S33" i="19"/>
  <c r="U66" i="19"/>
  <c r="T66" i="19"/>
  <c r="U61" i="19"/>
  <c r="T61" i="19"/>
  <c r="R72" i="19"/>
  <c r="U87" i="19"/>
  <c r="T87" i="19"/>
  <c r="U91" i="19"/>
  <c r="T91" i="19"/>
  <c r="U10" i="20"/>
  <c r="T10" i="20"/>
  <c r="U14" i="20"/>
  <c r="T14" i="20"/>
  <c r="Q24" i="20"/>
  <c r="U28" i="20"/>
  <c r="T28" i="20"/>
  <c r="U66" i="20"/>
  <c r="T66" i="20"/>
  <c r="U61" i="20"/>
  <c r="P67" i="20"/>
  <c r="T67" i="20" s="1"/>
  <c r="U69" i="20"/>
  <c r="T69" i="20"/>
  <c r="R71" i="20"/>
  <c r="T33" i="21"/>
  <c r="T24" i="23"/>
  <c r="U24" i="23"/>
  <c r="U71" i="23"/>
  <c r="T71" i="23"/>
  <c r="U43" i="10"/>
  <c r="U9" i="11"/>
  <c r="U40" i="11"/>
  <c r="T40" i="11"/>
  <c r="U66" i="11"/>
  <c r="T66" i="11"/>
  <c r="U53" i="12"/>
  <c r="T53" i="12"/>
  <c r="U67" i="13"/>
  <c r="T67" i="13"/>
  <c r="U72" i="13"/>
  <c r="T72" i="13"/>
  <c r="U16" i="13"/>
  <c r="U35" i="13"/>
  <c r="T43" i="13"/>
  <c r="T9" i="14"/>
  <c r="U43" i="14"/>
  <c r="U40" i="15"/>
  <c r="T40" i="15"/>
  <c r="U66" i="15"/>
  <c r="T66" i="15"/>
  <c r="T35" i="16"/>
  <c r="U53" i="16"/>
  <c r="T53" i="16"/>
  <c r="T61" i="16"/>
  <c r="U67" i="17"/>
  <c r="T67" i="17"/>
  <c r="U72" i="17"/>
  <c r="T72" i="17"/>
  <c r="T16" i="17"/>
  <c r="T43" i="17"/>
  <c r="T9" i="18"/>
  <c r="T58" i="18"/>
  <c r="T89" i="18"/>
  <c r="T93" i="18"/>
  <c r="T12" i="19"/>
  <c r="U20" i="19"/>
  <c r="T20" i="19"/>
  <c r="T24" i="19"/>
  <c r="E30" i="19"/>
  <c r="U40" i="19"/>
  <c r="T40" i="19"/>
  <c r="U35" i="19"/>
  <c r="T35" i="19"/>
  <c r="U39" i="19"/>
  <c r="T39" i="19"/>
  <c r="T45" i="19"/>
  <c r="T49" i="19"/>
  <c r="U57" i="19"/>
  <c r="T57" i="19"/>
  <c r="U65" i="19"/>
  <c r="T65" i="19"/>
  <c r="T70" i="19"/>
  <c r="E71" i="19"/>
  <c r="U38" i="20"/>
  <c r="T38" i="20"/>
  <c r="T44" i="20"/>
  <c r="T48" i="20"/>
  <c r="T52" i="20"/>
  <c r="T61" i="20"/>
  <c r="T65" i="20"/>
  <c r="E70" i="20"/>
  <c r="T87" i="20"/>
  <c r="T91" i="20"/>
  <c r="T10" i="21"/>
  <c r="T14" i="21"/>
  <c r="T23" i="21"/>
  <c r="U23" i="21"/>
  <c r="U30" i="22"/>
  <c r="T30" i="22"/>
  <c r="U33" i="24"/>
  <c r="T33" i="24"/>
  <c r="U59" i="26"/>
  <c r="T59" i="26"/>
  <c r="U40" i="14"/>
  <c r="T40" i="14"/>
  <c r="U59" i="14"/>
  <c r="U66" i="14"/>
  <c r="T66" i="14"/>
  <c r="T30" i="15"/>
  <c r="U30" i="15"/>
  <c r="U53" i="15"/>
  <c r="T53" i="15"/>
  <c r="U71" i="15"/>
  <c r="U72" i="16"/>
  <c r="T72" i="16"/>
  <c r="U16" i="16"/>
  <c r="T16" i="16"/>
  <c r="U24" i="16"/>
  <c r="T24" i="16"/>
  <c r="U70" i="16"/>
  <c r="T70" i="16"/>
  <c r="U33" i="17"/>
  <c r="T33" i="17"/>
  <c r="U40" i="18"/>
  <c r="T40" i="18"/>
  <c r="U71" i="18"/>
  <c r="T33" i="19"/>
  <c r="U33" i="19"/>
  <c r="U59" i="19"/>
  <c r="T59" i="19"/>
  <c r="U19" i="20"/>
  <c r="T19" i="20"/>
  <c r="U23" i="20"/>
  <c r="T23" i="20"/>
  <c r="U33" i="20"/>
  <c r="T33" i="20"/>
  <c r="U40" i="20"/>
  <c r="T40" i="20"/>
  <c r="U35" i="20"/>
  <c r="U56" i="20"/>
  <c r="T56" i="20"/>
  <c r="U59" i="20"/>
  <c r="T59" i="20"/>
  <c r="T19" i="21"/>
  <c r="U19" i="21"/>
  <c r="U59" i="22"/>
  <c r="T59" i="22"/>
  <c r="U70" i="23"/>
  <c r="T70" i="23"/>
  <c r="U70" i="24"/>
  <c r="T70" i="24"/>
  <c r="U59" i="25"/>
  <c r="T59" i="25"/>
  <c r="T33" i="27"/>
  <c r="U33" i="27"/>
  <c r="U53" i="19"/>
  <c r="T53" i="19"/>
  <c r="U72" i="20"/>
  <c r="U67" i="20"/>
  <c r="T72" i="20"/>
  <c r="U16" i="20"/>
  <c r="T16" i="20"/>
  <c r="T18" i="21"/>
  <c r="T22" i="21"/>
  <c r="T27" i="21"/>
  <c r="U28" i="21"/>
  <c r="T32" i="21"/>
  <c r="T37" i="21"/>
  <c r="U38" i="21"/>
  <c r="T42" i="21"/>
  <c r="T46" i="21"/>
  <c r="U47" i="21"/>
  <c r="T50" i="21"/>
  <c r="U51" i="21"/>
  <c r="T55" i="21"/>
  <c r="U56" i="21"/>
  <c r="T63" i="21"/>
  <c r="T89" i="21"/>
  <c r="T93" i="21"/>
  <c r="T12" i="22"/>
  <c r="T21" i="22"/>
  <c r="T26" i="22"/>
  <c r="U40" i="22"/>
  <c r="T40" i="22"/>
  <c r="T36" i="22"/>
  <c r="T45" i="22"/>
  <c r="T49" i="22"/>
  <c r="T58" i="22"/>
  <c r="U66" i="22"/>
  <c r="T66" i="22"/>
  <c r="T62" i="22"/>
  <c r="T88" i="22"/>
  <c r="T92" i="22"/>
  <c r="T11" i="23"/>
  <c r="T15" i="23"/>
  <c r="T20" i="23"/>
  <c r="T29" i="23"/>
  <c r="T35" i="23"/>
  <c r="T39" i="23"/>
  <c r="U53" i="23"/>
  <c r="T53" i="23"/>
  <c r="T44" i="23"/>
  <c r="T48" i="23"/>
  <c r="T52" i="23"/>
  <c r="T57" i="23"/>
  <c r="T61" i="23"/>
  <c r="T65" i="23"/>
  <c r="T87" i="23"/>
  <c r="T91" i="23"/>
  <c r="U72" i="24"/>
  <c r="U67" i="24"/>
  <c r="T72" i="24"/>
  <c r="U16" i="24"/>
  <c r="T10" i="24"/>
  <c r="T14" i="24"/>
  <c r="T19" i="24"/>
  <c r="T23" i="24"/>
  <c r="T28" i="24"/>
  <c r="T38" i="24"/>
  <c r="T43" i="24"/>
  <c r="T47" i="24"/>
  <c r="T51" i="24"/>
  <c r="T56" i="24"/>
  <c r="T64" i="24"/>
  <c r="T69" i="24"/>
  <c r="T86" i="24"/>
  <c r="T90" i="24"/>
  <c r="T9" i="25"/>
  <c r="T13" i="25"/>
  <c r="T18" i="25"/>
  <c r="T22" i="25"/>
  <c r="T27" i="25"/>
  <c r="T32" i="25"/>
  <c r="T37" i="25"/>
  <c r="T42" i="25"/>
  <c r="T46" i="25"/>
  <c r="T50" i="25"/>
  <c r="T55" i="25"/>
  <c r="T63" i="25"/>
  <c r="T89" i="25"/>
  <c r="T93" i="25"/>
  <c r="T12" i="26"/>
  <c r="U20" i="26"/>
  <c r="T22" i="26"/>
  <c r="T26" i="26"/>
  <c r="U29" i="26"/>
  <c r="E40" i="26"/>
  <c r="U52" i="26"/>
  <c r="U65" i="26"/>
  <c r="U10" i="27"/>
  <c r="U12" i="27"/>
  <c r="U26" i="27"/>
  <c r="U38" i="27"/>
  <c r="U45" i="27"/>
  <c r="U56" i="27"/>
  <c r="U58" i="27"/>
  <c r="U69" i="27"/>
  <c r="E16" i="28"/>
  <c r="U33" i="28"/>
  <c r="P33" i="28"/>
  <c r="T33" i="28" s="1"/>
  <c r="R40" i="28"/>
  <c r="T24" i="29"/>
  <c r="U24" i="29"/>
  <c r="U70" i="29"/>
  <c r="T70" i="29"/>
  <c r="U59" i="30"/>
  <c r="T59" i="30"/>
  <c r="U67" i="19"/>
  <c r="T67" i="19"/>
  <c r="U72" i="19"/>
  <c r="T72" i="19"/>
  <c r="T16" i="19"/>
  <c r="U16" i="19"/>
  <c r="T43" i="19"/>
  <c r="T9" i="20"/>
  <c r="U40" i="21"/>
  <c r="T40" i="21"/>
  <c r="U66" i="21"/>
  <c r="T66" i="21"/>
  <c r="U53" i="22"/>
  <c r="T53" i="22"/>
  <c r="U67" i="23"/>
  <c r="T67" i="23"/>
  <c r="U72" i="23"/>
  <c r="T72" i="23"/>
  <c r="T16" i="23"/>
  <c r="U16" i="23"/>
  <c r="U40" i="25"/>
  <c r="U66" i="25"/>
  <c r="T66" i="25"/>
  <c r="Q16" i="26"/>
  <c r="E30" i="26"/>
  <c r="U40" i="26"/>
  <c r="T40" i="26"/>
  <c r="T35" i="26"/>
  <c r="E53" i="26"/>
  <c r="E66" i="26"/>
  <c r="E71" i="26"/>
  <c r="E59" i="27"/>
  <c r="U39" i="28"/>
  <c r="T39" i="28"/>
  <c r="U70" i="28"/>
  <c r="T70" i="28"/>
  <c r="T33" i="29"/>
  <c r="U33" i="29"/>
  <c r="U59" i="29"/>
  <c r="T59" i="29"/>
  <c r="T30" i="21"/>
  <c r="U30" i="21"/>
  <c r="U53" i="21"/>
  <c r="T53" i="21"/>
  <c r="T71" i="21"/>
  <c r="U72" i="22"/>
  <c r="T72" i="22"/>
  <c r="T67" i="22"/>
  <c r="U16" i="22"/>
  <c r="T16" i="22"/>
  <c r="U24" i="22"/>
  <c r="T24" i="22"/>
  <c r="U70" i="22"/>
  <c r="T70" i="22"/>
  <c r="U33" i="23"/>
  <c r="U40" i="24"/>
  <c r="T40" i="24"/>
  <c r="U59" i="24"/>
  <c r="T59" i="24"/>
  <c r="U66" i="24"/>
  <c r="T66" i="24"/>
  <c r="T30" i="25"/>
  <c r="U30" i="25"/>
  <c r="U53" i="25"/>
  <c r="T53" i="25"/>
  <c r="U71" i="25"/>
  <c r="T71" i="25"/>
  <c r="U72" i="26"/>
  <c r="T72" i="26"/>
  <c r="T67" i="26"/>
  <c r="U16" i="26"/>
  <c r="T16" i="26"/>
  <c r="U33" i="26"/>
  <c r="U66" i="26"/>
  <c r="T66" i="26"/>
  <c r="T61" i="26"/>
  <c r="U70" i="26"/>
  <c r="T70" i="26"/>
  <c r="T30" i="27"/>
  <c r="U30" i="27"/>
  <c r="U70" i="27"/>
  <c r="E72" i="27"/>
  <c r="U72" i="28"/>
  <c r="T72" i="28"/>
  <c r="U67" i="28"/>
  <c r="T67" i="28"/>
  <c r="U16" i="28"/>
  <c r="T16" i="28"/>
  <c r="T9" i="28"/>
  <c r="U24" i="28"/>
  <c r="T24" i="28"/>
  <c r="U29" i="28"/>
  <c r="T29" i="28"/>
  <c r="E40" i="28"/>
  <c r="T43" i="21"/>
  <c r="U70" i="21"/>
  <c r="T70" i="21"/>
  <c r="U33" i="22"/>
  <c r="T33" i="22"/>
  <c r="U40" i="23"/>
  <c r="T40" i="23"/>
  <c r="U59" i="23"/>
  <c r="T59" i="23"/>
  <c r="U66" i="23"/>
  <c r="T66" i="23"/>
  <c r="U30" i="24"/>
  <c r="T30" i="24"/>
  <c r="U53" i="24"/>
  <c r="T53" i="24"/>
  <c r="U71" i="24"/>
  <c r="T71" i="24"/>
  <c r="U72" i="25"/>
  <c r="T72" i="25"/>
  <c r="T16" i="25"/>
  <c r="T24" i="25"/>
  <c r="U24" i="25"/>
  <c r="U70" i="25"/>
  <c r="T70" i="25"/>
  <c r="U24" i="26"/>
  <c r="T24" i="26"/>
  <c r="T24" i="27"/>
  <c r="U24" i="27"/>
  <c r="U53" i="27"/>
  <c r="T53" i="27"/>
  <c r="T43" i="27"/>
  <c r="U71" i="27"/>
  <c r="T30" i="28"/>
  <c r="T40" i="28"/>
  <c r="U35" i="28"/>
  <c r="T35" i="28"/>
  <c r="T71" i="28"/>
  <c r="T30" i="30"/>
  <c r="U33" i="30"/>
  <c r="T33" i="30"/>
  <c r="U59" i="31"/>
  <c r="T59" i="31"/>
  <c r="U53" i="26"/>
  <c r="T53" i="26"/>
  <c r="U72" i="27"/>
  <c r="T72" i="27"/>
  <c r="U67" i="27"/>
  <c r="T67" i="27"/>
  <c r="T16" i="27"/>
  <c r="U16" i="27"/>
  <c r="U40" i="29"/>
  <c r="T40" i="29"/>
  <c r="U66" i="29"/>
  <c r="T66" i="29"/>
  <c r="U53" i="30"/>
  <c r="T53" i="30"/>
  <c r="T72" i="31"/>
  <c r="T67" i="31"/>
  <c r="T16" i="31"/>
  <c r="U16" i="31"/>
  <c r="T14" i="31"/>
  <c r="U18" i="31"/>
  <c r="U20" i="31"/>
  <c r="U22" i="31"/>
  <c r="E30" i="31"/>
  <c r="E40" i="31"/>
  <c r="U65" i="31"/>
  <c r="U24" i="32"/>
  <c r="T24" i="32"/>
  <c r="P24" i="32"/>
  <c r="U36" i="32"/>
  <c r="T36" i="32"/>
  <c r="T30" i="33"/>
  <c r="U30" i="33"/>
  <c r="T33" i="33"/>
  <c r="U33" i="33"/>
  <c r="U59" i="34"/>
  <c r="T59" i="34"/>
  <c r="U59" i="28"/>
  <c r="T59" i="28"/>
  <c r="U66" i="28"/>
  <c r="T66" i="28"/>
  <c r="T30" i="29"/>
  <c r="U30" i="29"/>
  <c r="U53" i="29"/>
  <c r="T53" i="29"/>
  <c r="U71" i="29"/>
  <c r="T71" i="29"/>
  <c r="T72" i="30"/>
  <c r="U67" i="30"/>
  <c r="T67" i="30"/>
  <c r="U16" i="30"/>
  <c r="T16" i="30"/>
  <c r="U24" i="30"/>
  <c r="T24" i="30"/>
  <c r="U70" i="30"/>
  <c r="T70" i="30"/>
  <c r="T24" i="31"/>
  <c r="U24" i="31"/>
  <c r="U71" i="31"/>
  <c r="T71" i="31"/>
  <c r="U33" i="32"/>
  <c r="U70" i="32"/>
  <c r="T70" i="32"/>
  <c r="U71" i="33"/>
  <c r="T71" i="33"/>
  <c r="U24" i="34"/>
  <c r="T24" i="34"/>
  <c r="U40" i="27"/>
  <c r="T40" i="27"/>
  <c r="U66" i="27"/>
  <c r="T66" i="27"/>
  <c r="U53" i="28"/>
  <c r="T53" i="28"/>
  <c r="T44" i="28"/>
  <c r="T48" i="28"/>
  <c r="T52" i="28"/>
  <c r="T57" i="28"/>
  <c r="T61" i="28"/>
  <c r="T65" i="28"/>
  <c r="T87" i="28"/>
  <c r="T91" i="28"/>
  <c r="U72" i="29"/>
  <c r="T72" i="29"/>
  <c r="U67" i="29"/>
  <c r="T67" i="29"/>
  <c r="T16" i="29"/>
  <c r="U16" i="29"/>
  <c r="T10" i="29"/>
  <c r="T14" i="29"/>
  <c r="T19" i="29"/>
  <c r="T23" i="29"/>
  <c r="T28" i="29"/>
  <c r="T38" i="29"/>
  <c r="T43" i="29"/>
  <c r="T47" i="29"/>
  <c r="T51" i="29"/>
  <c r="T56" i="29"/>
  <c r="T64" i="29"/>
  <c r="T69" i="29"/>
  <c r="T86" i="29"/>
  <c r="T90" i="29"/>
  <c r="T9" i="30"/>
  <c r="T13" i="30"/>
  <c r="T18" i="30"/>
  <c r="T22" i="30"/>
  <c r="T27" i="30"/>
  <c r="T32" i="30"/>
  <c r="T37" i="30"/>
  <c r="T42" i="30"/>
  <c r="T46" i="30"/>
  <c r="T50" i="30"/>
  <c r="T55" i="30"/>
  <c r="T63" i="30"/>
  <c r="T89" i="30"/>
  <c r="T93" i="30"/>
  <c r="T12" i="31"/>
  <c r="U15" i="31"/>
  <c r="U40" i="31"/>
  <c r="T40" i="31"/>
  <c r="T35" i="31"/>
  <c r="E53" i="31"/>
  <c r="U66" i="31"/>
  <c r="T66" i="31"/>
  <c r="T61" i="31"/>
  <c r="U70" i="31"/>
  <c r="T70" i="31"/>
  <c r="U91" i="31"/>
  <c r="U93" i="31"/>
  <c r="U30" i="32"/>
  <c r="T30" i="32"/>
  <c r="U71" i="32"/>
  <c r="T71" i="32"/>
  <c r="U30" i="34"/>
  <c r="T30" i="34"/>
  <c r="U70" i="34"/>
  <c r="T70" i="34"/>
  <c r="U61" i="28"/>
  <c r="U43" i="29"/>
  <c r="U9" i="30"/>
  <c r="U40" i="30"/>
  <c r="T40" i="30"/>
  <c r="U66" i="30"/>
  <c r="T66" i="30"/>
  <c r="T33" i="31"/>
  <c r="U33" i="31"/>
  <c r="Q16" i="32"/>
  <c r="U16" i="32" s="1"/>
  <c r="U21" i="32"/>
  <c r="T21" i="32"/>
  <c r="U26" i="32"/>
  <c r="T26" i="32"/>
  <c r="Q30" i="32"/>
  <c r="U59" i="32"/>
  <c r="T59" i="32"/>
  <c r="T24" i="33"/>
  <c r="U24" i="33"/>
  <c r="U70" i="33"/>
  <c r="T70" i="33"/>
  <c r="U71" i="34"/>
  <c r="T71" i="34"/>
  <c r="T40" i="33"/>
  <c r="U59" i="33"/>
  <c r="T59" i="33"/>
  <c r="U66" i="33"/>
  <c r="T66" i="33"/>
  <c r="U36" i="34"/>
  <c r="U53" i="34"/>
  <c r="T53" i="34"/>
  <c r="U45" i="34"/>
  <c r="U49" i="34"/>
  <c r="U58" i="34"/>
  <c r="U62" i="34"/>
  <c r="R72" i="34"/>
  <c r="U89" i="34"/>
  <c r="U12" i="35"/>
  <c r="T29" i="35"/>
  <c r="U29" i="35"/>
  <c r="S33" i="35"/>
  <c r="U66" i="35"/>
  <c r="T66" i="35"/>
  <c r="T61" i="35"/>
  <c r="U61" i="35"/>
  <c r="T65" i="35"/>
  <c r="U65" i="35"/>
  <c r="R67" i="35"/>
  <c r="U70" i="35"/>
  <c r="P70" i="35"/>
  <c r="T70" i="35" s="1"/>
  <c r="T71" i="35"/>
  <c r="S72" i="35"/>
  <c r="T19" i="36"/>
  <c r="U19" i="36"/>
  <c r="T23" i="36"/>
  <c r="U23" i="36"/>
  <c r="U33" i="36"/>
  <c r="T33" i="36"/>
  <c r="U30" i="38"/>
  <c r="T30" i="38"/>
  <c r="U40" i="32"/>
  <c r="T40" i="32"/>
  <c r="T45" i="32"/>
  <c r="T49" i="32"/>
  <c r="T58" i="32"/>
  <c r="U66" i="32"/>
  <c r="T66" i="32"/>
  <c r="T62" i="32"/>
  <c r="T88" i="32"/>
  <c r="T92" i="32"/>
  <c r="T11" i="33"/>
  <c r="T15" i="33"/>
  <c r="T20" i="33"/>
  <c r="T29" i="33"/>
  <c r="T35" i="33"/>
  <c r="T39" i="33"/>
  <c r="U53" i="33"/>
  <c r="T53" i="33"/>
  <c r="T44" i="33"/>
  <c r="T48" i="33"/>
  <c r="T52" i="33"/>
  <c r="T57" i="33"/>
  <c r="T61" i="33"/>
  <c r="T65" i="33"/>
  <c r="T87" i="33"/>
  <c r="T91" i="33"/>
  <c r="T72" i="34"/>
  <c r="U67" i="34"/>
  <c r="T67" i="34"/>
  <c r="U16" i="34"/>
  <c r="T16" i="34"/>
  <c r="T10" i="34"/>
  <c r="T14" i="34"/>
  <c r="T19" i="34"/>
  <c r="T23" i="34"/>
  <c r="T28" i="34"/>
  <c r="T43" i="34"/>
  <c r="T88" i="34"/>
  <c r="U91" i="34"/>
  <c r="T11" i="35"/>
  <c r="U14" i="35"/>
  <c r="T20" i="35"/>
  <c r="U20" i="35"/>
  <c r="T24" i="35"/>
  <c r="U24" i="35"/>
  <c r="E30" i="35"/>
  <c r="U40" i="35"/>
  <c r="T40" i="35"/>
  <c r="T35" i="35"/>
  <c r="U35" i="35"/>
  <c r="T39" i="35"/>
  <c r="U39" i="35"/>
  <c r="T45" i="35"/>
  <c r="T49" i="35"/>
  <c r="T57" i="35"/>
  <c r="U57" i="35"/>
  <c r="E66" i="35"/>
  <c r="T88" i="35"/>
  <c r="E24" i="36"/>
  <c r="T33" i="37"/>
  <c r="U33" i="37"/>
  <c r="U71" i="38"/>
  <c r="T71" i="38"/>
  <c r="T30" i="39"/>
  <c r="U30" i="39"/>
  <c r="U53" i="32"/>
  <c r="T53" i="32"/>
  <c r="U72" i="33"/>
  <c r="U67" i="33"/>
  <c r="T67" i="33"/>
  <c r="T16" i="33"/>
  <c r="U16" i="33"/>
  <c r="U35" i="33"/>
  <c r="U61" i="33"/>
  <c r="T33" i="34"/>
  <c r="T33" i="35"/>
  <c r="U59" i="35"/>
  <c r="T59" i="35"/>
  <c r="U59" i="38"/>
  <c r="T59" i="38"/>
  <c r="U53" i="31"/>
  <c r="T53" i="31"/>
  <c r="U72" i="32"/>
  <c r="T72" i="32"/>
  <c r="U67" i="32"/>
  <c r="T67" i="32"/>
  <c r="T16" i="32"/>
  <c r="T43" i="32"/>
  <c r="T9" i="33"/>
  <c r="U43" i="33"/>
  <c r="U9" i="34"/>
  <c r="T40" i="34"/>
  <c r="U66" i="34"/>
  <c r="T66" i="34"/>
  <c r="U87" i="34"/>
  <c r="T92" i="34"/>
  <c r="U10" i="35"/>
  <c r="T15" i="35"/>
  <c r="T21" i="35"/>
  <c r="T36" i="35"/>
  <c r="Q40" i="35"/>
  <c r="T44" i="35"/>
  <c r="U44" i="35"/>
  <c r="T48" i="35"/>
  <c r="U48" i="35"/>
  <c r="T52" i="35"/>
  <c r="U52" i="35"/>
  <c r="T58" i="35"/>
  <c r="R72" i="35"/>
  <c r="T87" i="35"/>
  <c r="U87" i="35"/>
  <c r="T91" i="35"/>
  <c r="U91" i="35"/>
  <c r="T10" i="36"/>
  <c r="U10" i="36"/>
  <c r="T14" i="36"/>
  <c r="U14" i="36"/>
  <c r="U59" i="37"/>
  <c r="T59" i="37"/>
  <c r="U72" i="35"/>
  <c r="T72" i="35"/>
  <c r="U67" i="35"/>
  <c r="T16" i="35"/>
  <c r="U16" i="35"/>
  <c r="U28" i="36"/>
  <c r="U38" i="36"/>
  <c r="U47" i="36"/>
  <c r="U51" i="36"/>
  <c r="U56" i="36"/>
  <c r="U64" i="36"/>
  <c r="U69" i="36"/>
  <c r="U86" i="36"/>
  <c r="U90" i="36"/>
  <c r="U13" i="37"/>
  <c r="U18" i="37"/>
  <c r="U22" i="37"/>
  <c r="U27" i="37"/>
  <c r="U32" i="37"/>
  <c r="U40" i="37"/>
  <c r="T40" i="37"/>
  <c r="U37" i="37"/>
  <c r="U42" i="37"/>
  <c r="U46" i="37"/>
  <c r="U50" i="37"/>
  <c r="U55" i="37"/>
  <c r="U66" i="37"/>
  <c r="T66" i="37"/>
  <c r="U63" i="37"/>
  <c r="U89" i="37"/>
  <c r="U93" i="37"/>
  <c r="U12" i="38"/>
  <c r="U21" i="38"/>
  <c r="U26" i="38"/>
  <c r="U36" i="38"/>
  <c r="U53" i="38"/>
  <c r="T53" i="38"/>
  <c r="U45" i="38"/>
  <c r="U49" i="38"/>
  <c r="U58" i="38"/>
  <c r="U62" i="38"/>
  <c r="U93" i="38"/>
  <c r="U19" i="39"/>
  <c r="Q24" i="39"/>
  <c r="S30" i="39"/>
  <c r="U38" i="39"/>
  <c r="T38" i="39"/>
  <c r="U40" i="36"/>
  <c r="T40" i="36"/>
  <c r="U59" i="36"/>
  <c r="T59" i="36"/>
  <c r="U66" i="36"/>
  <c r="T66" i="36"/>
  <c r="T30" i="37"/>
  <c r="U30" i="37"/>
  <c r="U53" i="37"/>
  <c r="T53" i="37"/>
  <c r="U71" i="37"/>
  <c r="T71" i="37"/>
  <c r="U72" i="38"/>
  <c r="T72" i="38"/>
  <c r="U67" i="38"/>
  <c r="T67" i="38"/>
  <c r="U16" i="38"/>
  <c r="T16" i="38"/>
  <c r="U24" i="38"/>
  <c r="T24" i="38"/>
  <c r="U70" i="38"/>
  <c r="T70" i="38"/>
  <c r="U59" i="39"/>
  <c r="T59" i="39"/>
  <c r="U59" i="40"/>
  <c r="T59" i="40"/>
  <c r="U30" i="36"/>
  <c r="T30" i="36"/>
  <c r="U53" i="36"/>
  <c r="T53" i="36"/>
  <c r="U71" i="36"/>
  <c r="U72" i="37"/>
  <c r="T72" i="37"/>
  <c r="U67" i="37"/>
  <c r="T67" i="37"/>
  <c r="T16" i="37"/>
  <c r="U16" i="37"/>
  <c r="T24" i="37"/>
  <c r="U24" i="37"/>
  <c r="U70" i="37"/>
  <c r="T70" i="37"/>
  <c r="U33" i="38"/>
  <c r="T33" i="38"/>
  <c r="U53" i="39"/>
  <c r="T53" i="39"/>
  <c r="U43" i="39"/>
  <c r="T43" i="39"/>
  <c r="U47" i="39"/>
  <c r="T47" i="39"/>
  <c r="U51" i="39"/>
  <c r="T51" i="39"/>
  <c r="U71" i="39"/>
  <c r="T71" i="39"/>
  <c r="U53" i="35"/>
  <c r="T53" i="35"/>
  <c r="U72" i="36"/>
  <c r="T72" i="36"/>
  <c r="U67" i="36"/>
  <c r="U16" i="36"/>
  <c r="T16" i="36"/>
  <c r="U35" i="36"/>
  <c r="T43" i="36"/>
  <c r="U61" i="36"/>
  <c r="T9" i="37"/>
  <c r="U43" i="37"/>
  <c r="U9" i="38"/>
  <c r="U40" i="38"/>
  <c r="T40" i="38"/>
  <c r="U66" i="38"/>
  <c r="T66" i="38"/>
  <c r="T88" i="38"/>
  <c r="U91" i="38"/>
  <c r="T11" i="39"/>
  <c r="U14" i="39"/>
  <c r="T24" i="39"/>
  <c r="U24" i="39"/>
  <c r="U28" i="39"/>
  <c r="Q33" i="39"/>
  <c r="U70" i="39"/>
  <c r="T70" i="39"/>
  <c r="U33" i="40"/>
  <c r="T33" i="40"/>
  <c r="U72" i="39"/>
  <c r="T72" i="39"/>
  <c r="U67" i="39"/>
  <c r="T16" i="39"/>
  <c r="U16" i="39"/>
  <c r="T56" i="39"/>
  <c r="T64" i="39"/>
  <c r="U65" i="39"/>
  <c r="T69" i="39"/>
  <c r="T86" i="39"/>
  <c r="U87" i="39"/>
  <c r="T90" i="39"/>
  <c r="U91" i="39"/>
  <c r="T9" i="40"/>
  <c r="U10" i="40"/>
  <c r="T13" i="40"/>
  <c r="U14" i="40"/>
  <c r="T18" i="40"/>
  <c r="U19" i="40"/>
  <c r="T22" i="40"/>
  <c r="U23" i="40"/>
  <c r="T27" i="40"/>
  <c r="U28" i="40"/>
  <c r="T32" i="40"/>
  <c r="T37" i="40"/>
  <c r="T42" i="40"/>
  <c r="T46" i="40"/>
  <c r="T50" i="40"/>
  <c r="T55" i="40"/>
  <c r="T63" i="40"/>
  <c r="U86" i="40"/>
  <c r="T89" i="40"/>
  <c r="U90" i="40"/>
  <c r="T93" i="40"/>
  <c r="E79" i="9"/>
  <c r="E79" i="7"/>
  <c r="T99" i="1"/>
  <c r="T100" i="1"/>
  <c r="T101" i="1"/>
  <c r="T102" i="40"/>
  <c r="T105" i="39"/>
  <c r="T113" i="38"/>
  <c r="T103" i="37"/>
  <c r="T96" i="36"/>
  <c r="T104" i="36"/>
  <c r="T99" i="35"/>
  <c r="T107" i="35"/>
  <c r="T102" i="34"/>
  <c r="T110" i="34"/>
  <c r="S95" i="33"/>
  <c r="T99" i="33"/>
  <c r="T107" i="33"/>
  <c r="R95" i="32"/>
  <c r="T100" i="32"/>
  <c r="U108" i="32"/>
  <c r="T109" i="32"/>
  <c r="T110" i="32"/>
  <c r="T113" i="31"/>
  <c r="T99" i="30"/>
  <c r="T100" i="30"/>
  <c r="T101" i="30"/>
  <c r="R95" i="29"/>
  <c r="T101" i="28"/>
  <c r="T102" i="28"/>
  <c r="T103" i="28"/>
  <c r="E95" i="27"/>
  <c r="T95" i="27" s="1"/>
  <c r="T108" i="27"/>
  <c r="T109" i="27"/>
  <c r="T110" i="27"/>
  <c r="S95" i="26"/>
  <c r="T103" i="26"/>
  <c r="T104" i="26"/>
  <c r="T105" i="26"/>
  <c r="E95" i="25"/>
  <c r="E112" i="25" s="1"/>
  <c r="T112" i="25" s="1"/>
  <c r="T106" i="25"/>
  <c r="T107" i="25"/>
  <c r="T108" i="25"/>
  <c r="T109" i="24"/>
  <c r="T110" i="24"/>
  <c r="T100" i="23"/>
  <c r="T101" i="23"/>
  <c r="T102" i="23"/>
  <c r="T96" i="22"/>
  <c r="T97" i="22"/>
  <c r="T113" i="22"/>
  <c r="T98" i="21"/>
  <c r="T99" i="21"/>
  <c r="U100" i="21"/>
  <c r="T101" i="21"/>
  <c r="U113" i="21"/>
  <c r="E95" i="20"/>
  <c r="T95" i="20" s="1"/>
  <c r="U100" i="19"/>
  <c r="T100" i="19"/>
  <c r="U40" i="40"/>
  <c r="T40" i="40"/>
  <c r="T58" i="40"/>
  <c r="U66" i="40"/>
  <c r="T66" i="40"/>
  <c r="T62" i="40"/>
  <c r="T88" i="40"/>
  <c r="T92" i="40"/>
  <c r="E79" i="8"/>
  <c r="E79" i="3"/>
  <c r="T96" i="1"/>
  <c r="T97" i="1"/>
  <c r="T97" i="39"/>
  <c r="T98" i="39"/>
  <c r="T109" i="39"/>
  <c r="T96" i="38"/>
  <c r="T108" i="38"/>
  <c r="T101" i="37"/>
  <c r="T109" i="37"/>
  <c r="T102" i="36"/>
  <c r="T110" i="36"/>
  <c r="T97" i="35"/>
  <c r="T105" i="35"/>
  <c r="T100" i="34"/>
  <c r="T108" i="34"/>
  <c r="T97" i="33"/>
  <c r="T105" i="33"/>
  <c r="T98" i="32"/>
  <c r="T106" i="32"/>
  <c r="T96" i="30"/>
  <c r="T113" i="30"/>
  <c r="T110" i="29"/>
  <c r="T97" i="28"/>
  <c r="T98" i="28"/>
  <c r="T99" i="28"/>
  <c r="T102" i="25"/>
  <c r="T103" i="25"/>
  <c r="T104" i="25"/>
  <c r="T113" i="25"/>
  <c r="T105" i="24"/>
  <c r="T106" i="24"/>
  <c r="T107" i="24"/>
  <c r="T96" i="23"/>
  <c r="T97" i="23"/>
  <c r="T98" i="23"/>
  <c r="T107" i="22"/>
  <c r="T108" i="22"/>
  <c r="T109" i="22"/>
  <c r="U102" i="20"/>
  <c r="T102" i="20"/>
  <c r="T99" i="19"/>
  <c r="U99" i="19"/>
  <c r="U40" i="39"/>
  <c r="T40" i="39"/>
  <c r="U66" i="39"/>
  <c r="T66" i="39"/>
  <c r="U30" i="40"/>
  <c r="T35" i="40"/>
  <c r="U53" i="40"/>
  <c r="T53" i="40"/>
  <c r="T61" i="40"/>
  <c r="T87" i="40"/>
  <c r="T91" i="40"/>
  <c r="L112" i="40"/>
  <c r="R112" i="40" s="1"/>
  <c r="M112" i="37"/>
  <c r="S112" i="37" s="1"/>
  <c r="T107" i="30"/>
  <c r="T108" i="30"/>
  <c r="T109" i="30"/>
  <c r="T96" i="29"/>
  <c r="U97" i="29"/>
  <c r="T98" i="29"/>
  <c r="T99" i="29"/>
  <c r="T100" i="29"/>
  <c r="U101" i="29"/>
  <c r="T102" i="29"/>
  <c r="T103" i="29"/>
  <c r="L112" i="21"/>
  <c r="R112" i="21" s="1"/>
  <c r="U101" i="20"/>
  <c r="T101" i="20"/>
  <c r="U72" i="40"/>
  <c r="T72" i="40"/>
  <c r="T67" i="40"/>
  <c r="U16" i="40"/>
  <c r="T16" i="40"/>
  <c r="U24" i="40"/>
  <c r="T24" i="40"/>
  <c r="U70" i="40"/>
  <c r="T70" i="40"/>
  <c r="E79" i="4"/>
  <c r="S95" i="1"/>
  <c r="T103" i="1"/>
  <c r="T104" i="1"/>
  <c r="T105" i="1"/>
  <c r="T98" i="40"/>
  <c r="T104" i="40"/>
  <c r="T110" i="40"/>
  <c r="E95" i="39"/>
  <c r="E112" i="39" s="1"/>
  <c r="T101" i="39"/>
  <c r="S95" i="38"/>
  <c r="T97" i="37"/>
  <c r="T105" i="37"/>
  <c r="T98" i="36"/>
  <c r="T106" i="36"/>
  <c r="T113" i="36"/>
  <c r="E95" i="35"/>
  <c r="E112" i="35" s="1"/>
  <c r="T101" i="35"/>
  <c r="T109" i="35"/>
  <c r="T96" i="34"/>
  <c r="E95" i="34"/>
  <c r="T95" i="34" s="1"/>
  <c r="T104" i="34"/>
  <c r="R95" i="33"/>
  <c r="T101" i="33"/>
  <c r="T109" i="33"/>
  <c r="E95" i="32"/>
  <c r="E112" i="32" s="1"/>
  <c r="U112" i="32" s="1"/>
  <c r="E95" i="28"/>
  <c r="T95" i="28" s="1"/>
  <c r="R95" i="26"/>
  <c r="S95" i="23"/>
  <c r="T113" i="23"/>
  <c r="U100" i="20"/>
  <c r="T100" i="20"/>
  <c r="U101" i="19"/>
  <c r="T101" i="19"/>
  <c r="R95" i="18"/>
  <c r="T99" i="18"/>
  <c r="T100" i="18"/>
  <c r="T107" i="18"/>
  <c r="T108" i="18"/>
  <c r="E95" i="17"/>
  <c r="E112" i="17" s="1"/>
  <c r="T98" i="17"/>
  <c r="T99" i="17"/>
  <c r="T106" i="17"/>
  <c r="T107" i="17"/>
  <c r="T102" i="16"/>
  <c r="T103" i="16"/>
  <c r="U104" i="16"/>
  <c r="T105" i="16"/>
  <c r="U113" i="16"/>
  <c r="T108" i="15"/>
  <c r="T113" i="15"/>
  <c r="T97" i="14"/>
  <c r="U98" i="14"/>
  <c r="T99" i="14"/>
  <c r="T109" i="14"/>
  <c r="U110" i="14"/>
  <c r="T96" i="13"/>
  <c r="U97" i="13"/>
  <c r="T98" i="13"/>
  <c r="T108" i="13"/>
  <c r="T109" i="12"/>
  <c r="T110" i="12"/>
  <c r="T105" i="11"/>
  <c r="T106" i="11"/>
  <c r="U107" i="11"/>
  <c r="T108" i="11"/>
  <c r="T97" i="10"/>
  <c r="U98" i="10"/>
  <c r="T99" i="10"/>
  <c r="U100" i="10"/>
  <c r="T101" i="10"/>
  <c r="T109" i="10"/>
  <c r="R95" i="9"/>
  <c r="T106" i="9"/>
  <c r="T113" i="9"/>
  <c r="T103" i="8"/>
  <c r="R95" i="6"/>
  <c r="T99" i="6"/>
  <c r="T100" i="6"/>
  <c r="T107" i="6"/>
  <c r="T108" i="6"/>
  <c r="T113" i="6"/>
  <c r="M112" i="5"/>
  <c r="S112" i="5" s="1"/>
  <c r="U113" i="5"/>
  <c r="T96" i="4"/>
  <c r="U97" i="4"/>
  <c r="T98" i="4"/>
  <c r="U99" i="4"/>
  <c r="T100" i="4"/>
  <c r="U101" i="4"/>
  <c r="T102" i="4"/>
  <c r="U103" i="4"/>
  <c r="T104" i="4"/>
  <c r="U105" i="4"/>
  <c r="T107" i="4"/>
  <c r="U107" i="4"/>
  <c r="U103" i="19"/>
  <c r="T104" i="19"/>
  <c r="E95" i="16"/>
  <c r="T95" i="16" s="1"/>
  <c r="T110" i="16"/>
  <c r="T96" i="15"/>
  <c r="T97" i="15"/>
  <c r="T98" i="15"/>
  <c r="T106" i="15"/>
  <c r="T107" i="14"/>
  <c r="E95" i="13"/>
  <c r="T106" i="13"/>
  <c r="T113" i="13"/>
  <c r="E95" i="12"/>
  <c r="U95" i="12" s="1"/>
  <c r="T105" i="12"/>
  <c r="T106" i="12"/>
  <c r="T107" i="12"/>
  <c r="T97" i="11"/>
  <c r="R95" i="10"/>
  <c r="T107" i="10"/>
  <c r="S95" i="9"/>
  <c r="T102" i="9"/>
  <c r="U103" i="9"/>
  <c r="T104" i="9"/>
  <c r="T101" i="8"/>
  <c r="T109" i="8"/>
  <c r="M112" i="8"/>
  <c r="S112" i="8" s="1"/>
  <c r="T100" i="7"/>
  <c r="T101" i="7"/>
  <c r="T108" i="7"/>
  <c r="T109" i="7"/>
  <c r="U113" i="7"/>
  <c r="T98" i="5"/>
  <c r="T99" i="5"/>
  <c r="T106" i="5"/>
  <c r="T107" i="5"/>
  <c r="R95" i="4"/>
  <c r="L112" i="4"/>
  <c r="R112" i="4" s="1"/>
  <c r="U106" i="4"/>
  <c r="T106" i="4"/>
  <c r="T113" i="19"/>
  <c r="T96" i="18"/>
  <c r="T103" i="18"/>
  <c r="T104" i="18"/>
  <c r="T113" i="18"/>
  <c r="T102" i="17"/>
  <c r="T103" i="17"/>
  <c r="T110" i="17"/>
  <c r="T99" i="16"/>
  <c r="E95" i="15"/>
  <c r="E112" i="15" s="1"/>
  <c r="U112" i="15" s="1"/>
  <c r="T102" i="15"/>
  <c r="U103" i="15"/>
  <c r="T104" i="15"/>
  <c r="T105" i="14"/>
  <c r="T104" i="13"/>
  <c r="T101" i="12"/>
  <c r="T102" i="12"/>
  <c r="T103" i="12"/>
  <c r="E95" i="11"/>
  <c r="T105" i="10"/>
  <c r="T98" i="9"/>
  <c r="T100" i="9"/>
  <c r="T110" i="9"/>
  <c r="T99" i="8"/>
  <c r="T107" i="8"/>
  <c r="E95" i="7"/>
  <c r="E112" i="7" s="1"/>
  <c r="T112" i="7" s="1"/>
  <c r="T96" i="6"/>
  <c r="T103" i="6"/>
  <c r="T104" i="6"/>
  <c r="T109" i="4"/>
  <c r="U109" i="4"/>
  <c r="M112" i="18"/>
  <c r="S112" i="18" s="1"/>
  <c r="U108" i="4"/>
  <c r="T108" i="4"/>
  <c r="T99" i="3"/>
  <c r="T109" i="3"/>
  <c r="U113" i="3"/>
  <c r="T108" i="2"/>
  <c r="T113" i="2"/>
  <c r="T110" i="4"/>
  <c r="T97" i="3"/>
  <c r="T107" i="3"/>
  <c r="T96" i="2"/>
  <c r="T103" i="3"/>
  <c r="U104" i="3"/>
  <c r="T105" i="3"/>
  <c r="T100" i="2"/>
  <c r="U112" i="36"/>
  <c r="T112" i="36"/>
  <c r="U112" i="40"/>
  <c r="T112" i="40"/>
  <c r="T95" i="39"/>
  <c r="E95" i="1"/>
  <c r="T98" i="1"/>
  <c r="T102" i="1"/>
  <c r="T106" i="1"/>
  <c r="T110" i="1"/>
  <c r="T95" i="40"/>
  <c r="U96" i="40"/>
  <c r="T97" i="40"/>
  <c r="U100" i="40"/>
  <c r="T101" i="40"/>
  <c r="T105" i="40"/>
  <c r="U108" i="40"/>
  <c r="T109" i="40"/>
  <c r="U113" i="40"/>
  <c r="S95" i="39"/>
  <c r="T96" i="39"/>
  <c r="U99" i="39"/>
  <c r="T100" i="39"/>
  <c r="U103" i="39"/>
  <c r="T104" i="39"/>
  <c r="U107" i="39"/>
  <c r="T108" i="39"/>
  <c r="T113" i="39"/>
  <c r="U98" i="38"/>
  <c r="T99" i="38"/>
  <c r="U102" i="38"/>
  <c r="T103" i="38"/>
  <c r="U106" i="38"/>
  <c r="T107" i="38"/>
  <c r="U110" i="38"/>
  <c r="E95" i="37"/>
  <c r="T98" i="37"/>
  <c r="T102" i="37"/>
  <c r="T106" i="37"/>
  <c r="T110" i="37"/>
  <c r="T95" i="36"/>
  <c r="T97" i="36"/>
  <c r="T101" i="36"/>
  <c r="T105" i="36"/>
  <c r="T109" i="36"/>
  <c r="S95" i="35"/>
  <c r="T96" i="35"/>
  <c r="T100" i="35"/>
  <c r="T104" i="35"/>
  <c r="T108" i="35"/>
  <c r="T113" i="35"/>
  <c r="R95" i="34"/>
  <c r="T99" i="34"/>
  <c r="T103" i="34"/>
  <c r="T107" i="34"/>
  <c r="E95" i="33"/>
  <c r="T98" i="33"/>
  <c r="T102" i="33"/>
  <c r="T106" i="33"/>
  <c r="T110" i="33"/>
  <c r="T95" i="32"/>
  <c r="T97" i="32"/>
  <c r="T101" i="32"/>
  <c r="T105" i="32"/>
  <c r="T112" i="32"/>
  <c r="U95" i="31"/>
  <c r="T95" i="31"/>
  <c r="E112" i="31"/>
  <c r="U95" i="27"/>
  <c r="E112" i="27"/>
  <c r="U112" i="25"/>
  <c r="E112" i="20"/>
  <c r="U95" i="20"/>
  <c r="U95" i="40"/>
  <c r="U96" i="39"/>
  <c r="U95" i="36"/>
  <c r="U96" i="35"/>
  <c r="U99" i="34"/>
  <c r="U95" i="32"/>
  <c r="E112" i="24"/>
  <c r="U95" i="24"/>
  <c r="T95" i="24"/>
  <c r="T113" i="1"/>
  <c r="T99" i="40"/>
  <c r="T103" i="40"/>
  <c r="T107" i="40"/>
  <c r="M112" i="40"/>
  <c r="S112" i="40" s="1"/>
  <c r="T102" i="39"/>
  <c r="T106" i="39"/>
  <c r="T110" i="39"/>
  <c r="L112" i="39"/>
  <c r="R112" i="39" s="1"/>
  <c r="T97" i="38"/>
  <c r="T101" i="38"/>
  <c r="T109" i="38"/>
  <c r="T96" i="37"/>
  <c r="T100" i="37"/>
  <c r="T104" i="37"/>
  <c r="T108" i="37"/>
  <c r="T113" i="37"/>
  <c r="T99" i="36"/>
  <c r="T103" i="36"/>
  <c r="T107" i="36"/>
  <c r="M112" i="36"/>
  <c r="S112" i="36" s="1"/>
  <c r="T98" i="35"/>
  <c r="T102" i="35"/>
  <c r="T106" i="35"/>
  <c r="T110" i="35"/>
  <c r="L112" i="35"/>
  <c r="R112" i="35" s="1"/>
  <c r="T97" i="34"/>
  <c r="T101" i="34"/>
  <c r="T105" i="34"/>
  <c r="T109" i="34"/>
  <c r="T96" i="33"/>
  <c r="T100" i="33"/>
  <c r="T104" i="33"/>
  <c r="T108" i="33"/>
  <c r="T113" i="33"/>
  <c r="T99" i="32"/>
  <c r="T103" i="32"/>
  <c r="T107" i="32"/>
  <c r="U98" i="30"/>
  <c r="U102" i="30"/>
  <c r="U106" i="30"/>
  <c r="U110" i="30"/>
  <c r="E112" i="29"/>
  <c r="T95" i="29"/>
  <c r="S95" i="29"/>
  <c r="M112" i="29"/>
  <c r="S112" i="29" s="1"/>
  <c r="E112" i="23"/>
  <c r="E95" i="38"/>
  <c r="S95" i="32"/>
  <c r="U113" i="32"/>
  <c r="R95" i="31"/>
  <c r="E95" i="30"/>
  <c r="T109" i="29"/>
  <c r="S95" i="28"/>
  <c r="T96" i="28"/>
  <c r="T100" i="28"/>
  <c r="T104" i="28"/>
  <c r="T108" i="28"/>
  <c r="T113" i="28"/>
  <c r="R95" i="27"/>
  <c r="T99" i="27"/>
  <c r="T103" i="27"/>
  <c r="T107" i="27"/>
  <c r="E95" i="26"/>
  <c r="T98" i="26"/>
  <c r="T102" i="26"/>
  <c r="T106" i="26"/>
  <c r="T110" i="26"/>
  <c r="T95" i="25"/>
  <c r="T97" i="25"/>
  <c r="T101" i="25"/>
  <c r="T105" i="25"/>
  <c r="T109" i="25"/>
  <c r="S95" i="24"/>
  <c r="T96" i="24"/>
  <c r="T100" i="24"/>
  <c r="T104" i="24"/>
  <c r="T108" i="24"/>
  <c r="T113" i="24"/>
  <c r="R95" i="23"/>
  <c r="T99" i="23"/>
  <c r="T103" i="23"/>
  <c r="T107" i="23"/>
  <c r="E95" i="22"/>
  <c r="T98" i="22"/>
  <c r="T102" i="22"/>
  <c r="T106" i="22"/>
  <c r="T110" i="22"/>
  <c r="T97" i="21"/>
  <c r="T102" i="21"/>
  <c r="T110" i="21"/>
  <c r="E112" i="21"/>
  <c r="S95" i="20"/>
  <c r="T96" i="20"/>
  <c r="U103" i="20"/>
  <c r="T104" i="20"/>
  <c r="E95" i="19"/>
  <c r="U107" i="19"/>
  <c r="U96" i="28"/>
  <c r="U95" i="25"/>
  <c r="U96" i="24"/>
  <c r="U96" i="20"/>
  <c r="L112" i="20"/>
  <c r="R112" i="20" s="1"/>
  <c r="U96" i="31"/>
  <c r="L112" i="28"/>
  <c r="R112" i="28" s="1"/>
  <c r="U96" i="27"/>
  <c r="M112" i="25"/>
  <c r="S112" i="25" s="1"/>
  <c r="L112" i="24"/>
  <c r="R112" i="24" s="1"/>
  <c r="U96" i="23"/>
  <c r="M112" i="21"/>
  <c r="S112" i="21" s="1"/>
  <c r="U112" i="17"/>
  <c r="T112" i="17"/>
  <c r="U113" i="20"/>
  <c r="T98" i="18"/>
  <c r="E95" i="18"/>
  <c r="R95" i="19"/>
  <c r="U98" i="19"/>
  <c r="U102" i="19"/>
  <c r="U106" i="19"/>
  <c r="U110" i="19"/>
  <c r="U97" i="18"/>
  <c r="U101" i="18"/>
  <c r="T102" i="18"/>
  <c r="U105" i="18"/>
  <c r="T106" i="18"/>
  <c r="U109" i="18"/>
  <c r="T110" i="18"/>
  <c r="T95" i="17"/>
  <c r="U96" i="17"/>
  <c r="T97" i="17"/>
  <c r="U100" i="17"/>
  <c r="T101" i="17"/>
  <c r="U104" i="17"/>
  <c r="T105" i="17"/>
  <c r="U108" i="17"/>
  <c r="T109" i="17"/>
  <c r="U98" i="16"/>
  <c r="U100" i="16"/>
  <c r="T101" i="16"/>
  <c r="U106" i="16"/>
  <c r="U108" i="16"/>
  <c r="T109" i="16"/>
  <c r="T112" i="15"/>
  <c r="U100" i="15"/>
  <c r="T101" i="15"/>
  <c r="U107" i="15"/>
  <c r="E112" i="11"/>
  <c r="U95" i="11"/>
  <c r="T95" i="11"/>
  <c r="U95" i="17"/>
  <c r="L112" i="17"/>
  <c r="R112" i="17" s="1"/>
  <c r="E112" i="13"/>
  <c r="T95" i="13"/>
  <c r="S95" i="13"/>
  <c r="M112" i="13"/>
  <c r="S112" i="13" s="1"/>
  <c r="U96" i="19"/>
  <c r="M112" i="17"/>
  <c r="S112" i="17" s="1"/>
  <c r="R95" i="16"/>
  <c r="T113" i="17"/>
  <c r="M112" i="16"/>
  <c r="S112" i="16" s="1"/>
  <c r="L112" i="15"/>
  <c r="R112" i="15" s="1"/>
  <c r="R95" i="15"/>
  <c r="U99" i="15"/>
  <c r="U106" i="14"/>
  <c r="U95" i="13"/>
  <c r="U105" i="13"/>
  <c r="E95" i="14"/>
  <c r="T109" i="13"/>
  <c r="S95" i="12"/>
  <c r="T96" i="12"/>
  <c r="T100" i="12"/>
  <c r="T104" i="12"/>
  <c r="T108" i="12"/>
  <c r="T113" i="12"/>
  <c r="R95" i="11"/>
  <c r="U98" i="11"/>
  <c r="T99" i="11"/>
  <c r="U102" i="11"/>
  <c r="U103" i="11"/>
  <c r="T104" i="11"/>
  <c r="U109" i="11"/>
  <c r="U104" i="10"/>
  <c r="U107" i="9"/>
  <c r="U98" i="8"/>
  <c r="U102" i="8"/>
  <c r="T102" i="8"/>
  <c r="U96" i="12"/>
  <c r="T105" i="15"/>
  <c r="T109" i="15"/>
  <c r="T96" i="14"/>
  <c r="T100" i="14"/>
  <c r="T104" i="14"/>
  <c r="T108" i="14"/>
  <c r="T113" i="14"/>
  <c r="T99" i="13"/>
  <c r="T103" i="13"/>
  <c r="T107" i="13"/>
  <c r="L112" i="12"/>
  <c r="R112" i="12" s="1"/>
  <c r="U96" i="11"/>
  <c r="E95" i="10"/>
  <c r="T96" i="10"/>
  <c r="U102" i="10"/>
  <c r="T102" i="10"/>
  <c r="U113" i="10"/>
  <c r="U108" i="10"/>
  <c r="E95" i="9"/>
  <c r="T99" i="9"/>
  <c r="E95" i="8"/>
  <c r="T106" i="8"/>
  <c r="T110" i="8"/>
  <c r="T97" i="7"/>
  <c r="U98" i="7"/>
  <c r="T99" i="7"/>
  <c r="U106" i="7"/>
  <c r="T107" i="7"/>
  <c r="U101" i="6"/>
  <c r="T102" i="6"/>
  <c r="U109" i="6"/>
  <c r="T110" i="6"/>
  <c r="R95" i="5"/>
  <c r="U96" i="5"/>
  <c r="T97" i="5"/>
  <c r="U104" i="5"/>
  <c r="T105" i="5"/>
  <c r="T96" i="3"/>
  <c r="E95" i="3"/>
  <c r="U108" i="3"/>
  <c r="U99" i="2"/>
  <c r="U107" i="2"/>
  <c r="T95" i="4"/>
  <c r="E112" i="4"/>
  <c r="T106" i="10"/>
  <c r="T110" i="10"/>
  <c r="T97" i="9"/>
  <c r="T101" i="9"/>
  <c r="T105" i="9"/>
  <c r="T109" i="9"/>
  <c r="T96" i="8"/>
  <c r="T100" i="8"/>
  <c r="T104" i="8"/>
  <c r="T108" i="8"/>
  <c r="T113" i="8"/>
  <c r="R95" i="7"/>
  <c r="U102" i="7"/>
  <c r="T103" i="7"/>
  <c r="U110" i="7"/>
  <c r="U97" i="6"/>
  <c r="T98" i="6"/>
  <c r="U105" i="6"/>
  <c r="T106" i="6"/>
  <c r="M112" i="6"/>
  <c r="S112" i="6" s="1"/>
  <c r="U100" i="5"/>
  <c r="T101" i="5"/>
  <c r="U108" i="5"/>
  <c r="T109" i="5"/>
  <c r="S95" i="4"/>
  <c r="R95" i="3"/>
  <c r="L112" i="3"/>
  <c r="R112" i="3" s="1"/>
  <c r="U100" i="3"/>
  <c r="U103" i="2"/>
  <c r="S95" i="7"/>
  <c r="E95" i="5"/>
  <c r="U95" i="4"/>
  <c r="T98" i="3"/>
  <c r="T102" i="3"/>
  <c r="T106" i="3"/>
  <c r="T110" i="3"/>
  <c r="T97" i="2"/>
  <c r="T101" i="2"/>
  <c r="T105" i="2"/>
  <c r="T109" i="2"/>
  <c r="T113" i="4"/>
  <c r="E95" i="2"/>
  <c r="T98" i="2"/>
  <c r="T102" i="2"/>
  <c r="T106" i="2"/>
  <c r="T110" i="2"/>
  <c r="U95" i="6" l="1"/>
  <c r="T95" i="23"/>
  <c r="U33" i="39"/>
  <c r="T70" i="11"/>
  <c r="U24" i="3"/>
  <c r="E112" i="12"/>
  <c r="U112" i="12" s="1"/>
  <c r="E112" i="16"/>
  <c r="U95" i="16"/>
  <c r="U95" i="28"/>
  <c r="T71" i="40"/>
  <c r="T70" i="36"/>
  <c r="U33" i="25"/>
  <c r="T30" i="12"/>
  <c r="E112" i="6"/>
  <c r="U112" i="6" s="1"/>
  <c r="T95" i="21"/>
  <c r="E112" i="28"/>
  <c r="T24" i="24"/>
  <c r="T59" i="8"/>
  <c r="U95" i="34"/>
  <c r="U112" i="7"/>
  <c r="U70" i="20"/>
  <c r="T70" i="20"/>
  <c r="U71" i="19"/>
  <c r="T71" i="19"/>
  <c r="U24" i="20"/>
  <c r="T24" i="20"/>
  <c r="U71" i="10"/>
  <c r="T71" i="10"/>
  <c r="T30" i="31"/>
  <c r="U30" i="31"/>
  <c r="U30" i="26"/>
  <c r="T30" i="26"/>
  <c r="U95" i="15"/>
  <c r="T95" i="35"/>
  <c r="U95" i="39"/>
  <c r="T95" i="12"/>
  <c r="T95" i="15"/>
  <c r="E112" i="34"/>
  <c r="T112" i="34" s="1"/>
  <c r="U95" i="35"/>
  <c r="U24" i="36"/>
  <c r="T24" i="36"/>
  <c r="U59" i="27"/>
  <c r="T59" i="27"/>
  <c r="U95" i="7"/>
  <c r="T95" i="7"/>
  <c r="T30" i="35"/>
  <c r="U30" i="35"/>
  <c r="U71" i="26"/>
  <c r="T71" i="26"/>
  <c r="T30" i="19"/>
  <c r="U30" i="19"/>
  <c r="U112" i="4"/>
  <c r="T112" i="4"/>
  <c r="U112" i="11"/>
  <c r="T112" i="11"/>
  <c r="U95" i="19"/>
  <c r="T95" i="19"/>
  <c r="E112" i="19"/>
  <c r="U112" i="29"/>
  <c r="T112" i="29"/>
  <c r="T112" i="31"/>
  <c r="U112" i="31"/>
  <c r="T95" i="33"/>
  <c r="E112" i="33"/>
  <c r="U95" i="33"/>
  <c r="T95" i="37"/>
  <c r="E112" i="37"/>
  <c r="U95" i="37"/>
  <c r="U112" i="35"/>
  <c r="T112" i="35"/>
  <c r="E112" i="5"/>
  <c r="U95" i="5"/>
  <c r="T95" i="5"/>
  <c r="U95" i="9"/>
  <c r="T95" i="9"/>
  <c r="E112" i="9"/>
  <c r="U112" i="21"/>
  <c r="T112" i="21"/>
  <c r="U95" i="38"/>
  <c r="T95" i="38"/>
  <c r="E112" i="38"/>
  <c r="U112" i="24"/>
  <c r="T112" i="24"/>
  <c r="T112" i="27"/>
  <c r="U112" i="27"/>
  <c r="E112" i="3"/>
  <c r="U95" i="3"/>
  <c r="T95" i="3"/>
  <c r="T95" i="14"/>
  <c r="U95" i="14"/>
  <c r="E112" i="14"/>
  <c r="U112" i="13"/>
  <c r="T112" i="13"/>
  <c r="T95" i="18"/>
  <c r="E112" i="18"/>
  <c r="U95" i="18"/>
  <c r="T95" i="22"/>
  <c r="E112" i="22"/>
  <c r="U95" i="22"/>
  <c r="T95" i="26"/>
  <c r="E112" i="26"/>
  <c r="U95" i="26"/>
  <c r="T95" i="30"/>
  <c r="U95" i="30"/>
  <c r="E112" i="30"/>
  <c r="U112" i="28"/>
  <c r="T112" i="28"/>
  <c r="T112" i="23"/>
  <c r="U112" i="23"/>
  <c r="U112" i="20"/>
  <c r="T112" i="20"/>
  <c r="T95" i="1"/>
  <c r="E112" i="1"/>
  <c r="U95" i="1"/>
  <c r="E112" i="2"/>
  <c r="U95" i="2"/>
  <c r="T95" i="2"/>
  <c r="T95" i="8"/>
  <c r="E112" i="8"/>
  <c r="U95" i="8"/>
  <c r="E112" i="10"/>
  <c r="U95" i="10"/>
  <c r="T95" i="10"/>
  <c r="U112" i="16"/>
  <c r="T112" i="16"/>
  <c r="U112" i="39"/>
  <c r="T112" i="39"/>
  <c r="T112" i="12" l="1"/>
  <c r="U112" i="34"/>
  <c r="T112" i="6"/>
  <c r="U112" i="10"/>
  <c r="T112" i="10"/>
  <c r="U112" i="1"/>
  <c r="T112" i="1"/>
  <c r="U112" i="26"/>
  <c r="T112" i="26"/>
  <c r="U112" i="8"/>
  <c r="T112" i="8"/>
  <c r="U112" i="2"/>
  <c r="T112" i="2"/>
  <c r="U112" i="18"/>
  <c r="T112" i="18"/>
  <c r="T112" i="14"/>
  <c r="U112" i="14"/>
  <c r="T112" i="5"/>
  <c r="U112" i="5"/>
  <c r="U112" i="37"/>
  <c r="T112" i="37"/>
  <c r="U112" i="22"/>
  <c r="T112" i="22"/>
  <c r="U112" i="3"/>
  <c r="T112" i="3"/>
  <c r="T112" i="9"/>
  <c r="U112" i="9"/>
  <c r="T112" i="19"/>
  <c r="U112" i="19"/>
  <c r="T112" i="38"/>
  <c r="U112" i="38"/>
  <c r="T112" i="30"/>
  <c r="U112" i="30"/>
  <c r="U112" i="33"/>
  <c r="T112" i="33"/>
</calcChain>
</file>

<file path=xl/sharedStrings.xml><?xml version="1.0" encoding="utf-8"?>
<sst xmlns="http://schemas.openxmlformats.org/spreadsheetml/2006/main" count="7920" uniqueCount="164">
  <si>
    <t>Figures Finalised as at 2022/05/05</t>
  </si>
  <si>
    <t/>
  </si>
  <si>
    <t>3rd Quarter Ended 31 March 2022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</si>
  <si>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</si>
  <si>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</si>
  <si>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</si>
  <si>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</si>
  <si>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</si>
  <si>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</si>
  <si>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</si>
  <si>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</si>
  <si>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</si>
  <si>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</si>
  <si>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</si>
  <si>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</si>
  <si>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</si>
  <si>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</si>
  <si>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</si>
  <si>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</si>
  <si>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</si>
  <si>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</si>
  <si>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</si>
  <si>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</si>
  <si>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</si>
  <si>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</si>
  <si>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</si>
  <si>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</si>
  <si>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</si>
  <si>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</si>
  <si>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</si>
  <si>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</si>
  <si>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</si>
  <si>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</si>
  <si>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</si>
  <si>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</si>
  <si>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</si>
  <si>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</si>
  <si>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</si>
  <si>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</si>
  <si>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</si>
  <si>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</si>
  <si>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</si>
  <si>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</si>
  <si>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</si>
  <si>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</si>
  <si>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</si>
  <si>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</si>
  <si>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</si>
  <si>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</si>
  <si>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</si>
  <si>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</si>
  <si>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</si>
  <si>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</si>
  <si>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</si>
  <si>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</si>
  <si>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</si>
  <si>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</si>
  <si>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</si>
  <si>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</si>
  <si>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</si>
  <si>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</si>
  <si>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</si>
  <si>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</si>
  <si>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</si>
  <si>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</si>
  <si>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</si>
  <si>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</si>
  <si>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</si>
  <si>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</si>
  <si>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</si>
  <si>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</si>
  <si>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</si>
  <si>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</si>
  <si>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</si>
  <si>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</si>
  <si>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</si>
  <si>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</si>
  <si>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</si>
  <si>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</si>
  <si>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</si>
  <si>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</si>
  <si>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</si>
  <si>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</si>
  <si>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</si>
  <si>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</si>
  <si>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</si>
  <si>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</si>
  <si>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</si>
  <si>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</si>
  <si>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</si>
  <si>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</si>
  <si>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</si>
  <si>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</si>
  <si>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</si>
  <si>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</si>
  <si>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</si>
  <si>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</si>
  <si>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</si>
  <si>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</si>
  <si>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</si>
  <si>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</si>
  <si>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</si>
  <si>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</si>
  <si>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</si>
  <si>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</si>
  <si>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</si>
  <si>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</si>
  <si>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</si>
  <si>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</si>
  <si>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</si>
  <si>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</si>
  <si>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EASTERN CAPE: BUFFALO CITY (BUF)</t>
  </si>
  <si>
    <t>EASTERN CAPE: SARAH BAARTMAN (DC10)</t>
  </si>
  <si>
    <t>EASTERN CAPE: AMATHOLE (DC12)</t>
  </si>
  <si>
    <t>EASTERN CAPE: CHRIS HANI (DC13)</t>
  </si>
  <si>
    <t>EASTERN CAPE: JOE GQABI (DC14)</t>
  </si>
  <si>
    <t>EASTERN CAPE: O R TAMBO (DC15)</t>
  </si>
  <si>
    <t>EASTERN CAPE: ALFRED NZO (DC44)</t>
  </si>
  <si>
    <t>EASTERN CAPE: DR BEYERS NAUDE (EC101)</t>
  </si>
  <si>
    <t>EASTERN CAPE: BLUE CRANE ROUTE (EC102)</t>
  </si>
  <si>
    <t>EASTERN CAPE: MAKANA (EC104)</t>
  </si>
  <si>
    <t>EASTERN CAPE: NDLAMBE (EC105)</t>
  </si>
  <si>
    <t>EASTERN CAPE: SUNDAYS RIVER VALLEY (EC106)</t>
  </si>
  <si>
    <t>EASTERN CAPE: KOUGA (EC108)</t>
  </si>
  <si>
    <t>EASTERN CAPE: KOU-KAMMA (EC109)</t>
  </si>
  <si>
    <t>EASTERN CAPE: MBHASHE (EC121)</t>
  </si>
  <si>
    <t>EASTERN CAPE: MNQUMA (EC122)</t>
  </si>
  <si>
    <t>EASTERN CAPE: GREAT KEI (EC123)</t>
  </si>
  <si>
    <t>EASTERN CAPE: AMAHLATHI (EC124)</t>
  </si>
  <si>
    <t>EASTERN CAPE: NGQUSHWA (EC126)</t>
  </si>
  <si>
    <t>EASTERN CAPE: RAYMOND MHLABA (EC129)</t>
  </si>
  <si>
    <t>EASTERN CAPE: INXUBA YETHEMBA (EC131)</t>
  </si>
  <si>
    <t>EASTERN CAPE: INTSIKA YETHU (EC135)</t>
  </si>
  <si>
    <t>EASTERN CAPE: EMALAHLENI (EC) (EC136)</t>
  </si>
  <si>
    <t>EASTERN CAPE: ENGCOBO (EC137)</t>
  </si>
  <si>
    <t>EASTERN CAPE: SAKHISIZWE (EC138)</t>
  </si>
  <si>
    <t>EASTERN CAPE: ENOCH MGIJIMA (EC139)</t>
  </si>
  <si>
    <t>EASTERN CAPE: ELUNDINI (EC141)</t>
  </si>
  <si>
    <t>EASTERN CAPE: SENQU (EC142)</t>
  </si>
  <si>
    <t>EASTERN CAPE: WALTER SISULU (EC145)</t>
  </si>
  <si>
    <t>EASTERN CAPE: NGQUZA HILLS (EC153)</t>
  </si>
  <si>
    <t>EASTERN CAPE: PORT ST JOHNS (EC154)</t>
  </si>
  <si>
    <t>EASTERN CAPE: NYANDENI (EC155)</t>
  </si>
  <si>
    <t>EASTERN CAPE: MHLONTLO (EC156)</t>
  </si>
  <si>
    <t>EASTERN CAPE: KING SABATA DALINDYEBO (EC157)</t>
  </si>
  <si>
    <t>EASTERN CAPE: MATATIELE (EC441)</t>
  </si>
  <si>
    <t>EASTERN CAPE: UMZIMVUBU (EC442)</t>
  </si>
  <si>
    <t>EASTERN CAPE: WINNIE MADIKIZELA-MANDELA (EC443)</t>
  </si>
  <si>
    <t>EASTERN CAPE: NTABANKULU (EC444)</t>
  </si>
  <si>
    <t>EASTERN CAPE: NELSON MANDELA BAY (NMA)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</si>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</sst>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abSelected="1" workbookViewId="0">
      <selection activeCell="XFD1" sqref="XFD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20208000</v>
      </c>
      <c r="C9" s="92">
        <v>0</v>
      </c>
      <c r="D9" s="92"/>
      <c r="E9" s="92">
        <f>$B9       +$C9       +$D9</f>
        <v>20208000</v>
      </c>
      <c r="F9" s="93">
        <v>20208000</v>
      </c>
      <c r="G9" s="94">
        <v>20208000</v>
      </c>
      <c r="H9" s="93"/>
      <c r="I9" s="94">
        <v>6645</v>
      </c>
      <c r="J9" s="93"/>
      <c r="K9" s="94"/>
      <c r="L9" s="93">
        <v>6645000</v>
      </c>
      <c r="M9" s="94"/>
      <c r="N9" s="93"/>
      <c r="O9" s="94"/>
      <c r="P9" s="93">
        <f>$H9       +$J9       +$L9       +$N9</f>
        <v>6645000</v>
      </c>
      <c r="Q9" s="94">
        <f>$I9       +$K9       +$M9       +$O9</f>
        <v>6645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32.883016627078391</v>
      </c>
      <c r="U9" s="50">
        <f>IF(($E9       =0),0,(($Q9       /$E9       )*100))</f>
        <v>3.2883016627078383E-2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82060000</v>
      </c>
      <c r="C10" s="92">
        <v>0</v>
      </c>
      <c r="D10" s="92"/>
      <c r="E10" s="92">
        <f t="shared" ref="E10:E16" si="0">$B10      +$C10      +$D10</f>
        <v>82060000</v>
      </c>
      <c r="F10" s="93">
        <v>82060000</v>
      </c>
      <c r="G10" s="94">
        <v>82060000</v>
      </c>
      <c r="H10" s="93">
        <v>15133000</v>
      </c>
      <c r="I10" s="94">
        <v>16435072</v>
      </c>
      <c r="J10" s="93">
        <v>17828000</v>
      </c>
      <c r="K10" s="94">
        <v>11361721</v>
      </c>
      <c r="L10" s="93">
        <v>22985000</v>
      </c>
      <c r="M10" s="94">
        <v>13981686</v>
      </c>
      <c r="N10" s="93"/>
      <c r="O10" s="94"/>
      <c r="P10" s="93">
        <f t="shared" ref="P10:P16" si="1">$H10      +$J10      +$L10      +$N10</f>
        <v>55946000</v>
      </c>
      <c r="Q10" s="94">
        <f t="shared" ref="Q10:Q16" si="2">$I10      +$K10      +$M10      +$O10</f>
        <v>41778479</v>
      </c>
      <c r="R10" s="48">
        <f t="shared" ref="R10:R16" si="3">IF(($J10      =0),0,((($L10      -$J10      )/$J10      )*100))</f>
        <v>28.926407897689028</v>
      </c>
      <c r="S10" s="49">
        <f t="shared" ref="S10:S16" si="4">IF(($K10      =0),0,((($M10      -$K10      )/$K10      )*100))</f>
        <v>23.059578738115466</v>
      </c>
      <c r="T10" s="48">
        <f t="shared" ref="T10:T15" si="5">IF(($E10      =0),0,(($P10      /$E10      )*100))</f>
        <v>68.176943699731908</v>
      </c>
      <c r="U10" s="50">
        <f t="shared" ref="U10:U15" si="6">IF(($E10      =0),0,(($Q10      /$E10      )*100))</f>
        <v>50.912111869363883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32000000</v>
      </c>
      <c r="C11" s="92">
        <v>0</v>
      </c>
      <c r="D11" s="92"/>
      <c r="E11" s="92">
        <f t="shared" si="0"/>
        <v>32000000</v>
      </c>
      <c r="F11" s="93">
        <v>32000000</v>
      </c>
      <c r="G11" s="94">
        <v>32000000</v>
      </c>
      <c r="H11" s="93">
        <v>6859000</v>
      </c>
      <c r="I11" s="94">
        <v>2684164</v>
      </c>
      <c r="J11" s="93">
        <v>6913000</v>
      </c>
      <c r="K11" s="94">
        <v>3883151</v>
      </c>
      <c r="L11" s="93">
        <v>6198000</v>
      </c>
      <c r="M11" s="94">
        <v>3779410</v>
      </c>
      <c r="N11" s="93"/>
      <c r="O11" s="94"/>
      <c r="P11" s="93">
        <f t="shared" si="1"/>
        <v>19970000</v>
      </c>
      <c r="Q11" s="94">
        <f t="shared" si="2"/>
        <v>10346725</v>
      </c>
      <c r="R11" s="48">
        <f t="shared" si="3"/>
        <v>-10.342832344857515</v>
      </c>
      <c r="S11" s="49">
        <f t="shared" si="4"/>
        <v>-2.6715674976327217</v>
      </c>
      <c r="T11" s="48">
        <f t="shared" si="5"/>
        <v>62.40625</v>
      </c>
      <c r="U11" s="50">
        <f t="shared" si="6"/>
        <v>32.333515624999997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32700000</v>
      </c>
      <c r="C13" s="92">
        <v>40162000</v>
      </c>
      <c r="D13" s="92"/>
      <c r="E13" s="92">
        <f t="shared" si="0"/>
        <v>72862000</v>
      </c>
      <c r="F13" s="93">
        <v>72862000</v>
      </c>
      <c r="G13" s="94">
        <v>72862000</v>
      </c>
      <c r="H13" s="93"/>
      <c r="I13" s="94"/>
      <c r="J13" s="93">
        <v>7489000</v>
      </c>
      <c r="K13" s="94">
        <v>23937</v>
      </c>
      <c r="L13" s="93">
        <v>4873000</v>
      </c>
      <c r="M13" s="94">
        <v>2643488</v>
      </c>
      <c r="N13" s="93"/>
      <c r="O13" s="94"/>
      <c r="P13" s="93">
        <f t="shared" si="1"/>
        <v>12362000</v>
      </c>
      <c r="Q13" s="94">
        <f t="shared" si="2"/>
        <v>2667425</v>
      </c>
      <c r="R13" s="48">
        <f t="shared" si="3"/>
        <v>-34.931232474295633</v>
      </c>
      <c r="S13" s="49">
        <f t="shared" si="4"/>
        <v>10943.522580106111</v>
      </c>
      <c r="T13" s="48">
        <f t="shared" si="5"/>
        <v>16.96631989239933</v>
      </c>
      <c r="U13" s="50">
        <f t="shared" si="6"/>
        <v>3.6609275067936644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5500000</v>
      </c>
      <c r="C14" s="92">
        <v>0</v>
      </c>
      <c r="D14" s="92"/>
      <c r="E14" s="92">
        <f t="shared" si="0"/>
        <v>5500000</v>
      </c>
      <c r="F14" s="93">
        <v>5500000</v>
      </c>
      <c r="G14" s="94">
        <v>42000</v>
      </c>
      <c r="H14" s="93">
        <v>42000</v>
      </c>
      <c r="I14" s="94"/>
      <c r="J14" s="93"/>
      <c r="K14" s="94"/>
      <c r="L14" s="93"/>
      <c r="M14" s="94"/>
      <c r="N14" s="93"/>
      <c r="O14" s="94"/>
      <c r="P14" s="93">
        <f t="shared" si="1"/>
        <v>42000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0.76363636363636367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172468000</v>
      </c>
      <c r="C16" s="95">
        <f>SUM(C9:C15)</f>
        <v>40162000</v>
      </c>
      <c r="D16" s="95"/>
      <c r="E16" s="95">
        <f t="shared" si="0"/>
        <v>212630000</v>
      </c>
      <c r="F16" s="96">
        <f t="shared" ref="F16:O16" si="7">SUM(F9:F15)</f>
        <v>212630000</v>
      </c>
      <c r="G16" s="97">
        <f t="shared" si="7"/>
        <v>207172000</v>
      </c>
      <c r="H16" s="96">
        <f t="shared" si="7"/>
        <v>22034000</v>
      </c>
      <c r="I16" s="97">
        <f t="shared" si="7"/>
        <v>19125881</v>
      </c>
      <c r="J16" s="96">
        <f t="shared" si="7"/>
        <v>32230000</v>
      </c>
      <c r="K16" s="97">
        <f t="shared" si="7"/>
        <v>15268809</v>
      </c>
      <c r="L16" s="96">
        <f t="shared" si="7"/>
        <v>40701000</v>
      </c>
      <c r="M16" s="97">
        <f t="shared" si="7"/>
        <v>20404584</v>
      </c>
      <c r="N16" s="96">
        <f t="shared" si="7"/>
        <v>0</v>
      </c>
      <c r="O16" s="97">
        <f t="shared" si="7"/>
        <v>0</v>
      </c>
      <c r="P16" s="96">
        <f t="shared" si="1"/>
        <v>94965000</v>
      </c>
      <c r="Q16" s="97">
        <f t="shared" si="2"/>
        <v>54799274</v>
      </c>
      <c r="R16" s="52">
        <f t="shared" si="3"/>
        <v>26.282966180577098</v>
      </c>
      <c r="S16" s="53">
        <f t="shared" si="4"/>
        <v>33.635727580324044</v>
      </c>
      <c r="T16" s="52">
        <f>IF((SUM($E9:$E13)+$E15)=0,0,(P16/(SUM($E9:$E13)+$E15)*100))</f>
        <v>45.848018152850869</v>
      </c>
      <c r="U16" s="54">
        <f>IF((SUM($E9:$E13)+$E15)=0,0,(Q16/(SUM($E9:$E13)+$E15)*100))</f>
        <v>26.456464056389706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19655000</v>
      </c>
      <c r="C19" s="92">
        <v>0</v>
      </c>
      <c r="D19" s="92"/>
      <c r="E19" s="92">
        <f t="shared" si="8"/>
        <v>19655000</v>
      </c>
      <c r="F19" s="93">
        <v>19655000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125982000</v>
      </c>
      <c r="D20" s="92"/>
      <c r="E20" s="92">
        <f t="shared" si="8"/>
        <v>125982000</v>
      </c>
      <c r="F20" s="93">
        <v>125982000</v>
      </c>
      <c r="G20" s="94">
        <v>125982000</v>
      </c>
      <c r="H20" s="93"/>
      <c r="I20" s="94"/>
      <c r="J20" s="93"/>
      <c r="K20" s="94"/>
      <c r="L20" s="93">
        <v>3702000</v>
      </c>
      <c r="M20" s="94">
        <v>2884734</v>
      </c>
      <c r="N20" s="93"/>
      <c r="O20" s="94"/>
      <c r="P20" s="93">
        <f t="shared" si="9"/>
        <v>3702000</v>
      </c>
      <c r="Q20" s="94">
        <f t="shared" si="10"/>
        <v>2884734</v>
      </c>
      <c r="R20" s="48">
        <f t="shared" si="11"/>
        <v>0</v>
      </c>
      <c r="S20" s="49">
        <f t="shared" si="12"/>
        <v>0</v>
      </c>
      <c r="T20" s="48">
        <f t="shared" si="13"/>
        <v>2.938515025956089</v>
      </c>
      <c r="U20" s="50">
        <f t="shared" si="14"/>
        <v>2.28979854264895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19655000</v>
      </c>
      <c r="C24" s="95">
        <f>SUM(C18:C23)</f>
        <v>125982000</v>
      </c>
      <c r="D24" s="95"/>
      <c r="E24" s="95">
        <f t="shared" si="8"/>
        <v>145637000</v>
      </c>
      <c r="F24" s="96">
        <f t="shared" ref="F24:O24" si="15">SUM(F18:F23)</f>
        <v>145637000</v>
      </c>
      <c r="G24" s="97">
        <f t="shared" si="15"/>
        <v>125982000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3702000</v>
      </c>
      <c r="M24" s="97">
        <f t="shared" si="15"/>
        <v>2884734</v>
      </c>
      <c r="N24" s="96">
        <f t="shared" si="15"/>
        <v>0</v>
      </c>
      <c r="O24" s="97">
        <f t="shared" si="15"/>
        <v>0</v>
      </c>
      <c r="P24" s="96">
        <f t="shared" si="9"/>
        <v>3702000</v>
      </c>
      <c r="Q24" s="97">
        <f t="shared" si="10"/>
        <v>2884734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2.938515025956089</v>
      </c>
      <c r="U24" s="54">
        <f>IF(($E24-$E19-$E23)   =0,0,($Q24   /($E24-$E19-$E23)   )*100)</f>
        <v>2.28979854264895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285087000</v>
      </c>
      <c r="C28" s="92">
        <v>-66600000</v>
      </c>
      <c r="D28" s="92"/>
      <c r="E28" s="92">
        <f>$B28      +$C28      +$D28</f>
        <v>218487000</v>
      </c>
      <c r="F28" s="93">
        <v>218487000</v>
      </c>
      <c r="G28" s="94">
        <v>218487000</v>
      </c>
      <c r="H28" s="93">
        <v>18245000</v>
      </c>
      <c r="I28" s="94"/>
      <c r="J28" s="93">
        <v>29189000</v>
      </c>
      <c r="K28" s="94"/>
      <c r="L28" s="93">
        <v>15052000</v>
      </c>
      <c r="M28" s="94"/>
      <c r="N28" s="93"/>
      <c r="O28" s="94"/>
      <c r="P28" s="93">
        <f>$H28      +$J28      +$L28      +$N28</f>
        <v>62486000</v>
      </c>
      <c r="Q28" s="94">
        <f>$I28      +$K28      +$M28      +$O28</f>
        <v>0</v>
      </c>
      <c r="R28" s="48">
        <f>IF(($J28      =0),0,((($L28      -$J28      )/$J28      )*100))</f>
        <v>-48.432628730001028</v>
      </c>
      <c r="S28" s="49">
        <f>IF(($K28      =0),0,((($M28      -$K28      )/$K28      )*100))</f>
        <v>0</v>
      </c>
      <c r="T28" s="48">
        <f>IF(($E28      =0),0,(($P28      /$E28      )*100))</f>
        <v>28.599413237400849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16167000</v>
      </c>
      <c r="C29" s="92">
        <v>0</v>
      </c>
      <c r="D29" s="92"/>
      <c r="E29" s="92">
        <f>$B29      +$C29      +$D29</f>
        <v>16167000</v>
      </c>
      <c r="F29" s="93">
        <v>16167000</v>
      </c>
      <c r="G29" s="94">
        <v>16167000</v>
      </c>
      <c r="H29" s="93">
        <v>723000</v>
      </c>
      <c r="I29" s="94">
        <v>6782769</v>
      </c>
      <c r="J29" s="93">
        <v>2173000</v>
      </c>
      <c r="K29" s="94">
        <v>2200091</v>
      </c>
      <c r="L29" s="93">
        <v>1769000</v>
      </c>
      <c r="M29" s="94">
        <v>3158157</v>
      </c>
      <c r="N29" s="93"/>
      <c r="O29" s="94"/>
      <c r="P29" s="93">
        <f>$H29      +$J29      +$L29      +$N29</f>
        <v>4665000</v>
      </c>
      <c r="Q29" s="94">
        <f>$I29      +$K29      +$M29      +$O29</f>
        <v>12141017</v>
      </c>
      <c r="R29" s="48">
        <f>IF(($J29      =0),0,((($L29      -$J29      )/$J29      )*100))</f>
        <v>-18.59180855959503</v>
      </c>
      <c r="S29" s="49">
        <f>IF(($K29      =0),0,((($M29      -$K29      )/$K29      )*100))</f>
        <v>43.546653297522688</v>
      </c>
      <c r="T29" s="48">
        <f>IF(($E29      =0),0,(($P29      /$E29      )*100))</f>
        <v>28.855075153089626</v>
      </c>
      <c r="U29" s="50">
        <f>IF(($E29      =0),0,(($Q29      /$E29      )*100))</f>
        <v>75.097525824209811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301254000</v>
      </c>
      <c r="C30" s="95">
        <f>SUM(C26:C29)</f>
        <v>-66600000</v>
      </c>
      <c r="D30" s="95"/>
      <c r="E30" s="95">
        <f>$B30      +$C30      +$D30</f>
        <v>234654000</v>
      </c>
      <c r="F30" s="96">
        <f t="shared" ref="F30:O30" si="16">SUM(F26:F29)</f>
        <v>234654000</v>
      </c>
      <c r="G30" s="97">
        <f t="shared" si="16"/>
        <v>234654000</v>
      </c>
      <c r="H30" s="96">
        <f t="shared" si="16"/>
        <v>18968000</v>
      </c>
      <c r="I30" s="97">
        <f t="shared" si="16"/>
        <v>6782769</v>
      </c>
      <c r="J30" s="96">
        <f t="shared" si="16"/>
        <v>31362000</v>
      </c>
      <c r="K30" s="97">
        <f t="shared" si="16"/>
        <v>2200091</v>
      </c>
      <c r="L30" s="96">
        <f t="shared" si="16"/>
        <v>16821000</v>
      </c>
      <c r="M30" s="97">
        <f t="shared" si="16"/>
        <v>3158157</v>
      </c>
      <c r="N30" s="96">
        <f t="shared" si="16"/>
        <v>0</v>
      </c>
      <c r="O30" s="97">
        <f t="shared" si="16"/>
        <v>0</v>
      </c>
      <c r="P30" s="96">
        <f>$H30      +$J30      +$L30      +$N30</f>
        <v>67151000</v>
      </c>
      <c r="Q30" s="97">
        <f>$I30      +$K30      +$M30      +$O30</f>
        <v>12141017</v>
      </c>
      <c r="R30" s="52">
        <f>IF(($J30      =0),0,((($L30      -$J30      )/$J30      )*100))</f>
        <v>-46.365027740577766</v>
      </c>
      <c r="S30" s="53">
        <f>IF(($K30      =0),0,((($M30      -$K30      )/$K30      )*100))</f>
        <v>43.546653297522688</v>
      </c>
      <c r="T30" s="52">
        <f>IF($E30   =0,0,($P30   /$E30   )*100)</f>
        <v>28.617027623650138</v>
      </c>
      <c r="U30" s="54">
        <f>IF($E30   =0,0,($Q30   /$E30   )*100)</f>
        <v>5.174008114074339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112946000</v>
      </c>
      <c r="C32" s="92">
        <v>0</v>
      </c>
      <c r="D32" s="92"/>
      <c r="E32" s="92">
        <f>$B32      +$C32      +$D32</f>
        <v>112946000</v>
      </c>
      <c r="F32" s="93">
        <v>112946000</v>
      </c>
      <c r="G32" s="94">
        <v>112946000</v>
      </c>
      <c r="H32" s="93">
        <v>21190000</v>
      </c>
      <c r="I32" s="94">
        <v>13985586</v>
      </c>
      <c r="J32" s="93">
        <v>47562000</v>
      </c>
      <c r="K32" s="94">
        <v>33540841</v>
      </c>
      <c r="L32" s="93">
        <v>15900000</v>
      </c>
      <c r="M32" s="94">
        <v>21844789</v>
      </c>
      <c r="N32" s="93"/>
      <c r="O32" s="94"/>
      <c r="P32" s="93">
        <f>$H32      +$J32      +$L32      +$N32</f>
        <v>84652000</v>
      </c>
      <c r="Q32" s="94">
        <f>$I32      +$K32      +$M32      +$O32</f>
        <v>69371216</v>
      </c>
      <c r="R32" s="48">
        <f>IF(($J32      =0),0,((($L32      -$J32      )/$J32      )*100))</f>
        <v>-66.569950801059676</v>
      </c>
      <c r="S32" s="49">
        <f>IF(($K32      =0),0,((($M32      -$K32      )/$K32      )*100))</f>
        <v>-34.871075534450675</v>
      </c>
      <c r="T32" s="48">
        <f>IF(($E32      =0),0,(($P32      /$E32      )*100))</f>
        <v>74.94909071591735</v>
      </c>
      <c r="U32" s="50">
        <f>IF(($E32      =0),0,(($Q32      /$E32      )*100))</f>
        <v>61.41980769571299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112946000</v>
      </c>
      <c r="C33" s="95">
        <f>C32</f>
        <v>0</v>
      </c>
      <c r="D33" s="95"/>
      <c r="E33" s="95">
        <f>$B33      +$C33      +$D33</f>
        <v>112946000</v>
      </c>
      <c r="F33" s="96">
        <f t="shared" ref="F33:O33" si="17">F32</f>
        <v>112946000</v>
      </c>
      <c r="G33" s="97">
        <f t="shared" si="17"/>
        <v>112946000</v>
      </c>
      <c r="H33" s="96">
        <f t="shared" si="17"/>
        <v>21190000</v>
      </c>
      <c r="I33" s="97">
        <f t="shared" si="17"/>
        <v>13985586</v>
      </c>
      <c r="J33" s="96">
        <f t="shared" si="17"/>
        <v>47562000</v>
      </c>
      <c r="K33" s="97">
        <f t="shared" si="17"/>
        <v>33540841</v>
      </c>
      <c r="L33" s="96">
        <f t="shared" si="17"/>
        <v>15900000</v>
      </c>
      <c r="M33" s="97">
        <f t="shared" si="17"/>
        <v>21844789</v>
      </c>
      <c r="N33" s="96">
        <f t="shared" si="17"/>
        <v>0</v>
      </c>
      <c r="O33" s="97">
        <f t="shared" si="17"/>
        <v>0</v>
      </c>
      <c r="P33" s="96">
        <f>$H33      +$J33      +$L33      +$N33</f>
        <v>84652000</v>
      </c>
      <c r="Q33" s="97">
        <f>$I33      +$K33      +$M33      +$O33</f>
        <v>69371216</v>
      </c>
      <c r="R33" s="52">
        <f>IF(($J33      =0),0,((($L33      -$J33      )/$J33      )*100))</f>
        <v>-66.569950801059676</v>
      </c>
      <c r="S33" s="53">
        <f>IF(($K33      =0),0,((($M33      -$K33      )/$K33      )*100))</f>
        <v>-34.871075534450675</v>
      </c>
      <c r="T33" s="52">
        <f>IF($E33   =0,0,($P33   /$E33   )*100)</f>
        <v>74.94909071591735</v>
      </c>
      <c r="U33" s="54">
        <f>IF($E33   =0,0,($Q33   /$E33   )*100)</f>
        <v>61.41980769571299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314162000</v>
      </c>
      <c r="C35" s="92">
        <v>-841000</v>
      </c>
      <c r="D35" s="92"/>
      <c r="E35" s="92">
        <f t="shared" ref="E35:E40" si="18">$B35      +$C35      +$D35</f>
        <v>313321000</v>
      </c>
      <c r="F35" s="93">
        <v>313321000</v>
      </c>
      <c r="G35" s="94">
        <v>313321000</v>
      </c>
      <c r="H35" s="93">
        <v>64776000</v>
      </c>
      <c r="I35" s="94">
        <v>35619873</v>
      </c>
      <c r="J35" s="93">
        <v>90639000</v>
      </c>
      <c r="K35" s="94">
        <v>62900110</v>
      </c>
      <c r="L35" s="93">
        <v>60871000</v>
      </c>
      <c r="M35" s="94">
        <v>118304606</v>
      </c>
      <c r="N35" s="93"/>
      <c r="O35" s="94"/>
      <c r="P35" s="93">
        <f t="shared" ref="P35:P40" si="19">$H35      +$J35      +$L35      +$N35</f>
        <v>216286000</v>
      </c>
      <c r="Q35" s="94">
        <f t="shared" ref="Q35:Q40" si="20">$I35      +$K35      +$M35      +$O35</f>
        <v>216824589</v>
      </c>
      <c r="R35" s="48">
        <f t="shared" ref="R35:R40" si="21">IF(($J35      =0),0,((($L35      -$J35      )/$J35      )*100))</f>
        <v>-32.842374695219497</v>
      </c>
      <c r="S35" s="49">
        <f t="shared" ref="S35:S40" si="22">IF(($K35      =0),0,((($M35      -$K35      )/$K35      )*100))</f>
        <v>88.083305418702764</v>
      </c>
      <c r="T35" s="48">
        <f t="shared" ref="T35:T39" si="23">IF(($E35      =0),0,(($P35      /$E35      )*100))</f>
        <v>69.03016395326199</v>
      </c>
      <c r="U35" s="50">
        <f t="shared" ref="U35:U39" si="24">IF(($E35      =0),0,(($Q35      /$E35      )*100))</f>
        <v>69.202060825798455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653779000</v>
      </c>
      <c r="C36" s="92">
        <v>0</v>
      </c>
      <c r="D36" s="92"/>
      <c r="E36" s="92">
        <f t="shared" si="18"/>
        <v>653779000</v>
      </c>
      <c r="F36" s="93">
        <v>653779000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19000000</v>
      </c>
      <c r="C38" s="92">
        <v>1000000</v>
      </c>
      <c r="D38" s="92"/>
      <c r="E38" s="92">
        <f t="shared" si="18"/>
        <v>20000000</v>
      </c>
      <c r="F38" s="93">
        <v>20000000</v>
      </c>
      <c r="G38" s="94">
        <v>20000000</v>
      </c>
      <c r="H38" s="93">
        <v>5459000</v>
      </c>
      <c r="I38" s="94"/>
      <c r="J38" s="93">
        <v>2938000</v>
      </c>
      <c r="K38" s="94">
        <v>7900969</v>
      </c>
      <c r="L38" s="93">
        <v>4221000</v>
      </c>
      <c r="M38" s="94">
        <v>5775</v>
      </c>
      <c r="N38" s="93"/>
      <c r="O38" s="94"/>
      <c r="P38" s="93">
        <f t="shared" si="19"/>
        <v>12618000</v>
      </c>
      <c r="Q38" s="94">
        <f t="shared" si="20"/>
        <v>7906744</v>
      </c>
      <c r="R38" s="48">
        <f t="shared" si="21"/>
        <v>43.669162695711364</v>
      </c>
      <c r="S38" s="49">
        <f t="shared" si="22"/>
        <v>-99.926907699549261</v>
      </c>
      <c r="T38" s="48">
        <f t="shared" si="23"/>
        <v>63.09</v>
      </c>
      <c r="U38" s="50">
        <f t="shared" si="24"/>
        <v>39.533720000000002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986941000</v>
      </c>
      <c r="C40" s="95">
        <f>SUM(C35:C39)</f>
        <v>159000</v>
      </c>
      <c r="D40" s="95"/>
      <c r="E40" s="95">
        <f t="shared" si="18"/>
        <v>987100000</v>
      </c>
      <c r="F40" s="96">
        <f t="shared" ref="F40:O40" si="25">SUM(F35:F39)</f>
        <v>987100000</v>
      </c>
      <c r="G40" s="97">
        <f t="shared" si="25"/>
        <v>333321000</v>
      </c>
      <c r="H40" s="96">
        <f t="shared" si="25"/>
        <v>70235000</v>
      </c>
      <c r="I40" s="97">
        <f t="shared" si="25"/>
        <v>35619873</v>
      </c>
      <c r="J40" s="96">
        <f t="shared" si="25"/>
        <v>93577000</v>
      </c>
      <c r="K40" s="97">
        <f t="shared" si="25"/>
        <v>70801079</v>
      </c>
      <c r="L40" s="96">
        <f t="shared" si="25"/>
        <v>65092000</v>
      </c>
      <c r="M40" s="97">
        <f t="shared" si="25"/>
        <v>118310381</v>
      </c>
      <c r="N40" s="96">
        <f t="shared" si="25"/>
        <v>0</v>
      </c>
      <c r="O40" s="97">
        <f t="shared" si="25"/>
        <v>0</v>
      </c>
      <c r="P40" s="96">
        <f t="shared" si="19"/>
        <v>228904000</v>
      </c>
      <c r="Q40" s="97">
        <f t="shared" si="20"/>
        <v>224731333</v>
      </c>
      <c r="R40" s="52">
        <f t="shared" si="21"/>
        <v>-30.440172264552185</v>
      </c>
      <c r="S40" s="53">
        <f t="shared" si="22"/>
        <v>67.102511248451464</v>
      </c>
      <c r="T40" s="52">
        <f>IF((+$E35+$E38) =0,0,(P40   /(+$E35+$E38) )*100)</f>
        <v>68.673740928414347</v>
      </c>
      <c r="U40" s="54">
        <f>IF((+$E35+$E38) =0,0,(Q40   /(+$E35+$E38) )*100)</f>
        <v>67.421894510096863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481329000</v>
      </c>
      <c r="C43" s="92">
        <v>-139727000</v>
      </c>
      <c r="D43" s="92"/>
      <c r="E43" s="92">
        <f t="shared" si="26"/>
        <v>341602000</v>
      </c>
      <c r="F43" s="93">
        <v>341602000</v>
      </c>
      <c r="G43" s="94">
        <v>341602000</v>
      </c>
      <c r="H43" s="93">
        <v>16524000</v>
      </c>
      <c r="I43" s="94">
        <v>18298124</v>
      </c>
      <c r="J43" s="93">
        <v>51705000</v>
      </c>
      <c r="K43" s="94">
        <v>72938380</v>
      </c>
      <c r="L43" s="93">
        <v>91097000</v>
      </c>
      <c r="M43" s="94">
        <v>14193230</v>
      </c>
      <c r="N43" s="93"/>
      <c r="O43" s="94"/>
      <c r="P43" s="93">
        <f t="shared" si="27"/>
        <v>159326000</v>
      </c>
      <c r="Q43" s="94">
        <f t="shared" si="28"/>
        <v>105429734</v>
      </c>
      <c r="R43" s="48">
        <f t="shared" si="29"/>
        <v>76.18605550720433</v>
      </c>
      <c r="S43" s="49">
        <f t="shared" si="30"/>
        <v>-80.540793475259534</v>
      </c>
      <c r="T43" s="48">
        <f t="shared" si="31"/>
        <v>46.640827629814815</v>
      </c>
      <c r="U43" s="50">
        <f t="shared" si="32"/>
        <v>30.863324570699234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352215000</v>
      </c>
      <c r="C44" s="92">
        <v>0</v>
      </c>
      <c r="D44" s="92"/>
      <c r="E44" s="92">
        <f t="shared" si="26"/>
        <v>352215000</v>
      </c>
      <c r="F44" s="93">
        <v>352215000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527000000</v>
      </c>
      <c r="C51" s="92">
        <v>65000000</v>
      </c>
      <c r="D51" s="92"/>
      <c r="E51" s="92">
        <f t="shared" si="26"/>
        <v>592000000</v>
      </c>
      <c r="F51" s="93">
        <v>592000000</v>
      </c>
      <c r="G51" s="94">
        <v>592000000</v>
      </c>
      <c r="H51" s="93">
        <v>46226000</v>
      </c>
      <c r="I51" s="94">
        <v>27378959</v>
      </c>
      <c r="J51" s="93">
        <v>111847000</v>
      </c>
      <c r="K51" s="94">
        <v>102563694</v>
      </c>
      <c r="L51" s="93">
        <v>60675000</v>
      </c>
      <c r="M51" s="94">
        <v>20556430</v>
      </c>
      <c r="N51" s="93"/>
      <c r="O51" s="94"/>
      <c r="P51" s="93">
        <f t="shared" si="27"/>
        <v>218748000</v>
      </c>
      <c r="Q51" s="94">
        <f t="shared" si="28"/>
        <v>150499083</v>
      </c>
      <c r="R51" s="48">
        <f t="shared" si="29"/>
        <v>-45.751785921839655</v>
      </c>
      <c r="S51" s="49">
        <f t="shared" si="30"/>
        <v>-79.957400910306532</v>
      </c>
      <c r="T51" s="48">
        <f t="shared" si="31"/>
        <v>36.950675675675676</v>
      </c>
      <c r="U51" s="50">
        <f t="shared" si="32"/>
        <v>25.422142398648649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158233000</v>
      </c>
      <c r="D52" s="92"/>
      <c r="E52" s="92">
        <f t="shared" si="26"/>
        <v>158233000</v>
      </c>
      <c r="F52" s="93">
        <v>158233000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1360544000</v>
      </c>
      <c r="C53" s="95">
        <f>SUM(C42:C52)</f>
        <v>83506000</v>
      </c>
      <c r="D53" s="95"/>
      <c r="E53" s="95">
        <f t="shared" si="26"/>
        <v>1444050000</v>
      </c>
      <c r="F53" s="96">
        <f t="shared" ref="F53:O53" si="33">SUM(F42:F52)</f>
        <v>1444050000</v>
      </c>
      <c r="G53" s="97">
        <f t="shared" si="33"/>
        <v>933602000</v>
      </c>
      <c r="H53" s="96">
        <f t="shared" si="33"/>
        <v>62750000</v>
      </c>
      <c r="I53" s="97">
        <f t="shared" si="33"/>
        <v>45677083</v>
      </c>
      <c r="J53" s="96">
        <f t="shared" si="33"/>
        <v>163552000</v>
      </c>
      <c r="K53" s="97">
        <f t="shared" si="33"/>
        <v>175502074</v>
      </c>
      <c r="L53" s="96">
        <f t="shared" si="33"/>
        <v>151772000</v>
      </c>
      <c r="M53" s="97">
        <f t="shared" si="33"/>
        <v>34749660</v>
      </c>
      <c r="N53" s="96">
        <f t="shared" si="33"/>
        <v>0</v>
      </c>
      <c r="O53" s="97">
        <f t="shared" si="33"/>
        <v>0</v>
      </c>
      <c r="P53" s="96">
        <f t="shared" si="27"/>
        <v>378074000</v>
      </c>
      <c r="Q53" s="97">
        <f t="shared" si="28"/>
        <v>255928817</v>
      </c>
      <c r="R53" s="52">
        <f t="shared" si="29"/>
        <v>-7.2026022304832713</v>
      </c>
      <c r="S53" s="53">
        <f t="shared" si="30"/>
        <v>-80.199857923046537</v>
      </c>
      <c r="T53" s="52">
        <f>IF((+$E43+$E45+$E47+$E48+$E51) =0,0,(P53   /(+$E43+$E45+$E47+$E48+$E51) )*100)</f>
        <v>40.496271430438235</v>
      </c>
      <c r="U53" s="54">
        <f>IF((+$E43+$E45+$E47+$E48+$E51) =0,0,(Q53   /(+$E43+$E45+$E47+$E48+$E51) )*100)</f>
        <v>27.413053635274988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582303000</v>
      </c>
      <c r="C65" s="92">
        <v>-61000000</v>
      </c>
      <c r="D65" s="92"/>
      <c r="E65" s="92">
        <f t="shared" si="35"/>
        <v>521303000</v>
      </c>
      <c r="F65" s="93">
        <v>521303000</v>
      </c>
      <c r="G65" s="94">
        <v>521303000</v>
      </c>
      <c r="H65" s="93">
        <v>13830000</v>
      </c>
      <c r="I65" s="94">
        <v>578411</v>
      </c>
      <c r="J65" s="93">
        <v>41293000</v>
      </c>
      <c r="K65" s="94">
        <v>22625984</v>
      </c>
      <c r="L65" s="93">
        <v>51528000</v>
      </c>
      <c r="M65" s="94">
        <v>15586598</v>
      </c>
      <c r="N65" s="93"/>
      <c r="O65" s="94"/>
      <c r="P65" s="93">
        <f t="shared" si="36"/>
        <v>106651000</v>
      </c>
      <c r="Q65" s="94">
        <f t="shared" si="37"/>
        <v>38790993</v>
      </c>
      <c r="R65" s="48">
        <f t="shared" si="38"/>
        <v>24.786283389436466</v>
      </c>
      <c r="S65" s="49">
        <f t="shared" si="39"/>
        <v>-31.111955175076584</v>
      </c>
      <c r="T65" s="48">
        <f t="shared" si="40"/>
        <v>20.458543303990194</v>
      </c>
      <c r="U65" s="50">
        <f t="shared" si="41"/>
        <v>7.4411605150939089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582303000</v>
      </c>
      <c r="C66" s="95">
        <f>SUM(C61:C65)</f>
        <v>-61000000</v>
      </c>
      <c r="D66" s="95"/>
      <c r="E66" s="95">
        <f t="shared" si="35"/>
        <v>521303000</v>
      </c>
      <c r="F66" s="96">
        <f t="shared" ref="F66:O66" si="42">SUM(F61:F65)</f>
        <v>521303000</v>
      </c>
      <c r="G66" s="97">
        <f t="shared" si="42"/>
        <v>521303000</v>
      </c>
      <c r="H66" s="96">
        <f t="shared" si="42"/>
        <v>13830000</v>
      </c>
      <c r="I66" s="97">
        <f t="shared" si="42"/>
        <v>578411</v>
      </c>
      <c r="J66" s="96">
        <f t="shared" si="42"/>
        <v>41293000</v>
      </c>
      <c r="K66" s="97">
        <f t="shared" si="42"/>
        <v>22625984</v>
      </c>
      <c r="L66" s="96">
        <f t="shared" si="42"/>
        <v>51528000</v>
      </c>
      <c r="M66" s="97">
        <f t="shared" si="42"/>
        <v>15586598</v>
      </c>
      <c r="N66" s="96">
        <f t="shared" si="42"/>
        <v>0</v>
      </c>
      <c r="O66" s="97">
        <f t="shared" si="42"/>
        <v>0</v>
      </c>
      <c r="P66" s="96">
        <f t="shared" si="36"/>
        <v>106651000</v>
      </c>
      <c r="Q66" s="97">
        <f t="shared" si="37"/>
        <v>38790993</v>
      </c>
      <c r="R66" s="52">
        <f t="shared" si="38"/>
        <v>24.786283389436466</v>
      </c>
      <c r="S66" s="53">
        <f t="shared" si="39"/>
        <v>-31.111955175076584</v>
      </c>
      <c r="T66" s="52">
        <f>IF((+$E61+$E63+$E64++$E65) =0,0,(P66   /(+$E61+$E63+$E64+$E65) )*100)</f>
        <v>20.458543303990194</v>
      </c>
      <c r="U66" s="54">
        <f>IF((+$E61+$E63+$E65) =0,0,(Q66  /(+$E61+$E63+$E65) )*100)</f>
        <v>7.4411605150939089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3536111000</v>
      </c>
      <c r="C67" s="104">
        <f>SUM(C9:C15,C18:C23,C26:C29,C32,C35:C39,C42:C52,C55:C58,C61:C65)</f>
        <v>122209000</v>
      </c>
      <c r="D67" s="104"/>
      <c r="E67" s="104">
        <f t="shared" si="35"/>
        <v>3658320000</v>
      </c>
      <c r="F67" s="105">
        <f t="shared" ref="F67:O67" si="43">SUM(F9:F15,F18:F23,F26:F29,F32,F35:F39,F42:F52,F55:F58,F61:F65)</f>
        <v>3658320000</v>
      </c>
      <c r="G67" s="106">
        <f t="shared" si="43"/>
        <v>2468980000</v>
      </c>
      <c r="H67" s="105">
        <f t="shared" si="43"/>
        <v>209007000</v>
      </c>
      <c r="I67" s="106">
        <f t="shared" si="43"/>
        <v>121769603</v>
      </c>
      <c r="J67" s="105">
        <f t="shared" si="43"/>
        <v>409576000</v>
      </c>
      <c r="K67" s="106">
        <f t="shared" si="43"/>
        <v>319938878</v>
      </c>
      <c r="L67" s="105">
        <f t="shared" si="43"/>
        <v>345516000</v>
      </c>
      <c r="M67" s="106">
        <f t="shared" si="43"/>
        <v>216938903</v>
      </c>
      <c r="N67" s="105">
        <f t="shared" si="43"/>
        <v>0</v>
      </c>
      <c r="O67" s="106">
        <f t="shared" si="43"/>
        <v>0</v>
      </c>
      <c r="P67" s="105">
        <f t="shared" si="36"/>
        <v>964099000</v>
      </c>
      <c r="Q67" s="106">
        <f t="shared" si="37"/>
        <v>658647384</v>
      </c>
      <c r="R67" s="61">
        <f t="shared" si="38"/>
        <v>-15.640564876848254</v>
      </c>
      <c r="S67" s="62">
        <f t="shared" si="39"/>
        <v>-32.193641374212731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39.049137726423268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26.67735617500318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3226154000</v>
      </c>
      <c r="C69" s="92">
        <v>-75487000</v>
      </c>
      <c r="D69" s="92"/>
      <c r="E69" s="92">
        <f>$B69      +$C69      +$D69</f>
        <v>3150667000</v>
      </c>
      <c r="F69" s="93">
        <v>3150667000</v>
      </c>
      <c r="G69" s="94">
        <v>3073663000</v>
      </c>
      <c r="H69" s="93">
        <v>533974000</v>
      </c>
      <c r="I69" s="94">
        <v>413965430</v>
      </c>
      <c r="J69" s="93">
        <v>640030000</v>
      </c>
      <c r="K69" s="94">
        <v>724560669</v>
      </c>
      <c r="L69" s="93">
        <v>552114000</v>
      </c>
      <c r="M69" s="94">
        <v>284484539</v>
      </c>
      <c r="N69" s="93"/>
      <c r="O69" s="94"/>
      <c r="P69" s="93">
        <f>$H69      +$J69      +$L69      +$N69</f>
        <v>1726118000</v>
      </c>
      <c r="Q69" s="94">
        <f>$I69      +$K69      +$M69      +$O69</f>
        <v>1423010638</v>
      </c>
      <c r="R69" s="48">
        <f>IF(($J69      =0),0,((($L69      -$J69      )/$J69      )*100))</f>
        <v>-13.736231114166522</v>
      </c>
      <c r="S69" s="49">
        <f>IF(($K69      =0),0,((($M69      -$K69      )/$K69      )*100))</f>
        <v>-60.73696086862811</v>
      </c>
      <c r="T69" s="48">
        <f>IF(($E69      =0),0,(($P69      /$E69      )*100))</f>
        <v>54.785796150465913</v>
      </c>
      <c r="U69" s="50">
        <f>IF(($E69      =0),0,(($Q69      /$E69      )*100))</f>
        <v>45.165377299473413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3226154000</v>
      </c>
      <c r="C70" s="101">
        <f>C69</f>
        <v>-75487000</v>
      </c>
      <c r="D70" s="101"/>
      <c r="E70" s="101">
        <f>$B70      +$C70      +$D70</f>
        <v>3150667000</v>
      </c>
      <c r="F70" s="102">
        <f t="shared" ref="F70:O70" si="44">F69</f>
        <v>3150667000</v>
      </c>
      <c r="G70" s="103">
        <f t="shared" si="44"/>
        <v>3073663000</v>
      </c>
      <c r="H70" s="102">
        <f t="shared" si="44"/>
        <v>533974000</v>
      </c>
      <c r="I70" s="103">
        <f t="shared" si="44"/>
        <v>413965430</v>
      </c>
      <c r="J70" s="102">
        <f t="shared" si="44"/>
        <v>640030000</v>
      </c>
      <c r="K70" s="103">
        <f t="shared" si="44"/>
        <v>724560669</v>
      </c>
      <c r="L70" s="102">
        <f t="shared" si="44"/>
        <v>552114000</v>
      </c>
      <c r="M70" s="103">
        <f t="shared" si="44"/>
        <v>284484539</v>
      </c>
      <c r="N70" s="102">
        <f t="shared" si="44"/>
        <v>0</v>
      </c>
      <c r="O70" s="103">
        <f t="shared" si="44"/>
        <v>0</v>
      </c>
      <c r="P70" s="102">
        <f>$H70      +$J70      +$L70      +$N70</f>
        <v>1726118000</v>
      </c>
      <c r="Q70" s="103">
        <f>$I70      +$K70      +$M70      +$O70</f>
        <v>1423010638</v>
      </c>
      <c r="R70" s="57">
        <f>IF(($J70      =0),0,((($L70      -$J70      )/$J70      )*100))</f>
        <v>-13.736231114166522</v>
      </c>
      <c r="S70" s="58">
        <f>IF(($K70      =0),0,((($M70      -$K70      )/$K70      )*100))</f>
        <v>-60.73696086862811</v>
      </c>
      <c r="T70" s="57">
        <f>IF($E70   =0,0,($P70   /$E70   )*100)</f>
        <v>54.785796150465913</v>
      </c>
      <c r="U70" s="59">
        <f>IF($E70   =0,0,($Q70   /$E70 )*100)</f>
        <v>45.165377299473413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3226154000</v>
      </c>
      <c r="C71" s="104">
        <f>C69</f>
        <v>-75487000</v>
      </c>
      <c r="D71" s="104"/>
      <c r="E71" s="104">
        <f>$B71      +$C71      +$D71</f>
        <v>3150667000</v>
      </c>
      <c r="F71" s="105">
        <f t="shared" ref="F71:O71" si="45">F69</f>
        <v>3150667000</v>
      </c>
      <c r="G71" s="106">
        <f t="shared" si="45"/>
        <v>3073663000</v>
      </c>
      <c r="H71" s="105">
        <f t="shared" si="45"/>
        <v>533974000</v>
      </c>
      <c r="I71" s="106">
        <f t="shared" si="45"/>
        <v>413965430</v>
      </c>
      <c r="J71" s="105">
        <f t="shared" si="45"/>
        <v>640030000</v>
      </c>
      <c r="K71" s="106">
        <f t="shared" si="45"/>
        <v>724560669</v>
      </c>
      <c r="L71" s="105">
        <f t="shared" si="45"/>
        <v>552114000</v>
      </c>
      <c r="M71" s="106">
        <f t="shared" si="45"/>
        <v>284484539</v>
      </c>
      <c r="N71" s="105">
        <f t="shared" si="45"/>
        <v>0</v>
      </c>
      <c r="O71" s="106">
        <f t="shared" si="45"/>
        <v>0</v>
      </c>
      <c r="P71" s="105">
        <f>$H71      +$J71      +$L71      +$N71</f>
        <v>1726118000</v>
      </c>
      <c r="Q71" s="106">
        <f>$I71      +$K71      +$M71      +$O71</f>
        <v>1423010638</v>
      </c>
      <c r="R71" s="61">
        <f>IF(($J71      =0),0,((($L71      -$J71      )/$J71      )*100))</f>
        <v>-13.736231114166522</v>
      </c>
      <c r="S71" s="62">
        <f>IF(($K71      =0),0,((($M71      -$K71      )/$K71      )*100))</f>
        <v>-60.73696086862811</v>
      </c>
      <c r="T71" s="61">
        <f>IF($E71   =0,0,($P71   /$E71   )*100)</f>
        <v>54.785796150465913</v>
      </c>
      <c r="U71" s="65">
        <f>IF($E71   =0,0,($Q71   /$E71   )*100)</f>
        <v>45.165377299473413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6762265000</v>
      </c>
      <c r="C72" s="104">
        <f>SUM(C9:C15,C18:C23,C26:C29,C32,C35:C39,C42:C52,C55:C58,C61:C65,C69)</f>
        <v>46722000</v>
      </c>
      <c r="D72" s="104"/>
      <c r="E72" s="104">
        <f>$B72      +$C72      +$D72</f>
        <v>6808987000</v>
      </c>
      <c r="F72" s="105">
        <f t="shared" ref="F72:O72" si="46">SUM(F9:F15,F18:F23,F26:F29,F32,F35:F39,F42:F52,F55:F58,F61:F65,F69)</f>
        <v>6808987000</v>
      </c>
      <c r="G72" s="106">
        <f t="shared" si="46"/>
        <v>5542643000</v>
      </c>
      <c r="H72" s="105">
        <f t="shared" si="46"/>
        <v>742981000</v>
      </c>
      <c r="I72" s="106">
        <f t="shared" si="46"/>
        <v>535735033</v>
      </c>
      <c r="J72" s="105">
        <f t="shared" si="46"/>
        <v>1049606000</v>
      </c>
      <c r="K72" s="106">
        <f t="shared" si="46"/>
        <v>1044499547</v>
      </c>
      <c r="L72" s="105">
        <f t="shared" si="46"/>
        <v>897630000</v>
      </c>
      <c r="M72" s="106">
        <f t="shared" si="46"/>
        <v>501423442</v>
      </c>
      <c r="N72" s="105">
        <f t="shared" si="46"/>
        <v>0</v>
      </c>
      <c r="O72" s="106">
        <f t="shared" si="46"/>
        <v>0</v>
      </c>
      <c r="P72" s="105">
        <f>$H72      +$J72      +$L72      +$N72</f>
        <v>2690217000</v>
      </c>
      <c r="Q72" s="106">
        <f>$I72      +$K72      +$M72      +$O72</f>
        <v>2081658022</v>
      </c>
      <c r="R72" s="61">
        <f>IF(($J72      =0),0,((($L72      -$J72      )/$J72      )*100))</f>
        <v>-14.479337961101594</v>
      </c>
      <c r="S72" s="62">
        <f>IF(($K72      =0),0,((($M72      -$K72      )/$K72      )*100))</f>
        <v>-51.993905268778448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47.871994561895363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37.04278186812062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hYDhqjRaeiIaHhzmCYZRpYK69JSdXozp+D1VpYt3BZH6f3E06peA9O7jZBWrXtNCKy73jl2s8aN3/q1wU3Tzw==" saltValue="yrcsykc0GGOxdbBHd34hV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2450000</v>
      </c>
      <c r="C10" s="92">
        <v>0</v>
      </c>
      <c r="D10" s="92"/>
      <c r="E10" s="92">
        <f t="shared" ref="E10:E16" si="0">$B10      +$C10      +$D10</f>
        <v>2450000</v>
      </c>
      <c r="F10" s="93">
        <v>2450000</v>
      </c>
      <c r="G10" s="94">
        <v>2450000</v>
      </c>
      <c r="H10" s="93">
        <v>274000</v>
      </c>
      <c r="I10" s="94">
        <v>365636</v>
      </c>
      <c r="J10" s="93">
        <v>1401000</v>
      </c>
      <c r="K10" s="94">
        <v>1389008</v>
      </c>
      <c r="L10" s="93">
        <v>775000</v>
      </c>
      <c r="M10" s="94">
        <v>695356</v>
      </c>
      <c r="N10" s="93"/>
      <c r="O10" s="94"/>
      <c r="P10" s="93">
        <f t="shared" ref="P10:P16" si="1">$H10      +$J10      +$L10      +$N10</f>
        <v>2450000</v>
      </c>
      <c r="Q10" s="94">
        <f t="shared" ref="Q10:Q16" si="2">$I10      +$K10      +$M10      +$O10</f>
        <v>2450000</v>
      </c>
      <c r="R10" s="48">
        <f t="shared" ref="R10:R16" si="3">IF(($J10      =0),0,((($L10      -$J10      )/$J10      )*100))</f>
        <v>-44.682369735902924</v>
      </c>
      <c r="S10" s="49">
        <f t="shared" ref="S10:S16" si="4">IF(($K10      =0),0,((($M10      -$K10      )/$K10      )*100))</f>
        <v>-49.938661260410306</v>
      </c>
      <c r="T10" s="48">
        <f t="shared" ref="T10:T15" si="5">IF(($E10      =0),0,(($P10      /$E10      )*100))</f>
        <v>100</v>
      </c>
      <c r="U10" s="50">
        <f t="shared" ref="U10:U15" si="6">IF(($E10      =0),0,(($Q10      /$E10      )*100))</f>
        <v>100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2450000</v>
      </c>
      <c r="C16" s="95">
        <f>SUM(C9:C15)</f>
        <v>0</v>
      </c>
      <c r="D16" s="95"/>
      <c r="E16" s="95">
        <f t="shared" si="0"/>
        <v>2450000</v>
      </c>
      <c r="F16" s="96">
        <f t="shared" ref="F16:O16" si="7">SUM(F9:F15)</f>
        <v>2450000</v>
      </c>
      <c r="G16" s="97">
        <f t="shared" si="7"/>
        <v>2450000</v>
      </c>
      <c r="H16" s="96">
        <f t="shared" si="7"/>
        <v>274000</v>
      </c>
      <c r="I16" s="97">
        <f t="shared" si="7"/>
        <v>365636</v>
      </c>
      <c r="J16" s="96">
        <f t="shared" si="7"/>
        <v>1401000</v>
      </c>
      <c r="K16" s="97">
        <f t="shared" si="7"/>
        <v>1389008</v>
      </c>
      <c r="L16" s="96">
        <f t="shared" si="7"/>
        <v>775000</v>
      </c>
      <c r="M16" s="97">
        <f t="shared" si="7"/>
        <v>695356</v>
      </c>
      <c r="N16" s="96">
        <f t="shared" si="7"/>
        <v>0</v>
      </c>
      <c r="O16" s="97">
        <f t="shared" si="7"/>
        <v>0</v>
      </c>
      <c r="P16" s="96">
        <f t="shared" si="1"/>
        <v>2450000</v>
      </c>
      <c r="Q16" s="97">
        <f t="shared" si="2"/>
        <v>2450000</v>
      </c>
      <c r="R16" s="52">
        <f t="shared" si="3"/>
        <v>-44.682369735902924</v>
      </c>
      <c r="S16" s="53">
        <f t="shared" si="4"/>
        <v>-49.938661260410306</v>
      </c>
      <c r="T16" s="52">
        <f>IF((SUM($E9:$E13)+$E15)=0,0,(P16/(SUM($E9:$E13)+$E15)*100))</f>
        <v>100</v>
      </c>
      <c r="U16" s="54">
        <f>IF((SUM($E9:$E13)+$E15)=0,0,(Q16/(SUM($E9:$E13)+$E15)*100))</f>
        <v>100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1369000</v>
      </c>
      <c r="C32" s="92">
        <v>0</v>
      </c>
      <c r="D32" s="92"/>
      <c r="E32" s="92">
        <f>$B32      +$C32      +$D32</f>
        <v>1369000</v>
      </c>
      <c r="F32" s="93">
        <v>1369000</v>
      </c>
      <c r="G32" s="94">
        <v>1369000</v>
      </c>
      <c r="H32" s="93">
        <v>196000</v>
      </c>
      <c r="I32" s="94"/>
      <c r="J32" s="93">
        <v>360000</v>
      </c>
      <c r="K32" s="94"/>
      <c r="L32" s="93">
        <v>296000</v>
      </c>
      <c r="M32" s="94"/>
      <c r="N32" s="93"/>
      <c r="O32" s="94"/>
      <c r="P32" s="93">
        <f>$H32      +$J32      +$L32      +$N32</f>
        <v>852000</v>
      </c>
      <c r="Q32" s="94">
        <f>$I32      +$K32      +$M32      +$O32</f>
        <v>0</v>
      </c>
      <c r="R32" s="48">
        <f>IF(($J32      =0),0,((($L32      -$J32      )/$J32      )*100))</f>
        <v>-17.777777777777779</v>
      </c>
      <c r="S32" s="49">
        <f>IF(($K32      =0),0,((($M32      -$K32      )/$K32      )*100))</f>
        <v>0</v>
      </c>
      <c r="T32" s="48">
        <f>IF(($E32      =0),0,(($P32      /$E32      )*100))</f>
        <v>62.235208181154121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1369000</v>
      </c>
      <c r="C33" s="95">
        <f>C32</f>
        <v>0</v>
      </c>
      <c r="D33" s="95"/>
      <c r="E33" s="95">
        <f>$B33      +$C33      +$D33</f>
        <v>1369000</v>
      </c>
      <c r="F33" s="96">
        <f t="shared" ref="F33:O33" si="17">F32</f>
        <v>1369000</v>
      </c>
      <c r="G33" s="97">
        <f t="shared" si="17"/>
        <v>1369000</v>
      </c>
      <c r="H33" s="96">
        <f t="shared" si="17"/>
        <v>196000</v>
      </c>
      <c r="I33" s="97">
        <f t="shared" si="17"/>
        <v>0</v>
      </c>
      <c r="J33" s="96">
        <f t="shared" si="17"/>
        <v>360000</v>
      </c>
      <c r="K33" s="97">
        <f t="shared" si="17"/>
        <v>0</v>
      </c>
      <c r="L33" s="96">
        <f t="shared" si="17"/>
        <v>296000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852000</v>
      </c>
      <c r="Q33" s="97">
        <f>$I33      +$K33      +$M33      +$O33</f>
        <v>0</v>
      </c>
      <c r="R33" s="52">
        <f>IF(($J33      =0),0,((($L33      -$J33      )/$J33      )*100))</f>
        <v>-17.777777777777779</v>
      </c>
      <c r="S33" s="53">
        <f>IF(($K33      =0),0,((($M33      -$K33      )/$K33      )*100))</f>
        <v>0</v>
      </c>
      <c r="T33" s="52">
        <f>IF($E33   =0,0,($P33   /$E33   )*100)</f>
        <v>62.235208181154121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3000000</v>
      </c>
      <c r="H38" s="93"/>
      <c r="I38" s="94"/>
      <c r="J38" s="93"/>
      <c r="K38" s="94"/>
      <c r="L38" s="93">
        <v>26000</v>
      </c>
      <c r="M38" s="94"/>
      <c r="N38" s="93"/>
      <c r="O38" s="94"/>
      <c r="P38" s="93">
        <f t="shared" si="19"/>
        <v>26000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0.86666666666666659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3000000</v>
      </c>
      <c r="C40" s="95">
        <f>SUM(C35:C39)</f>
        <v>0</v>
      </c>
      <c r="D40" s="95"/>
      <c r="E40" s="95">
        <f t="shared" si="18"/>
        <v>3000000</v>
      </c>
      <c r="F40" s="96">
        <f t="shared" ref="F40:O40" si="25">SUM(F35:F39)</f>
        <v>3000000</v>
      </c>
      <c r="G40" s="97">
        <f t="shared" si="25"/>
        <v>3000000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26000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26000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0.86666666666666659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18000000</v>
      </c>
      <c r="C51" s="92">
        <v>0</v>
      </c>
      <c r="D51" s="92"/>
      <c r="E51" s="92">
        <f t="shared" si="26"/>
        <v>18000000</v>
      </c>
      <c r="F51" s="93">
        <v>18000000</v>
      </c>
      <c r="G51" s="94">
        <v>18000000</v>
      </c>
      <c r="H51" s="93"/>
      <c r="I51" s="94"/>
      <c r="J51" s="93">
        <v>3193000</v>
      </c>
      <c r="K51" s="94"/>
      <c r="L51" s="93"/>
      <c r="M51" s="94"/>
      <c r="N51" s="93"/>
      <c r="O51" s="94"/>
      <c r="P51" s="93">
        <f t="shared" si="27"/>
        <v>3193000</v>
      </c>
      <c r="Q51" s="94">
        <f t="shared" si="28"/>
        <v>0</v>
      </c>
      <c r="R51" s="48">
        <f t="shared" si="29"/>
        <v>-100</v>
      </c>
      <c r="S51" s="49">
        <f t="shared" si="30"/>
        <v>0</v>
      </c>
      <c r="T51" s="48">
        <f t="shared" si="31"/>
        <v>17.738888888888891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18000000</v>
      </c>
      <c r="C53" s="95">
        <f>SUM(C42:C52)</f>
        <v>0</v>
      </c>
      <c r="D53" s="95"/>
      <c r="E53" s="95">
        <f t="shared" si="26"/>
        <v>18000000</v>
      </c>
      <c r="F53" s="96">
        <f t="shared" ref="F53:O53" si="33">SUM(F42:F52)</f>
        <v>18000000</v>
      </c>
      <c r="G53" s="97">
        <f t="shared" si="33"/>
        <v>18000000</v>
      </c>
      <c r="H53" s="96">
        <f t="shared" si="33"/>
        <v>0</v>
      </c>
      <c r="I53" s="97">
        <f t="shared" si="33"/>
        <v>0</v>
      </c>
      <c r="J53" s="96">
        <f t="shared" si="33"/>
        <v>3193000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3193000</v>
      </c>
      <c r="Q53" s="97">
        <f t="shared" si="28"/>
        <v>0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17.738888888888891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24819000</v>
      </c>
      <c r="C67" s="104">
        <f>SUM(C9:C15,C18:C23,C26:C29,C32,C35:C39,C42:C52,C55:C58,C61:C65)</f>
        <v>0</v>
      </c>
      <c r="D67" s="104"/>
      <c r="E67" s="104">
        <f t="shared" si="35"/>
        <v>24819000</v>
      </c>
      <c r="F67" s="105">
        <f t="shared" ref="F67:O67" si="43">SUM(F9:F15,F18:F23,F26:F29,F32,F35:F39,F42:F52,F55:F58,F61:F65)</f>
        <v>24819000</v>
      </c>
      <c r="G67" s="106">
        <f t="shared" si="43"/>
        <v>24819000</v>
      </c>
      <c r="H67" s="105">
        <f t="shared" si="43"/>
        <v>470000</v>
      </c>
      <c r="I67" s="106">
        <f t="shared" si="43"/>
        <v>365636</v>
      </c>
      <c r="J67" s="105">
        <f t="shared" si="43"/>
        <v>4954000</v>
      </c>
      <c r="K67" s="106">
        <f t="shared" si="43"/>
        <v>1389008</v>
      </c>
      <c r="L67" s="105">
        <f t="shared" si="43"/>
        <v>1097000</v>
      </c>
      <c r="M67" s="106">
        <f t="shared" si="43"/>
        <v>695356</v>
      </c>
      <c r="N67" s="105">
        <f t="shared" si="43"/>
        <v>0</v>
      </c>
      <c r="O67" s="106">
        <f t="shared" si="43"/>
        <v>0</v>
      </c>
      <c r="P67" s="105">
        <f t="shared" si="36"/>
        <v>6521000</v>
      </c>
      <c r="Q67" s="106">
        <f t="shared" si="37"/>
        <v>2450000</v>
      </c>
      <c r="R67" s="61">
        <f t="shared" si="38"/>
        <v>-77.856277755349211</v>
      </c>
      <c r="S67" s="62">
        <f t="shared" si="39"/>
        <v>-49.938661260410306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26.274225391836897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9.8714694387364528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14892000</v>
      </c>
      <c r="C69" s="92">
        <v>0</v>
      </c>
      <c r="D69" s="92"/>
      <c r="E69" s="92">
        <f>$B69      +$C69      +$D69</f>
        <v>14892000</v>
      </c>
      <c r="F69" s="93">
        <v>14892000</v>
      </c>
      <c r="G69" s="94">
        <v>14892000</v>
      </c>
      <c r="H69" s="93">
        <v>3267000</v>
      </c>
      <c r="I69" s="94">
        <v>1277187</v>
      </c>
      <c r="J69" s="93">
        <v>4315000</v>
      </c>
      <c r="K69" s="94">
        <v>5358828</v>
      </c>
      <c r="L69" s="93">
        <v>4214000</v>
      </c>
      <c r="M69" s="94">
        <v>3161676</v>
      </c>
      <c r="N69" s="93"/>
      <c r="O69" s="94"/>
      <c r="P69" s="93">
        <f>$H69      +$J69      +$L69      +$N69</f>
        <v>11796000</v>
      </c>
      <c r="Q69" s="94">
        <f>$I69      +$K69      +$M69      +$O69</f>
        <v>9797691</v>
      </c>
      <c r="R69" s="48">
        <f>IF(($J69      =0),0,((($L69      -$J69      )/$J69      )*100))</f>
        <v>-2.3406720741599072</v>
      </c>
      <c r="S69" s="49">
        <f>IF(($K69      =0),0,((($M69      -$K69      )/$K69      )*100))</f>
        <v>-41.000606849109545</v>
      </c>
      <c r="T69" s="48">
        <f>IF(($E69      =0),0,(($P69      /$E69      )*100))</f>
        <v>79.210314262691369</v>
      </c>
      <c r="U69" s="50">
        <f>IF(($E69      =0),0,(($Q69      /$E69      )*100))</f>
        <v>65.791639806607577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14892000</v>
      </c>
      <c r="C70" s="101">
        <f>C69</f>
        <v>0</v>
      </c>
      <c r="D70" s="101"/>
      <c r="E70" s="101">
        <f>$B70      +$C70      +$D70</f>
        <v>14892000</v>
      </c>
      <c r="F70" s="102">
        <f t="shared" ref="F70:O70" si="44">F69</f>
        <v>14892000</v>
      </c>
      <c r="G70" s="103">
        <f t="shared" si="44"/>
        <v>14892000</v>
      </c>
      <c r="H70" s="102">
        <f t="shared" si="44"/>
        <v>3267000</v>
      </c>
      <c r="I70" s="103">
        <f t="shared" si="44"/>
        <v>1277187</v>
      </c>
      <c r="J70" s="102">
        <f t="shared" si="44"/>
        <v>4315000</v>
      </c>
      <c r="K70" s="103">
        <f t="shared" si="44"/>
        <v>5358828</v>
      </c>
      <c r="L70" s="102">
        <f t="shared" si="44"/>
        <v>4214000</v>
      </c>
      <c r="M70" s="103">
        <f t="shared" si="44"/>
        <v>3161676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11796000</v>
      </c>
      <c r="Q70" s="103">
        <f>$I70      +$K70      +$M70      +$O70</f>
        <v>9797691</v>
      </c>
      <c r="R70" s="57">
        <f>IF(($J70      =0),0,((($L70      -$J70      )/$J70      )*100))</f>
        <v>-2.3406720741599072</v>
      </c>
      <c r="S70" s="58">
        <f>IF(($K70      =0),0,((($M70      -$K70      )/$K70      )*100))</f>
        <v>-41.000606849109545</v>
      </c>
      <c r="T70" s="57">
        <f>IF($E70   =0,0,($P70   /$E70   )*100)</f>
        <v>79.210314262691369</v>
      </c>
      <c r="U70" s="59">
        <f>IF($E70   =0,0,($Q70   /$E70 )*100)</f>
        <v>65.791639806607577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14892000</v>
      </c>
      <c r="C71" s="104">
        <f>C69</f>
        <v>0</v>
      </c>
      <c r="D71" s="104"/>
      <c r="E71" s="104">
        <f>$B71      +$C71      +$D71</f>
        <v>14892000</v>
      </c>
      <c r="F71" s="105">
        <f t="shared" ref="F71:O71" si="45">F69</f>
        <v>14892000</v>
      </c>
      <c r="G71" s="106">
        <f t="shared" si="45"/>
        <v>14892000</v>
      </c>
      <c r="H71" s="105">
        <f t="shared" si="45"/>
        <v>3267000</v>
      </c>
      <c r="I71" s="106">
        <f t="shared" si="45"/>
        <v>1277187</v>
      </c>
      <c r="J71" s="105">
        <f t="shared" si="45"/>
        <v>4315000</v>
      </c>
      <c r="K71" s="106">
        <f t="shared" si="45"/>
        <v>5358828</v>
      </c>
      <c r="L71" s="105">
        <f t="shared" si="45"/>
        <v>4214000</v>
      </c>
      <c r="M71" s="106">
        <f t="shared" si="45"/>
        <v>3161676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11796000</v>
      </c>
      <c r="Q71" s="106">
        <f>$I71      +$K71      +$M71      +$O71</f>
        <v>9797691</v>
      </c>
      <c r="R71" s="61">
        <f>IF(($J71      =0),0,((($L71      -$J71      )/$J71      )*100))</f>
        <v>-2.3406720741599072</v>
      </c>
      <c r="S71" s="62">
        <f>IF(($K71      =0),0,((($M71      -$K71      )/$K71      )*100))</f>
        <v>-41.000606849109545</v>
      </c>
      <c r="T71" s="61">
        <f>IF($E71   =0,0,($P71   /$E71   )*100)</f>
        <v>79.210314262691369</v>
      </c>
      <c r="U71" s="65">
        <f>IF($E71   =0,0,($Q71   /$E71   )*100)</f>
        <v>65.791639806607577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39711000</v>
      </c>
      <c r="C72" s="104">
        <f>SUM(C9:C15,C18:C23,C26:C29,C32,C35:C39,C42:C52,C55:C58,C61:C65,C69)</f>
        <v>0</v>
      </c>
      <c r="D72" s="104"/>
      <c r="E72" s="104">
        <f>$B72      +$C72      +$D72</f>
        <v>39711000</v>
      </c>
      <c r="F72" s="105">
        <f t="shared" ref="F72:O72" si="46">SUM(F9:F15,F18:F23,F26:F29,F32,F35:F39,F42:F52,F55:F58,F61:F65,F69)</f>
        <v>39711000</v>
      </c>
      <c r="G72" s="106">
        <f t="shared" si="46"/>
        <v>39711000</v>
      </c>
      <c r="H72" s="105">
        <f t="shared" si="46"/>
        <v>3737000</v>
      </c>
      <c r="I72" s="106">
        <f t="shared" si="46"/>
        <v>1642823</v>
      </c>
      <c r="J72" s="105">
        <f t="shared" si="46"/>
        <v>9269000</v>
      </c>
      <c r="K72" s="106">
        <f t="shared" si="46"/>
        <v>6747836</v>
      </c>
      <c r="L72" s="105">
        <f t="shared" si="46"/>
        <v>5311000</v>
      </c>
      <c r="M72" s="106">
        <f t="shared" si="46"/>
        <v>3857032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18317000</v>
      </c>
      <c r="Q72" s="106">
        <f>$I72      +$K72      +$M72      +$O72</f>
        <v>12247691</v>
      </c>
      <c r="R72" s="61">
        <f>IF(($J72      =0),0,((($L72      -$J72      )/$J72      )*100))</f>
        <v>-42.701478045096557</v>
      </c>
      <c r="S72" s="62">
        <f>IF(($K72      =0),0,((($M72      -$K72      )/$K72      )*100))</f>
        <v>-42.840460260148589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46.125758605927828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30.842061393568532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8C/r9whgsjFL4ue48e/AesChC+Ir+rQ0TRF7JLKi9JNjDl9fLUPk9cwJcn+KL/90KBW92LCv1CNRE1EdTb10w==" saltValue="pyE18vzYQSKO9Po7r3dpJ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117000</v>
      </c>
      <c r="I10" s="94"/>
      <c r="J10" s="93">
        <v>1045000</v>
      </c>
      <c r="K10" s="94"/>
      <c r="L10" s="93">
        <v>1363000</v>
      </c>
      <c r="M10" s="94"/>
      <c r="N10" s="93"/>
      <c r="O10" s="94"/>
      <c r="P10" s="93">
        <f t="shared" ref="P10:P16" si="1">$H10      +$J10      +$L10      +$N10</f>
        <v>2525000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30.43062200956938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84.166666666666671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117000</v>
      </c>
      <c r="I16" s="97">
        <f t="shared" si="7"/>
        <v>0</v>
      </c>
      <c r="J16" s="96">
        <f t="shared" si="7"/>
        <v>1045000</v>
      </c>
      <c r="K16" s="97">
        <f t="shared" si="7"/>
        <v>0</v>
      </c>
      <c r="L16" s="96">
        <f t="shared" si="7"/>
        <v>1363000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2525000</v>
      </c>
      <c r="Q16" s="97">
        <f t="shared" si="2"/>
        <v>0</v>
      </c>
      <c r="R16" s="52">
        <f t="shared" si="3"/>
        <v>30.43062200956938</v>
      </c>
      <c r="S16" s="53">
        <f t="shared" si="4"/>
        <v>0</v>
      </c>
      <c r="T16" s="52">
        <f>IF((SUM($E9:$E13)+$E15)=0,0,(P16/(SUM($E9:$E13)+$E15)*100))</f>
        <v>84.166666666666671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2200000</v>
      </c>
      <c r="D20" s="92"/>
      <c r="E20" s="92">
        <f t="shared" si="8"/>
        <v>2200000</v>
      </c>
      <c r="F20" s="93">
        <v>2200000</v>
      </c>
      <c r="G20" s="94">
        <v>2200000</v>
      </c>
      <c r="H20" s="93"/>
      <c r="I20" s="94"/>
      <c r="J20" s="93"/>
      <c r="K20" s="94"/>
      <c r="L20" s="93">
        <v>457000</v>
      </c>
      <c r="M20" s="94"/>
      <c r="N20" s="93"/>
      <c r="O20" s="94"/>
      <c r="P20" s="93">
        <f t="shared" si="9"/>
        <v>457000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20.772727272727273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2200000</v>
      </c>
      <c r="D24" s="95"/>
      <c r="E24" s="95">
        <f t="shared" si="8"/>
        <v>2200000</v>
      </c>
      <c r="F24" s="96">
        <f t="shared" ref="F24:O24" si="15">SUM(F18:F23)</f>
        <v>2200000</v>
      </c>
      <c r="G24" s="97">
        <f t="shared" si="15"/>
        <v>2200000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457000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457000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20.772727272727273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1159000</v>
      </c>
      <c r="C32" s="92">
        <v>0</v>
      </c>
      <c r="D32" s="92"/>
      <c r="E32" s="92">
        <f>$B32      +$C32      +$D32</f>
        <v>1159000</v>
      </c>
      <c r="F32" s="93">
        <v>1159000</v>
      </c>
      <c r="G32" s="94">
        <v>1159000</v>
      </c>
      <c r="H32" s="93">
        <v>339000</v>
      </c>
      <c r="I32" s="94"/>
      <c r="J32" s="93">
        <v>314000</v>
      </c>
      <c r="K32" s="94"/>
      <c r="L32" s="93">
        <v>164000</v>
      </c>
      <c r="M32" s="94"/>
      <c r="N32" s="93"/>
      <c r="O32" s="94"/>
      <c r="P32" s="93">
        <f>$H32      +$J32      +$L32      +$N32</f>
        <v>817000</v>
      </c>
      <c r="Q32" s="94">
        <f>$I32      +$K32      +$M32      +$O32</f>
        <v>0</v>
      </c>
      <c r="R32" s="48">
        <f>IF(($J32      =0),0,((($L32      -$J32      )/$J32      )*100))</f>
        <v>-47.770700636942678</v>
      </c>
      <c r="S32" s="49">
        <f>IF(($K32      =0),0,((($M32      -$K32      )/$K32      )*100))</f>
        <v>0</v>
      </c>
      <c r="T32" s="48">
        <f>IF(($E32      =0),0,(($P32      /$E32      )*100))</f>
        <v>70.491803278688522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1159000</v>
      </c>
      <c r="C33" s="95">
        <f>C32</f>
        <v>0</v>
      </c>
      <c r="D33" s="95"/>
      <c r="E33" s="95">
        <f>$B33      +$C33      +$D33</f>
        <v>1159000</v>
      </c>
      <c r="F33" s="96">
        <f t="shared" ref="F33:O33" si="17">F32</f>
        <v>1159000</v>
      </c>
      <c r="G33" s="97">
        <f t="shared" si="17"/>
        <v>1159000</v>
      </c>
      <c r="H33" s="96">
        <f t="shared" si="17"/>
        <v>339000</v>
      </c>
      <c r="I33" s="97">
        <f t="shared" si="17"/>
        <v>0</v>
      </c>
      <c r="J33" s="96">
        <f t="shared" si="17"/>
        <v>314000</v>
      </c>
      <c r="K33" s="97">
        <f t="shared" si="17"/>
        <v>0</v>
      </c>
      <c r="L33" s="96">
        <f t="shared" si="17"/>
        <v>164000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817000</v>
      </c>
      <c r="Q33" s="97">
        <f>$I33      +$K33      +$M33      +$O33</f>
        <v>0</v>
      </c>
      <c r="R33" s="52">
        <f>IF(($J33      =0),0,((($L33      -$J33      )/$J33      )*100))</f>
        <v>-47.770700636942678</v>
      </c>
      <c r="S33" s="53">
        <f>IF(($K33      =0),0,((($M33      -$K33      )/$K33      )*100))</f>
        <v>0</v>
      </c>
      <c r="T33" s="52">
        <f>IF($E33   =0,0,($P33   /$E33   )*100)</f>
        <v>70.491803278688522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5000000</v>
      </c>
      <c r="C35" s="92">
        <v>-1600000</v>
      </c>
      <c r="D35" s="92"/>
      <c r="E35" s="92">
        <f t="shared" ref="E35:E40" si="18">$B35      +$C35      +$D35</f>
        <v>3400000</v>
      </c>
      <c r="F35" s="93">
        <v>3400000</v>
      </c>
      <c r="G35" s="94">
        <v>3400000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28176000</v>
      </c>
      <c r="C36" s="92">
        <v>0</v>
      </c>
      <c r="D36" s="92"/>
      <c r="E36" s="92">
        <f t="shared" si="18"/>
        <v>28176000</v>
      </c>
      <c r="F36" s="93">
        <v>28176000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33176000</v>
      </c>
      <c r="C40" s="95">
        <f>SUM(C35:C39)</f>
        <v>-1600000</v>
      </c>
      <c r="D40" s="95"/>
      <c r="E40" s="95">
        <f t="shared" si="18"/>
        <v>31576000</v>
      </c>
      <c r="F40" s="96">
        <f t="shared" ref="F40:O40" si="25">SUM(F35:F39)</f>
        <v>31576000</v>
      </c>
      <c r="G40" s="97">
        <f t="shared" si="25"/>
        <v>3400000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80000000</v>
      </c>
      <c r="C44" s="92">
        <v>-20000000</v>
      </c>
      <c r="D44" s="92"/>
      <c r="E44" s="92">
        <f t="shared" si="26"/>
        <v>60000000</v>
      </c>
      <c r="F44" s="93">
        <v>60000000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10000000</v>
      </c>
      <c r="D51" s="92"/>
      <c r="E51" s="92">
        <f t="shared" si="26"/>
        <v>35000000</v>
      </c>
      <c r="F51" s="93">
        <v>35000000</v>
      </c>
      <c r="G51" s="94">
        <v>35000000</v>
      </c>
      <c r="H51" s="93">
        <v>4806000</v>
      </c>
      <c r="I51" s="94"/>
      <c r="J51" s="93">
        <v>7982000</v>
      </c>
      <c r="K51" s="94"/>
      <c r="L51" s="93">
        <v>3572000</v>
      </c>
      <c r="M51" s="94"/>
      <c r="N51" s="93"/>
      <c r="O51" s="94"/>
      <c r="P51" s="93">
        <f t="shared" si="27"/>
        <v>16360000</v>
      </c>
      <c r="Q51" s="94">
        <f t="shared" si="28"/>
        <v>0</v>
      </c>
      <c r="R51" s="48">
        <f t="shared" si="29"/>
        <v>-55.249310949636687</v>
      </c>
      <c r="S51" s="49">
        <f t="shared" si="30"/>
        <v>0</v>
      </c>
      <c r="T51" s="48">
        <f t="shared" si="31"/>
        <v>46.74285714285714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105000000</v>
      </c>
      <c r="C53" s="95">
        <f>SUM(C42:C52)</f>
        <v>-10000000</v>
      </c>
      <c r="D53" s="95"/>
      <c r="E53" s="95">
        <f t="shared" si="26"/>
        <v>95000000</v>
      </c>
      <c r="F53" s="96">
        <f t="shared" ref="F53:O53" si="33">SUM(F42:F52)</f>
        <v>95000000</v>
      </c>
      <c r="G53" s="97">
        <f t="shared" si="33"/>
        <v>35000000</v>
      </c>
      <c r="H53" s="96">
        <f t="shared" si="33"/>
        <v>4806000</v>
      </c>
      <c r="I53" s="97">
        <f t="shared" si="33"/>
        <v>0</v>
      </c>
      <c r="J53" s="96">
        <f t="shared" si="33"/>
        <v>7982000</v>
      </c>
      <c r="K53" s="97">
        <f t="shared" si="33"/>
        <v>0</v>
      </c>
      <c r="L53" s="96">
        <f t="shared" si="33"/>
        <v>3572000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16360000</v>
      </c>
      <c r="Q53" s="97">
        <f t="shared" si="28"/>
        <v>0</v>
      </c>
      <c r="R53" s="52">
        <f t="shared" si="29"/>
        <v>-55.249310949636687</v>
      </c>
      <c r="S53" s="53">
        <f t="shared" si="30"/>
        <v>0</v>
      </c>
      <c r="T53" s="52">
        <f>IF((+$E43+$E45+$E47+$E48+$E51) =0,0,(P53   /(+$E43+$E45+$E47+$E48+$E51) )*100)</f>
        <v>46.74285714285714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142335000</v>
      </c>
      <c r="C67" s="104">
        <f>SUM(C9:C15,C18:C23,C26:C29,C32,C35:C39,C42:C52,C55:C58,C61:C65)</f>
        <v>-9400000</v>
      </c>
      <c r="D67" s="104"/>
      <c r="E67" s="104">
        <f t="shared" si="35"/>
        <v>132935000</v>
      </c>
      <c r="F67" s="105">
        <f t="shared" ref="F67:O67" si="43">SUM(F9:F15,F18:F23,F26:F29,F32,F35:F39,F42:F52,F55:F58,F61:F65)</f>
        <v>132935000</v>
      </c>
      <c r="G67" s="106">
        <f t="shared" si="43"/>
        <v>44759000</v>
      </c>
      <c r="H67" s="105">
        <f t="shared" si="43"/>
        <v>5262000</v>
      </c>
      <c r="I67" s="106">
        <f t="shared" si="43"/>
        <v>0</v>
      </c>
      <c r="J67" s="105">
        <f t="shared" si="43"/>
        <v>9341000</v>
      </c>
      <c r="K67" s="106">
        <f t="shared" si="43"/>
        <v>0</v>
      </c>
      <c r="L67" s="105">
        <f t="shared" si="43"/>
        <v>5556000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20159000</v>
      </c>
      <c r="Q67" s="106">
        <f t="shared" si="37"/>
        <v>0</v>
      </c>
      <c r="R67" s="61">
        <f t="shared" si="38"/>
        <v>-40.520286907183383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45.038986572532899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25590000</v>
      </c>
      <c r="C69" s="92">
        <v>15000000</v>
      </c>
      <c r="D69" s="92"/>
      <c r="E69" s="92">
        <f>$B69      +$C69      +$D69</f>
        <v>40590000</v>
      </c>
      <c r="F69" s="93">
        <v>40590000</v>
      </c>
      <c r="G69" s="94">
        <v>40590000</v>
      </c>
      <c r="H69" s="93">
        <v>9441000</v>
      </c>
      <c r="I69" s="94"/>
      <c r="J69" s="93">
        <v>6496000</v>
      </c>
      <c r="K69" s="94"/>
      <c r="L69" s="93">
        <v>3643000</v>
      </c>
      <c r="M69" s="94"/>
      <c r="N69" s="93"/>
      <c r="O69" s="94"/>
      <c r="P69" s="93">
        <f>$H69      +$J69      +$L69      +$N69</f>
        <v>19580000</v>
      </c>
      <c r="Q69" s="94">
        <f>$I69      +$K69      +$M69      +$O69</f>
        <v>0</v>
      </c>
      <c r="R69" s="48">
        <f>IF(($J69      =0),0,((($L69      -$J69      )/$J69      )*100))</f>
        <v>-43.919334975369459</v>
      </c>
      <c r="S69" s="49">
        <f>IF(($K69      =0),0,((($M69      -$K69      )/$K69      )*100))</f>
        <v>0</v>
      </c>
      <c r="T69" s="48">
        <f>IF(($E69      =0),0,(($P69      /$E69      )*100))</f>
        <v>48.238482384823847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25590000</v>
      </c>
      <c r="C70" s="101">
        <f>C69</f>
        <v>15000000</v>
      </c>
      <c r="D70" s="101"/>
      <c r="E70" s="101">
        <f>$B70      +$C70      +$D70</f>
        <v>40590000</v>
      </c>
      <c r="F70" s="102">
        <f t="shared" ref="F70:O70" si="44">F69</f>
        <v>40590000</v>
      </c>
      <c r="G70" s="103">
        <f t="shared" si="44"/>
        <v>40590000</v>
      </c>
      <c r="H70" s="102">
        <f t="shared" si="44"/>
        <v>9441000</v>
      </c>
      <c r="I70" s="103">
        <f t="shared" si="44"/>
        <v>0</v>
      </c>
      <c r="J70" s="102">
        <f t="shared" si="44"/>
        <v>6496000</v>
      </c>
      <c r="K70" s="103">
        <f t="shared" si="44"/>
        <v>0</v>
      </c>
      <c r="L70" s="102">
        <f t="shared" si="44"/>
        <v>3643000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19580000</v>
      </c>
      <c r="Q70" s="103">
        <f>$I70      +$K70      +$M70      +$O70</f>
        <v>0</v>
      </c>
      <c r="R70" s="57">
        <f>IF(($J70      =0),0,((($L70      -$J70      )/$J70      )*100))</f>
        <v>-43.919334975369459</v>
      </c>
      <c r="S70" s="58">
        <f>IF(($K70      =0),0,((($M70      -$K70      )/$K70      )*100))</f>
        <v>0</v>
      </c>
      <c r="T70" s="57">
        <f>IF($E70   =0,0,($P70   /$E70   )*100)</f>
        <v>48.238482384823847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25590000</v>
      </c>
      <c r="C71" s="104">
        <f>C69</f>
        <v>15000000</v>
      </c>
      <c r="D71" s="104"/>
      <c r="E71" s="104">
        <f>$B71      +$C71      +$D71</f>
        <v>40590000</v>
      </c>
      <c r="F71" s="105">
        <f t="shared" ref="F71:O71" si="45">F69</f>
        <v>40590000</v>
      </c>
      <c r="G71" s="106">
        <f t="shared" si="45"/>
        <v>40590000</v>
      </c>
      <c r="H71" s="105">
        <f t="shared" si="45"/>
        <v>9441000</v>
      </c>
      <c r="I71" s="106">
        <f t="shared" si="45"/>
        <v>0</v>
      </c>
      <c r="J71" s="105">
        <f t="shared" si="45"/>
        <v>6496000</v>
      </c>
      <c r="K71" s="106">
        <f t="shared" si="45"/>
        <v>0</v>
      </c>
      <c r="L71" s="105">
        <f t="shared" si="45"/>
        <v>3643000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19580000</v>
      </c>
      <c r="Q71" s="106">
        <f>$I71      +$K71      +$M71      +$O71</f>
        <v>0</v>
      </c>
      <c r="R71" s="61">
        <f>IF(($J71      =0),0,((($L71      -$J71      )/$J71      )*100))</f>
        <v>-43.919334975369459</v>
      </c>
      <c r="S71" s="62">
        <f>IF(($K71      =0),0,((($M71      -$K71      )/$K71      )*100))</f>
        <v>0</v>
      </c>
      <c r="T71" s="61">
        <f>IF($E71   =0,0,($P71   /$E71   )*100)</f>
        <v>48.238482384823847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167925000</v>
      </c>
      <c r="C72" s="104">
        <f>SUM(C9:C15,C18:C23,C26:C29,C32,C35:C39,C42:C52,C55:C58,C61:C65,C69)</f>
        <v>5600000</v>
      </c>
      <c r="D72" s="104"/>
      <c r="E72" s="104">
        <f>$B72      +$C72      +$D72</f>
        <v>173525000</v>
      </c>
      <c r="F72" s="105">
        <f t="shared" ref="F72:O72" si="46">SUM(F9:F15,F18:F23,F26:F29,F32,F35:F39,F42:F52,F55:F58,F61:F65,F69)</f>
        <v>173525000</v>
      </c>
      <c r="G72" s="106">
        <f t="shared" si="46"/>
        <v>85349000</v>
      </c>
      <c r="H72" s="105">
        <f t="shared" si="46"/>
        <v>14703000</v>
      </c>
      <c r="I72" s="106">
        <f t="shared" si="46"/>
        <v>0</v>
      </c>
      <c r="J72" s="105">
        <f t="shared" si="46"/>
        <v>15837000</v>
      </c>
      <c r="K72" s="106">
        <f t="shared" si="46"/>
        <v>0</v>
      </c>
      <c r="L72" s="105">
        <f t="shared" si="46"/>
        <v>9199000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39739000</v>
      </c>
      <c r="Q72" s="106">
        <f>$I72      +$K72      +$M72      +$O72</f>
        <v>0</v>
      </c>
      <c r="R72" s="61">
        <f>IF(($J72      =0),0,((($L72      -$J72      )/$J72      )*100))</f>
        <v>-41.914504009597778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46.560592391240668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xXNDQWNb1AwFZS/EISEGClyWYCbd9Hg95kdkGs4B8BquRRrAr4KFfz0LgcQyke3cVsa/DGpJcRmE1i+CAGwWw==" saltValue="zRNtf7UrMYc2n/EMTnzaU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/>
      <c r="I10" s="94">
        <v>114487</v>
      </c>
      <c r="J10" s="93">
        <v>523000</v>
      </c>
      <c r="K10" s="94">
        <v>424194</v>
      </c>
      <c r="L10" s="93">
        <v>1222000</v>
      </c>
      <c r="M10" s="94">
        <v>1132771</v>
      </c>
      <c r="N10" s="93"/>
      <c r="O10" s="94"/>
      <c r="P10" s="93">
        <f t="shared" ref="P10:P16" si="1">$H10      +$J10      +$L10      +$N10</f>
        <v>1745000</v>
      </c>
      <c r="Q10" s="94">
        <f t="shared" ref="Q10:Q16" si="2">$I10      +$K10      +$M10      +$O10</f>
        <v>1671452</v>
      </c>
      <c r="R10" s="48">
        <f t="shared" ref="R10:R16" si="3">IF(($J10      =0),0,((($L10      -$J10      )/$J10      )*100))</f>
        <v>133.65200764818354</v>
      </c>
      <c r="S10" s="49">
        <f t="shared" ref="S10:S16" si="4">IF(($K10      =0),0,((($M10      -$K10      )/$K10      )*100))</f>
        <v>167.04078794136646</v>
      </c>
      <c r="T10" s="48">
        <f t="shared" ref="T10:T15" si="5">IF(($E10      =0),0,(($P10      /$E10      )*100))</f>
        <v>65.849056603773576</v>
      </c>
      <c r="U10" s="50">
        <f t="shared" ref="U10:U15" si="6">IF(($E10      =0),0,(($Q10      /$E10      )*100))</f>
        <v>63.073660377358486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0</v>
      </c>
      <c r="I16" s="97">
        <f t="shared" si="7"/>
        <v>114487</v>
      </c>
      <c r="J16" s="96">
        <f t="shared" si="7"/>
        <v>523000</v>
      </c>
      <c r="K16" s="97">
        <f t="shared" si="7"/>
        <v>424194</v>
      </c>
      <c r="L16" s="96">
        <f t="shared" si="7"/>
        <v>1222000</v>
      </c>
      <c r="M16" s="97">
        <f t="shared" si="7"/>
        <v>1132771</v>
      </c>
      <c r="N16" s="96">
        <f t="shared" si="7"/>
        <v>0</v>
      </c>
      <c r="O16" s="97">
        <f t="shared" si="7"/>
        <v>0</v>
      </c>
      <c r="P16" s="96">
        <f t="shared" si="1"/>
        <v>1745000</v>
      </c>
      <c r="Q16" s="97">
        <f t="shared" si="2"/>
        <v>1671452</v>
      </c>
      <c r="R16" s="52">
        <f t="shared" si="3"/>
        <v>133.65200764818354</v>
      </c>
      <c r="S16" s="53">
        <f t="shared" si="4"/>
        <v>167.04078794136646</v>
      </c>
      <c r="T16" s="52">
        <f>IF((SUM($E9:$E13)+$E15)=0,0,(P16/(SUM($E9:$E13)+$E15)*100))</f>
        <v>65.849056603773576</v>
      </c>
      <c r="U16" s="54">
        <f>IF((SUM($E9:$E13)+$E15)=0,0,(Q16/(SUM($E9:$E13)+$E15)*100))</f>
        <v>63.073660377358486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15229000</v>
      </c>
      <c r="D20" s="92"/>
      <c r="E20" s="92">
        <f t="shared" si="8"/>
        <v>15229000</v>
      </c>
      <c r="F20" s="93">
        <v>15229000</v>
      </c>
      <c r="G20" s="94">
        <v>15229000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15229000</v>
      </c>
      <c r="D24" s="95"/>
      <c r="E24" s="95">
        <f t="shared" si="8"/>
        <v>15229000</v>
      </c>
      <c r="F24" s="96">
        <f t="shared" ref="F24:O24" si="15">SUM(F18:F23)</f>
        <v>15229000</v>
      </c>
      <c r="G24" s="97">
        <f t="shared" si="15"/>
        <v>15229000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1144000</v>
      </c>
      <c r="C32" s="92">
        <v>0</v>
      </c>
      <c r="D32" s="92"/>
      <c r="E32" s="92">
        <f>$B32      +$C32      +$D32</f>
        <v>1144000</v>
      </c>
      <c r="F32" s="93">
        <v>1144000</v>
      </c>
      <c r="G32" s="94">
        <v>1144000</v>
      </c>
      <c r="H32" s="93"/>
      <c r="I32" s="94"/>
      <c r="J32" s="93">
        <v>802000</v>
      </c>
      <c r="K32" s="94"/>
      <c r="L32" s="93">
        <v>339000</v>
      </c>
      <c r="M32" s="94"/>
      <c r="N32" s="93"/>
      <c r="O32" s="94"/>
      <c r="P32" s="93">
        <f>$H32      +$J32      +$L32      +$N32</f>
        <v>1141000</v>
      </c>
      <c r="Q32" s="94">
        <f>$I32      +$K32      +$M32      +$O32</f>
        <v>0</v>
      </c>
      <c r="R32" s="48">
        <f>IF(($J32      =0),0,((($L32      -$J32      )/$J32      )*100))</f>
        <v>-57.730673316708227</v>
      </c>
      <c r="S32" s="49">
        <f>IF(($K32      =0),0,((($M32      -$K32      )/$K32      )*100))</f>
        <v>0</v>
      </c>
      <c r="T32" s="48">
        <f>IF(($E32      =0),0,(($P32      /$E32      )*100))</f>
        <v>99.73776223776224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1144000</v>
      </c>
      <c r="C33" s="95">
        <f>C32</f>
        <v>0</v>
      </c>
      <c r="D33" s="95"/>
      <c r="E33" s="95">
        <f>$B33      +$C33      +$D33</f>
        <v>1144000</v>
      </c>
      <c r="F33" s="96">
        <f t="shared" ref="F33:O33" si="17">F32</f>
        <v>1144000</v>
      </c>
      <c r="G33" s="97">
        <f t="shared" si="17"/>
        <v>1144000</v>
      </c>
      <c r="H33" s="96">
        <f t="shared" si="17"/>
        <v>0</v>
      </c>
      <c r="I33" s="97">
        <f t="shared" si="17"/>
        <v>0</v>
      </c>
      <c r="J33" s="96">
        <f t="shared" si="17"/>
        <v>802000</v>
      </c>
      <c r="K33" s="97">
        <f t="shared" si="17"/>
        <v>0</v>
      </c>
      <c r="L33" s="96">
        <f t="shared" si="17"/>
        <v>339000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1141000</v>
      </c>
      <c r="Q33" s="97">
        <f>$I33      +$K33      +$M33      +$O33</f>
        <v>0</v>
      </c>
      <c r="R33" s="52">
        <f>IF(($J33      =0),0,((($L33      -$J33      )/$J33      )*100))</f>
        <v>-57.730673316708227</v>
      </c>
      <c r="S33" s="53">
        <f>IF(($K33      =0),0,((($M33      -$K33      )/$K33      )*100))</f>
        <v>0</v>
      </c>
      <c r="T33" s="52">
        <f>IF($E33   =0,0,($P33   /$E33   )*100)</f>
        <v>99.73776223776224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0</v>
      </c>
      <c r="D35" s="92"/>
      <c r="E35" s="92">
        <f t="shared" ref="E35:E40" si="18">$B35      +$C35      +$D35</f>
        <v>15000000</v>
      </c>
      <c r="F35" s="93">
        <v>15000000</v>
      </c>
      <c r="G35" s="94">
        <v>15000000</v>
      </c>
      <c r="H35" s="93">
        <v>4958000</v>
      </c>
      <c r="I35" s="94">
        <v>4958535</v>
      </c>
      <c r="J35" s="93"/>
      <c r="K35" s="94"/>
      <c r="L35" s="93">
        <v>5042000</v>
      </c>
      <c r="M35" s="94">
        <v>5041465</v>
      </c>
      <c r="N35" s="93"/>
      <c r="O35" s="94"/>
      <c r="P35" s="93">
        <f t="shared" ref="P35:P40" si="19">$H35      +$J35      +$L35      +$N35</f>
        <v>10000000</v>
      </c>
      <c r="Q35" s="94">
        <f t="shared" ref="Q35:Q40" si="20">$I35      +$K35      +$M35      +$O35</f>
        <v>10000000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66.666666666666657</v>
      </c>
      <c r="U35" s="50">
        <f t="shared" ref="U35:U39" si="24">IF(($E35      =0),0,(($Q35      /$E35      )*100))</f>
        <v>66.666666666666657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2059000</v>
      </c>
      <c r="C36" s="92">
        <v>0</v>
      </c>
      <c r="D36" s="92"/>
      <c r="E36" s="92">
        <f t="shared" si="18"/>
        <v>2059000</v>
      </c>
      <c r="F36" s="93">
        <v>2059000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17059000</v>
      </c>
      <c r="C40" s="95">
        <f>SUM(C35:C39)</f>
        <v>0</v>
      </c>
      <c r="D40" s="95"/>
      <c r="E40" s="95">
        <f t="shared" si="18"/>
        <v>17059000</v>
      </c>
      <c r="F40" s="96">
        <f t="shared" ref="F40:O40" si="25">SUM(F35:F39)</f>
        <v>17059000</v>
      </c>
      <c r="G40" s="97">
        <f t="shared" si="25"/>
        <v>15000000</v>
      </c>
      <c r="H40" s="96">
        <f t="shared" si="25"/>
        <v>4958000</v>
      </c>
      <c r="I40" s="97">
        <f t="shared" si="25"/>
        <v>4958535</v>
      </c>
      <c r="J40" s="96">
        <f t="shared" si="25"/>
        <v>0</v>
      </c>
      <c r="K40" s="97">
        <f t="shared" si="25"/>
        <v>0</v>
      </c>
      <c r="L40" s="96">
        <f t="shared" si="25"/>
        <v>5042000</v>
      </c>
      <c r="M40" s="97">
        <f t="shared" si="25"/>
        <v>5041465</v>
      </c>
      <c r="N40" s="96">
        <f t="shared" si="25"/>
        <v>0</v>
      </c>
      <c r="O40" s="97">
        <f t="shared" si="25"/>
        <v>0</v>
      </c>
      <c r="P40" s="96">
        <f t="shared" si="19"/>
        <v>10000000</v>
      </c>
      <c r="Q40" s="97">
        <f t="shared" si="20"/>
        <v>10000000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66.666666666666657</v>
      </c>
      <c r="U40" s="54">
        <f>IF((+$E35+$E38) =0,0,(Q40   /(+$E35+$E38) )*100)</f>
        <v>66.666666666666657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30000000</v>
      </c>
      <c r="C44" s="92">
        <v>-2000000</v>
      </c>
      <c r="D44" s="92"/>
      <c r="E44" s="92">
        <f t="shared" si="26"/>
        <v>28000000</v>
      </c>
      <c r="F44" s="93">
        <v>28000000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20000000</v>
      </c>
      <c r="C51" s="92">
        <v>0</v>
      </c>
      <c r="D51" s="92"/>
      <c r="E51" s="92">
        <f t="shared" si="26"/>
        <v>20000000</v>
      </c>
      <c r="F51" s="93">
        <v>20000000</v>
      </c>
      <c r="G51" s="94">
        <v>20000000</v>
      </c>
      <c r="H51" s="93">
        <v>1032000</v>
      </c>
      <c r="I51" s="94"/>
      <c r="J51" s="93">
        <v>3281000</v>
      </c>
      <c r="K51" s="94">
        <v>5161870</v>
      </c>
      <c r="L51" s="93">
        <v>783000</v>
      </c>
      <c r="M51" s="94">
        <v>-473581</v>
      </c>
      <c r="N51" s="93"/>
      <c r="O51" s="94"/>
      <c r="P51" s="93">
        <f t="shared" si="27"/>
        <v>5096000</v>
      </c>
      <c r="Q51" s="94">
        <f t="shared" si="28"/>
        <v>4688289</v>
      </c>
      <c r="R51" s="48">
        <f t="shared" si="29"/>
        <v>-76.135324596159705</v>
      </c>
      <c r="S51" s="49">
        <f t="shared" si="30"/>
        <v>-109.17460145257436</v>
      </c>
      <c r="T51" s="48">
        <f t="shared" si="31"/>
        <v>25.480000000000004</v>
      </c>
      <c r="U51" s="50">
        <f t="shared" si="32"/>
        <v>23.441444999999998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158233000</v>
      </c>
      <c r="D52" s="92"/>
      <c r="E52" s="92">
        <f t="shared" si="26"/>
        <v>158233000</v>
      </c>
      <c r="F52" s="93">
        <v>158233000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50000000</v>
      </c>
      <c r="C53" s="95">
        <f>SUM(C42:C52)</f>
        <v>156233000</v>
      </c>
      <c r="D53" s="95"/>
      <c r="E53" s="95">
        <f t="shared" si="26"/>
        <v>206233000</v>
      </c>
      <c r="F53" s="96">
        <f t="shared" ref="F53:O53" si="33">SUM(F42:F52)</f>
        <v>206233000</v>
      </c>
      <c r="G53" s="97">
        <f t="shared" si="33"/>
        <v>20000000</v>
      </c>
      <c r="H53" s="96">
        <f t="shared" si="33"/>
        <v>1032000</v>
      </c>
      <c r="I53" s="97">
        <f t="shared" si="33"/>
        <v>0</v>
      </c>
      <c r="J53" s="96">
        <f t="shared" si="33"/>
        <v>3281000</v>
      </c>
      <c r="K53" s="97">
        <f t="shared" si="33"/>
        <v>5161870</v>
      </c>
      <c r="L53" s="96">
        <f t="shared" si="33"/>
        <v>783000</v>
      </c>
      <c r="M53" s="97">
        <f t="shared" si="33"/>
        <v>-473581</v>
      </c>
      <c r="N53" s="96">
        <f t="shared" si="33"/>
        <v>0</v>
      </c>
      <c r="O53" s="97">
        <f t="shared" si="33"/>
        <v>0</v>
      </c>
      <c r="P53" s="96">
        <f t="shared" si="27"/>
        <v>5096000</v>
      </c>
      <c r="Q53" s="97">
        <f t="shared" si="28"/>
        <v>4688289</v>
      </c>
      <c r="R53" s="52">
        <f t="shared" si="29"/>
        <v>-76.135324596159705</v>
      </c>
      <c r="S53" s="53">
        <f t="shared" si="30"/>
        <v>-109.17460145257436</v>
      </c>
      <c r="T53" s="52">
        <f>IF((+$E43+$E45+$E47+$E48+$E51) =0,0,(P53   /(+$E43+$E45+$E47+$E48+$E51) )*100)</f>
        <v>25.480000000000004</v>
      </c>
      <c r="U53" s="54">
        <f>IF((+$E43+$E45+$E47+$E48+$E51) =0,0,(Q53   /(+$E43+$E45+$E47+$E48+$E51) )*100)</f>
        <v>23.441444999999998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70853000</v>
      </c>
      <c r="C67" s="104">
        <f>SUM(C9:C15,C18:C23,C26:C29,C32,C35:C39,C42:C52,C55:C58,C61:C65)</f>
        <v>171462000</v>
      </c>
      <c r="D67" s="104"/>
      <c r="E67" s="104">
        <f t="shared" si="35"/>
        <v>242315000</v>
      </c>
      <c r="F67" s="105">
        <f t="shared" ref="F67:O67" si="43">SUM(F9:F15,F18:F23,F26:F29,F32,F35:F39,F42:F52,F55:F58,F61:F65)</f>
        <v>242315000</v>
      </c>
      <c r="G67" s="106">
        <f t="shared" si="43"/>
        <v>54023000</v>
      </c>
      <c r="H67" s="105">
        <f t="shared" si="43"/>
        <v>5990000</v>
      </c>
      <c r="I67" s="106">
        <f t="shared" si="43"/>
        <v>5073022</v>
      </c>
      <c r="J67" s="105">
        <f t="shared" si="43"/>
        <v>4606000</v>
      </c>
      <c r="K67" s="106">
        <f t="shared" si="43"/>
        <v>5586064</v>
      </c>
      <c r="L67" s="105">
        <f t="shared" si="43"/>
        <v>7386000</v>
      </c>
      <c r="M67" s="106">
        <f t="shared" si="43"/>
        <v>5700655</v>
      </c>
      <c r="N67" s="105">
        <f t="shared" si="43"/>
        <v>0</v>
      </c>
      <c r="O67" s="106">
        <f t="shared" si="43"/>
        <v>0</v>
      </c>
      <c r="P67" s="105">
        <f t="shared" si="36"/>
        <v>17982000</v>
      </c>
      <c r="Q67" s="106">
        <f t="shared" si="37"/>
        <v>16359741</v>
      </c>
      <c r="R67" s="61">
        <f t="shared" si="38"/>
        <v>60.356057316543641</v>
      </c>
      <c r="S67" s="62">
        <f t="shared" si="39"/>
        <v>2.051372844994257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33.285822705144106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30.282918386613112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28663000</v>
      </c>
      <c r="C69" s="92">
        <v>0</v>
      </c>
      <c r="D69" s="92"/>
      <c r="E69" s="92">
        <f>$B69      +$C69      +$D69</f>
        <v>28663000</v>
      </c>
      <c r="F69" s="93">
        <v>28663000</v>
      </c>
      <c r="G69" s="94">
        <v>28663000</v>
      </c>
      <c r="H69" s="93">
        <v>11687000</v>
      </c>
      <c r="I69" s="94">
        <v>12719454</v>
      </c>
      <c r="J69" s="93">
        <v>5111000</v>
      </c>
      <c r="K69" s="94">
        <v>4472133</v>
      </c>
      <c r="L69" s="93">
        <v>6481000</v>
      </c>
      <c r="M69" s="94">
        <v>4331678</v>
      </c>
      <c r="N69" s="93"/>
      <c r="O69" s="94"/>
      <c r="P69" s="93">
        <f>$H69      +$J69      +$L69      +$N69</f>
        <v>23279000</v>
      </c>
      <c r="Q69" s="94">
        <f>$I69      +$K69      +$M69      +$O69</f>
        <v>21523265</v>
      </c>
      <c r="R69" s="48">
        <f>IF(($J69      =0),0,((($L69      -$J69      )/$J69      )*100))</f>
        <v>26.804930541968304</v>
      </c>
      <c r="S69" s="49">
        <f>IF(($K69      =0),0,((($M69      -$K69      )/$K69      )*100))</f>
        <v>-3.1406713530210304</v>
      </c>
      <c r="T69" s="48">
        <f>IF(($E69      =0),0,(($P69      /$E69      )*100))</f>
        <v>81.216202072358087</v>
      </c>
      <c r="U69" s="50">
        <f>IF(($E69      =0),0,(($Q69      /$E69      )*100))</f>
        <v>75.090761609043028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28663000</v>
      </c>
      <c r="C70" s="101">
        <f>C69</f>
        <v>0</v>
      </c>
      <c r="D70" s="101"/>
      <c r="E70" s="101">
        <f>$B70      +$C70      +$D70</f>
        <v>28663000</v>
      </c>
      <c r="F70" s="102">
        <f t="shared" ref="F70:O70" si="44">F69</f>
        <v>28663000</v>
      </c>
      <c r="G70" s="103">
        <f t="shared" si="44"/>
        <v>28663000</v>
      </c>
      <c r="H70" s="102">
        <f t="shared" si="44"/>
        <v>11687000</v>
      </c>
      <c r="I70" s="103">
        <f t="shared" si="44"/>
        <v>12719454</v>
      </c>
      <c r="J70" s="102">
        <f t="shared" si="44"/>
        <v>5111000</v>
      </c>
      <c r="K70" s="103">
        <f t="shared" si="44"/>
        <v>4472133</v>
      </c>
      <c r="L70" s="102">
        <f t="shared" si="44"/>
        <v>6481000</v>
      </c>
      <c r="M70" s="103">
        <f t="shared" si="44"/>
        <v>4331678</v>
      </c>
      <c r="N70" s="102">
        <f t="shared" si="44"/>
        <v>0</v>
      </c>
      <c r="O70" s="103">
        <f t="shared" si="44"/>
        <v>0</v>
      </c>
      <c r="P70" s="102">
        <f>$H70      +$J70      +$L70      +$N70</f>
        <v>23279000</v>
      </c>
      <c r="Q70" s="103">
        <f>$I70      +$K70      +$M70      +$O70</f>
        <v>21523265</v>
      </c>
      <c r="R70" s="57">
        <f>IF(($J70      =0),0,((($L70      -$J70      )/$J70      )*100))</f>
        <v>26.804930541968304</v>
      </c>
      <c r="S70" s="58">
        <f>IF(($K70      =0),0,((($M70      -$K70      )/$K70      )*100))</f>
        <v>-3.1406713530210304</v>
      </c>
      <c r="T70" s="57">
        <f>IF($E70   =0,0,($P70   /$E70   )*100)</f>
        <v>81.216202072358087</v>
      </c>
      <c r="U70" s="59">
        <f>IF($E70   =0,0,($Q70   /$E70 )*100)</f>
        <v>75.090761609043028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28663000</v>
      </c>
      <c r="C71" s="104">
        <f>C69</f>
        <v>0</v>
      </c>
      <c r="D71" s="104"/>
      <c r="E71" s="104">
        <f>$B71      +$C71      +$D71</f>
        <v>28663000</v>
      </c>
      <c r="F71" s="105">
        <f t="shared" ref="F71:O71" si="45">F69</f>
        <v>28663000</v>
      </c>
      <c r="G71" s="106">
        <f t="shared" si="45"/>
        <v>28663000</v>
      </c>
      <c r="H71" s="105">
        <f t="shared" si="45"/>
        <v>11687000</v>
      </c>
      <c r="I71" s="106">
        <f t="shared" si="45"/>
        <v>12719454</v>
      </c>
      <c r="J71" s="105">
        <f t="shared" si="45"/>
        <v>5111000</v>
      </c>
      <c r="K71" s="106">
        <f t="shared" si="45"/>
        <v>4472133</v>
      </c>
      <c r="L71" s="105">
        <f t="shared" si="45"/>
        <v>6481000</v>
      </c>
      <c r="M71" s="106">
        <f t="shared" si="45"/>
        <v>4331678</v>
      </c>
      <c r="N71" s="105">
        <f t="shared" si="45"/>
        <v>0</v>
      </c>
      <c r="O71" s="106">
        <f t="shared" si="45"/>
        <v>0</v>
      </c>
      <c r="P71" s="105">
        <f>$H71      +$J71      +$L71      +$N71</f>
        <v>23279000</v>
      </c>
      <c r="Q71" s="106">
        <f>$I71      +$K71      +$M71      +$O71</f>
        <v>21523265</v>
      </c>
      <c r="R71" s="61">
        <f>IF(($J71      =0),0,((($L71      -$J71      )/$J71      )*100))</f>
        <v>26.804930541968304</v>
      </c>
      <c r="S71" s="62">
        <f>IF(($K71      =0),0,((($M71      -$K71      )/$K71      )*100))</f>
        <v>-3.1406713530210304</v>
      </c>
      <c r="T71" s="61">
        <f>IF($E71   =0,0,($P71   /$E71   )*100)</f>
        <v>81.216202072358087</v>
      </c>
      <c r="U71" s="65">
        <f>IF($E71   =0,0,($Q71   /$E71   )*100)</f>
        <v>75.090761609043028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99516000</v>
      </c>
      <c r="C72" s="104">
        <f>SUM(C9:C15,C18:C23,C26:C29,C32,C35:C39,C42:C52,C55:C58,C61:C65,C69)</f>
        <v>171462000</v>
      </c>
      <c r="D72" s="104"/>
      <c r="E72" s="104">
        <f>$B72      +$C72      +$D72</f>
        <v>270978000</v>
      </c>
      <c r="F72" s="105">
        <f t="shared" ref="F72:O72" si="46">SUM(F9:F15,F18:F23,F26:F29,F32,F35:F39,F42:F52,F55:F58,F61:F65,F69)</f>
        <v>270978000</v>
      </c>
      <c r="G72" s="106">
        <f t="shared" si="46"/>
        <v>82686000</v>
      </c>
      <c r="H72" s="105">
        <f t="shared" si="46"/>
        <v>17677000</v>
      </c>
      <c r="I72" s="106">
        <f t="shared" si="46"/>
        <v>17792476</v>
      </c>
      <c r="J72" s="105">
        <f t="shared" si="46"/>
        <v>9717000</v>
      </c>
      <c r="K72" s="106">
        <f t="shared" si="46"/>
        <v>10058197</v>
      </c>
      <c r="L72" s="105">
        <f t="shared" si="46"/>
        <v>13867000</v>
      </c>
      <c r="M72" s="106">
        <f t="shared" si="46"/>
        <v>10032333</v>
      </c>
      <c r="N72" s="105">
        <f t="shared" si="46"/>
        <v>0</v>
      </c>
      <c r="O72" s="106">
        <f t="shared" si="46"/>
        <v>0</v>
      </c>
      <c r="P72" s="105">
        <f>$H72      +$J72      +$L72      +$N72</f>
        <v>41261000</v>
      </c>
      <c r="Q72" s="106">
        <f>$I72      +$K72      +$M72      +$O72</f>
        <v>37883006</v>
      </c>
      <c r="R72" s="61">
        <f>IF(($J72      =0),0,((($L72      -$J72      )/$J72      )*100))</f>
        <v>42.70865493465061</v>
      </c>
      <c r="S72" s="62">
        <f>IF(($K72      =0),0,((($M72      -$K72      )/$K72      )*100))</f>
        <v>-0.25714350196163388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49.900829644679874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45.815502019688942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7lIU+11Y+p62ksZNve9VbTVKdnXvqqp3Sx4AEeELaKWeB872iL1cf1RMKTMDZb9M6kkU8tbV3tZhFSzt5oSPA==" saltValue="GrYAo4zsI0ylvIRx01oMV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1164000</v>
      </c>
      <c r="I10" s="94"/>
      <c r="J10" s="93">
        <v>685000</v>
      </c>
      <c r="K10" s="94"/>
      <c r="L10" s="93"/>
      <c r="M10" s="94"/>
      <c r="N10" s="93"/>
      <c r="O10" s="94"/>
      <c r="P10" s="93">
        <f t="shared" ref="P10:P16" si="1">$H10      +$J10      +$L10      +$N10</f>
        <v>1849000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-100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61.633333333333326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1164000</v>
      </c>
      <c r="I16" s="97">
        <f t="shared" si="7"/>
        <v>0</v>
      </c>
      <c r="J16" s="96">
        <f t="shared" si="7"/>
        <v>685000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1849000</v>
      </c>
      <c r="Q16" s="97">
        <f t="shared" si="2"/>
        <v>0</v>
      </c>
      <c r="R16" s="52">
        <f t="shared" si="3"/>
        <v>-100</v>
      </c>
      <c r="S16" s="53">
        <f t="shared" si="4"/>
        <v>0</v>
      </c>
      <c r="T16" s="52">
        <f>IF((SUM($E9:$E13)+$E15)=0,0,(P16/(SUM($E9:$E13)+$E15)*100))</f>
        <v>61.633333333333326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7580000</v>
      </c>
      <c r="D20" s="92"/>
      <c r="E20" s="92">
        <f t="shared" si="8"/>
        <v>7580000</v>
      </c>
      <c r="F20" s="93">
        <v>7580000</v>
      </c>
      <c r="G20" s="94">
        <v>7580000</v>
      </c>
      <c r="H20" s="93"/>
      <c r="I20" s="94"/>
      <c r="J20" s="93"/>
      <c r="K20" s="94"/>
      <c r="L20" s="93">
        <v>3245000</v>
      </c>
      <c r="M20" s="94"/>
      <c r="N20" s="93"/>
      <c r="O20" s="94"/>
      <c r="P20" s="93">
        <f t="shared" si="9"/>
        <v>3245000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42.810026385224276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7580000</v>
      </c>
      <c r="D24" s="95"/>
      <c r="E24" s="95">
        <f t="shared" si="8"/>
        <v>7580000</v>
      </c>
      <c r="F24" s="96">
        <f t="shared" ref="F24:O24" si="15">SUM(F18:F23)</f>
        <v>7580000</v>
      </c>
      <c r="G24" s="97">
        <f t="shared" si="15"/>
        <v>7580000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3245000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3245000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42.810026385224276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1237000</v>
      </c>
      <c r="C32" s="92">
        <v>0</v>
      </c>
      <c r="D32" s="92"/>
      <c r="E32" s="92">
        <f>$B32      +$C32      +$D32</f>
        <v>1237000</v>
      </c>
      <c r="F32" s="93">
        <v>1237000</v>
      </c>
      <c r="G32" s="94">
        <v>1237000</v>
      </c>
      <c r="H32" s="93">
        <v>122000</v>
      </c>
      <c r="I32" s="94"/>
      <c r="J32" s="93">
        <v>426000</v>
      </c>
      <c r="K32" s="94"/>
      <c r="L32" s="93">
        <v>295000</v>
      </c>
      <c r="M32" s="94"/>
      <c r="N32" s="93"/>
      <c r="O32" s="94"/>
      <c r="P32" s="93">
        <f>$H32      +$J32      +$L32      +$N32</f>
        <v>843000</v>
      </c>
      <c r="Q32" s="94">
        <f>$I32      +$K32      +$M32      +$O32</f>
        <v>0</v>
      </c>
      <c r="R32" s="48">
        <f>IF(($J32      =0),0,((($L32      -$J32      )/$J32      )*100))</f>
        <v>-30.751173708920188</v>
      </c>
      <c r="S32" s="49">
        <f>IF(($K32      =0),0,((($M32      -$K32      )/$K32      )*100))</f>
        <v>0</v>
      </c>
      <c r="T32" s="48">
        <f>IF(($E32      =0),0,(($P32      /$E32      )*100))</f>
        <v>68.148746968472111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1237000</v>
      </c>
      <c r="C33" s="95">
        <f>C32</f>
        <v>0</v>
      </c>
      <c r="D33" s="95"/>
      <c r="E33" s="95">
        <f>$B33      +$C33      +$D33</f>
        <v>1237000</v>
      </c>
      <c r="F33" s="96">
        <f t="shared" ref="F33:O33" si="17">F32</f>
        <v>1237000</v>
      </c>
      <c r="G33" s="97">
        <f t="shared" si="17"/>
        <v>1237000</v>
      </c>
      <c r="H33" s="96">
        <f t="shared" si="17"/>
        <v>122000</v>
      </c>
      <c r="I33" s="97">
        <f t="shared" si="17"/>
        <v>0</v>
      </c>
      <c r="J33" s="96">
        <f t="shared" si="17"/>
        <v>426000</v>
      </c>
      <c r="K33" s="97">
        <f t="shared" si="17"/>
        <v>0</v>
      </c>
      <c r="L33" s="96">
        <f t="shared" si="17"/>
        <v>295000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843000</v>
      </c>
      <c r="Q33" s="97">
        <f>$I33      +$K33      +$M33      +$O33</f>
        <v>0</v>
      </c>
      <c r="R33" s="52">
        <f>IF(($J33      =0),0,((($L33      -$J33      )/$J33      )*100))</f>
        <v>-30.751173708920188</v>
      </c>
      <c r="S33" s="53">
        <f>IF(($K33      =0),0,((($M33      -$K33      )/$K33      )*100))</f>
        <v>0</v>
      </c>
      <c r="T33" s="52">
        <f>IF($E33   =0,0,($P33   /$E33   )*100)</f>
        <v>68.148746968472111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18000000</v>
      </c>
      <c r="C35" s="92">
        <v>-1500000</v>
      </c>
      <c r="D35" s="92"/>
      <c r="E35" s="92">
        <f t="shared" ref="E35:E40" si="18">$B35      +$C35      +$D35</f>
        <v>16500000</v>
      </c>
      <c r="F35" s="93">
        <v>16500000</v>
      </c>
      <c r="G35" s="94">
        <v>16500000</v>
      </c>
      <c r="H35" s="93">
        <v>3735000</v>
      </c>
      <c r="I35" s="94"/>
      <c r="J35" s="93">
        <v>6119000</v>
      </c>
      <c r="K35" s="94"/>
      <c r="L35" s="93">
        <v>2129000</v>
      </c>
      <c r="M35" s="94">
        <v>3503349</v>
      </c>
      <c r="N35" s="93"/>
      <c r="O35" s="94"/>
      <c r="P35" s="93">
        <f t="shared" ref="P35:P40" si="19">$H35      +$J35      +$L35      +$N35</f>
        <v>11983000</v>
      </c>
      <c r="Q35" s="94">
        <f t="shared" ref="Q35:Q40" si="20">$I35      +$K35      +$M35      +$O35</f>
        <v>3503349</v>
      </c>
      <c r="R35" s="48">
        <f t="shared" ref="R35:R40" si="21">IF(($J35      =0),0,((($L35      -$J35      )/$J35      )*100))</f>
        <v>-65.206733126327833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72.624242424242425</v>
      </c>
      <c r="U35" s="50">
        <f t="shared" ref="U35:U39" si="24">IF(($E35      =0),0,(($Q35      /$E35      )*100))</f>
        <v>21.232418181818183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5730000</v>
      </c>
      <c r="C36" s="92">
        <v>0</v>
      </c>
      <c r="D36" s="92"/>
      <c r="E36" s="92">
        <f t="shared" si="18"/>
        <v>5730000</v>
      </c>
      <c r="F36" s="93">
        <v>5730000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3000000</v>
      </c>
      <c r="H38" s="93">
        <v>520000</v>
      </c>
      <c r="I38" s="94"/>
      <c r="J38" s="93"/>
      <c r="K38" s="94"/>
      <c r="L38" s="93">
        <v>1435000</v>
      </c>
      <c r="M38" s="94"/>
      <c r="N38" s="93"/>
      <c r="O38" s="94"/>
      <c r="P38" s="93">
        <f t="shared" si="19"/>
        <v>1955000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65.166666666666657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26730000</v>
      </c>
      <c r="C40" s="95">
        <f>SUM(C35:C39)</f>
        <v>-1500000</v>
      </c>
      <c r="D40" s="95"/>
      <c r="E40" s="95">
        <f t="shared" si="18"/>
        <v>25230000</v>
      </c>
      <c r="F40" s="96">
        <f t="shared" ref="F40:O40" si="25">SUM(F35:F39)</f>
        <v>25230000</v>
      </c>
      <c r="G40" s="97">
        <f t="shared" si="25"/>
        <v>19500000</v>
      </c>
      <c r="H40" s="96">
        <f t="shared" si="25"/>
        <v>4255000</v>
      </c>
      <c r="I40" s="97">
        <f t="shared" si="25"/>
        <v>0</v>
      </c>
      <c r="J40" s="96">
        <f t="shared" si="25"/>
        <v>6119000</v>
      </c>
      <c r="K40" s="97">
        <f t="shared" si="25"/>
        <v>0</v>
      </c>
      <c r="L40" s="96">
        <f t="shared" si="25"/>
        <v>3564000</v>
      </c>
      <c r="M40" s="97">
        <f t="shared" si="25"/>
        <v>3503349</v>
      </c>
      <c r="N40" s="96">
        <f t="shared" si="25"/>
        <v>0</v>
      </c>
      <c r="O40" s="97">
        <f t="shared" si="25"/>
        <v>0</v>
      </c>
      <c r="P40" s="96">
        <f t="shared" si="19"/>
        <v>13938000</v>
      </c>
      <c r="Q40" s="97">
        <f t="shared" si="20"/>
        <v>3503349</v>
      </c>
      <c r="R40" s="52">
        <f t="shared" si="21"/>
        <v>-41.755188756332736</v>
      </c>
      <c r="S40" s="53">
        <f t="shared" si="22"/>
        <v>0</v>
      </c>
      <c r="T40" s="52">
        <f>IF((+$E35+$E38) =0,0,(P40   /(+$E35+$E38) )*100)</f>
        <v>71.476923076923086</v>
      </c>
      <c r="U40" s="54">
        <f>IF((+$E35+$E38) =0,0,(Q40   /(+$E35+$E38) )*100)</f>
        <v>17.965892307692307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4500000</v>
      </c>
      <c r="C44" s="92">
        <v>-3000000</v>
      </c>
      <c r="D44" s="92"/>
      <c r="E44" s="92">
        <f t="shared" si="26"/>
        <v>1500000</v>
      </c>
      <c r="F44" s="93">
        <v>1500000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15000000</v>
      </c>
      <c r="C51" s="92">
        <v>0</v>
      </c>
      <c r="D51" s="92"/>
      <c r="E51" s="92">
        <f t="shared" si="26"/>
        <v>15000000</v>
      </c>
      <c r="F51" s="93">
        <v>15000000</v>
      </c>
      <c r="G51" s="94">
        <v>15000000</v>
      </c>
      <c r="H51" s="93">
        <v>1547000</v>
      </c>
      <c r="I51" s="94"/>
      <c r="J51" s="93"/>
      <c r="K51" s="94"/>
      <c r="L51" s="93">
        <v>3503000</v>
      </c>
      <c r="M51" s="94"/>
      <c r="N51" s="93"/>
      <c r="O51" s="94"/>
      <c r="P51" s="93">
        <f t="shared" si="27"/>
        <v>5050000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33.666666666666664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19500000</v>
      </c>
      <c r="C53" s="95">
        <f>SUM(C42:C52)</f>
        <v>-3000000</v>
      </c>
      <c r="D53" s="95"/>
      <c r="E53" s="95">
        <f t="shared" si="26"/>
        <v>16500000</v>
      </c>
      <c r="F53" s="96">
        <f t="shared" ref="F53:O53" si="33">SUM(F42:F52)</f>
        <v>16500000</v>
      </c>
      <c r="G53" s="97">
        <f t="shared" si="33"/>
        <v>15000000</v>
      </c>
      <c r="H53" s="96">
        <f t="shared" si="33"/>
        <v>1547000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3503000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5050000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33.666666666666664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50467000</v>
      </c>
      <c r="C67" s="104">
        <f>SUM(C9:C15,C18:C23,C26:C29,C32,C35:C39,C42:C52,C55:C58,C61:C65)</f>
        <v>3080000</v>
      </c>
      <c r="D67" s="104"/>
      <c r="E67" s="104">
        <f t="shared" si="35"/>
        <v>53547000</v>
      </c>
      <c r="F67" s="105">
        <f t="shared" ref="F67:O67" si="43">SUM(F9:F15,F18:F23,F26:F29,F32,F35:F39,F42:F52,F55:F58,F61:F65)</f>
        <v>53547000</v>
      </c>
      <c r="G67" s="106">
        <f t="shared" si="43"/>
        <v>46317000</v>
      </c>
      <c r="H67" s="105">
        <f t="shared" si="43"/>
        <v>7088000</v>
      </c>
      <c r="I67" s="106">
        <f t="shared" si="43"/>
        <v>0</v>
      </c>
      <c r="J67" s="105">
        <f t="shared" si="43"/>
        <v>7230000</v>
      </c>
      <c r="K67" s="106">
        <f t="shared" si="43"/>
        <v>0</v>
      </c>
      <c r="L67" s="105">
        <f t="shared" si="43"/>
        <v>10607000</v>
      </c>
      <c r="M67" s="106">
        <f t="shared" si="43"/>
        <v>3503349</v>
      </c>
      <c r="N67" s="105">
        <f t="shared" si="43"/>
        <v>0</v>
      </c>
      <c r="O67" s="106">
        <f t="shared" si="43"/>
        <v>0</v>
      </c>
      <c r="P67" s="105">
        <f t="shared" si="36"/>
        <v>24925000</v>
      </c>
      <c r="Q67" s="106">
        <f t="shared" si="37"/>
        <v>3503349</v>
      </c>
      <c r="R67" s="61">
        <f t="shared" si="38"/>
        <v>46.708160442600274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53.813934408532504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7.5638512857050326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34876000</v>
      </c>
      <c r="C69" s="92">
        <v>0</v>
      </c>
      <c r="D69" s="92"/>
      <c r="E69" s="92">
        <f>$B69      +$C69      +$D69</f>
        <v>34876000</v>
      </c>
      <c r="F69" s="93">
        <v>34876000</v>
      </c>
      <c r="G69" s="94">
        <v>34876000</v>
      </c>
      <c r="H69" s="93">
        <v>5817000</v>
      </c>
      <c r="I69" s="94"/>
      <c r="J69" s="93">
        <v>10542000</v>
      </c>
      <c r="K69" s="94"/>
      <c r="L69" s="93">
        <v>6486000</v>
      </c>
      <c r="M69" s="94">
        <v>4624149</v>
      </c>
      <c r="N69" s="93"/>
      <c r="O69" s="94"/>
      <c r="P69" s="93">
        <f>$H69      +$J69      +$L69      +$N69</f>
        <v>22845000</v>
      </c>
      <c r="Q69" s="94">
        <f>$I69      +$K69      +$M69      +$O69</f>
        <v>4624149</v>
      </c>
      <c r="R69" s="48">
        <f>IF(($J69      =0),0,((($L69      -$J69      )/$J69      )*100))</f>
        <v>-38.474672737620949</v>
      </c>
      <c r="S69" s="49">
        <f>IF(($K69      =0),0,((($M69      -$K69      )/$K69      )*100))</f>
        <v>0</v>
      </c>
      <c r="T69" s="48">
        <f>IF(($E69      =0),0,(($P69      /$E69      )*100))</f>
        <v>65.503498107581152</v>
      </c>
      <c r="U69" s="50">
        <f>IF(($E69      =0),0,(($Q69      /$E69      )*100))</f>
        <v>13.258828420690447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34876000</v>
      </c>
      <c r="C70" s="101">
        <f>C69</f>
        <v>0</v>
      </c>
      <c r="D70" s="101"/>
      <c r="E70" s="101">
        <f>$B70      +$C70      +$D70</f>
        <v>34876000</v>
      </c>
      <c r="F70" s="102">
        <f t="shared" ref="F70:O70" si="44">F69</f>
        <v>34876000</v>
      </c>
      <c r="G70" s="103">
        <f t="shared" si="44"/>
        <v>34876000</v>
      </c>
      <c r="H70" s="102">
        <f t="shared" si="44"/>
        <v>5817000</v>
      </c>
      <c r="I70" s="103">
        <f t="shared" si="44"/>
        <v>0</v>
      </c>
      <c r="J70" s="102">
        <f t="shared" si="44"/>
        <v>10542000</v>
      </c>
      <c r="K70" s="103">
        <f t="shared" si="44"/>
        <v>0</v>
      </c>
      <c r="L70" s="102">
        <f t="shared" si="44"/>
        <v>6486000</v>
      </c>
      <c r="M70" s="103">
        <f t="shared" si="44"/>
        <v>4624149</v>
      </c>
      <c r="N70" s="102">
        <f t="shared" si="44"/>
        <v>0</v>
      </c>
      <c r="O70" s="103">
        <f t="shared" si="44"/>
        <v>0</v>
      </c>
      <c r="P70" s="102">
        <f>$H70      +$J70      +$L70      +$N70</f>
        <v>22845000</v>
      </c>
      <c r="Q70" s="103">
        <f>$I70      +$K70      +$M70      +$O70</f>
        <v>4624149</v>
      </c>
      <c r="R70" s="57">
        <f>IF(($J70      =0),0,((($L70      -$J70      )/$J70      )*100))</f>
        <v>-38.474672737620949</v>
      </c>
      <c r="S70" s="58">
        <f>IF(($K70      =0),0,((($M70      -$K70      )/$K70      )*100))</f>
        <v>0</v>
      </c>
      <c r="T70" s="57">
        <f>IF($E70   =0,0,($P70   /$E70   )*100)</f>
        <v>65.503498107581152</v>
      </c>
      <c r="U70" s="59">
        <f>IF($E70   =0,0,($Q70   /$E70 )*100)</f>
        <v>13.258828420690447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34876000</v>
      </c>
      <c r="C71" s="104">
        <f>C69</f>
        <v>0</v>
      </c>
      <c r="D71" s="104"/>
      <c r="E71" s="104">
        <f>$B71      +$C71      +$D71</f>
        <v>34876000</v>
      </c>
      <c r="F71" s="105">
        <f t="shared" ref="F71:O71" si="45">F69</f>
        <v>34876000</v>
      </c>
      <c r="G71" s="106">
        <f t="shared" si="45"/>
        <v>34876000</v>
      </c>
      <c r="H71" s="105">
        <f t="shared" si="45"/>
        <v>5817000</v>
      </c>
      <c r="I71" s="106">
        <f t="shared" si="45"/>
        <v>0</v>
      </c>
      <c r="J71" s="105">
        <f t="shared" si="45"/>
        <v>10542000</v>
      </c>
      <c r="K71" s="106">
        <f t="shared" si="45"/>
        <v>0</v>
      </c>
      <c r="L71" s="105">
        <f t="shared" si="45"/>
        <v>6486000</v>
      </c>
      <c r="M71" s="106">
        <f t="shared" si="45"/>
        <v>4624149</v>
      </c>
      <c r="N71" s="105">
        <f t="shared" si="45"/>
        <v>0</v>
      </c>
      <c r="O71" s="106">
        <f t="shared" si="45"/>
        <v>0</v>
      </c>
      <c r="P71" s="105">
        <f>$H71      +$J71      +$L71      +$N71</f>
        <v>22845000</v>
      </c>
      <c r="Q71" s="106">
        <f>$I71      +$K71      +$M71      +$O71</f>
        <v>4624149</v>
      </c>
      <c r="R71" s="61">
        <f>IF(($J71      =0),0,((($L71      -$J71      )/$J71      )*100))</f>
        <v>-38.474672737620949</v>
      </c>
      <c r="S71" s="62">
        <f>IF(($K71      =0),0,((($M71      -$K71      )/$K71      )*100))</f>
        <v>0</v>
      </c>
      <c r="T71" s="61">
        <f>IF($E71   =0,0,($P71   /$E71   )*100)</f>
        <v>65.503498107581152</v>
      </c>
      <c r="U71" s="65">
        <f>IF($E71   =0,0,($Q71   /$E71   )*100)</f>
        <v>13.258828420690447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85343000</v>
      </c>
      <c r="C72" s="104">
        <f>SUM(C9:C15,C18:C23,C26:C29,C32,C35:C39,C42:C52,C55:C58,C61:C65,C69)</f>
        <v>3080000</v>
      </c>
      <c r="D72" s="104"/>
      <c r="E72" s="104">
        <f>$B72      +$C72      +$D72</f>
        <v>88423000</v>
      </c>
      <c r="F72" s="105">
        <f t="shared" ref="F72:O72" si="46">SUM(F9:F15,F18:F23,F26:F29,F32,F35:F39,F42:F52,F55:F58,F61:F65,F69)</f>
        <v>88423000</v>
      </c>
      <c r="G72" s="106">
        <f t="shared" si="46"/>
        <v>81193000</v>
      </c>
      <c r="H72" s="105">
        <f t="shared" si="46"/>
        <v>12905000</v>
      </c>
      <c r="I72" s="106">
        <f t="shared" si="46"/>
        <v>0</v>
      </c>
      <c r="J72" s="105">
        <f t="shared" si="46"/>
        <v>17772000</v>
      </c>
      <c r="K72" s="106">
        <f t="shared" si="46"/>
        <v>0</v>
      </c>
      <c r="L72" s="105">
        <f t="shared" si="46"/>
        <v>17093000</v>
      </c>
      <c r="M72" s="106">
        <f t="shared" si="46"/>
        <v>8127498</v>
      </c>
      <c r="N72" s="105">
        <f t="shared" si="46"/>
        <v>0</v>
      </c>
      <c r="O72" s="106">
        <f t="shared" si="46"/>
        <v>0</v>
      </c>
      <c r="P72" s="105">
        <f>$H72      +$J72      +$L72      +$N72</f>
        <v>47770000</v>
      </c>
      <c r="Q72" s="106">
        <f>$I72      +$K72      +$M72      +$O72</f>
        <v>8127498</v>
      </c>
      <c r="R72" s="61">
        <f>IF(($J72      =0),0,((($L72      -$J72      )/$J72      )*100))</f>
        <v>-3.8206167004276392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58.835121254295316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10.01009692953826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J12IzZ8JqcDg9U8lcytPGlM5YpRHThph4WS0siD4XzCIbhEIR/medl886EXwWsQEILyY2Q29oHG+rJpxuDhLw==" saltValue="4zfwYJX2f7PFJIDiSVLDb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1720000</v>
      </c>
      <c r="C10" s="92">
        <v>0</v>
      </c>
      <c r="D10" s="92"/>
      <c r="E10" s="92">
        <f t="shared" ref="E10:E16" si="0">$B10      +$C10      +$D10</f>
        <v>1720000</v>
      </c>
      <c r="F10" s="93">
        <v>1720000</v>
      </c>
      <c r="G10" s="94">
        <v>1720000</v>
      </c>
      <c r="H10" s="93">
        <v>210000</v>
      </c>
      <c r="I10" s="94">
        <v>139604</v>
      </c>
      <c r="J10" s="93">
        <v>240000</v>
      </c>
      <c r="K10" s="94">
        <v>310400</v>
      </c>
      <c r="L10" s="93">
        <v>415000</v>
      </c>
      <c r="M10" s="94">
        <v>448920</v>
      </c>
      <c r="N10" s="93"/>
      <c r="O10" s="94"/>
      <c r="P10" s="93">
        <f t="shared" ref="P10:P16" si="1">$H10      +$J10      +$L10      +$N10</f>
        <v>865000</v>
      </c>
      <c r="Q10" s="94">
        <f t="shared" ref="Q10:Q16" si="2">$I10      +$K10      +$M10      +$O10</f>
        <v>898924</v>
      </c>
      <c r="R10" s="48">
        <f t="shared" ref="R10:R16" si="3">IF(($J10      =0),0,((($L10      -$J10      )/$J10      )*100))</f>
        <v>72.916666666666657</v>
      </c>
      <c r="S10" s="49">
        <f t="shared" ref="S10:S16" si="4">IF(($K10      =0),0,((($M10      -$K10      )/$K10      )*100))</f>
        <v>44.626288659793815</v>
      </c>
      <c r="T10" s="48">
        <f t="shared" ref="T10:T15" si="5">IF(($E10      =0),0,(($P10      /$E10      )*100))</f>
        <v>50.290697674418603</v>
      </c>
      <c r="U10" s="50">
        <f t="shared" ref="U10:U15" si="6">IF(($E10      =0),0,(($Q10      /$E10      )*100))</f>
        <v>52.263023255813955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1720000</v>
      </c>
      <c r="C16" s="95">
        <f>SUM(C9:C15)</f>
        <v>0</v>
      </c>
      <c r="D16" s="95"/>
      <c r="E16" s="95">
        <f t="shared" si="0"/>
        <v>1720000</v>
      </c>
      <c r="F16" s="96">
        <f t="shared" ref="F16:O16" si="7">SUM(F9:F15)</f>
        <v>1720000</v>
      </c>
      <c r="G16" s="97">
        <f t="shared" si="7"/>
        <v>1720000</v>
      </c>
      <c r="H16" s="96">
        <f t="shared" si="7"/>
        <v>210000</v>
      </c>
      <c r="I16" s="97">
        <f t="shared" si="7"/>
        <v>139604</v>
      </c>
      <c r="J16" s="96">
        <f t="shared" si="7"/>
        <v>240000</v>
      </c>
      <c r="K16" s="97">
        <f t="shared" si="7"/>
        <v>310400</v>
      </c>
      <c r="L16" s="96">
        <f t="shared" si="7"/>
        <v>415000</v>
      </c>
      <c r="M16" s="97">
        <f t="shared" si="7"/>
        <v>448920</v>
      </c>
      <c r="N16" s="96">
        <f t="shared" si="7"/>
        <v>0</v>
      </c>
      <c r="O16" s="97">
        <f t="shared" si="7"/>
        <v>0</v>
      </c>
      <c r="P16" s="96">
        <f t="shared" si="1"/>
        <v>865000</v>
      </c>
      <c r="Q16" s="97">
        <f t="shared" si="2"/>
        <v>898924</v>
      </c>
      <c r="R16" s="52">
        <f t="shared" si="3"/>
        <v>72.916666666666657</v>
      </c>
      <c r="S16" s="53">
        <f t="shared" si="4"/>
        <v>44.626288659793815</v>
      </c>
      <c r="T16" s="52">
        <f>IF((SUM($E9:$E13)+$E15)=0,0,(P16/(SUM($E9:$E13)+$E15)*100))</f>
        <v>50.290697674418603</v>
      </c>
      <c r="U16" s="54">
        <f>IF((SUM($E9:$E13)+$E15)=0,0,(Q16/(SUM($E9:$E13)+$E15)*100))</f>
        <v>52.263023255813955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12500000</v>
      </c>
      <c r="D20" s="92"/>
      <c r="E20" s="92">
        <f t="shared" si="8"/>
        <v>12500000</v>
      </c>
      <c r="F20" s="93">
        <v>12500000</v>
      </c>
      <c r="G20" s="94">
        <v>12500000</v>
      </c>
      <c r="H20" s="93"/>
      <c r="I20" s="94"/>
      <c r="J20" s="93"/>
      <c r="K20" s="94"/>
      <c r="L20" s="93"/>
      <c r="M20" s="94">
        <v>2884734</v>
      </c>
      <c r="N20" s="93"/>
      <c r="O20" s="94"/>
      <c r="P20" s="93">
        <f t="shared" si="9"/>
        <v>0</v>
      </c>
      <c r="Q20" s="94">
        <f t="shared" si="10"/>
        <v>2884734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23.077871999999999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12500000</v>
      </c>
      <c r="D24" s="95"/>
      <c r="E24" s="95">
        <f t="shared" si="8"/>
        <v>12500000</v>
      </c>
      <c r="F24" s="96">
        <f t="shared" ref="F24:O24" si="15">SUM(F18:F23)</f>
        <v>12500000</v>
      </c>
      <c r="G24" s="97">
        <f t="shared" si="15"/>
        <v>12500000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2884734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2884734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23.077871999999999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1423000</v>
      </c>
      <c r="C32" s="92">
        <v>0</v>
      </c>
      <c r="D32" s="92"/>
      <c r="E32" s="92">
        <f>$B32      +$C32      +$D32</f>
        <v>1423000</v>
      </c>
      <c r="F32" s="93">
        <v>1423000</v>
      </c>
      <c r="G32" s="94">
        <v>1423000</v>
      </c>
      <c r="H32" s="93">
        <v>221000</v>
      </c>
      <c r="I32" s="94">
        <v>679063</v>
      </c>
      <c r="J32" s="93">
        <v>516000</v>
      </c>
      <c r="K32" s="94">
        <v>44427</v>
      </c>
      <c r="L32" s="93">
        <v>394000</v>
      </c>
      <c r="M32" s="94">
        <v>393781</v>
      </c>
      <c r="N32" s="93"/>
      <c r="O32" s="94"/>
      <c r="P32" s="93">
        <f>$H32      +$J32      +$L32      +$N32</f>
        <v>1131000</v>
      </c>
      <c r="Q32" s="94">
        <f>$I32      +$K32      +$M32      +$O32</f>
        <v>1117271</v>
      </c>
      <c r="R32" s="48">
        <f>IF(($J32      =0),0,((($L32      -$J32      )/$J32      )*100))</f>
        <v>-23.643410852713178</v>
      </c>
      <c r="S32" s="49">
        <f>IF(($K32      =0),0,((($M32      -$K32      )/$K32      )*100))</f>
        <v>786.35514439417477</v>
      </c>
      <c r="T32" s="48">
        <f>IF(($E32      =0),0,(($P32      /$E32      )*100))</f>
        <v>79.479971890372454</v>
      </c>
      <c r="U32" s="50">
        <f>IF(($E32      =0),0,(($Q32      /$E32      )*100))</f>
        <v>78.515179198875614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1423000</v>
      </c>
      <c r="C33" s="95">
        <f>C32</f>
        <v>0</v>
      </c>
      <c r="D33" s="95"/>
      <c r="E33" s="95">
        <f>$B33      +$C33      +$D33</f>
        <v>1423000</v>
      </c>
      <c r="F33" s="96">
        <f t="shared" ref="F33:O33" si="17">F32</f>
        <v>1423000</v>
      </c>
      <c r="G33" s="97">
        <f t="shared" si="17"/>
        <v>1423000</v>
      </c>
      <c r="H33" s="96">
        <f t="shared" si="17"/>
        <v>221000</v>
      </c>
      <c r="I33" s="97">
        <f t="shared" si="17"/>
        <v>679063</v>
      </c>
      <c r="J33" s="96">
        <f t="shared" si="17"/>
        <v>516000</v>
      </c>
      <c r="K33" s="97">
        <f t="shared" si="17"/>
        <v>44427</v>
      </c>
      <c r="L33" s="96">
        <f t="shared" si="17"/>
        <v>394000</v>
      </c>
      <c r="M33" s="97">
        <f t="shared" si="17"/>
        <v>393781</v>
      </c>
      <c r="N33" s="96">
        <f t="shared" si="17"/>
        <v>0</v>
      </c>
      <c r="O33" s="97">
        <f t="shared" si="17"/>
        <v>0</v>
      </c>
      <c r="P33" s="96">
        <f>$H33      +$J33      +$L33      +$N33</f>
        <v>1131000</v>
      </c>
      <c r="Q33" s="97">
        <f>$I33      +$K33      +$M33      +$O33</f>
        <v>1117271</v>
      </c>
      <c r="R33" s="52">
        <f>IF(($J33      =0),0,((($L33      -$J33      )/$J33      )*100))</f>
        <v>-23.643410852713178</v>
      </c>
      <c r="S33" s="53">
        <f>IF(($K33      =0),0,((($M33      -$K33      )/$K33      )*100))</f>
        <v>786.35514439417477</v>
      </c>
      <c r="T33" s="52">
        <f>IF($E33   =0,0,($P33   /$E33   )*100)</f>
        <v>79.479971890372454</v>
      </c>
      <c r="U33" s="54">
        <f>IF($E33   =0,0,($Q33   /$E33   )*100)</f>
        <v>78.515179198875614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7800000</v>
      </c>
      <c r="C35" s="92">
        <v>0</v>
      </c>
      <c r="D35" s="92"/>
      <c r="E35" s="92">
        <f t="shared" ref="E35:E40" si="18">$B35      +$C35      +$D35</f>
        <v>7800000</v>
      </c>
      <c r="F35" s="93">
        <v>7800000</v>
      </c>
      <c r="G35" s="94">
        <v>7800000</v>
      </c>
      <c r="H35" s="93">
        <v>348000</v>
      </c>
      <c r="I35" s="94">
        <v>1366592</v>
      </c>
      <c r="J35" s="93">
        <v>2783000</v>
      </c>
      <c r="K35" s="94">
        <v>4564549</v>
      </c>
      <c r="L35" s="93">
        <v>5630000</v>
      </c>
      <c r="M35" s="94">
        <v>371727</v>
      </c>
      <c r="N35" s="93"/>
      <c r="O35" s="94"/>
      <c r="P35" s="93">
        <f t="shared" ref="P35:P40" si="19">$H35      +$J35      +$L35      +$N35</f>
        <v>8761000</v>
      </c>
      <c r="Q35" s="94">
        <f t="shared" ref="Q35:Q40" si="20">$I35      +$K35      +$M35      +$O35</f>
        <v>6302868</v>
      </c>
      <c r="R35" s="48">
        <f t="shared" ref="R35:R40" si="21">IF(($J35      =0),0,((($L35      -$J35      )/$J35      )*100))</f>
        <v>102.29967660797701</v>
      </c>
      <c r="S35" s="49">
        <f t="shared" ref="S35:S40" si="22">IF(($K35      =0),0,((($M35      -$K35      )/$K35      )*100))</f>
        <v>-91.856216243926838</v>
      </c>
      <c r="T35" s="48">
        <f t="shared" ref="T35:T39" si="23">IF(($E35      =0),0,(($P35      /$E35      )*100))</f>
        <v>112.32051282051283</v>
      </c>
      <c r="U35" s="50">
        <f t="shared" ref="U35:U39" si="24">IF(($E35      =0),0,(($Q35      /$E35      )*100))</f>
        <v>80.805999999999997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12047000</v>
      </c>
      <c r="C36" s="92">
        <v>0</v>
      </c>
      <c r="D36" s="92"/>
      <c r="E36" s="92">
        <f t="shared" si="18"/>
        <v>12047000</v>
      </c>
      <c r="F36" s="93">
        <v>12047000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19847000</v>
      </c>
      <c r="C40" s="95">
        <f>SUM(C35:C39)</f>
        <v>0</v>
      </c>
      <c r="D40" s="95"/>
      <c r="E40" s="95">
        <f t="shared" si="18"/>
        <v>19847000</v>
      </c>
      <c r="F40" s="96">
        <f t="shared" ref="F40:O40" si="25">SUM(F35:F39)</f>
        <v>19847000</v>
      </c>
      <c r="G40" s="97">
        <f t="shared" si="25"/>
        <v>7800000</v>
      </c>
      <c r="H40" s="96">
        <f t="shared" si="25"/>
        <v>348000</v>
      </c>
      <c r="I40" s="97">
        <f t="shared" si="25"/>
        <v>1366592</v>
      </c>
      <c r="J40" s="96">
        <f t="shared" si="25"/>
        <v>2783000</v>
      </c>
      <c r="K40" s="97">
        <f t="shared" si="25"/>
        <v>4564549</v>
      </c>
      <c r="L40" s="96">
        <f t="shared" si="25"/>
        <v>5630000</v>
      </c>
      <c r="M40" s="97">
        <f t="shared" si="25"/>
        <v>371727</v>
      </c>
      <c r="N40" s="96">
        <f t="shared" si="25"/>
        <v>0</v>
      </c>
      <c r="O40" s="97">
        <f t="shared" si="25"/>
        <v>0</v>
      </c>
      <c r="P40" s="96">
        <f t="shared" si="19"/>
        <v>8761000</v>
      </c>
      <c r="Q40" s="97">
        <f t="shared" si="20"/>
        <v>6302868</v>
      </c>
      <c r="R40" s="52">
        <f t="shared" si="21"/>
        <v>102.29967660797701</v>
      </c>
      <c r="S40" s="53">
        <f t="shared" si="22"/>
        <v>-91.856216243926838</v>
      </c>
      <c r="T40" s="52">
        <f>IF((+$E35+$E38) =0,0,(P40   /(+$E35+$E38) )*100)</f>
        <v>112.32051282051283</v>
      </c>
      <c r="U40" s="54">
        <f>IF((+$E35+$E38) =0,0,(Q40   /(+$E35+$E38) )*100)</f>
        <v>80.805999999999997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22990000</v>
      </c>
      <c r="C67" s="104">
        <f>SUM(C9:C15,C18:C23,C26:C29,C32,C35:C39,C42:C52,C55:C58,C61:C65)</f>
        <v>12500000</v>
      </c>
      <c r="D67" s="104"/>
      <c r="E67" s="104">
        <f t="shared" si="35"/>
        <v>35490000</v>
      </c>
      <c r="F67" s="105">
        <f t="shared" ref="F67:O67" si="43">SUM(F9:F15,F18:F23,F26:F29,F32,F35:F39,F42:F52,F55:F58,F61:F65)</f>
        <v>35490000</v>
      </c>
      <c r="G67" s="106">
        <f t="shared" si="43"/>
        <v>23443000</v>
      </c>
      <c r="H67" s="105">
        <f t="shared" si="43"/>
        <v>779000</v>
      </c>
      <c r="I67" s="106">
        <f t="shared" si="43"/>
        <v>2185259</v>
      </c>
      <c r="J67" s="105">
        <f t="shared" si="43"/>
        <v>3539000</v>
      </c>
      <c r="K67" s="106">
        <f t="shared" si="43"/>
        <v>4919376</v>
      </c>
      <c r="L67" s="105">
        <f t="shared" si="43"/>
        <v>6439000</v>
      </c>
      <c r="M67" s="106">
        <f t="shared" si="43"/>
        <v>4099162</v>
      </c>
      <c r="N67" s="105">
        <f t="shared" si="43"/>
        <v>0</v>
      </c>
      <c r="O67" s="106">
        <f t="shared" si="43"/>
        <v>0</v>
      </c>
      <c r="P67" s="105">
        <f t="shared" si="36"/>
        <v>10757000</v>
      </c>
      <c r="Q67" s="106">
        <f t="shared" si="37"/>
        <v>11203797</v>
      </c>
      <c r="R67" s="61">
        <f t="shared" si="38"/>
        <v>81.944051992088163</v>
      </c>
      <c r="S67" s="62">
        <f t="shared" si="39"/>
        <v>-16.673130901154941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45.885765473702172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47.791652092309008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33413000</v>
      </c>
      <c r="C69" s="92">
        <v>0</v>
      </c>
      <c r="D69" s="92"/>
      <c r="E69" s="92">
        <f>$B69      +$C69      +$D69</f>
        <v>33413000</v>
      </c>
      <c r="F69" s="93">
        <v>33413000</v>
      </c>
      <c r="G69" s="94">
        <v>33413000</v>
      </c>
      <c r="H69" s="93">
        <v>6606000</v>
      </c>
      <c r="I69" s="94">
        <v>2278227</v>
      </c>
      <c r="J69" s="93">
        <v>6908000</v>
      </c>
      <c r="K69" s="94">
        <v>11664749</v>
      </c>
      <c r="L69" s="93">
        <v>4681000</v>
      </c>
      <c r="M69" s="94">
        <v>3304737</v>
      </c>
      <c r="N69" s="93"/>
      <c r="O69" s="94"/>
      <c r="P69" s="93">
        <f>$H69      +$J69      +$L69      +$N69</f>
        <v>18195000</v>
      </c>
      <c r="Q69" s="94">
        <f>$I69      +$K69      +$M69      +$O69</f>
        <v>17247713</v>
      </c>
      <c r="R69" s="48">
        <f>IF(($J69      =0),0,((($L69      -$J69      )/$J69      )*100))</f>
        <v>-32.237984944991318</v>
      </c>
      <c r="S69" s="49">
        <f>IF(($K69      =0),0,((($M69      -$K69      )/$K69      )*100))</f>
        <v>-71.669026054482615</v>
      </c>
      <c r="T69" s="48">
        <f>IF(($E69      =0),0,(($P69      /$E69      )*100))</f>
        <v>54.454852901565253</v>
      </c>
      <c r="U69" s="50">
        <f>IF(($E69      =0),0,(($Q69      /$E69      )*100))</f>
        <v>51.619767755065396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33413000</v>
      </c>
      <c r="C70" s="101">
        <f>C69</f>
        <v>0</v>
      </c>
      <c r="D70" s="101"/>
      <c r="E70" s="101">
        <f>$B70      +$C70      +$D70</f>
        <v>33413000</v>
      </c>
      <c r="F70" s="102">
        <f t="shared" ref="F70:O70" si="44">F69</f>
        <v>33413000</v>
      </c>
      <c r="G70" s="103">
        <f t="shared" si="44"/>
        <v>33413000</v>
      </c>
      <c r="H70" s="102">
        <f t="shared" si="44"/>
        <v>6606000</v>
      </c>
      <c r="I70" s="103">
        <f t="shared" si="44"/>
        <v>2278227</v>
      </c>
      <c r="J70" s="102">
        <f t="shared" si="44"/>
        <v>6908000</v>
      </c>
      <c r="K70" s="103">
        <f t="shared" si="44"/>
        <v>11664749</v>
      </c>
      <c r="L70" s="102">
        <f t="shared" si="44"/>
        <v>4681000</v>
      </c>
      <c r="M70" s="103">
        <f t="shared" si="44"/>
        <v>3304737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18195000</v>
      </c>
      <c r="Q70" s="103">
        <f>$I70      +$K70      +$M70      +$O70</f>
        <v>17247713</v>
      </c>
      <c r="R70" s="57">
        <f>IF(($J70      =0),0,((($L70      -$J70      )/$J70      )*100))</f>
        <v>-32.237984944991318</v>
      </c>
      <c r="S70" s="58">
        <f>IF(($K70      =0),0,((($M70      -$K70      )/$K70      )*100))</f>
        <v>-71.669026054482615</v>
      </c>
      <c r="T70" s="57">
        <f>IF($E70   =0,0,($P70   /$E70   )*100)</f>
        <v>54.454852901565253</v>
      </c>
      <c r="U70" s="59">
        <f>IF($E70   =0,0,($Q70   /$E70 )*100)</f>
        <v>51.619767755065396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33413000</v>
      </c>
      <c r="C71" s="104">
        <f>C69</f>
        <v>0</v>
      </c>
      <c r="D71" s="104"/>
      <c r="E71" s="104">
        <f>$B71      +$C71      +$D71</f>
        <v>33413000</v>
      </c>
      <c r="F71" s="105">
        <f t="shared" ref="F71:O71" si="45">F69</f>
        <v>33413000</v>
      </c>
      <c r="G71" s="106">
        <f t="shared" si="45"/>
        <v>33413000</v>
      </c>
      <c r="H71" s="105">
        <f t="shared" si="45"/>
        <v>6606000</v>
      </c>
      <c r="I71" s="106">
        <f t="shared" si="45"/>
        <v>2278227</v>
      </c>
      <c r="J71" s="105">
        <f t="shared" si="45"/>
        <v>6908000</v>
      </c>
      <c r="K71" s="106">
        <f t="shared" si="45"/>
        <v>11664749</v>
      </c>
      <c r="L71" s="105">
        <f t="shared" si="45"/>
        <v>4681000</v>
      </c>
      <c r="M71" s="106">
        <f t="shared" si="45"/>
        <v>3304737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18195000</v>
      </c>
      <c r="Q71" s="106">
        <f>$I71      +$K71      +$M71      +$O71</f>
        <v>17247713</v>
      </c>
      <c r="R71" s="61">
        <f>IF(($J71      =0),0,((($L71      -$J71      )/$J71      )*100))</f>
        <v>-32.237984944991318</v>
      </c>
      <c r="S71" s="62">
        <f>IF(($K71      =0),0,((($M71      -$K71      )/$K71      )*100))</f>
        <v>-71.669026054482615</v>
      </c>
      <c r="T71" s="61">
        <f>IF($E71   =0,0,($P71   /$E71   )*100)</f>
        <v>54.454852901565253</v>
      </c>
      <c r="U71" s="65">
        <f>IF($E71   =0,0,($Q71   /$E71   )*100)</f>
        <v>51.619767755065396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56403000</v>
      </c>
      <c r="C72" s="104">
        <f>SUM(C9:C15,C18:C23,C26:C29,C32,C35:C39,C42:C52,C55:C58,C61:C65,C69)</f>
        <v>12500000</v>
      </c>
      <c r="D72" s="104"/>
      <c r="E72" s="104">
        <f>$B72      +$C72      +$D72</f>
        <v>68903000</v>
      </c>
      <c r="F72" s="105">
        <f t="shared" ref="F72:O72" si="46">SUM(F9:F15,F18:F23,F26:F29,F32,F35:F39,F42:F52,F55:F58,F61:F65,F69)</f>
        <v>68903000</v>
      </c>
      <c r="G72" s="106">
        <f t="shared" si="46"/>
        <v>56856000</v>
      </c>
      <c r="H72" s="105">
        <f t="shared" si="46"/>
        <v>7385000</v>
      </c>
      <c r="I72" s="106">
        <f t="shared" si="46"/>
        <v>4463486</v>
      </c>
      <c r="J72" s="105">
        <f t="shared" si="46"/>
        <v>10447000</v>
      </c>
      <c r="K72" s="106">
        <f t="shared" si="46"/>
        <v>16584125</v>
      </c>
      <c r="L72" s="105">
        <f t="shared" si="46"/>
        <v>11120000</v>
      </c>
      <c r="M72" s="106">
        <f t="shared" si="46"/>
        <v>7403899</v>
      </c>
      <c r="N72" s="105">
        <f t="shared" si="46"/>
        <v>0</v>
      </c>
      <c r="O72" s="106">
        <f t="shared" si="46"/>
        <v>0</v>
      </c>
      <c r="P72" s="105">
        <f>$H72      +$J72      +$L72      +$N72</f>
        <v>28952000</v>
      </c>
      <c r="Q72" s="106">
        <f>$I72      +$K72      +$M72      +$O72</f>
        <v>28451510</v>
      </c>
      <c r="R72" s="61">
        <f>IF(($J72      =0),0,((($L72      -$J72      )/$J72      )*100))</f>
        <v>6.4420407772566284</v>
      </c>
      <c r="S72" s="62">
        <f>IF(($K72      =0),0,((($M72      -$K72      )/$K72      )*100))</f>
        <v>-55.355504134224752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50.921626565358103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50.041350077388493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/EzBK1rmV/NT6Ad6H7JNIInZP+wPx+qhywsWOouvkVxoYlITVKxnX/4vCJpEkixPD2YT0TP3UHSwKJMf8gb2w==" saltValue="Je9eFnaIpJxPOJuGZPfL2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260000</v>
      </c>
      <c r="I10" s="94">
        <v>-2457162</v>
      </c>
      <c r="J10" s="93">
        <v>65000</v>
      </c>
      <c r="K10" s="94">
        <v>211403</v>
      </c>
      <c r="L10" s="93">
        <v>685000</v>
      </c>
      <c r="M10" s="94">
        <v>824045</v>
      </c>
      <c r="N10" s="93"/>
      <c r="O10" s="94"/>
      <c r="P10" s="93">
        <f t="shared" ref="P10:P16" si="1">$H10      +$J10      +$L10      +$N10</f>
        <v>1010000</v>
      </c>
      <c r="Q10" s="94">
        <f t="shared" ref="Q10:Q16" si="2">$I10      +$K10      +$M10      +$O10</f>
        <v>-1421714</v>
      </c>
      <c r="R10" s="48">
        <f t="shared" ref="R10:R16" si="3">IF(($J10      =0),0,((($L10      -$J10      )/$J10      )*100))</f>
        <v>953.84615384615381</v>
      </c>
      <c r="S10" s="49">
        <f t="shared" ref="S10:S16" si="4">IF(($K10      =0),0,((($M10      -$K10      )/$K10      )*100))</f>
        <v>289.79815802046329</v>
      </c>
      <c r="T10" s="48">
        <f t="shared" ref="T10:T15" si="5">IF(($E10      =0),0,(($P10      /$E10      )*100))</f>
        <v>38.113207547169814</v>
      </c>
      <c r="U10" s="50">
        <f t="shared" ref="U10:U15" si="6">IF(($E10      =0),0,(($Q10      /$E10      )*100))</f>
        <v>-53.649584905660376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260000</v>
      </c>
      <c r="I16" s="97">
        <f t="shared" si="7"/>
        <v>-2457162</v>
      </c>
      <c r="J16" s="96">
        <f t="shared" si="7"/>
        <v>65000</v>
      </c>
      <c r="K16" s="97">
        <f t="shared" si="7"/>
        <v>211403</v>
      </c>
      <c r="L16" s="96">
        <f t="shared" si="7"/>
        <v>685000</v>
      </c>
      <c r="M16" s="97">
        <f t="shared" si="7"/>
        <v>824045</v>
      </c>
      <c r="N16" s="96">
        <f t="shared" si="7"/>
        <v>0</v>
      </c>
      <c r="O16" s="97">
        <f t="shared" si="7"/>
        <v>0</v>
      </c>
      <c r="P16" s="96">
        <f t="shared" si="1"/>
        <v>1010000</v>
      </c>
      <c r="Q16" s="97">
        <f t="shared" si="2"/>
        <v>-1421714</v>
      </c>
      <c r="R16" s="52">
        <f t="shared" si="3"/>
        <v>953.84615384615381</v>
      </c>
      <c r="S16" s="53">
        <f t="shared" si="4"/>
        <v>289.79815802046329</v>
      </c>
      <c r="T16" s="52">
        <f>IF((SUM($E9:$E13)+$E15)=0,0,(P16/(SUM($E9:$E13)+$E15)*100))</f>
        <v>38.113207547169814</v>
      </c>
      <c r="U16" s="54">
        <f>IF((SUM($E9:$E13)+$E15)=0,0,(Q16/(SUM($E9:$E13)+$E15)*100))</f>
        <v>-53.649584905660376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6380000</v>
      </c>
      <c r="D20" s="92"/>
      <c r="E20" s="92">
        <f t="shared" si="8"/>
        <v>6380000</v>
      </c>
      <c r="F20" s="93">
        <v>6380000</v>
      </c>
      <c r="G20" s="94">
        <v>6380000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6380000</v>
      </c>
      <c r="D24" s="95"/>
      <c r="E24" s="95">
        <f t="shared" si="8"/>
        <v>6380000</v>
      </c>
      <c r="F24" s="96">
        <f t="shared" ref="F24:O24" si="15">SUM(F18:F23)</f>
        <v>6380000</v>
      </c>
      <c r="G24" s="97">
        <f t="shared" si="15"/>
        <v>6380000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1263000</v>
      </c>
      <c r="C32" s="92">
        <v>0</v>
      </c>
      <c r="D32" s="92"/>
      <c r="E32" s="92">
        <f>$B32      +$C32      +$D32</f>
        <v>1263000</v>
      </c>
      <c r="F32" s="93">
        <v>1263000</v>
      </c>
      <c r="G32" s="94">
        <v>1263000</v>
      </c>
      <c r="H32" s="93">
        <v>170000</v>
      </c>
      <c r="I32" s="94">
        <v>249230</v>
      </c>
      <c r="J32" s="93">
        <v>307000</v>
      </c>
      <c r="K32" s="94">
        <v>227104</v>
      </c>
      <c r="L32" s="93">
        <v>275000</v>
      </c>
      <c r="M32" s="94">
        <v>195328</v>
      </c>
      <c r="N32" s="93"/>
      <c r="O32" s="94"/>
      <c r="P32" s="93">
        <f>$H32      +$J32      +$L32      +$N32</f>
        <v>752000</v>
      </c>
      <c r="Q32" s="94">
        <f>$I32      +$K32      +$M32      +$O32</f>
        <v>671662</v>
      </c>
      <c r="R32" s="48">
        <f>IF(($J32      =0),0,((($L32      -$J32      )/$J32      )*100))</f>
        <v>-10.423452768729643</v>
      </c>
      <c r="S32" s="49">
        <f>IF(($K32      =0),0,((($M32      -$K32      )/$K32      )*100))</f>
        <v>-13.99182753276032</v>
      </c>
      <c r="T32" s="48">
        <f>IF(($E32      =0),0,(($P32      /$E32      )*100))</f>
        <v>59.540775930324621</v>
      </c>
      <c r="U32" s="50">
        <f>IF(($E32      =0),0,(($Q32      /$E32      )*100))</f>
        <v>53.179889152810766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1263000</v>
      </c>
      <c r="C33" s="95">
        <f>C32</f>
        <v>0</v>
      </c>
      <c r="D33" s="95"/>
      <c r="E33" s="95">
        <f>$B33      +$C33      +$D33</f>
        <v>1263000</v>
      </c>
      <c r="F33" s="96">
        <f t="shared" ref="F33:O33" si="17">F32</f>
        <v>1263000</v>
      </c>
      <c r="G33" s="97">
        <f t="shared" si="17"/>
        <v>1263000</v>
      </c>
      <c r="H33" s="96">
        <f t="shared" si="17"/>
        <v>170000</v>
      </c>
      <c r="I33" s="97">
        <f t="shared" si="17"/>
        <v>249230</v>
      </c>
      <c r="J33" s="96">
        <f t="shared" si="17"/>
        <v>307000</v>
      </c>
      <c r="K33" s="97">
        <f t="shared" si="17"/>
        <v>227104</v>
      </c>
      <c r="L33" s="96">
        <f t="shared" si="17"/>
        <v>275000</v>
      </c>
      <c r="M33" s="97">
        <f t="shared" si="17"/>
        <v>195328</v>
      </c>
      <c r="N33" s="96">
        <f t="shared" si="17"/>
        <v>0</v>
      </c>
      <c r="O33" s="97">
        <f t="shared" si="17"/>
        <v>0</v>
      </c>
      <c r="P33" s="96">
        <f>$H33      +$J33      +$L33      +$N33</f>
        <v>752000</v>
      </c>
      <c r="Q33" s="97">
        <f>$I33      +$K33      +$M33      +$O33</f>
        <v>671662</v>
      </c>
      <c r="R33" s="52">
        <f>IF(($J33      =0),0,((($L33      -$J33      )/$J33      )*100))</f>
        <v>-10.423452768729643</v>
      </c>
      <c r="S33" s="53">
        <f>IF(($K33      =0),0,((($M33      -$K33      )/$K33      )*100))</f>
        <v>-13.99182753276032</v>
      </c>
      <c r="T33" s="52">
        <f>IF($E33   =0,0,($P33   /$E33   )*100)</f>
        <v>59.540775930324621</v>
      </c>
      <c r="U33" s="54">
        <f>IF($E33   =0,0,($Q33   /$E33   )*100)</f>
        <v>53.179889152810766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1368000</v>
      </c>
      <c r="C35" s="92">
        <v>0</v>
      </c>
      <c r="D35" s="92"/>
      <c r="E35" s="92">
        <f t="shared" ref="E35:E40" si="18">$B35      +$C35      +$D35</f>
        <v>1368000</v>
      </c>
      <c r="F35" s="93">
        <v>1368000</v>
      </c>
      <c r="G35" s="94">
        <v>1368000</v>
      </c>
      <c r="H35" s="93"/>
      <c r="I35" s="94"/>
      <c r="J35" s="93"/>
      <c r="K35" s="94">
        <v>-1000000</v>
      </c>
      <c r="L35" s="93"/>
      <c r="M35" s="94">
        <v>67230</v>
      </c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-932770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-106.72299999999998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-68.184941520467831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1601000</v>
      </c>
      <c r="C36" s="92">
        <v>0</v>
      </c>
      <c r="D36" s="92"/>
      <c r="E36" s="92">
        <f t="shared" si="18"/>
        <v>1601000</v>
      </c>
      <c r="F36" s="93">
        <v>1601000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2969000</v>
      </c>
      <c r="C40" s="95">
        <f>SUM(C35:C39)</f>
        <v>0</v>
      </c>
      <c r="D40" s="95"/>
      <c r="E40" s="95">
        <f t="shared" si="18"/>
        <v>2969000</v>
      </c>
      <c r="F40" s="96">
        <f t="shared" ref="F40:O40" si="25">SUM(F35:F39)</f>
        <v>2969000</v>
      </c>
      <c r="G40" s="97">
        <f t="shared" si="25"/>
        <v>1368000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-1000000</v>
      </c>
      <c r="L40" s="96">
        <f t="shared" si="25"/>
        <v>0</v>
      </c>
      <c r="M40" s="97">
        <f t="shared" si="25"/>
        <v>67230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-932770</v>
      </c>
      <c r="R40" s="52">
        <f t="shared" si="21"/>
        <v>0</v>
      </c>
      <c r="S40" s="53">
        <f t="shared" si="22"/>
        <v>-106.72299999999998</v>
      </c>
      <c r="T40" s="52">
        <f>IF((+$E35+$E38) =0,0,(P40   /(+$E35+$E38) )*100)</f>
        <v>0</v>
      </c>
      <c r="U40" s="54">
        <f>IF((+$E35+$E38) =0,0,(Q40   /(+$E35+$E38) )*100)</f>
        <v>-68.184941520467831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10000000</v>
      </c>
      <c r="C44" s="92">
        <v>-10000000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-10000000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16882000</v>
      </c>
      <c r="C67" s="104">
        <f>SUM(C9:C15,C18:C23,C26:C29,C32,C35:C39,C42:C52,C55:C58,C61:C65)</f>
        <v>-3620000</v>
      </c>
      <c r="D67" s="104"/>
      <c r="E67" s="104">
        <f t="shared" si="35"/>
        <v>13262000</v>
      </c>
      <c r="F67" s="105">
        <f t="shared" ref="F67:O67" si="43">SUM(F9:F15,F18:F23,F26:F29,F32,F35:F39,F42:F52,F55:F58,F61:F65)</f>
        <v>13262000</v>
      </c>
      <c r="G67" s="106">
        <f t="shared" si="43"/>
        <v>11661000</v>
      </c>
      <c r="H67" s="105">
        <f t="shared" si="43"/>
        <v>430000</v>
      </c>
      <c r="I67" s="106">
        <f t="shared" si="43"/>
        <v>-2207932</v>
      </c>
      <c r="J67" s="105">
        <f t="shared" si="43"/>
        <v>372000</v>
      </c>
      <c r="K67" s="106">
        <f t="shared" si="43"/>
        <v>-561493</v>
      </c>
      <c r="L67" s="105">
        <f t="shared" si="43"/>
        <v>960000</v>
      </c>
      <c r="M67" s="106">
        <f t="shared" si="43"/>
        <v>1086603</v>
      </c>
      <c r="N67" s="105">
        <f t="shared" si="43"/>
        <v>0</v>
      </c>
      <c r="O67" s="106">
        <f t="shared" si="43"/>
        <v>0</v>
      </c>
      <c r="P67" s="105">
        <f t="shared" si="36"/>
        <v>1762000</v>
      </c>
      <c r="Q67" s="106">
        <f t="shared" si="37"/>
        <v>-1682822</v>
      </c>
      <c r="R67" s="61">
        <f t="shared" si="38"/>
        <v>158.06451612903226</v>
      </c>
      <c r="S67" s="62">
        <f t="shared" si="39"/>
        <v>-293.52031102792023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15.110196381099392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-14.431198010462223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16034000</v>
      </c>
      <c r="C69" s="92">
        <v>0</v>
      </c>
      <c r="D69" s="92"/>
      <c r="E69" s="92">
        <f>$B69      +$C69      +$D69</f>
        <v>16034000</v>
      </c>
      <c r="F69" s="93">
        <v>16034000</v>
      </c>
      <c r="G69" s="94">
        <v>16034000</v>
      </c>
      <c r="H69" s="93">
        <v>9105000</v>
      </c>
      <c r="I69" s="94">
        <v>-236777</v>
      </c>
      <c r="J69" s="93">
        <v>413000</v>
      </c>
      <c r="K69" s="94">
        <v>2728527</v>
      </c>
      <c r="L69" s="93">
        <v>6835000</v>
      </c>
      <c r="M69" s="94">
        <v>-3439218</v>
      </c>
      <c r="N69" s="93"/>
      <c r="O69" s="94"/>
      <c r="P69" s="93">
        <f>$H69      +$J69      +$L69      +$N69</f>
        <v>16353000</v>
      </c>
      <c r="Q69" s="94">
        <f>$I69      +$K69      +$M69      +$O69</f>
        <v>-947468</v>
      </c>
      <c r="R69" s="48">
        <f>IF(($J69      =0),0,((($L69      -$J69      )/$J69      )*100))</f>
        <v>1554.9636803874091</v>
      </c>
      <c r="S69" s="49">
        <f>IF(($K69      =0),0,((($M69      -$K69      )/$K69      )*100))</f>
        <v>-226.04669112675083</v>
      </c>
      <c r="T69" s="48">
        <f>IF(($E69      =0),0,(($P69      /$E69      )*100))</f>
        <v>101.98952226518647</v>
      </c>
      <c r="U69" s="50">
        <f>IF(($E69      =0),0,(($Q69      /$E69      )*100))</f>
        <v>-5.9091181239865289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16034000</v>
      </c>
      <c r="C70" s="101">
        <f>C69</f>
        <v>0</v>
      </c>
      <c r="D70" s="101"/>
      <c r="E70" s="101">
        <f>$B70      +$C70      +$D70</f>
        <v>16034000</v>
      </c>
      <c r="F70" s="102">
        <f t="shared" ref="F70:O70" si="44">F69</f>
        <v>16034000</v>
      </c>
      <c r="G70" s="103">
        <f t="shared" si="44"/>
        <v>16034000</v>
      </c>
      <c r="H70" s="102">
        <f t="shared" si="44"/>
        <v>9105000</v>
      </c>
      <c r="I70" s="103">
        <f t="shared" si="44"/>
        <v>-236777</v>
      </c>
      <c r="J70" s="102">
        <f t="shared" si="44"/>
        <v>413000</v>
      </c>
      <c r="K70" s="103">
        <f t="shared" si="44"/>
        <v>2728527</v>
      </c>
      <c r="L70" s="102">
        <f t="shared" si="44"/>
        <v>6835000</v>
      </c>
      <c r="M70" s="103">
        <f t="shared" si="44"/>
        <v>-3439218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16353000</v>
      </c>
      <c r="Q70" s="103">
        <f>$I70      +$K70      +$M70      +$O70</f>
        <v>-947468</v>
      </c>
      <c r="R70" s="57">
        <f>IF(($J70      =0),0,((($L70      -$J70      )/$J70      )*100))</f>
        <v>1554.9636803874091</v>
      </c>
      <c r="S70" s="58">
        <f>IF(($K70      =0),0,((($M70      -$K70      )/$K70      )*100))</f>
        <v>-226.04669112675083</v>
      </c>
      <c r="T70" s="57">
        <f>IF($E70   =0,0,($P70   /$E70   )*100)</f>
        <v>101.98952226518647</v>
      </c>
      <c r="U70" s="59">
        <f>IF($E70   =0,0,($Q70   /$E70 )*100)</f>
        <v>-5.9091181239865289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16034000</v>
      </c>
      <c r="C71" s="104">
        <f>C69</f>
        <v>0</v>
      </c>
      <c r="D71" s="104"/>
      <c r="E71" s="104">
        <f>$B71      +$C71      +$D71</f>
        <v>16034000</v>
      </c>
      <c r="F71" s="105">
        <f t="shared" ref="F71:O71" si="45">F69</f>
        <v>16034000</v>
      </c>
      <c r="G71" s="106">
        <f t="shared" si="45"/>
        <v>16034000</v>
      </c>
      <c r="H71" s="105">
        <f t="shared" si="45"/>
        <v>9105000</v>
      </c>
      <c r="I71" s="106">
        <f t="shared" si="45"/>
        <v>-236777</v>
      </c>
      <c r="J71" s="105">
        <f t="shared" si="45"/>
        <v>413000</v>
      </c>
      <c r="K71" s="106">
        <f t="shared" si="45"/>
        <v>2728527</v>
      </c>
      <c r="L71" s="105">
        <f t="shared" si="45"/>
        <v>6835000</v>
      </c>
      <c r="M71" s="106">
        <f t="shared" si="45"/>
        <v>-3439218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16353000</v>
      </c>
      <c r="Q71" s="106">
        <f>$I71      +$K71      +$M71      +$O71</f>
        <v>-947468</v>
      </c>
      <c r="R71" s="61">
        <f>IF(($J71      =0),0,((($L71      -$J71      )/$J71      )*100))</f>
        <v>1554.9636803874091</v>
      </c>
      <c r="S71" s="62">
        <f>IF(($K71      =0),0,((($M71      -$K71      )/$K71      )*100))</f>
        <v>-226.04669112675083</v>
      </c>
      <c r="T71" s="61">
        <f>IF($E71   =0,0,($P71   /$E71   )*100)</f>
        <v>101.98952226518647</v>
      </c>
      <c r="U71" s="65">
        <f>IF($E71   =0,0,($Q71   /$E71   )*100)</f>
        <v>-5.9091181239865289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32916000</v>
      </c>
      <c r="C72" s="104">
        <f>SUM(C9:C15,C18:C23,C26:C29,C32,C35:C39,C42:C52,C55:C58,C61:C65,C69)</f>
        <v>-3620000</v>
      </c>
      <c r="D72" s="104"/>
      <c r="E72" s="104">
        <f>$B72      +$C72      +$D72</f>
        <v>29296000</v>
      </c>
      <c r="F72" s="105">
        <f t="shared" ref="F72:O72" si="46">SUM(F9:F15,F18:F23,F26:F29,F32,F35:F39,F42:F52,F55:F58,F61:F65,F69)</f>
        <v>29296000</v>
      </c>
      <c r="G72" s="106">
        <f t="shared" si="46"/>
        <v>27695000</v>
      </c>
      <c r="H72" s="105">
        <f t="shared" si="46"/>
        <v>9535000</v>
      </c>
      <c r="I72" s="106">
        <f t="shared" si="46"/>
        <v>-2444709</v>
      </c>
      <c r="J72" s="105">
        <f t="shared" si="46"/>
        <v>785000</v>
      </c>
      <c r="K72" s="106">
        <f t="shared" si="46"/>
        <v>2167034</v>
      </c>
      <c r="L72" s="105">
        <f t="shared" si="46"/>
        <v>7795000</v>
      </c>
      <c r="M72" s="106">
        <f t="shared" si="46"/>
        <v>-2352615</v>
      </c>
      <c r="N72" s="105">
        <f t="shared" si="46"/>
        <v>0</v>
      </c>
      <c r="O72" s="106">
        <f t="shared" si="46"/>
        <v>0</v>
      </c>
      <c r="P72" s="105">
        <f>$H72      +$J72      +$L72      +$N72</f>
        <v>18115000</v>
      </c>
      <c r="Q72" s="106">
        <f>$I72      +$K72      +$M72      +$O72</f>
        <v>-2630290</v>
      </c>
      <c r="R72" s="61">
        <f>IF(($J72      =0),0,((($L72      -$J72      )/$J72      )*100))</f>
        <v>892.99363057324842</v>
      </c>
      <c r="S72" s="62">
        <f>IF(($K72      =0),0,((($M72      -$K72      )/$K72      )*100))</f>
        <v>-208.56382502535723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65.408918577360538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-9.4973460913522292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7ngyQHpYLRl9eQtUJbNjopRk1w2c/nqn0YrtPPNgCmvmjXBhrDnvb6laPI7lFtmzUTcyYomKLtXeqj+4xeeeQ==" saltValue="nO+iyVt80fIDa+Up9xkxj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1720000</v>
      </c>
      <c r="C10" s="92">
        <v>0</v>
      </c>
      <c r="D10" s="92"/>
      <c r="E10" s="92">
        <f t="shared" ref="E10:E16" si="0">$B10      +$C10      +$D10</f>
        <v>1720000</v>
      </c>
      <c r="F10" s="93">
        <v>1720000</v>
      </c>
      <c r="G10" s="94">
        <v>1720000</v>
      </c>
      <c r="H10" s="93">
        <v>25000</v>
      </c>
      <c r="I10" s="94">
        <v>288613</v>
      </c>
      <c r="J10" s="93">
        <v>739000</v>
      </c>
      <c r="K10" s="94">
        <v>475577</v>
      </c>
      <c r="L10" s="93">
        <v>398000</v>
      </c>
      <c r="M10" s="94">
        <v>398473</v>
      </c>
      <c r="N10" s="93"/>
      <c r="O10" s="94"/>
      <c r="P10" s="93">
        <f t="shared" ref="P10:P16" si="1">$H10      +$J10      +$L10      +$N10</f>
        <v>1162000</v>
      </c>
      <c r="Q10" s="94">
        <f t="shared" ref="Q10:Q16" si="2">$I10      +$K10      +$M10      +$O10</f>
        <v>1162663</v>
      </c>
      <c r="R10" s="48">
        <f t="shared" ref="R10:R16" si="3">IF(($J10      =0),0,((($L10      -$J10      )/$J10      )*100))</f>
        <v>-46.14343707713126</v>
      </c>
      <c r="S10" s="49">
        <f t="shared" ref="S10:S16" si="4">IF(($K10      =0),0,((($M10      -$K10      )/$K10      )*100))</f>
        <v>-16.212726856008597</v>
      </c>
      <c r="T10" s="48">
        <f t="shared" ref="T10:T15" si="5">IF(($E10      =0),0,(($P10      /$E10      )*100))</f>
        <v>67.558139534883722</v>
      </c>
      <c r="U10" s="50">
        <f t="shared" ref="U10:U15" si="6">IF(($E10      =0),0,(($Q10      /$E10      )*100))</f>
        <v>67.596686046511621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1720000</v>
      </c>
      <c r="C16" s="95">
        <f>SUM(C9:C15)</f>
        <v>0</v>
      </c>
      <c r="D16" s="95"/>
      <c r="E16" s="95">
        <f t="shared" si="0"/>
        <v>1720000</v>
      </c>
      <c r="F16" s="96">
        <f t="shared" ref="F16:O16" si="7">SUM(F9:F15)</f>
        <v>1720000</v>
      </c>
      <c r="G16" s="97">
        <f t="shared" si="7"/>
        <v>1720000</v>
      </c>
      <c r="H16" s="96">
        <f t="shared" si="7"/>
        <v>25000</v>
      </c>
      <c r="I16" s="97">
        <f t="shared" si="7"/>
        <v>288613</v>
      </c>
      <c r="J16" s="96">
        <f t="shared" si="7"/>
        <v>739000</v>
      </c>
      <c r="K16" s="97">
        <f t="shared" si="7"/>
        <v>475577</v>
      </c>
      <c r="L16" s="96">
        <f t="shared" si="7"/>
        <v>398000</v>
      </c>
      <c r="M16" s="97">
        <f t="shared" si="7"/>
        <v>398473</v>
      </c>
      <c r="N16" s="96">
        <f t="shared" si="7"/>
        <v>0</v>
      </c>
      <c r="O16" s="97">
        <f t="shared" si="7"/>
        <v>0</v>
      </c>
      <c r="P16" s="96">
        <f t="shared" si="1"/>
        <v>1162000</v>
      </c>
      <c r="Q16" s="97">
        <f t="shared" si="2"/>
        <v>1162663</v>
      </c>
      <c r="R16" s="52">
        <f t="shared" si="3"/>
        <v>-46.14343707713126</v>
      </c>
      <c r="S16" s="53">
        <f t="shared" si="4"/>
        <v>-16.212726856008597</v>
      </c>
      <c r="T16" s="52">
        <f>IF((SUM($E9:$E13)+$E15)=0,0,(P16/(SUM($E9:$E13)+$E15)*100))</f>
        <v>67.558139534883722</v>
      </c>
      <c r="U16" s="54">
        <f>IF((SUM($E9:$E13)+$E15)=0,0,(Q16/(SUM($E9:$E13)+$E15)*100))</f>
        <v>67.596686046511621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4622000</v>
      </c>
      <c r="C32" s="92">
        <v>0</v>
      </c>
      <c r="D32" s="92"/>
      <c r="E32" s="92">
        <f>$B32      +$C32      +$D32</f>
        <v>4622000</v>
      </c>
      <c r="F32" s="93">
        <v>4622000</v>
      </c>
      <c r="G32" s="94">
        <v>4622000</v>
      </c>
      <c r="H32" s="93">
        <v>357000</v>
      </c>
      <c r="I32" s="94"/>
      <c r="J32" s="93">
        <v>2211000</v>
      </c>
      <c r="K32" s="94"/>
      <c r="L32" s="93">
        <v>479000</v>
      </c>
      <c r="M32" s="94"/>
      <c r="N32" s="93"/>
      <c r="O32" s="94"/>
      <c r="P32" s="93">
        <f>$H32      +$J32      +$L32      +$N32</f>
        <v>3047000</v>
      </c>
      <c r="Q32" s="94">
        <f>$I32      +$K32      +$M32      +$O32</f>
        <v>0</v>
      </c>
      <c r="R32" s="48">
        <f>IF(($J32      =0),0,((($L32      -$J32      )/$J32      )*100))</f>
        <v>-78.335594753505205</v>
      </c>
      <c r="S32" s="49">
        <f>IF(($K32      =0),0,((($M32      -$K32      )/$K32      )*100))</f>
        <v>0</v>
      </c>
      <c r="T32" s="48">
        <f>IF(($E32      =0),0,(($P32      /$E32      )*100))</f>
        <v>65.923842492427525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4622000</v>
      </c>
      <c r="C33" s="95">
        <f>C32</f>
        <v>0</v>
      </c>
      <c r="D33" s="95"/>
      <c r="E33" s="95">
        <f>$B33      +$C33      +$D33</f>
        <v>4622000</v>
      </c>
      <c r="F33" s="96">
        <f t="shared" ref="F33:O33" si="17">F32</f>
        <v>4622000</v>
      </c>
      <c r="G33" s="97">
        <f t="shared" si="17"/>
        <v>4622000</v>
      </c>
      <c r="H33" s="96">
        <f t="shared" si="17"/>
        <v>357000</v>
      </c>
      <c r="I33" s="97">
        <f t="shared" si="17"/>
        <v>0</v>
      </c>
      <c r="J33" s="96">
        <f t="shared" si="17"/>
        <v>2211000</v>
      </c>
      <c r="K33" s="97">
        <f t="shared" si="17"/>
        <v>0</v>
      </c>
      <c r="L33" s="96">
        <f t="shared" si="17"/>
        <v>479000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3047000</v>
      </c>
      <c r="Q33" s="97">
        <f>$I33      +$K33      +$M33      +$O33</f>
        <v>0</v>
      </c>
      <c r="R33" s="52">
        <f>IF(($J33      =0),0,((($L33      -$J33      )/$J33      )*100))</f>
        <v>-78.335594753505205</v>
      </c>
      <c r="S33" s="53">
        <f>IF(($K33      =0),0,((($M33      -$K33      )/$K33      )*100))</f>
        <v>0</v>
      </c>
      <c r="T33" s="52">
        <f>IF($E33   =0,0,($P33   /$E33   )*100)</f>
        <v>65.923842492427525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122256000</v>
      </c>
      <c r="C36" s="92">
        <v>0</v>
      </c>
      <c r="D36" s="92"/>
      <c r="E36" s="92">
        <f t="shared" si="18"/>
        <v>122256000</v>
      </c>
      <c r="F36" s="93">
        <v>122256000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122256000</v>
      </c>
      <c r="C40" s="95">
        <f>SUM(C35:C39)</f>
        <v>0</v>
      </c>
      <c r="D40" s="95"/>
      <c r="E40" s="95">
        <f t="shared" si="18"/>
        <v>122256000</v>
      </c>
      <c r="F40" s="96">
        <f t="shared" ref="F40:O40" si="25">SUM(F35:F39)</f>
        <v>122256000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128598000</v>
      </c>
      <c r="C67" s="104">
        <f>SUM(C9:C15,C18:C23,C26:C29,C32,C35:C39,C42:C52,C55:C58,C61:C65)</f>
        <v>0</v>
      </c>
      <c r="D67" s="104"/>
      <c r="E67" s="104">
        <f t="shared" si="35"/>
        <v>128598000</v>
      </c>
      <c r="F67" s="105">
        <f t="shared" ref="F67:O67" si="43">SUM(F9:F15,F18:F23,F26:F29,F32,F35:F39,F42:F52,F55:F58,F61:F65)</f>
        <v>128598000</v>
      </c>
      <c r="G67" s="106">
        <f t="shared" si="43"/>
        <v>6342000</v>
      </c>
      <c r="H67" s="105">
        <f t="shared" si="43"/>
        <v>382000</v>
      </c>
      <c r="I67" s="106">
        <f t="shared" si="43"/>
        <v>288613</v>
      </c>
      <c r="J67" s="105">
        <f t="shared" si="43"/>
        <v>2950000</v>
      </c>
      <c r="K67" s="106">
        <f t="shared" si="43"/>
        <v>475577</v>
      </c>
      <c r="L67" s="105">
        <f t="shared" si="43"/>
        <v>877000</v>
      </c>
      <c r="M67" s="106">
        <f t="shared" si="43"/>
        <v>398473</v>
      </c>
      <c r="N67" s="105">
        <f t="shared" si="43"/>
        <v>0</v>
      </c>
      <c r="O67" s="106">
        <f t="shared" si="43"/>
        <v>0</v>
      </c>
      <c r="P67" s="105">
        <f t="shared" si="36"/>
        <v>4209000</v>
      </c>
      <c r="Q67" s="106">
        <f t="shared" si="37"/>
        <v>1162663</v>
      </c>
      <c r="R67" s="61">
        <f t="shared" si="38"/>
        <v>-70.271186440677965</v>
      </c>
      <c r="S67" s="62">
        <f t="shared" si="39"/>
        <v>-16.212726856008597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66.367076631977298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18.33274992116052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67367000</v>
      </c>
      <c r="C69" s="92">
        <v>0</v>
      </c>
      <c r="D69" s="92"/>
      <c r="E69" s="92">
        <f>$B69      +$C69      +$D69</f>
        <v>67367000</v>
      </c>
      <c r="F69" s="93">
        <v>67367000</v>
      </c>
      <c r="G69" s="94">
        <v>67367000</v>
      </c>
      <c r="H69" s="93">
        <v>1812000</v>
      </c>
      <c r="I69" s="94">
        <v>5349087</v>
      </c>
      <c r="J69" s="93">
        <v>24815000</v>
      </c>
      <c r="K69" s="94">
        <v>24313071</v>
      </c>
      <c r="L69" s="93">
        <v>5039000</v>
      </c>
      <c r="M69" s="94">
        <v>2005944</v>
      </c>
      <c r="N69" s="93"/>
      <c r="O69" s="94"/>
      <c r="P69" s="93">
        <f>$H69      +$J69      +$L69      +$N69</f>
        <v>31666000</v>
      </c>
      <c r="Q69" s="94">
        <f>$I69      +$K69      +$M69      +$O69</f>
        <v>31668102</v>
      </c>
      <c r="R69" s="48">
        <f>IF(($J69      =0),0,((($L69      -$J69      )/$J69      )*100))</f>
        <v>-79.693733628853508</v>
      </c>
      <c r="S69" s="49">
        <f>IF(($K69      =0),0,((($M69      -$K69      )/$K69      )*100))</f>
        <v>-91.749524360785202</v>
      </c>
      <c r="T69" s="48">
        <f>IF(($E69      =0),0,(($P69      /$E69      )*100))</f>
        <v>47.005210266154052</v>
      </c>
      <c r="U69" s="50">
        <f>IF(($E69      =0),0,(($Q69      /$E69      )*100))</f>
        <v>47.008330488221233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67367000</v>
      </c>
      <c r="C70" s="101">
        <f>C69</f>
        <v>0</v>
      </c>
      <c r="D70" s="101"/>
      <c r="E70" s="101">
        <f>$B70      +$C70      +$D70</f>
        <v>67367000</v>
      </c>
      <c r="F70" s="102">
        <f t="shared" ref="F70:O70" si="44">F69</f>
        <v>67367000</v>
      </c>
      <c r="G70" s="103">
        <f t="shared" si="44"/>
        <v>67367000</v>
      </c>
      <c r="H70" s="102">
        <f t="shared" si="44"/>
        <v>1812000</v>
      </c>
      <c r="I70" s="103">
        <f t="shared" si="44"/>
        <v>5349087</v>
      </c>
      <c r="J70" s="102">
        <f t="shared" si="44"/>
        <v>24815000</v>
      </c>
      <c r="K70" s="103">
        <f t="shared" si="44"/>
        <v>24313071</v>
      </c>
      <c r="L70" s="102">
        <f t="shared" si="44"/>
        <v>5039000</v>
      </c>
      <c r="M70" s="103">
        <f t="shared" si="44"/>
        <v>2005944</v>
      </c>
      <c r="N70" s="102">
        <f t="shared" si="44"/>
        <v>0</v>
      </c>
      <c r="O70" s="103">
        <f t="shared" si="44"/>
        <v>0</v>
      </c>
      <c r="P70" s="102">
        <f>$H70      +$J70      +$L70      +$N70</f>
        <v>31666000</v>
      </c>
      <c r="Q70" s="103">
        <f>$I70      +$K70      +$M70      +$O70</f>
        <v>31668102</v>
      </c>
      <c r="R70" s="57">
        <f>IF(($J70      =0),0,((($L70      -$J70      )/$J70      )*100))</f>
        <v>-79.693733628853508</v>
      </c>
      <c r="S70" s="58">
        <f>IF(($K70      =0),0,((($M70      -$K70      )/$K70      )*100))</f>
        <v>-91.749524360785202</v>
      </c>
      <c r="T70" s="57">
        <f>IF($E70   =0,0,($P70   /$E70   )*100)</f>
        <v>47.005210266154052</v>
      </c>
      <c r="U70" s="59">
        <f>IF($E70   =0,0,($Q70   /$E70 )*100)</f>
        <v>47.008330488221233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67367000</v>
      </c>
      <c r="C71" s="104">
        <f>C69</f>
        <v>0</v>
      </c>
      <c r="D71" s="104"/>
      <c r="E71" s="104">
        <f>$B71      +$C71      +$D71</f>
        <v>67367000</v>
      </c>
      <c r="F71" s="105">
        <f t="shared" ref="F71:O71" si="45">F69</f>
        <v>67367000</v>
      </c>
      <c r="G71" s="106">
        <f t="shared" si="45"/>
        <v>67367000</v>
      </c>
      <c r="H71" s="105">
        <f t="shared" si="45"/>
        <v>1812000</v>
      </c>
      <c r="I71" s="106">
        <f t="shared" si="45"/>
        <v>5349087</v>
      </c>
      <c r="J71" s="105">
        <f t="shared" si="45"/>
        <v>24815000</v>
      </c>
      <c r="K71" s="106">
        <f t="shared" si="45"/>
        <v>24313071</v>
      </c>
      <c r="L71" s="105">
        <f t="shared" si="45"/>
        <v>5039000</v>
      </c>
      <c r="M71" s="106">
        <f t="shared" si="45"/>
        <v>2005944</v>
      </c>
      <c r="N71" s="105">
        <f t="shared" si="45"/>
        <v>0</v>
      </c>
      <c r="O71" s="106">
        <f t="shared" si="45"/>
        <v>0</v>
      </c>
      <c r="P71" s="105">
        <f>$H71      +$J71      +$L71      +$N71</f>
        <v>31666000</v>
      </c>
      <c r="Q71" s="106">
        <f>$I71      +$K71      +$M71      +$O71</f>
        <v>31668102</v>
      </c>
      <c r="R71" s="61">
        <f>IF(($J71      =0),0,((($L71      -$J71      )/$J71      )*100))</f>
        <v>-79.693733628853508</v>
      </c>
      <c r="S71" s="62">
        <f>IF(($K71      =0),0,((($M71      -$K71      )/$K71      )*100))</f>
        <v>-91.749524360785202</v>
      </c>
      <c r="T71" s="61">
        <f>IF($E71   =0,0,($P71   /$E71   )*100)</f>
        <v>47.005210266154052</v>
      </c>
      <c r="U71" s="65">
        <f>IF($E71   =0,0,($Q71   /$E71   )*100)</f>
        <v>47.008330488221233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195965000</v>
      </c>
      <c r="C72" s="104">
        <f>SUM(C9:C15,C18:C23,C26:C29,C32,C35:C39,C42:C52,C55:C58,C61:C65,C69)</f>
        <v>0</v>
      </c>
      <c r="D72" s="104"/>
      <c r="E72" s="104">
        <f>$B72      +$C72      +$D72</f>
        <v>195965000</v>
      </c>
      <c r="F72" s="105">
        <f t="shared" ref="F72:O72" si="46">SUM(F9:F15,F18:F23,F26:F29,F32,F35:F39,F42:F52,F55:F58,F61:F65,F69)</f>
        <v>195965000</v>
      </c>
      <c r="G72" s="106">
        <f t="shared" si="46"/>
        <v>73709000</v>
      </c>
      <c r="H72" s="105">
        <f t="shared" si="46"/>
        <v>2194000</v>
      </c>
      <c r="I72" s="106">
        <f t="shared" si="46"/>
        <v>5637700</v>
      </c>
      <c r="J72" s="105">
        <f t="shared" si="46"/>
        <v>27765000</v>
      </c>
      <c r="K72" s="106">
        <f t="shared" si="46"/>
        <v>24788648</v>
      </c>
      <c r="L72" s="105">
        <f t="shared" si="46"/>
        <v>5916000</v>
      </c>
      <c r="M72" s="106">
        <f t="shared" si="46"/>
        <v>2404417</v>
      </c>
      <c r="N72" s="105">
        <f t="shared" si="46"/>
        <v>0</v>
      </c>
      <c r="O72" s="106">
        <f t="shared" si="46"/>
        <v>0</v>
      </c>
      <c r="P72" s="105">
        <f>$H72      +$J72      +$L72      +$N72</f>
        <v>35875000</v>
      </c>
      <c r="Q72" s="106">
        <f>$I72      +$K72      +$M72      +$O72</f>
        <v>32830765</v>
      </c>
      <c r="R72" s="61">
        <f>IF(($J72      =0),0,((($L72      -$J72      )/$J72      )*100))</f>
        <v>-78.692598595353857</v>
      </c>
      <c r="S72" s="62">
        <f>IF(($K72      =0),0,((($M72      -$K72      )/$K72      )*100))</f>
        <v>-90.300330215669689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48.671125642730196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44.541053331343527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dSwRoG4dJuIMAQin/EnK5WgTXzNu0sNq9lYq2bvdH+shctLyyByKu3vxpZd94mTck8pKOBt/OzFrUTap69m5Q==" saltValue="3cMaR6squFxvruYjTATIM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1850000</v>
      </c>
      <c r="C10" s="92">
        <v>0</v>
      </c>
      <c r="D10" s="92"/>
      <c r="E10" s="92">
        <f t="shared" ref="E10:E16" si="0">$B10      +$C10      +$D10</f>
        <v>1850000</v>
      </c>
      <c r="F10" s="93">
        <v>1850000</v>
      </c>
      <c r="G10" s="94">
        <v>1850000</v>
      </c>
      <c r="H10" s="93">
        <v>210000</v>
      </c>
      <c r="I10" s="94">
        <v>238606</v>
      </c>
      <c r="J10" s="93">
        <v>388000</v>
      </c>
      <c r="K10" s="94">
        <v>281848</v>
      </c>
      <c r="L10" s="93">
        <v>1026000</v>
      </c>
      <c r="M10" s="94">
        <v>1025890</v>
      </c>
      <c r="N10" s="93"/>
      <c r="O10" s="94"/>
      <c r="P10" s="93">
        <f t="shared" ref="P10:P16" si="1">$H10      +$J10      +$L10      +$N10</f>
        <v>1624000</v>
      </c>
      <c r="Q10" s="94">
        <f t="shared" ref="Q10:Q16" si="2">$I10      +$K10      +$M10      +$O10</f>
        <v>1546344</v>
      </c>
      <c r="R10" s="48">
        <f t="shared" ref="R10:R16" si="3">IF(($J10      =0),0,((($L10      -$J10      )/$J10      )*100))</f>
        <v>164.43298969072166</v>
      </c>
      <c r="S10" s="49">
        <f t="shared" ref="S10:S16" si="4">IF(($K10      =0),0,((($M10      -$K10      )/$K10      )*100))</f>
        <v>263.98697170105874</v>
      </c>
      <c r="T10" s="48">
        <f t="shared" ref="T10:T15" si="5">IF(($E10      =0),0,(($P10      /$E10      )*100))</f>
        <v>87.78378378378379</v>
      </c>
      <c r="U10" s="50">
        <f t="shared" ref="U10:U15" si="6">IF(($E10      =0),0,(($Q10      /$E10      )*100))</f>
        <v>83.586162162162154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1850000</v>
      </c>
      <c r="C16" s="95">
        <f>SUM(C9:C15)</f>
        <v>0</v>
      </c>
      <c r="D16" s="95"/>
      <c r="E16" s="95">
        <f t="shared" si="0"/>
        <v>1850000</v>
      </c>
      <c r="F16" s="96">
        <f t="shared" ref="F16:O16" si="7">SUM(F9:F15)</f>
        <v>1850000</v>
      </c>
      <c r="G16" s="97">
        <f t="shared" si="7"/>
        <v>1850000</v>
      </c>
      <c r="H16" s="96">
        <f t="shared" si="7"/>
        <v>210000</v>
      </c>
      <c r="I16" s="97">
        <f t="shared" si="7"/>
        <v>238606</v>
      </c>
      <c r="J16" s="96">
        <f t="shared" si="7"/>
        <v>388000</v>
      </c>
      <c r="K16" s="97">
        <f t="shared" si="7"/>
        <v>281848</v>
      </c>
      <c r="L16" s="96">
        <f t="shared" si="7"/>
        <v>1026000</v>
      </c>
      <c r="M16" s="97">
        <f t="shared" si="7"/>
        <v>1025890</v>
      </c>
      <c r="N16" s="96">
        <f t="shared" si="7"/>
        <v>0</v>
      </c>
      <c r="O16" s="97">
        <f t="shared" si="7"/>
        <v>0</v>
      </c>
      <c r="P16" s="96">
        <f t="shared" si="1"/>
        <v>1624000</v>
      </c>
      <c r="Q16" s="97">
        <f t="shared" si="2"/>
        <v>1546344</v>
      </c>
      <c r="R16" s="52">
        <f t="shared" si="3"/>
        <v>164.43298969072166</v>
      </c>
      <c r="S16" s="53">
        <f t="shared" si="4"/>
        <v>263.98697170105874</v>
      </c>
      <c r="T16" s="52">
        <f>IF((SUM($E9:$E13)+$E15)=0,0,(P16/(SUM($E9:$E13)+$E15)*100))</f>
        <v>87.78378378378379</v>
      </c>
      <c r="U16" s="54">
        <f>IF((SUM($E9:$E13)+$E15)=0,0,(Q16/(SUM($E9:$E13)+$E15)*100))</f>
        <v>83.586162162162154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2418000</v>
      </c>
      <c r="C32" s="92">
        <v>0</v>
      </c>
      <c r="D32" s="92"/>
      <c r="E32" s="92">
        <f>$B32      +$C32      +$D32</f>
        <v>2418000</v>
      </c>
      <c r="F32" s="93">
        <v>2418000</v>
      </c>
      <c r="G32" s="94">
        <v>2418000</v>
      </c>
      <c r="H32" s="93"/>
      <c r="I32" s="94">
        <v>9996</v>
      </c>
      <c r="J32" s="93">
        <v>2204000</v>
      </c>
      <c r="K32" s="94"/>
      <c r="L32" s="93">
        <v>214000</v>
      </c>
      <c r="M32" s="94">
        <v>1954951</v>
      </c>
      <c r="N32" s="93"/>
      <c r="O32" s="94"/>
      <c r="P32" s="93">
        <f>$H32      +$J32      +$L32      +$N32</f>
        <v>2418000</v>
      </c>
      <c r="Q32" s="94">
        <f>$I32      +$K32      +$M32      +$O32</f>
        <v>1964947</v>
      </c>
      <c r="R32" s="48">
        <f>IF(($J32      =0),0,((($L32      -$J32      )/$J32      )*100))</f>
        <v>-90.290381125226858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81.263316790736155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2418000</v>
      </c>
      <c r="C33" s="95">
        <f>C32</f>
        <v>0</v>
      </c>
      <c r="D33" s="95"/>
      <c r="E33" s="95">
        <f>$B33      +$C33      +$D33</f>
        <v>2418000</v>
      </c>
      <c r="F33" s="96">
        <f t="shared" ref="F33:O33" si="17">F32</f>
        <v>2418000</v>
      </c>
      <c r="G33" s="97">
        <f t="shared" si="17"/>
        <v>2418000</v>
      </c>
      <c r="H33" s="96">
        <f t="shared" si="17"/>
        <v>0</v>
      </c>
      <c r="I33" s="97">
        <f t="shared" si="17"/>
        <v>9996</v>
      </c>
      <c r="J33" s="96">
        <f t="shared" si="17"/>
        <v>2204000</v>
      </c>
      <c r="K33" s="97">
        <f t="shared" si="17"/>
        <v>0</v>
      </c>
      <c r="L33" s="96">
        <f t="shared" si="17"/>
        <v>214000</v>
      </c>
      <c r="M33" s="97">
        <f t="shared" si="17"/>
        <v>1954951</v>
      </c>
      <c r="N33" s="96">
        <f t="shared" si="17"/>
        <v>0</v>
      </c>
      <c r="O33" s="97">
        <f t="shared" si="17"/>
        <v>0</v>
      </c>
      <c r="P33" s="96">
        <f>$H33      +$J33      +$L33      +$N33</f>
        <v>2418000</v>
      </c>
      <c r="Q33" s="97">
        <f>$I33      +$K33      +$M33      +$O33</f>
        <v>1964947</v>
      </c>
      <c r="R33" s="52">
        <f>IF(($J33      =0),0,((($L33      -$J33      )/$J33      )*100))</f>
        <v>-90.290381125226858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81.263316790736155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9135000</v>
      </c>
      <c r="C35" s="92">
        <v>-405000</v>
      </c>
      <c r="D35" s="92"/>
      <c r="E35" s="92">
        <f t="shared" ref="E35:E40" si="18">$B35      +$C35      +$D35</f>
        <v>8730000</v>
      </c>
      <c r="F35" s="93">
        <v>8730000</v>
      </c>
      <c r="G35" s="94">
        <v>8730000</v>
      </c>
      <c r="H35" s="93">
        <v>2657000</v>
      </c>
      <c r="I35" s="94">
        <v>2657354</v>
      </c>
      <c r="J35" s="93">
        <v>1631000</v>
      </c>
      <c r="K35" s="94">
        <v>3470100</v>
      </c>
      <c r="L35" s="93">
        <v>2475000</v>
      </c>
      <c r="M35" s="94">
        <v>584044</v>
      </c>
      <c r="N35" s="93"/>
      <c r="O35" s="94"/>
      <c r="P35" s="93">
        <f t="shared" ref="P35:P40" si="19">$H35      +$J35      +$L35      +$N35</f>
        <v>6763000</v>
      </c>
      <c r="Q35" s="94">
        <f t="shared" ref="Q35:Q40" si="20">$I35      +$K35      +$M35      +$O35</f>
        <v>6711498</v>
      </c>
      <c r="R35" s="48">
        <f t="shared" ref="R35:R40" si="21">IF(($J35      =0),0,((($L35      -$J35      )/$J35      )*100))</f>
        <v>51.747394236664626</v>
      </c>
      <c r="S35" s="49">
        <f t="shared" ref="S35:S40" si="22">IF(($K35      =0),0,((($M35      -$K35      )/$K35      )*100))</f>
        <v>-83.169245843059286</v>
      </c>
      <c r="T35" s="48">
        <f t="shared" ref="T35:T39" si="23">IF(($E35      =0),0,(($P35      /$E35      )*100))</f>
        <v>77.468499427262316</v>
      </c>
      <c r="U35" s="50">
        <f t="shared" ref="U35:U39" si="24">IF(($E35      =0),0,(($Q35      /$E35      )*100))</f>
        <v>76.878556701030931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17480000</v>
      </c>
      <c r="C36" s="92">
        <v>0</v>
      </c>
      <c r="D36" s="92"/>
      <c r="E36" s="92">
        <f t="shared" si="18"/>
        <v>17480000</v>
      </c>
      <c r="F36" s="93">
        <v>17480000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26615000</v>
      </c>
      <c r="C40" s="95">
        <f>SUM(C35:C39)</f>
        <v>-405000</v>
      </c>
      <c r="D40" s="95"/>
      <c r="E40" s="95">
        <f t="shared" si="18"/>
        <v>26210000</v>
      </c>
      <c r="F40" s="96">
        <f t="shared" ref="F40:O40" si="25">SUM(F35:F39)</f>
        <v>26210000</v>
      </c>
      <c r="G40" s="97">
        <f t="shared" si="25"/>
        <v>8730000</v>
      </c>
      <c r="H40" s="96">
        <f t="shared" si="25"/>
        <v>2657000</v>
      </c>
      <c r="I40" s="97">
        <f t="shared" si="25"/>
        <v>2657354</v>
      </c>
      <c r="J40" s="96">
        <f t="shared" si="25"/>
        <v>1631000</v>
      </c>
      <c r="K40" s="97">
        <f t="shared" si="25"/>
        <v>3470100</v>
      </c>
      <c r="L40" s="96">
        <f t="shared" si="25"/>
        <v>2475000</v>
      </c>
      <c r="M40" s="97">
        <f t="shared" si="25"/>
        <v>584044</v>
      </c>
      <c r="N40" s="96">
        <f t="shared" si="25"/>
        <v>0</v>
      </c>
      <c r="O40" s="97">
        <f t="shared" si="25"/>
        <v>0</v>
      </c>
      <c r="P40" s="96">
        <f t="shared" si="19"/>
        <v>6763000</v>
      </c>
      <c r="Q40" s="97">
        <f t="shared" si="20"/>
        <v>6711498</v>
      </c>
      <c r="R40" s="52">
        <f t="shared" si="21"/>
        <v>51.747394236664626</v>
      </c>
      <c r="S40" s="53">
        <f t="shared" si="22"/>
        <v>-83.169245843059286</v>
      </c>
      <c r="T40" s="52">
        <f>IF((+$E35+$E38) =0,0,(P40   /(+$E35+$E38) )*100)</f>
        <v>77.468499427262316</v>
      </c>
      <c r="U40" s="54">
        <f>IF((+$E35+$E38) =0,0,(Q40   /(+$E35+$E38) )*100)</f>
        <v>76.878556701030931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30883000</v>
      </c>
      <c r="C67" s="104">
        <f>SUM(C9:C15,C18:C23,C26:C29,C32,C35:C39,C42:C52,C55:C58,C61:C65)</f>
        <v>-405000</v>
      </c>
      <c r="D67" s="104"/>
      <c r="E67" s="104">
        <f t="shared" si="35"/>
        <v>30478000</v>
      </c>
      <c r="F67" s="105">
        <f t="shared" ref="F67:O67" si="43">SUM(F9:F15,F18:F23,F26:F29,F32,F35:F39,F42:F52,F55:F58,F61:F65)</f>
        <v>30478000</v>
      </c>
      <c r="G67" s="106">
        <f t="shared" si="43"/>
        <v>12998000</v>
      </c>
      <c r="H67" s="105">
        <f t="shared" si="43"/>
        <v>2867000</v>
      </c>
      <c r="I67" s="106">
        <f t="shared" si="43"/>
        <v>2905956</v>
      </c>
      <c r="J67" s="105">
        <f t="shared" si="43"/>
        <v>4223000</v>
      </c>
      <c r="K67" s="106">
        <f t="shared" si="43"/>
        <v>3751948</v>
      </c>
      <c r="L67" s="105">
        <f t="shared" si="43"/>
        <v>3715000</v>
      </c>
      <c r="M67" s="106">
        <f t="shared" si="43"/>
        <v>3564885</v>
      </c>
      <c r="N67" s="105">
        <f t="shared" si="43"/>
        <v>0</v>
      </c>
      <c r="O67" s="106">
        <f t="shared" si="43"/>
        <v>0</v>
      </c>
      <c r="P67" s="105">
        <f t="shared" si="36"/>
        <v>10805000</v>
      </c>
      <c r="Q67" s="106">
        <f t="shared" si="37"/>
        <v>10222789</v>
      </c>
      <c r="R67" s="61">
        <f t="shared" si="38"/>
        <v>-12.029363012076724</v>
      </c>
      <c r="S67" s="62">
        <f t="shared" si="39"/>
        <v>-4.9857567322361609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83.128173565163877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78.648938298199724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66145000</v>
      </c>
      <c r="C69" s="92">
        <v>0</v>
      </c>
      <c r="D69" s="92"/>
      <c r="E69" s="92">
        <f>$B69      +$C69      +$D69</f>
        <v>66145000</v>
      </c>
      <c r="F69" s="93">
        <v>66145000</v>
      </c>
      <c r="G69" s="94">
        <v>66145000</v>
      </c>
      <c r="H69" s="93">
        <v>15262000</v>
      </c>
      <c r="I69" s="94">
        <v>14568184</v>
      </c>
      <c r="J69" s="93">
        <v>18707000</v>
      </c>
      <c r="K69" s="94">
        <v>20744226</v>
      </c>
      <c r="L69" s="93">
        <v>14718000</v>
      </c>
      <c r="M69" s="94">
        <v>13067689</v>
      </c>
      <c r="N69" s="93"/>
      <c r="O69" s="94"/>
      <c r="P69" s="93">
        <f>$H69      +$J69      +$L69      +$N69</f>
        <v>48687000</v>
      </c>
      <c r="Q69" s="94">
        <f>$I69      +$K69      +$M69      +$O69</f>
        <v>48380099</v>
      </c>
      <c r="R69" s="48">
        <f>IF(($J69      =0),0,((($L69      -$J69      )/$J69      )*100))</f>
        <v>-21.323568717592345</v>
      </c>
      <c r="S69" s="49">
        <f>IF(($K69      =0),0,((($M69      -$K69      )/$K69      )*100))</f>
        <v>-37.005656417356811</v>
      </c>
      <c r="T69" s="48">
        <f>IF(($E69      =0),0,(($P69      /$E69      )*100))</f>
        <v>73.606470632700876</v>
      </c>
      <c r="U69" s="50">
        <f>IF(($E69      =0),0,(($Q69      /$E69      )*100))</f>
        <v>73.142488472295724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66145000</v>
      </c>
      <c r="C70" s="101">
        <f>C69</f>
        <v>0</v>
      </c>
      <c r="D70" s="101"/>
      <c r="E70" s="101">
        <f>$B70      +$C70      +$D70</f>
        <v>66145000</v>
      </c>
      <c r="F70" s="102">
        <f t="shared" ref="F70:O70" si="44">F69</f>
        <v>66145000</v>
      </c>
      <c r="G70" s="103">
        <f t="shared" si="44"/>
        <v>66145000</v>
      </c>
      <c r="H70" s="102">
        <f t="shared" si="44"/>
        <v>15262000</v>
      </c>
      <c r="I70" s="103">
        <f t="shared" si="44"/>
        <v>14568184</v>
      </c>
      <c r="J70" s="102">
        <f t="shared" si="44"/>
        <v>18707000</v>
      </c>
      <c r="K70" s="103">
        <f t="shared" si="44"/>
        <v>20744226</v>
      </c>
      <c r="L70" s="102">
        <f t="shared" si="44"/>
        <v>14718000</v>
      </c>
      <c r="M70" s="103">
        <f t="shared" si="44"/>
        <v>13067689</v>
      </c>
      <c r="N70" s="102">
        <f t="shared" si="44"/>
        <v>0</v>
      </c>
      <c r="O70" s="103">
        <f t="shared" si="44"/>
        <v>0</v>
      </c>
      <c r="P70" s="102">
        <f>$H70      +$J70      +$L70      +$N70</f>
        <v>48687000</v>
      </c>
      <c r="Q70" s="103">
        <f>$I70      +$K70      +$M70      +$O70</f>
        <v>48380099</v>
      </c>
      <c r="R70" s="57">
        <f>IF(($J70      =0),0,((($L70      -$J70      )/$J70      )*100))</f>
        <v>-21.323568717592345</v>
      </c>
      <c r="S70" s="58">
        <f>IF(($K70      =0),0,((($M70      -$K70      )/$K70      )*100))</f>
        <v>-37.005656417356811</v>
      </c>
      <c r="T70" s="57">
        <f>IF($E70   =0,0,($P70   /$E70   )*100)</f>
        <v>73.606470632700876</v>
      </c>
      <c r="U70" s="59">
        <f>IF($E70   =0,0,($Q70   /$E70 )*100)</f>
        <v>73.142488472295724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66145000</v>
      </c>
      <c r="C71" s="104">
        <f>C69</f>
        <v>0</v>
      </c>
      <c r="D71" s="104"/>
      <c r="E71" s="104">
        <f>$B71      +$C71      +$D71</f>
        <v>66145000</v>
      </c>
      <c r="F71" s="105">
        <f t="shared" ref="F71:O71" si="45">F69</f>
        <v>66145000</v>
      </c>
      <c r="G71" s="106">
        <f t="shared" si="45"/>
        <v>66145000</v>
      </c>
      <c r="H71" s="105">
        <f t="shared" si="45"/>
        <v>15262000</v>
      </c>
      <c r="I71" s="106">
        <f t="shared" si="45"/>
        <v>14568184</v>
      </c>
      <c r="J71" s="105">
        <f t="shared" si="45"/>
        <v>18707000</v>
      </c>
      <c r="K71" s="106">
        <f t="shared" si="45"/>
        <v>20744226</v>
      </c>
      <c r="L71" s="105">
        <f t="shared" si="45"/>
        <v>14718000</v>
      </c>
      <c r="M71" s="106">
        <f t="shared" si="45"/>
        <v>13067689</v>
      </c>
      <c r="N71" s="105">
        <f t="shared" si="45"/>
        <v>0</v>
      </c>
      <c r="O71" s="106">
        <f t="shared" si="45"/>
        <v>0</v>
      </c>
      <c r="P71" s="105">
        <f>$H71      +$J71      +$L71      +$N71</f>
        <v>48687000</v>
      </c>
      <c r="Q71" s="106">
        <f>$I71      +$K71      +$M71      +$O71</f>
        <v>48380099</v>
      </c>
      <c r="R71" s="61">
        <f>IF(($J71      =0),0,((($L71      -$J71      )/$J71      )*100))</f>
        <v>-21.323568717592345</v>
      </c>
      <c r="S71" s="62">
        <f>IF(($K71      =0),0,((($M71      -$K71      )/$K71      )*100))</f>
        <v>-37.005656417356811</v>
      </c>
      <c r="T71" s="61">
        <f>IF($E71   =0,0,($P71   /$E71   )*100)</f>
        <v>73.606470632700876</v>
      </c>
      <c r="U71" s="65">
        <f>IF($E71   =0,0,($Q71   /$E71   )*100)</f>
        <v>73.142488472295724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97028000</v>
      </c>
      <c r="C72" s="104">
        <f>SUM(C9:C15,C18:C23,C26:C29,C32,C35:C39,C42:C52,C55:C58,C61:C65,C69)</f>
        <v>-405000</v>
      </c>
      <c r="D72" s="104"/>
      <c r="E72" s="104">
        <f>$B72      +$C72      +$D72</f>
        <v>96623000</v>
      </c>
      <c r="F72" s="105">
        <f t="shared" ref="F72:O72" si="46">SUM(F9:F15,F18:F23,F26:F29,F32,F35:F39,F42:F52,F55:F58,F61:F65,F69)</f>
        <v>96623000</v>
      </c>
      <c r="G72" s="106">
        <f t="shared" si="46"/>
        <v>79143000</v>
      </c>
      <c r="H72" s="105">
        <f t="shared" si="46"/>
        <v>18129000</v>
      </c>
      <c r="I72" s="106">
        <f t="shared" si="46"/>
        <v>17474140</v>
      </c>
      <c r="J72" s="105">
        <f t="shared" si="46"/>
        <v>22930000</v>
      </c>
      <c r="K72" s="106">
        <f t="shared" si="46"/>
        <v>24496174</v>
      </c>
      <c r="L72" s="105">
        <f t="shared" si="46"/>
        <v>18433000</v>
      </c>
      <c r="M72" s="106">
        <f t="shared" si="46"/>
        <v>16632574</v>
      </c>
      <c r="N72" s="105">
        <f t="shared" si="46"/>
        <v>0</v>
      </c>
      <c r="O72" s="106">
        <f t="shared" si="46"/>
        <v>0</v>
      </c>
      <c r="P72" s="105">
        <f>$H72      +$J72      +$L72      +$N72</f>
        <v>59492000</v>
      </c>
      <c r="Q72" s="106">
        <f>$I72      +$K72      +$M72      +$O72</f>
        <v>58602888</v>
      </c>
      <c r="R72" s="61">
        <f>IF(($J72      =0),0,((($L72      -$J72      )/$J72      )*100))</f>
        <v>-19.611862189271697</v>
      </c>
      <c r="S72" s="62">
        <f>IF(($K72      =0),0,((($M72      -$K72      )/$K72      )*100))</f>
        <v>-32.101339580621854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75.170261425520891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74.046836738561836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0jlJaOXvgo8PuIYqsU6rgqlJkngApqFL3KRQERbYRZQdtSx+II+cGo0FPaOvdOSg+t5Z1drava4Z92NlmRKbfw==" saltValue="8O34rV90vZtmpUbfFH92z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2450000</v>
      </c>
      <c r="C10" s="92">
        <v>0</v>
      </c>
      <c r="D10" s="92"/>
      <c r="E10" s="92">
        <f t="shared" ref="E10:E16" si="0">$B10      +$C10      +$D10</f>
        <v>2450000</v>
      </c>
      <c r="F10" s="93">
        <v>2450000</v>
      </c>
      <c r="G10" s="94">
        <v>2450000</v>
      </c>
      <c r="H10" s="93">
        <v>811000</v>
      </c>
      <c r="I10" s="94">
        <v>769193</v>
      </c>
      <c r="J10" s="93">
        <v>669000</v>
      </c>
      <c r="K10" s="94">
        <v>577002</v>
      </c>
      <c r="L10" s="93">
        <v>475000</v>
      </c>
      <c r="M10" s="94">
        <v>474654</v>
      </c>
      <c r="N10" s="93"/>
      <c r="O10" s="94"/>
      <c r="P10" s="93">
        <f t="shared" ref="P10:P16" si="1">$H10      +$J10      +$L10      +$N10</f>
        <v>1955000</v>
      </c>
      <c r="Q10" s="94">
        <f t="shared" ref="Q10:Q16" si="2">$I10      +$K10      +$M10      +$O10</f>
        <v>1820849</v>
      </c>
      <c r="R10" s="48">
        <f t="shared" ref="R10:R16" si="3">IF(($J10      =0),0,((($L10      -$J10      )/$J10      )*100))</f>
        <v>-28.998505231689087</v>
      </c>
      <c r="S10" s="49">
        <f t="shared" ref="S10:S16" si="4">IF(($K10      =0),0,((($M10      -$K10      )/$K10      )*100))</f>
        <v>-17.737893456175193</v>
      </c>
      <c r="T10" s="48">
        <f t="shared" ref="T10:T15" si="5">IF(($E10      =0),0,(($P10      /$E10      )*100))</f>
        <v>79.795918367346943</v>
      </c>
      <c r="U10" s="50">
        <f t="shared" ref="U10:U15" si="6">IF(($E10      =0),0,(($Q10      /$E10      )*100))</f>
        <v>74.320367346938781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2450000</v>
      </c>
      <c r="C16" s="95">
        <f>SUM(C9:C15)</f>
        <v>0</v>
      </c>
      <c r="D16" s="95"/>
      <c r="E16" s="95">
        <f t="shared" si="0"/>
        <v>2450000</v>
      </c>
      <c r="F16" s="96">
        <f t="shared" ref="F16:O16" si="7">SUM(F9:F15)</f>
        <v>2450000</v>
      </c>
      <c r="G16" s="97">
        <f t="shared" si="7"/>
        <v>2450000</v>
      </c>
      <c r="H16" s="96">
        <f t="shared" si="7"/>
        <v>811000</v>
      </c>
      <c r="I16" s="97">
        <f t="shared" si="7"/>
        <v>769193</v>
      </c>
      <c r="J16" s="96">
        <f t="shared" si="7"/>
        <v>669000</v>
      </c>
      <c r="K16" s="97">
        <f t="shared" si="7"/>
        <v>577002</v>
      </c>
      <c r="L16" s="96">
        <f t="shared" si="7"/>
        <v>475000</v>
      </c>
      <c r="M16" s="97">
        <f t="shared" si="7"/>
        <v>474654</v>
      </c>
      <c r="N16" s="96">
        <f t="shared" si="7"/>
        <v>0</v>
      </c>
      <c r="O16" s="97">
        <f t="shared" si="7"/>
        <v>0</v>
      </c>
      <c r="P16" s="96">
        <f t="shared" si="1"/>
        <v>1955000</v>
      </c>
      <c r="Q16" s="97">
        <f t="shared" si="2"/>
        <v>1820849</v>
      </c>
      <c r="R16" s="52">
        <f t="shared" si="3"/>
        <v>-28.998505231689087</v>
      </c>
      <c r="S16" s="53">
        <f t="shared" si="4"/>
        <v>-17.737893456175193</v>
      </c>
      <c r="T16" s="52">
        <f>IF((SUM($E9:$E13)+$E15)=0,0,(P16/(SUM($E9:$E13)+$E15)*100))</f>
        <v>79.795918367346943</v>
      </c>
      <c r="U16" s="54">
        <f>IF((SUM($E9:$E13)+$E15)=0,0,(Q16/(SUM($E9:$E13)+$E15)*100))</f>
        <v>74.320367346938781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1079000</v>
      </c>
      <c r="C32" s="92">
        <v>0</v>
      </c>
      <c r="D32" s="92"/>
      <c r="E32" s="92">
        <f>$B32      +$C32      +$D32</f>
        <v>1079000</v>
      </c>
      <c r="F32" s="93">
        <v>1079000</v>
      </c>
      <c r="G32" s="94">
        <v>1079000</v>
      </c>
      <c r="H32" s="93"/>
      <c r="I32" s="94">
        <v>174093</v>
      </c>
      <c r="J32" s="93">
        <v>340000</v>
      </c>
      <c r="K32" s="94">
        <v>224977</v>
      </c>
      <c r="L32" s="93">
        <v>95000</v>
      </c>
      <c r="M32" s="94">
        <v>322321</v>
      </c>
      <c r="N32" s="93"/>
      <c r="O32" s="94"/>
      <c r="P32" s="93">
        <f>$H32      +$J32      +$L32      +$N32</f>
        <v>435000</v>
      </c>
      <c r="Q32" s="94">
        <f>$I32      +$K32      +$M32      +$O32</f>
        <v>721391</v>
      </c>
      <c r="R32" s="48">
        <f>IF(($J32      =0),0,((($L32      -$J32      )/$J32      )*100))</f>
        <v>-72.058823529411768</v>
      </c>
      <c r="S32" s="49">
        <f>IF(($K32      =0),0,((($M32      -$K32      )/$K32      )*100))</f>
        <v>43.268422994350537</v>
      </c>
      <c r="T32" s="48">
        <f>IF(($E32      =0),0,(($P32      /$E32      )*100))</f>
        <v>40.31510658016682</v>
      </c>
      <c r="U32" s="50">
        <f>IF(($E32      =0),0,(($Q32      /$E32      )*100))</f>
        <v>66.857367933271547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1079000</v>
      </c>
      <c r="C33" s="95">
        <f>C32</f>
        <v>0</v>
      </c>
      <c r="D33" s="95"/>
      <c r="E33" s="95">
        <f>$B33      +$C33      +$D33</f>
        <v>1079000</v>
      </c>
      <c r="F33" s="96">
        <f t="shared" ref="F33:O33" si="17">F32</f>
        <v>1079000</v>
      </c>
      <c r="G33" s="97">
        <f t="shared" si="17"/>
        <v>1079000</v>
      </c>
      <c r="H33" s="96">
        <f t="shared" si="17"/>
        <v>0</v>
      </c>
      <c r="I33" s="97">
        <f t="shared" si="17"/>
        <v>174093</v>
      </c>
      <c r="J33" s="96">
        <f t="shared" si="17"/>
        <v>340000</v>
      </c>
      <c r="K33" s="97">
        <f t="shared" si="17"/>
        <v>224977</v>
      </c>
      <c r="L33" s="96">
        <f t="shared" si="17"/>
        <v>95000</v>
      </c>
      <c r="M33" s="97">
        <f t="shared" si="17"/>
        <v>322321</v>
      </c>
      <c r="N33" s="96">
        <f t="shared" si="17"/>
        <v>0</v>
      </c>
      <c r="O33" s="97">
        <f t="shared" si="17"/>
        <v>0</v>
      </c>
      <c r="P33" s="96">
        <f>$H33      +$J33      +$L33      +$N33</f>
        <v>435000</v>
      </c>
      <c r="Q33" s="97">
        <f>$I33      +$K33      +$M33      +$O33</f>
        <v>721391</v>
      </c>
      <c r="R33" s="52">
        <f>IF(($J33      =0),0,((($L33      -$J33      )/$J33      )*100))</f>
        <v>-72.058823529411768</v>
      </c>
      <c r="S33" s="53">
        <f>IF(($K33      =0),0,((($M33      -$K33      )/$K33      )*100))</f>
        <v>43.268422994350537</v>
      </c>
      <c r="T33" s="52">
        <f>IF($E33   =0,0,($P33   /$E33   )*100)</f>
        <v>40.31510658016682</v>
      </c>
      <c r="U33" s="54">
        <f>IF($E33   =0,0,($Q33   /$E33   )*100)</f>
        <v>66.857367933271547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5529000</v>
      </c>
      <c r="C36" s="92">
        <v>0</v>
      </c>
      <c r="D36" s="92"/>
      <c r="E36" s="92">
        <f t="shared" si="18"/>
        <v>5529000</v>
      </c>
      <c r="F36" s="93">
        <v>5529000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5529000</v>
      </c>
      <c r="C40" s="95">
        <f>SUM(C35:C39)</f>
        <v>0</v>
      </c>
      <c r="D40" s="95"/>
      <c r="E40" s="95">
        <f t="shared" si="18"/>
        <v>5529000</v>
      </c>
      <c r="F40" s="96">
        <f t="shared" ref="F40:O40" si="25">SUM(F35:F39)</f>
        <v>5529000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9058000</v>
      </c>
      <c r="C67" s="104">
        <f>SUM(C9:C15,C18:C23,C26:C29,C32,C35:C39,C42:C52,C55:C58,C61:C65)</f>
        <v>0</v>
      </c>
      <c r="D67" s="104"/>
      <c r="E67" s="104">
        <f t="shared" si="35"/>
        <v>9058000</v>
      </c>
      <c r="F67" s="105">
        <f t="shared" ref="F67:O67" si="43">SUM(F9:F15,F18:F23,F26:F29,F32,F35:F39,F42:F52,F55:F58,F61:F65)</f>
        <v>9058000</v>
      </c>
      <c r="G67" s="106">
        <f t="shared" si="43"/>
        <v>3529000</v>
      </c>
      <c r="H67" s="105">
        <f t="shared" si="43"/>
        <v>811000</v>
      </c>
      <c r="I67" s="106">
        <f t="shared" si="43"/>
        <v>943286</v>
      </c>
      <c r="J67" s="105">
        <f t="shared" si="43"/>
        <v>1009000</v>
      </c>
      <c r="K67" s="106">
        <f t="shared" si="43"/>
        <v>801979</v>
      </c>
      <c r="L67" s="105">
        <f t="shared" si="43"/>
        <v>570000</v>
      </c>
      <c r="M67" s="106">
        <f t="shared" si="43"/>
        <v>796975</v>
      </c>
      <c r="N67" s="105">
        <f t="shared" si="43"/>
        <v>0</v>
      </c>
      <c r="O67" s="106">
        <f t="shared" si="43"/>
        <v>0</v>
      </c>
      <c r="P67" s="105">
        <f t="shared" si="36"/>
        <v>2390000</v>
      </c>
      <c r="Q67" s="106">
        <f t="shared" si="37"/>
        <v>2542240</v>
      </c>
      <c r="R67" s="61">
        <f t="shared" si="38"/>
        <v>-43.508424182358773</v>
      </c>
      <c r="S67" s="62">
        <f t="shared" si="39"/>
        <v>-0.62395648763870382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67.724567866251064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72.038537829413428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11636000</v>
      </c>
      <c r="C69" s="92">
        <v>0</v>
      </c>
      <c r="D69" s="92"/>
      <c r="E69" s="92">
        <f>$B69      +$C69      +$D69</f>
        <v>11636000</v>
      </c>
      <c r="F69" s="93">
        <v>11636000</v>
      </c>
      <c r="G69" s="94">
        <v>11636000</v>
      </c>
      <c r="H69" s="93">
        <v>541000</v>
      </c>
      <c r="I69" s="94">
        <v>691993</v>
      </c>
      <c r="J69" s="93">
        <v>4408000</v>
      </c>
      <c r="K69" s="94">
        <v>5285770</v>
      </c>
      <c r="L69" s="93">
        <v>1921000</v>
      </c>
      <c r="M69" s="94">
        <v>1757932</v>
      </c>
      <c r="N69" s="93"/>
      <c r="O69" s="94"/>
      <c r="P69" s="93">
        <f>$H69      +$J69      +$L69      +$N69</f>
        <v>6870000</v>
      </c>
      <c r="Q69" s="94">
        <f>$I69      +$K69      +$M69      +$O69</f>
        <v>7735695</v>
      </c>
      <c r="R69" s="48">
        <f>IF(($J69      =0),0,((($L69      -$J69      )/$J69      )*100))</f>
        <v>-56.420145190562607</v>
      </c>
      <c r="S69" s="49">
        <f>IF(($K69      =0),0,((($M69      -$K69      )/$K69      )*100))</f>
        <v>-66.742177582452513</v>
      </c>
      <c r="T69" s="48">
        <f>IF(($E69      =0),0,(($P69      /$E69      )*100))</f>
        <v>59.040907528360265</v>
      </c>
      <c r="U69" s="50">
        <f>IF(($E69      =0),0,(($Q69      /$E69      )*100))</f>
        <v>66.480706428325888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11636000</v>
      </c>
      <c r="C70" s="101">
        <f>C69</f>
        <v>0</v>
      </c>
      <c r="D70" s="101"/>
      <c r="E70" s="101">
        <f>$B70      +$C70      +$D70</f>
        <v>11636000</v>
      </c>
      <c r="F70" s="102">
        <f t="shared" ref="F70:O70" si="44">F69</f>
        <v>11636000</v>
      </c>
      <c r="G70" s="103">
        <f t="shared" si="44"/>
        <v>11636000</v>
      </c>
      <c r="H70" s="102">
        <f t="shared" si="44"/>
        <v>541000</v>
      </c>
      <c r="I70" s="103">
        <f t="shared" si="44"/>
        <v>691993</v>
      </c>
      <c r="J70" s="102">
        <f t="shared" si="44"/>
        <v>4408000</v>
      </c>
      <c r="K70" s="103">
        <f t="shared" si="44"/>
        <v>5285770</v>
      </c>
      <c r="L70" s="102">
        <f t="shared" si="44"/>
        <v>1921000</v>
      </c>
      <c r="M70" s="103">
        <f t="shared" si="44"/>
        <v>1757932</v>
      </c>
      <c r="N70" s="102">
        <f t="shared" si="44"/>
        <v>0</v>
      </c>
      <c r="O70" s="103">
        <f t="shared" si="44"/>
        <v>0</v>
      </c>
      <c r="P70" s="102">
        <f>$H70      +$J70      +$L70      +$N70</f>
        <v>6870000</v>
      </c>
      <c r="Q70" s="103">
        <f>$I70      +$K70      +$M70      +$O70</f>
        <v>7735695</v>
      </c>
      <c r="R70" s="57">
        <f>IF(($J70      =0),0,((($L70      -$J70      )/$J70      )*100))</f>
        <v>-56.420145190562607</v>
      </c>
      <c r="S70" s="58">
        <f>IF(($K70      =0),0,((($M70      -$K70      )/$K70      )*100))</f>
        <v>-66.742177582452513</v>
      </c>
      <c r="T70" s="57">
        <f>IF($E70   =0,0,($P70   /$E70   )*100)</f>
        <v>59.040907528360265</v>
      </c>
      <c r="U70" s="59">
        <f>IF($E70   =0,0,($Q70   /$E70 )*100)</f>
        <v>66.480706428325888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11636000</v>
      </c>
      <c r="C71" s="104">
        <f>C69</f>
        <v>0</v>
      </c>
      <c r="D71" s="104"/>
      <c r="E71" s="104">
        <f>$B71      +$C71      +$D71</f>
        <v>11636000</v>
      </c>
      <c r="F71" s="105">
        <f t="shared" ref="F71:O71" si="45">F69</f>
        <v>11636000</v>
      </c>
      <c r="G71" s="106">
        <f t="shared" si="45"/>
        <v>11636000</v>
      </c>
      <c r="H71" s="105">
        <f t="shared" si="45"/>
        <v>541000</v>
      </c>
      <c r="I71" s="106">
        <f t="shared" si="45"/>
        <v>691993</v>
      </c>
      <c r="J71" s="105">
        <f t="shared" si="45"/>
        <v>4408000</v>
      </c>
      <c r="K71" s="106">
        <f t="shared" si="45"/>
        <v>5285770</v>
      </c>
      <c r="L71" s="105">
        <f t="shared" si="45"/>
        <v>1921000</v>
      </c>
      <c r="M71" s="106">
        <f t="shared" si="45"/>
        <v>1757932</v>
      </c>
      <c r="N71" s="105">
        <f t="shared" si="45"/>
        <v>0</v>
      </c>
      <c r="O71" s="106">
        <f t="shared" si="45"/>
        <v>0</v>
      </c>
      <c r="P71" s="105">
        <f>$H71      +$J71      +$L71      +$N71</f>
        <v>6870000</v>
      </c>
      <c r="Q71" s="106">
        <f>$I71      +$K71      +$M71      +$O71</f>
        <v>7735695</v>
      </c>
      <c r="R71" s="61">
        <f>IF(($J71      =0),0,((($L71      -$J71      )/$J71      )*100))</f>
        <v>-56.420145190562607</v>
      </c>
      <c r="S71" s="62">
        <f>IF(($K71      =0),0,((($M71      -$K71      )/$K71      )*100))</f>
        <v>-66.742177582452513</v>
      </c>
      <c r="T71" s="61">
        <f>IF($E71   =0,0,($P71   /$E71   )*100)</f>
        <v>59.040907528360265</v>
      </c>
      <c r="U71" s="65">
        <f>IF($E71   =0,0,($Q71   /$E71   )*100)</f>
        <v>66.480706428325888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20694000</v>
      </c>
      <c r="C72" s="104">
        <f>SUM(C9:C15,C18:C23,C26:C29,C32,C35:C39,C42:C52,C55:C58,C61:C65,C69)</f>
        <v>0</v>
      </c>
      <c r="D72" s="104"/>
      <c r="E72" s="104">
        <f>$B72      +$C72      +$D72</f>
        <v>20694000</v>
      </c>
      <c r="F72" s="105">
        <f t="shared" ref="F72:O72" si="46">SUM(F9:F15,F18:F23,F26:F29,F32,F35:F39,F42:F52,F55:F58,F61:F65,F69)</f>
        <v>20694000</v>
      </c>
      <c r="G72" s="106">
        <f t="shared" si="46"/>
        <v>15165000</v>
      </c>
      <c r="H72" s="105">
        <f t="shared" si="46"/>
        <v>1352000</v>
      </c>
      <c r="I72" s="106">
        <f t="shared" si="46"/>
        <v>1635279</v>
      </c>
      <c r="J72" s="105">
        <f t="shared" si="46"/>
        <v>5417000</v>
      </c>
      <c r="K72" s="106">
        <f t="shared" si="46"/>
        <v>6087749</v>
      </c>
      <c r="L72" s="105">
        <f t="shared" si="46"/>
        <v>2491000</v>
      </c>
      <c r="M72" s="106">
        <f t="shared" si="46"/>
        <v>2554907</v>
      </c>
      <c r="N72" s="105">
        <f t="shared" si="46"/>
        <v>0</v>
      </c>
      <c r="O72" s="106">
        <f t="shared" si="46"/>
        <v>0</v>
      </c>
      <c r="P72" s="105">
        <f>$H72      +$J72      +$L72      +$N72</f>
        <v>9260000</v>
      </c>
      <c r="Q72" s="106">
        <f>$I72      +$K72      +$M72      +$O72</f>
        <v>10277935</v>
      </c>
      <c r="R72" s="61">
        <f>IF(($J72      =0),0,((($L72      -$J72      )/$J72      )*100))</f>
        <v>-54.015137529998157</v>
      </c>
      <c r="S72" s="62">
        <f>IF(($K72      =0),0,((($M72      -$K72      )/$K72      )*100))</f>
        <v>-58.031991792040053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61.061655126937033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67.774052093636655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k66aAfKA8yZ0QQ8HpUaqp7cI/tPkqLqLCeCtzqjAEAohH1INvd3F+u+yEPjyfqrlkc42jPnTMDgXnp7k4Og+A==" saltValue="vBDGbySBiJ3/YF7ShGKap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1000000</v>
      </c>
      <c r="I10" s="94">
        <v>1000000</v>
      </c>
      <c r="J10" s="93">
        <v>82000</v>
      </c>
      <c r="K10" s="94">
        <v>81724</v>
      </c>
      <c r="L10" s="93">
        <v>111000</v>
      </c>
      <c r="M10" s="94">
        <v>111263</v>
      </c>
      <c r="N10" s="93"/>
      <c r="O10" s="94"/>
      <c r="P10" s="93">
        <f t="shared" ref="P10:P16" si="1">$H10      +$J10      +$L10      +$N10</f>
        <v>1193000</v>
      </c>
      <c r="Q10" s="94">
        <f t="shared" ref="Q10:Q16" si="2">$I10      +$K10      +$M10      +$O10</f>
        <v>1192987</v>
      </c>
      <c r="R10" s="48">
        <f t="shared" ref="R10:R16" si="3">IF(($J10      =0),0,((($L10      -$J10      )/$J10      )*100))</f>
        <v>35.365853658536587</v>
      </c>
      <c r="S10" s="49">
        <f t="shared" ref="S10:S16" si="4">IF(($K10      =0),0,((($M10      -$K10      )/$K10      )*100))</f>
        <v>36.144828936420147</v>
      </c>
      <c r="T10" s="48">
        <f t="shared" ref="T10:T15" si="5">IF(($E10      =0),0,(($P10      /$E10      )*100))</f>
        <v>56.80952380952381</v>
      </c>
      <c r="U10" s="50">
        <f t="shared" ref="U10:U15" si="6">IF(($E10      =0),0,(($Q10      /$E10      )*100))</f>
        <v>56.808904761904763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2100000</v>
      </c>
      <c r="C16" s="95">
        <f>SUM(C9:C15)</f>
        <v>0</v>
      </c>
      <c r="D16" s="95"/>
      <c r="E16" s="95">
        <f t="shared" si="0"/>
        <v>2100000</v>
      </c>
      <c r="F16" s="96">
        <f t="shared" ref="F16:O16" si="7">SUM(F9:F15)</f>
        <v>2100000</v>
      </c>
      <c r="G16" s="97">
        <f t="shared" si="7"/>
        <v>2100000</v>
      </c>
      <c r="H16" s="96">
        <f t="shared" si="7"/>
        <v>1000000</v>
      </c>
      <c r="I16" s="97">
        <f t="shared" si="7"/>
        <v>1000000</v>
      </c>
      <c r="J16" s="96">
        <f t="shared" si="7"/>
        <v>82000</v>
      </c>
      <c r="K16" s="97">
        <f t="shared" si="7"/>
        <v>81724</v>
      </c>
      <c r="L16" s="96">
        <f t="shared" si="7"/>
        <v>111000</v>
      </c>
      <c r="M16" s="97">
        <f t="shared" si="7"/>
        <v>111263</v>
      </c>
      <c r="N16" s="96">
        <f t="shared" si="7"/>
        <v>0</v>
      </c>
      <c r="O16" s="97">
        <f t="shared" si="7"/>
        <v>0</v>
      </c>
      <c r="P16" s="96">
        <f t="shared" si="1"/>
        <v>1193000</v>
      </c>
      <c r="Q16" s="97">
        <f t="shared" si="2"/>
        <v>1192987</v>
      </c>
      <c r="R16" s="52">
        <f t="shared" si="3"/>
        <v>35.365853658536587</v>
      </c>
      <c r="S16" s="53">
        <f t="shared" si="4"/>
        <v>36.144828936420147</v>
      </c>
      <c r="T16" s="52">
        <f>IF((SUM($E9:$E13)+$E15)=0,0,(P16/(SUM($E9:$E13)+$E15)*100))</f>
        <v>56.80952380952381</v>
      </c>
      <c r="U16" s="54">
        <f>IF((SUM($E9:$E13)+$E15)=0,0,(Q16/(SUM($E9:$E13)+$E15)*100))</f>
        <v>56.808904761904763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1263000</v>
      </c>
      <c r="C32" s="92">
        <v>0</v>
      </c>
      <c r="D32" s="92"/>
      <c r="E32" s="92">
        <f>$B32      +$C32      +$D32</f>
        <v>1263000</v>
      </c>
      <c r="F32" s="93">
        <v>1263000</v>
      </c>
      <c r="G32" s="94">
        <v>1263000</v>
      </c>
      <c r="H32" s="93">
        <v>203000</v>
      </c>
      <c r="I32" s="94"/>
      <c r="J32" s="93">
        <v>1012000</v>
      </c>
      <c r="K32" s="94">
        <v>444000</v>
      </c>
      <c r="L32" s="93"/>
      <c r="M32" s="94"/>
      <c r="N32" s="93"/>
      <c r="O32" s="94"/>
      <c r="P32" s="93">
        <f>$H32      +$J32      +$L32      +$N32</f>
        <v>1215000</v>
      </c>
      <c r="Q32" s="94">
        <f>$I32      +$K32      +$M32      +$O32</f>
        <v>444000</v>
      </c>
      <c r="R32" s="48">
        <f>IF(($J32      =0),0,((($L32      -$J32      )/$J32      )*100))</f>
        <v>-100</v>
      </c>
      <c r="S32" s="49">
        <f>IF(($K32      =0),0,((($M32      -$K32      )/$K32      )*100))</f>
        <v>-100</v>
      </c>
      <c r="T32" s="48">
        <f>IF(($E32      =0),0,(($P32      /$E32      )*100))</f>
        <v>96.199524940617579</v>
      </c>
      <c r="U32" s="50">
        <f>IF(($E32      =0),0,(($Q32      /$E32      )*100))</f>
        <v>35.154394299287411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1263000</v>
      </c>
      <c r="C33" s="95">
        <f>C32</f>
        <v>0</v>
      </c>
      <c r="D33" s="95"/>
      <c r="E33" s="95">
        <f>$B33      +$C33      +$D33</f>
        <v>1263000</v>
      </c>
      <c r="F33" s="96">
        <f t="shared" ref="F33:O33" si="17">F32</f>
        <v>1263000</v>
      </c>
      <c r="G33" s="97">
        <f t="shared" si="17"/>
        <v>1263000</v>
      </c>
      <c r="H33" s="96">
        <f t="shared" si="17"/>
        <v>203000</v>
      </c>
      <c r="I33" s="97">
        <f t="shared" si="17"/>
        <v>0</v>
      </c>
      <c r="J33" s="96">
        <f t="shared" si="17"/>
        <v>1012000</v>
      </c>
      <c r="K33" s="97">
        <f t="shared" si="17"/>
        <v>444000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1215000</v>
      </c>
      <c r="Q33" s="97">
        <f>$I33      +$K33      +$M33      +$O33</f>
        <v>444000</v>
      </c>
      <c r="R33" s="52">
        <f>IF(($J33      =0),0,((($L33      -$J33      )/$J33      )*100))</f>
        <v>-100</v>
      </c>
      <c r="S33" s="53">
        <f>IF(($K33      =0),0,((($M33      -$K33      )/$K33      )*100))</f>
        <v>-100</v>
      </c>
      <c r="T33" s="52">
        <f>IF($E33   =0,0,($P33   /$E33   )*100)</f>
        <v>96.199524940617579</v>
      </c>
      <c r="U33" s="54">
        <f>IF($E33   =0,0,($Q33   /$E33   )*100)</f>
        <v>35.154394299287411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9689000</v>
      </c>
      <c r="C36" s="92">
        <v>0</v>
      </c>
      <c r="D36" s="92"/>
      <c r="E36" s="92">
        <f t="shared" si="18"/>
        <v>9689000</v>
      </c>
      <c r="F36" s="93">
        <v>9689000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9689000</v>
      </c>
      <c r="C40" s="95">
        <f>SUM(C35:C39)</f>
        <v>0</v>
      </c>
      <c r="D40" s="95"/>
      <c r="E40" s="95">
        <f t="shared" si="18"/>
        <v>9689000</v>
      </c>
      <c r="F40" s="96">
        <f t="shared" ref="F40:O40" si="25">SUM(F35:F39)</f>
        <v>9689000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13052000</v>
      </c>
      <c r="C67" s="104">
        <f>SUM(C9:C15,C18:C23,C26:C29,C32,C35:C39,C42:C52,C55:C58,C61:C65)</f>
        <v>0</v>
      </c>
      <c r="D67" s="104"/>
      <c r="E67" s="104">
        <f t="shared" si="35"/>
        <v>13052000</v>
      </c>
      <c r="F67" s="105">
        <f t="shared" ref="F67:O67" si="43">SUM(F9:F15,F18:F23,F26:F29,F32,F35:F39,F42:F52,F55:F58,F61:F65)</f>
        <v>13052000</v>
      </c>
      <c r="G67" s="106">
        <f t="shared" si="43"/>
        <v>3363000</v>
      </c>
      <c r="H67" s="105">
        <f t="shared" si="43"/>
        <v>1203000</v>
      </c>
      <c r="I67" s="106">
        <f t="shared" si="43"/>
        <v>1000000</v>
      </c>
      <c r="J67" s="105">
        <f t="shared" si="43"/>
        <v>1094000</v>
      </c>
      <c r="K67" s="106">
        <f t="shared" si="43"/>
        <v>525724</v>
      </c>
      <c r="L67" s="105">
        <f t="shared" si="43"/>
        <v>111000</v>
      </c>
      <c r="M67" s="106">
        <f t="shared" si="43"/>
        <v>111263</v>
      </c>
      <c r="N67" s="105">
        <f t="shared" si="43"/>
        <v>0</v>
      </c>
      <c r="O67" s="106">
        <f t="shared" si="43"/>
        <v>0</v>
      </c>
      <c r="P67" s="105">
        <f t="shared" si="36"/>
        <v>2408000</v>
      </c>
      <c r="Q67" s="106">
        <f t="shared" si="37"/>
        <v>1636987</v>
      </c>
      <c r="R67" s="61">
        <f t="shared" si="38"/>
        <v>-89.853747714808037</v>
      </c>
      <c r="S67" s="62">
        <f t="shared" si="39"/>
        <v>-78.836233460903443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71.602735652691052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48.676390127862028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29558000</v>
      </c>
      <c r="C69" s="92">
        <v>0</v>
      </c>
      <c r="D69" s="92"/>
      <c r="E69" s="92">
        <f>$B69      +$C69      +$D69</f>
        <v>29558000</v>
      </c>
      <c r="F69" s="93">
        <v>29558000</v>
      </c>
      <c r="G69" s="94">
        <v>29558000</v>
      </c>
      <c r="H69" s="93">
        <v>6206000</v>
      </c>
      <c r="I69" s="94">
        <v>5173454</v>
      </c>
      <c r="J69" s="93">
        <v>8088000</v>
      </c>
      <c r="K69" s="94">
        <v>3711633</v>
      </c>
      <c r="L69" s="93">
        <v>11093000</v>
      </c>
      <c r="M69" s="94">
        <v>15384757</v>
      </c>
      <c r="N69" s="93"/>
      <c r="O69" s="94"/>
      <c r="P69" s="93">
        <f>$H69      +$J69      +$L69      +$N69</f>
        <v>25387000</v>
      </c>
      <c r="Q69" s="94">
        <f>$I69      +$K69      +$M69      +$O69</f>
        <v>24269844</v>
      </c>
      <c r="R69" s="48">
        <f>IF(($J69      =0),0,((($L69      -$J69      )/$J69      )*100))</f>
        <v>37.153808110781405</v>
      </c>
      <c r="S69" s="49">
        <f>IF(($K69      =0),0,((($M69      -$K69      )/$K69      )*100))</f>
        <v>314.50102960071752</v>
      </c>
      <c r="T69" s="48">
        <f>IF(($E69      =0),0,(($P69      /$E69      )*100))</f>
        <v>85.88876107991068</v>
      </c>
      <c r="U69" s="50">
        <f>IF(($E69      =0),0,(($Q69      /$E69      )*100))</f>
        <v>82.109222545503755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29558000</v>
      </c>
      <c r="C70" s="101">
        <f>C69</f>
        <v>0</v>
      </c>
      <c r="D70" s="101"/>
      <c r="E70" s="101">
        <f>$B70      +$C70      +$D70</f>
        <v>29558000</v>
      </c>
      <c r="F70" s="102">
        <f t="shared" ref="F70:O70" si="44">F69</f>
        <v>29558000</v>
      </c>
      <c r="G70" s="103">
        <f t="shared" si="44"/>
        <v>29558000</v>
      </c>
      <c r="H70" s="102">
        <f t="shared" si="44"/>
        <v>6206000</v>
      </c>
      <c r="I70" s="103">
        <f t="shared" si="44"/>
        <v>5173454</v>
      </c>
      <c r="J70" s="102">
        <f t="shared" si="44"/>
        <v>8088000</v>
      </c>
      <c r="K70" s="103">
        <f t="shared" si="44"/>
        <v>3711633</v>
      </c>
      <c r="L70" s="102">
        <f t="shared" si="44"/>
        <v>11093000</v>
      </c>
      <c r="M70" s="103">
        <f t="shared" si="44"/>
        <v>15384757</v>
      </c>
      <c r="N70" s="102">
        <f t="shared" si="44"/>
        <v>0</v>
      </c>
      <c r="O70" s="103">
        <f t="shared" si="44"/>
        <v>0</v>
      </c>
      <c r="P70" s="102">
        <f>$H70      +$J70      +$L70      +$N70</f>
        <v>25387000</v>
      </c>
      <c r="Q70" s="103">
        <f>$I70      +$K70      +$M70      +$O70</f>
        <v>24269844</v>
      </c>
      <c r="R70" s="57">
        <f>IF(($J70      =0),0,((($L70      -$J70      )/$J70      )*100))</f>
        <v>37.153808110781405</v>
      </c>
      <c r="S70" s="58">
        <f>IF(($K70      =0),0,((($M70      -$K70      )/$K70      )*100))</f>
        <v>314.50102960071752</v>
      </c>
      <c r="T70" s="57">
        <f>IF($E70   =0,0,($P70   /$E70   )*100)</f>
        <v>85.88876107991068</v>
      </c>
      <c r="U70" s="59">
        <f>IF($E70   =0,0,($Q70   /$E70 )*100)</f>
        <v>82.109222545503755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29558000</v>
      </c>
      <c r="C71" s="104">
        <f>C69</f>
        <v>0</v>
      </c>
      <c r="D71" s="104"/>
      <c r="E71" s="104">
        <f>$B71      +$C71      +$D71</f>
        <v>29558000</v>
      </c>
      <c r="F71" s="105">
        <f t="shared" ref="F71:O71" si="45">F69</f>
        <v>29558000</v>
      </c>
      <c r="G71" s="106">
        <f t="shared" si="45"/>
        <v>29558000</v>
      </c>
      <c r="H71" s="105">
        <f t="shared" si="45"/>
        <v>6206000</v>
      </c>
      <c r="I71" s="106">
        <f t="shared" si="45"/>
        <v>5173454</v>
      </c>
      <c r="J71" s="105">
        <f t="shared" si="45"/>
        <v>8088000</v>
      </c>
      <c r="K71" s="106">
        <f t="shared" si="45"/>
        <v>3711633</v>
      </c>
      <c r="L71" s="105">
        <f t="shared" si="45"/>
        <v>11093000</v>
      </c>
      <c r="M71" s="106">
        <f t="shared" si="45"/>
        <v>15384757</v>
      </c>
      <c r="N71" s="105">
        <f t="shared" si="45"/>
        <v>0</v>
      </c>
      <c r="O71" s="106">
        <f t="shared" si="45"/>
        <v>0</v>
      </c>
      <c r="P71" s="105">
        <f>$H71      +$J71      +$L71      +$N71</f>
        <v>25387000</v>
      </c>
      <c r="Q71" s="106">
        <f>$I71      +$K71      +$M71      +$O71</f>
        <v>24269844</v>
      </c>
      <c r="R71" s="61">
        <f>IF(($J71      =0),0,((($L71      -$J71      )/$J71      )*100))</f>
        <v>37.153808110781405</v>
      </c>
      <c r="S71" s="62">
        <f>IF(($K71      =0),0,((($M71      -$K71      )/$K71      )*100))</f>
        <v>314.50102960071752</v>
      </c>
      <c r="T71" s="61">
        <f>IF($E71   =0,0,($P71   /$E71   )*100)</f>
        <v>85.88876107991068</v>
      </c>
      <c r="U71" s="65">
        <f>IF($E71   =0,0,($Q71   /$E71   )*100)</f>
        <v>82.109222545503755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42610000</v>
      </c>
      <c r="C72" s="104">
        <f>SUM(C9:C15,C18:C23,C26:C29,C32,C35:C39,C42:C52,C55:C58,C61:C65,C69)</f>
        <v>0</v>
      </c>
      <c r="D72" s="104"/>
      <c r="E72" s="104">
        <f>$B72      +$C72      +$D72</f>
        <v>42610000</v>
      </c>
      <c r="F72" s="105">
        <f t="shared" ref="F72:O72" si="46">SUM(F9:F15,F18:F23,F26:F29,F32,F35:F39,F42:F52,F55:F58,F61:F65,F69)</f>
        <v>42610000</v>
      </c>
      <c r="G72" s="106">
        <f t="shared" si="46"/>
        <v>32921000</v>
      </c>
      <c r="H72" s="105">
        <f t="shared" si="46"/>
        <v>7409000</v>
      </c>
      <c r="I72" s="106">
        <f t="shared" si="46"/>
        <v>6173454</v>
      </c>
      <c r="J72" s="105">
        <f t="shared" si="46"/>
        <v>9182000</v>
      </c>
      <c r="K72" s="106">
        <f t="shared" si="46"/>
        <v>4237357</v>
      </c>
      <c r="L72" s="105">
        <f t="shared" si="46"/>
        <v>11204000</v>
      </c>
      <c r="M72" s="106">
        <f t="shared" si="46"/>
        <v>15496020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27795000</v>
      </c>
      <c r="Q72" s="106">
        <f>$I72      +$K72      +$M72      +$O72</f>
        <v>25906831</v>
      </c>
      <c r="R72" s="61">
        <f>IF(($J72      =0),0,((($L72      -$J72      )/$J72      )*100))</f>
        <v>22.021346111958177</v>
      </c>
      <c r="S72" s="62">
        <f>IF(($K72      =0),0,((($M72      -$K72      )/$K72      )*100))</f>
        <v>265.70012864150931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84.429391573767504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78.693937000698639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gzVf4eM5/9OHvXzW3Mr4deCLptNfkeNrBjb32gBSp7mOTjbBQiEe1zLerwef912qeQhb2AeVoauPc7tx7Xk6w==" saltValue="bWvBGhp9l7kTYWvcEQ03n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8941000</v>
      </c>
      <c r="C9" s="92">
        <v>0</v>
      </c>
      <c r="D9" s="92"/>
      <c r="E9" s="92">
        <f>$B9       +$C9       +$D9</f>
        <v>8941000</v>
      </c>
      <c r="F9" s="93">
        <v>8941000</v>
      </c>
      <c r="G9" s="94">
        <v>8941000</v>
      </c>
      <c r="H9" s="93"/>
      <c r="I9" s="94">
        <v>6645</v>
      </c>
      <c r="J9" s="93"/>
      <c r="K9" s="94"/>
      <c r="L9" s="93">
        <v>6645000</v>
      </c>
      <c r="M9" s="94"/>
      <c r="N9" s="93"/>
      <c r="O9" s="94"/>
      <c r="P9" s="93">
        <f>$H9       +$J9       +$L9       +$N9</f>
        <v>6645000</v>
      </c>
      <c r="Q9" s="94">
        <f>$I9       +$K9       +$M9       +$O9</f>
        <v>6645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74.320545800246066</v>
      </c>
      <c r="U9" s="50">
        <f>IF(($E9       =0),0,(($Q9       /$E9       )*100))</f>
        <v>7.4320545800246052E-2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161000</v>
      </c>
      <c r="I10" s="94">
        <v>110499</v>
      </c>
      <c r="J10" s="93">
        <v>120000</v>
      </c>
      <c r="K10" s="94">
        <v>136595</v>
      </c>
      <c r="L10" s="93">
        <v>320000</v>
      </c>
      <c r="M10" s="94">
        <v>102000</v>
      </c>
      <c r="N10" s="93"/>
      <c r="O10" s="94"/>
      <c r="P10" s="93">
        <f t="shared" ref="P10:P16" si="1">$H10      +$J10      +$L10      +$N10</f>
        <v>601000</v>
      </c>
      <c r="Q10" s="94">
        <f t="shared" ref="Q10:Q16" si="2">$I10      +$K10      +$M10      +$O10</f>
        <v>349094</v>
      </c>
      <c r="R10" s="48">
        <f t="shared" ref="R10:R16" si="3">IF(($J10      =0),0,((($L10      -$J10      )/$J10      )*100))</f>
        <v>166.66666666666669</v>
      </c>
      <c r="S10" s="49">
        <f t="shared" ref="S10:S16" si="4">IF(($K10      =0),0,((($M10      -$K10      )/$K10      )*100))</f>
        <v>-25.326695706285001</v>
      </c>
      <c r="T10" s="48">
        <f t="shared" ref="T10:T15" si="5">IF(($E10      =0),0,(($P10      /$E10      )*100))</f>
        <v>60.099999999999994</v>
      </c>
      <c r="U10" s="50">
        <f t="shared" ref="U10:U15" si="6">IF(($E10      =0),0,(($Q10      /$E10      )*100))</f>
        <v>34.909400000000005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10500000</v>
      </c>
      <c r="C11" s="92">
        <v>0</v>
      </c>
      <c r="D11" s="92"/>
      <c r="E11" s="92">
        <f t="shared" si="0"/>
        <v>10500000</v>
      </c>
      <c r="F11" s="93">
        <v>10500000</v>
      </c>
      <c r="G11" s="94">
        <v>10500000</v>
      </c>
      <c r="H11" s="93">
        <v>2416000</v>
      </c>
      <c r="I11" s="94">
        <v>1208851</v>
      </c>
      <c r="J11" s="93">
        <v>1859000</v>
      </c>
      <c r="K11" s="94">
        <v>2027247</v>
      </c>
      <c r="L11" s="93">
        <v>1798000</v>
      </c>
      <c r="M11" s="94">
        <v>1641606</v>
      </c>
      <c r="N11" s="93"/>
      <c r="O11" s="94"/>
      <c r="P11" s="93">
        <f t="shared" si="1"/>
        <v>6073000</v>
      </c>
      <c r="Q11" s="94">
        <f t="shared" si="2"/>
        <v>4877704</v>
      </c>
      <c r="R11" s="48">
        <f t="shared" si="3"/>
        <v>-3.2813340505648201</v>
      </c>
      <c r="S11" s="49">
        <f t="shared" si="4"/>
        <v>-19.022891635799681</v>
      </c>
      <c r="T11" s="48">
        <f t="shared" si="5"/>
        <v>57.838095238095235</v>
      </c>
      <c r="U11" s="50">
        <f t="shared" si="6"/>
        <v>46.454323809523814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9000000</v>
      </c>
      <c r="C13" s="92">
        <v>24581000</v>
      </c>
      <c r="D13" s="92"/>
      <c r="E13" s="92">
        <f t="shared" si="0"/>
        <v>33581000</v>
      </c>
      <c r="F13" s="93">
        <v>33581000</v>
      </c>
      <c r="G13" s="94">
        <v>33581000</v>
      </c>
      <c r="H13" s="93"/>
      <c r="I13" s="94"/>
      <c r="J13" s="93">
        <v>2711000</v>
      </c>
      <c r="K13" s="94">
        <v>23937</v>
      </c>
      <c r="L13" s="93"/>
      <c r="M13" s="94">
        <v>2643488</v>
      </c>
      <c r="N13" s="93"/>
      <c r="O13" s="94"/>
      <c r="P13" s="93">
        <f t="shared" si="1"/>
        <v>2711000</v>
      </c>
      <c r="Q13" s="94">
        <f t="shared" si="2"/>
        <v>2667425</v>
      </c>
      <c r="R13" s="48">
        <f t="shared" si="3"/>
        <v>-100</v>
      </c>
      <c r="S13" s="49">
        <f t="shared" si="4"/>
        <v>10943.522580106111</v>
      </c>
      <c r="T13" s="48">
        <f t="shared" si="5"/>
        <v>8.0730174801226884</v>
      </c>
      <c r="U13" s="50">
        <f t="shared" si="6"/>
        <v>7.9432566034364678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3000000</v>
      </c>
      <c r="C14" s="92">
        <v>0</v>
      </c>
      <c r="D14" s="92"/>
      <c r="E14" s="92">
        <f t="shared" si="0"/>
        <v>3000000</v>
      </c>
      <c r="F14" s="93">
        <v>3000000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32441000</v>
      </c>
      <c r="C16" s="95">
        <f>SUM(C9:C15)</f>
        <v>24581000</v>
      </c>
      <c r="D16" s="95"/>
      <c r="E16" s="95">
        <f t="shared" si="0"/>
        <v>57022000</v>
      </c>
      <c r="F16" s="96">
        <f t="shared" ref="F16:O16" si="7">SUM(F9:F15)</f>
        <v>57022000</v>
      </c>
      <c r="G16" s="97">
        <f t="shared" si="7"/>
        <v>54022000</v>
      </c>
      <c r="H16" s="96">
        <f t="shared" si="7"/>
        <v>2577000</v>
      </c>
      <c r="I16" s="97">
        <f t="shared" si="7"/>
        <v>1325995</v>
      </c>
      <c r="J16" s="96">
        <f t="shared" si="7"/>
        <v>4690000</v>
      </c>
      <c r="K16" s="97">
        <f t="shared" si="7"/>
        <v>2187779</v>
      </c>
      <c r="L16" s="96">
        <f t="shared" si="7"/>
        <v>8763000</v>
      </c>
      <c r="M16" s="97">
        <f t="shared" si="7"/>
        <v>4387094</v>
      </c>
      <c r="N16" s="96">
        <f t="shared" si="7"/>
        <v>0</v>
      </c>
      <c r="O16" s="97">
        <f t="shared" si="7"/>
        <v>0</v>
      </c>
      <c r="P16" s="96">
        <f t="shared" si="1"/>
        <v>16030000</v>
      </c>
      <c r="Q16" s="97">
        <f t="shared" si="2"/>
        <v>7900868</v>
      </c>
      <c r="R16" s="52">
        <f t="shared" si="3"/>
        <v>86.844349680170581</v>
      </c>
      <c r="S16" s="53">
        <f t="shared" si="4"/>
        <v>100.52729274757641</v>
      </c>
      <c r="T16" s="52">
        <f>IF((SUM($E9:$E13)+$E15)=0,0,(P16/(SUM($E9:$E13)+$E15)*100))</f>
        <v>29.673096146014586</v>
      </c>
      <c r="U16" s="54">
        <f>IF((SUM($E9:$E13)+$E15)=0,0,(Q16/(SUM($E9:$E13)+$E15)*100))</f>
        <v>14.62527859020399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7300000</v>
      </c>
      <c r="C32" s="92">
        <v>0</v>
      </c>
      <c r="D32" s="92"/>
      <c r="E32" s="92">
        <f>$B32      +$C32      +$D32</f>
        <v>7300000</v>
      </c>
      <c r="F32" s="93">
        <v>7300000</v>
      </c>
      <c r="G32" s="94">
        <v>7300000</v>
      </c>
      <c r="H32" s="93">
        <v>2583000</v>
      </c>
      <c r="I32" s="94">
        <v>70330</v>
      </c>
      <c r="J32" s="93">
        <v>4709000</v>
      </c>
      <c r="K32" s="94">
        <v>7232939</v>
      </c>
      <c r="L32" s="93">
        <v>8000</v>
      </c>
      <c r="M32" s="94">
        <v>1489028</v>
      </c>
      <c r="N32" s="93"/>
      <c r="O32" s="94"/>
      <c r="P32" s="93">
        <f>$H32      +$J32      +$L32      +$N32</f>
        <v>7300000</v>
      </c>
      <c r="Q32" s="94">
        <f>$I32      +$K32      +$M32      +$O32</f>
        <v>8792297</v>
      </c>
      <c r="R32" s="48">
        <f>IF(($J32      =0),0,((($L32      -$J32      )/$J32      )*100))</f>
        <v>-99.830112550435331</v>
      </c>
      <c r="S32" s="49">
        <f>IF(($K32      =0),0,((($M32      -$K32      )/$K32      )*100))</f>
        <v>-79.41323713638397</v>
      </c>
      <c r="T32" s="48">
        <f>IF(($E32      =0),0,(($P32      /$E32      )*100))</f>
        <v>100</v>
      </c>
      <c r="U32" s="50">
        <f>IF(($E32      =0),0,(($Q32      /$E32      )*100))</f>
        <v>120.44242465753425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7300000</v>
      </c>
      <c r="C33" s="95">
        <f>C32</f>
        <v>0</v>
      </c>
      <c r="D33" s="95"/>
      <c r="E33" s="95">
        <f>$B33      +$C33      +$D33</f>
        <v>7300000</v>
      </c>
      <c r="F33" s="96">
        <f t="shared" ref="F33:O33" si="17">F32</f>
        <v>7300000</v>
      </c>
      <c r="G33" s="97">
        <f t="shared" si="17"/>
        <v>7300000</v>
      </c>
      <c r="H33" s="96">
        <f t="shared" si="17"/>
        <v>2583000</v>
      </c>
      <c r="I33" s="97">
        <f t="shared" si="17"/>
        <v>70330</v>
      </c>
      <c r="J33" s="96">
        <f t="shared" si="17"/>
        <v>4709000</v>
      </c>
      <c r="K33" s="97">
        <f t="shared" si="17"/>
        <v>7232939</v>
      </c>
      <c r="L33" s="96">
        <f t="shared" si="17"/>
        <v>8000</v>
      </c>
      <c r="M33" s="97">
        <f t="shared" si="17"/>
        <v>1489028</v>
      </c>
      <c r="N33" s="96">
        <f t="shared" si="17"/>
        <v>0</v>
      </c>
      <c r="O33" s="97">
        <f t="shared" si="17"/>
        <v>0</v>
      </c>
      <c r="P33" s="96">
        <f>$H33      +$J33      +$L33      +$N33</f>
        <v>7300000</v>
      </c>
      <c r="Q33" s="97">
        <f>$I33      +$K33      +$M33      +$O33</f>
        <v>8792297</v>
      </c>
      <c r="R33" s="52">
        <f>IF(($J33      =0),0,((($L33      -$J33      )/$J33      )*100))</f>
        <v>-99.830112550435331</v>
      </c>
      <c r="S33" s="53">
        <f>IF(($K33      =0),0,((($M33      -$K33      )/$K33      )*100))</f>
        <v>-79.41323713638397</v>
      </c>
      <c r="T33" s="52">
        <f>IF($E33   =0,0,($P33   /$E33   )*100)</f>
        <v>100</v>
      </c>
      <c r="U33" s="54">
        <f>IF($E33   =0,0,($Q33   /$E33   )*100)</f>
        <v>120.44242465753425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33450000</v>
      </c>
      <c r="C36" s="92">
        <v>0</v>
      </c>
      <c r="D36" s="92"/>
      <c r="E36" s="92">
        <f t="shared" si="18"/>
        <v>33450000</v>
      </c>
      <c r="F36" s="93">
        <v>33450000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9000000</v>
      </c>
      <c r="C38" s="92">
        <v>0</v>
      </c>
      <c r="D38" s="92"/>
      <c r="E38" s="92">
        <f t="shared" si="18"/>
        <v>9000000</v>
      </c>
      <c r="F38" s="93">
        <v>9000000</v>
      </c>
      <c r="G38" s="94">
        <v>9000000</v>
      </c>
      <c r="H38" s="93">
        <v>4939000</v>
      </c>
      <c r="I38" s="94"/>
      <c r="J38" s="93">
        <v>1438000</v>
      </c>
      <c r="K38" s="94">
        <v>6593344</v>
      </c>
      <c r="L38" s="93">
        <v>2052000</v>
      </c>
      <c r="M38" s="94"/>
      <c r="N38" s="93"/>
      <c r="O38" s="94"/>
      <c r="P38" s="93">
        <f t="shared" si="19"/>
        <v>8429000</v>
      </c>
      <c r="Q38" s="94">
        <f t="shared" si="20"/>
        <v>6593344</v>
      </c>
      <c r="R38" s="48">
        <f t="shared" si="21"/>
        <v>42.698191933240615</v>
      </c>
      <c r="S38" s="49">
        <f t="shared" si="22"/>
        <v>-100</v>
      </c>
      <c r="T38" s="48">
        <f t="shared" si="23"/>
        <v>93.655555555555566</v>
      </c>
      <c r="U38" s="50">
        <f t="shared" si="24"/>
        <v>73.259377777777786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42450000</v>
      </c>
      <c r="C40" s="95">
        <f>SUM(C35:C39)</f>
        <v>0</v>
      </c>
      <c r="D40" s="95"/>
      <c r="E40" s="95">
        <f t="shared" si="18"/>
        <v>42450000</v>
      </c>
      <c r="F40" s="96">
        <f t="shared" ref="F40:O40" si="25">SUM(F35:F39)</f>
        <v>42450000</v>
      </c>
      <c r="G40" s="97">
        <f t="shared" si="25"/>
        <v>9000000</v>
      </c>
      <c r="H40" s="96">
        <f t="shared" si="25"/>
        <v>4939000</v>
      </c>
      <c r="I40" s="97">
        <f t="shared" si="25"/>
        <v>0</v>
      </c>
      <c r="J40" s="96">
        <f t="shared" si="25"/>
        <v>1438000</v>
      </c>
      <c r="K40" s="97">
        <f t="shared" si="25"/>
        <v>6593344</v>
      </c>
      <c r="L40" s="96">
        <f t="shared" si="25"/>
        <v>2052000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8429000</v>
      </c>
      <c r="Q40" s="97">
        <f t="shared" si="20"/>
        <v>6593344</v>
      </c>
      <c r="R40" s="52">
        <f t="shared" si="21"/>
        <v>42.698191933240615</v>
      </c>
      <c r="S40" s="53">
        <f t="shared" si="22"/>
        <v>-100</v>
      </c>
      <c r="T40" s="52">
        <f>IF((+$E35+$E38) =0,0,(P40   /(+$E35+$E38) )*100)</f>
        <v>93.655555555555566</v>
      </c>
      <c r="U40" s="54">
        <f>IF((+$E35+$E38) =0,0,(Q40   /(+$E35+$E38) )*100)</f>
        <v>73.259377777777786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266258000</v>
      </c>
      <c r="C65" s="92">
        <v>-28000000</v>
      </c>
      <c r="D65" s="92"/>
      <c r="E65" s="92">
        <f t="shared" si="35"/>
        <v>238258000</v>
      </c>
      <c r="F65" s="93">
        <v>238258000</v>
      </c>
      <c r="G65" s="94">
        <v>238258000</v>
      </c>
      <c r="H65" s="93">
        <v>11017000</v>
      </c>
      <c r="I65" s="94">
        <v>578411</v>
      </c>
      <c r="J65" s="93">
        <v>21172000</v>
      </c>
      <c r="K65" s="94">
        <v>22625984</v>
      </c>
      <c r="L65" s="93">
        <v>35171000</v>
      </c>
      <c r="M65" s="94">
        <v>15586598</v>
      </c>
      <c r="N65" s="93"/>
      <c r="O65" s="94"/>
      <c r="P65" s="93">
        <f t="shared" si="36"/>
        <v>67360000</v>
      </c>
      <c r="Q65" s="94">
        <f t="shared" si="37"/>
        <v>38790993</v>
      </c>
      <c r="R65" s="48">
        <f t="shared" si="38"/>
        <v>66.12034762894389</v>
      </c>
      <c r="S65" s="49">
        <f t="shared" si="39"/>
        <v>-31.111955175076584</v>
      </c>
      <c r="T65" s="48">
        <f t="shared" si="40"/>
        <v>28.271873347379735</v>
      </c>
      <c r="U65" s="50">
        <f t="shared" si="41"/>
        <v>16.281087308715762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266258000</v>
      </c>
      <c r="C66" s="95">
        <f>SUM(C61:C65)</f>
        <v>-28000000</v>
      </c>
      <c r="D66" s="95"/>
      <c r="E66" s="95">
        <f t="shared" si="35"/>
        <v>238258000</v>
      </c>
      <c r="F66" s="96">
        <f t="shared" ref="F66:O66" si="42">SUM(F61:F65)</f>
        <v>238258000</v>
      </c>
      <c r="G66" s="97">
        <f t="shared" si="42"/>
        <v>238258000</v>
      </c>
      <c r="H66" s="96">
        <f t="shared" si="42"/>
        <v>11017000</v>
      </c>
      <c r="I66" s="97">
        <f t="shared" si="42"/>
        <v>578411</v>
      </c>
      <c r="J66" s="96">
        <f t="shared" si="42"/>
        <v>21172000</v>
      </c>
      <c r="K66" s="97">
        <f t="shared" si="42"/>
        <v>22625984</v>
      </c>
      <c r="L66" s="96">
        <f t="shared" si="42"/>
        <v>35171000</v>
      </c>
      <c r="M66" s="97">
        <f t="shared" si="42"/>
        <v>15586598</v>
      </c>
      <c r="N66" s="96">
        <f t="shared" si="42"/>
        <v>0</v>
      </c>
      <c r="O66" s="97">
        <f t="shared" si="42"/>
        <v>0</v>
      </c>
      <c r="P66" s="96">
        <f t="shared" si="36"/>
        <v>67360000</v>
      </c>
      <c r="Q66" s="97">
        <f t="shared" si="37"/>
        <v>38790993</v>
      </c>
      <c r="R66" s="52">
        <f t="shared" si="38"/>
        <v>66.12034762894389</v>
      </c>
      <c r="S66" s="53">
        <f t="shared" si="39"/>
        <v>-31.111955175076584</v>
      </c>
      <c r="T66" s="52">
        <f>IF((+$E61+$E63+$E64++$E65) =0,0,(P66   /(+$E61+$E63+$E64+$E65) )*100)</f>
        <v>28.271873347379735</v>
      </c>
      <c r="U66" s="54">
        <f>IF((+$E61+$E63+$E65) =0,0,(Q66  /(+$E61+$E63+$E65) )*100)</f>
        <v>16.281087308715762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348449000</v>
      </c>
      <c r="C67" s="104">
        <f>SUM(C9:C15,C18:C23,C26:C29,C32,C35:C39,C42:C52,C55:C58,C61:C65)</f>
        <v>-3419000</v>
      </c>
      <c r="D67" s="104"/>
      <c r="E67" s="104">
        <f t="shared" si="35"/>
        <v>345030000</v>
      </c>
      <c r="F67" s="105">
        <f t="shared" ref="F67:O67" si="43">SUM(F9:F15,F18:F23,F26:F29,F32,F35:F39,F42:F52,F55:F58,F61:F65)</f>
        <v>345030000</v>
      </c>
      <c r="G67" s="106">
        <f t="shared" si="43"/>
        <v>308580000</v>
      </c>
      <c r="H67" s="105">
        <f t="shared" si="43"/>
        <v>21116000</v>
      </c>
      <c r="I67" s="106">
        <f t="shared" si="43"/>
        <v>1974736</v>
      </c>
      <c r="J67" s="105">
        <f t="shared" si="43"/>
        <v>32009000</v>
      </c>
      <c r="K67" s="106">
        <f t="shared" si="43"/>
        <v>38640046</v>
      </c>
      <c r="L67" s="105">
        <f t="shared" si="43"/>
        <v>45994000</v>
      </c>
      <c r="M67" s="106">
        <f t="shared" si="43"/>
        <v>21462720</v>
      </c>
      <c r="N67" s="105">
        <f t="shared" si="43"/>
        <v>0</v>
      </c>
      <c r="O67" s="106">
        <f t="shared" si="43"/>
        <v>0</v>
      </c>
      <c r="P67" s="105">
        <f t="shared" si="36"/>
        <v>99119000</v>
      </c>
      <c r="Q67" s="106">
        <f t="shared" si="37"/>
        <v>62077502</v>
      </c>
      <c r="R67" s="61">
        <f t="shared" si="38"/>
        <v>43.690836952107219</v>
      </c>
      <c r="S67" s="62">
        <f t="shared" si="39"/>
        <v>-44.454724510421137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32.121005897984318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20.117150171754488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348449000</v>
      </c>
      <c r="C72" s="104">
        <f>SUM(C9:C15,C18:C23,C26:C29,C32,C35:C39,C42:C52,C55:C58,C61:C65,C69)</f>
        <v>-3419000</v>
      </c>
      <c r="D72" s="104"/>
      <c r="E72" s="104">
        <f>$B72      +$C72      +$D72</f>
        <v>345030000</v>
      </c>
      <c r="F72" s="105">
        <f t="shared" ref="F72:O72" si="46">SUM(F9:F15,F18:F23,F26:F29,F32,F35:F39,F42:F52,F55:F58,F61:F65,F69)</f>
        <v>345030000</v>
      </c>
      <c r="G72" s="106">
        <f t="shared" si="46"/>
        <v>308580000</v>
      </c>
      <c r="H72" s="105">
        <f t="shared" si="46"/>
        <v>21116000</v>
      </c>
      <c r="I72" s="106">
        <f t="shared" si="46"/>
        <v>1974736</v>
      </c>
      <c r="J72" s="105">
        <f t="shared" si="46"/>
        <v>32009000</v>
      </c>
      <c r="K72" s="106">
        <f t="shared" si="46"/>
        <v>38640046</v>
      </c>
      <c r="L72" s="105">
        <f t="shared" si="46"/>
        <v>45994000</v>
      </c>
      <c r="M72" s="106">
        <f t="shared" si="46"/>
        <v>21462720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99119000</v>
      </c>
      <c r="Q72" s="106">
        <f>$I72      +$K72      +$M72      +$O72</f>
        <v>62077502</v>
      </c>
      <c r="R72" s="61">
        <f>IF(($J72      =0),0,((($L72      -$J72      )/$J72      )*100))</f>
        <v>43.690836952107219</v>
      </c>
      <c r="S72" s="62">
        <f>IF(($K72      =0),0,((($M72      -$K72      )/$K72      )*100))</f>
        <v>-44.454724510421137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32.121005897984318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20.117150171754488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Fwy9Fg/SAm6j6RTuBcN0wC/R93n2X/GRfR3atqhk4/QSSS2VUbNZie/EtwVTvKB/Vc9IE50A4Wfy/NhHxEfiFQ==" saltValue="jU2jpzJh7xa74EjS0+az6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195000</v>
      </c>
      <c r="I10" s="94"/>
      <c r="J10" s="93">
        <v>278000</v>
      </c>
      <c r="K10" s="94"/>
      <c r="L10" s="93">
        <v>1126000</v>
      </c>
      <c r="M10" s="94">
        <v>1598190</v>
      </c>
      <c r="N10" s="93"/>
      <c r="O10" s="94"/>
      <c r="P10" s="93">
        <f t="shared" ref="P10:P16" si="1">$H10      +$J10      +$L10      +$N10</f>
        <v>1599000</v>
      </c>
      <c r="Q10" s="94">
        <f t="shared" ref="Q10:Q16" si="2">$I10      +$K10      +$M10      +$O10</f>
        <v>1598190</v>
      </c>
      <c r="R10" s="48">
        <f t="shared" ref="R10:R16" si="3">IF(($J10      =0),0,((($L10      -$J10      )/$J10      )*100))</f>
        <v>305.03597122302159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53.300000000000004</v>
      </c>
      <c r="U10" s="50">
        <f t="shared" ref="U10:U15" si="6">IF(($E10      =0),0,(($Q10      /$E10      )*100))</f>
        <v>53.273000000000003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3000000</v>
      </c>
      <c r="C16" s="95">
        <f>SUM(C9:C15)</f>
        <v>0</v>
      </c>
      <c r="D16" s="95"/>
      <c r="E16" s="95">
        <f t="shared" si="0"/>
        <v>3000000</v>
      </c>
      <c r="F16" s="96">
        <f t="shared" ref="F16:O16" si="7">SUM(F9:F15)</f>
        <v>3000000</v>
      </c>
      <c r="G16" s="97">
        <f t="shared" si="7"/>
        <v>3000000</v>
      </c>
      <c r="H16" s="96">
        <f t="shared" si="7"/>
        <v>195000</v>
      </c>
      <c r="I16" s="97">
        <f t="shared" si="7"/>
        <v>0</v>
      </c>
      <c r="J16" s="96">
        <f t="shared" si="7"/>
        <v>278000</v>
      </c>
      <c r="K16" s="97">
        <f t="shared" si="7"/>
        <v>0</v>
      </c>
      <c r="L16" s="96">
        <f t="shared" si="7"/>
        <v>1126000</v>
      </c>
      <c r="M16" s="97">
        <f t="shared" si="7"/>
        <v>1598190</v>
      </c>
      <c r="N16" s="96">
        <f t="shared" si="7"/>
        <v>0</v>
      </c>
      <c r="O16" s="97">
        <f t="shared" si="7"/>
        <v>0</v>
      </c>
      <c r="P16" s="96">
        <f t="shared" si="1"/>
        <v>1599000</v>
      </c>
      <c r="Q16" s="97">
        <f t="shared" si="2"/>
        <v>1598190</v>
      </c>
      <c r="R16" s="52">
        <f t="shared" si="3"/>
        <v>305.03597122302159</v>
      </c>
      <c r="S16" s="53">
        <f t="shared" si="4"/>
        <v>0</v>
      </c>
      <c r="T16" s="52">
        <f>IF((SUM($E9:$E13)+$E15)=0,0,(P16/(SUM($E9:$E13)+$E15)*100))</f>
        <v>53.300000000000004</v>
      </c>
      <c r="U16" s="54">
        <f>IF((SUM($E9:$E13)+$E15)=0,0,(Q16/(SUM($E9:$E13)+$E15)*100))</f>
        <v>53.273000000000003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3320000</v>
      </c>
      <c r="C32" s="92">
        <v>0</v>
      </c>
      <c r="D32" s="92"/>
      <c r="E32" s="92">
        <f>$B32      +$C32      +$D32</f>
        <v>3320000</v>
      </c>
      <c r="F32" s="93">
        <v>3320000</v>
      </c>
      <c r="G32" s="94">
        <v>3320000</v>
      </c>
      <c r="H32" s="93"/>
      <c r="I32" s="94"/>
      <c r="J32" s="93">
        <v>987000</v>
      </c>
      <c r="K32" s="94"/>
      <c r="L32" s="93">
        <v>536000</v>
      </c>
      <c r="M32" s="94">
        <v>2181444</v>
      </c>
      <c r="N32" s="93"/>
      <c r="O32" s="94"/>
      <c r="P32" s="93">
        <f>$H32      +$J32      +$L32      +$N32</f>
        <v>1523000</v>
      </c>
      <c r="Q32" s="94">
        <f>$I32      +$K32      +$M32      +$O32</f>
        <v>2181444</v>
      </c>
      <c r="R32" s="48">
        <f>IF(($J32      =0),0,((($L32      -$J32      )/$J32      )*100))</f>
        <v>-45.69402228976697</v>
      </c>
      <c r="S32" s="49">
        <f>IF(($K32      =0),0,((($M32      -$K32      )/$K32      )*100))</f>
        <v>0</v>
      </c>
      <c r="T32" s="48">
        <f>IF(($E32      =0),0,(($P32      /$E32      )*100))</f>
        <v>45.873493975903614</v>
      </c>
      <c r="U32" s="50">
        <f>IF(($E32      =0),0,(($Q32      /$E32      )*100))</f>
        <v>65.706144578313257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3320000</v>
      </c>
      <c r="C33" s="95">
        <f>C32</f>
        <v>0</v>
      </c>
      <c r="D33" s="95"/>
      <c r="E33" s="95">
        <f>$B33      +$C33      +$D33</f>
        <v>3320000</v>
      </c>
      <c r="F33" s="96">
        <f t="shared" ref="F33:O33" si="17">F32</f>
        <v>3320000</v>
      </c>
      <c r="G33" s="97">
        <f t="shared" si="17"/>
        <v>3320000</v>
      </c>
      <c r="H33" s="96">
        <f t="shared" si="17"/>
        <v>0</v>
      </c>
      <c r="I33" s="97">
        <f t="shared" si="17"/>
        <v>0</v>
      </c>
      <c r="J33" s="96">
        <f t="shared" si="17"/>
        <v>987000</v>
      </c>
      <c r="K33" s="97">
        <f t="shared" si="17"/>
        <v>0</v>
      </c>
      <c r="L33" s="96">
        <f t="shared" si="17"/>
        <v>536000</v>
      </c>
      <c r="M33" s="97">
        <f t="shared" si="17"/>
        <v>2181444</v>
      </c>
      <c r="N33" s="96">
        <f t="shared" si="17"/>
        <v>0</v>
      </c>
      <c r="O33" s="97">
        <f t="shared" si="17"/>
        <v>0</v>
      </c>
      <c r="P33" s="96">
        <f>$H33      +$J33      +$L33      +$N33</f>
        <v>1523000</v>
      </c>
      <c r="Q33" s="97">
        <f>$I33      +$K33      +$M33      +$O33</f>
        <v>2181444</v>
      </c>
      <c r="R33" s="52">
        <f>IF(($J33      =0),0,((($L33      -$J33      )/$J33      )*100))</f>
        <v>-45.69402228976697</v>
      </c>
      <c r="S33" s="53">
        <f>IF(($K33      =0),0,((($M33      -$K33      )/$K33      )*100))</f>
        <v>0</v>
      </c>
      <c r="T33" s="52">
        <f>IF($E33   =0,0,($P33   /$E33   )*100)</f>
        <v>45.873493975903614</v>
      </c>
      <c r="U33" s="54">
        <f>IF($E33   =0,0,($Q33   /$E33   )*100)</f>
        <v>65.706144578313257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6000000</v>
      </c>
      <c r="C36" s="92">
        <v>0</v>
      </c>
      <c r="D36" s="92"/>
      <c r="E36" s="92">
        <f t="shared" si="18"/>
        <v>6000000</v>
      </c>
      <c r="F36" s="93">
        <v>6000000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6000000</v>
      </c>
      <c r="C40" s="95">
        <f>SUM(C35:C39)</f>
        <v>0</v>
      </c>
      <c r="D40" s="95"/>
      <c r="E40" s="95">
        <f t="shared" si="18"/>
        <v>6000000</v>
      </c>
      <c r="F40" s="96">
        <f t="shared" ref="F40:O40" si="25">SUM(F35:F39)</f>
        <v>6000000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12320000</v>
      </c>
      <c r="C67" s="104">
        <f>SUM(C9:C15,C18:C23,C26:C29,C32,C35:C39,C42:C52,C55:C58,C61:C65)</f>
        <v>0</v>
      </c>
      <c r="D67" s="104"/>
      <c r="E67" s="104">
        <f t="shared" si="35"/>
        <v>12320000</v>
      </c>
      <c r="F67" s="105">
        <f t="shared" ref="F67:O67" si="43">SUM(F9:F15,F18:F23,F26:F29,F32,F35:F39,F42:F52,F55:F58,F61:F65)</f>
        <v>12320000</v>
      </c>
      <c r="G67" s="106">
        <f t="shared" si="43"/>
        <v>6320000</v>
      </c>
      <c r="H67" s="105">
        <f t="shared" si="43"/>
        <v>195000</v>
      </c>
      <c r="I67" s="106">
        <f t="shared" si="43"/>
        <v>0</v>
      </c>
      <c r="J67" s="105">
        <f t="shared" si="43"/>
        <v>1265000</v>
      </c>
      <c r="K67" s="106">
        <f t="shared" si="43"/>
        <v>0</v>
      </c>
      <c r="L67" s="105">
        <f t="shared" si="43"/>
        <v>1662000</v>
      </c>
      <c r="M67" s="106">
        <f t="shared" si="43"/>
        <v>3779634</v>
      </c>
      <c r="N67" s="105">
        <f t="shared" si="43"/>
        <v>0</v>
      </c>
      <c r="O67" s="106">
        <f t="shared" si="43"/>
        <v>0</v>
      </c>
      <c r="P67" s="105">
        <f t="shared" si="36"/>
        <v>3122000</v>
      </c>
      <c r="Q67" s="106">
        <f t="shared" si="37"/>
        <v>3779634</v>
      </c>
      <c r="R67" s="61">
        <f t="shared" si="38"/>
        <v>31.383399209486168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49.398734177215189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59.804335443037971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23578000</v>
      </c>
      <c r="C69" s="92">
        <v>0</v>
      </c>
      <c r="D69" s="92"/>
      <c r="E69" s="92">
        <f>$B69      +$C69      +$D69</f>
        <v>23578000</v>
      </c>
      <c r="F69" s="93">
        <v>23578000</v>
      </c>
      <c r="G69" s="94">
        <v>23578000</v>
      </c>
      <c r="H69" s="93">
        <v>2484000</v>
      </c>
      <c r="I69" s="94"/>
      <c r="J69" s="93">
        <v>7875000</v>
      </c>
      <c r="K69" s="94"/>
      <c r="L69" s="93">
        <v>3727000</v>
      </c>
      <c r="M69" s="94">
        <v>18540223</v>
      </c>
      <c r="N69" s="93"/>
      <c r="O69" s="94"/>
      <c r="P69" s="93">
        <f>$H69      +$J69      +$L69      +$N69</f>
        <v>14086000</v>
      </c>
      <c r="Q69" s="94">
        <f>$I69      +$K69      +$M69      +$O69</f>
        <v>18540223</v>
      </c>
      <c r="R69" s="48">
        <f>IF(($J69      =0),0,((($L69      -$J69      )/$J69      )*100))</f>
        <v>-52.673015873015871</v>
      </c>
      <c r="S69" s="49">
        <f>IF(($K69      =0),0,((($M69      -$K69      )/$K69      )*100))</f>
        <v>0</v>
      </c>
      <c r="T69" s="48">
        <f>IF(($E69      =0),0,(($P69      /$E69      )*100))</f>
        <v>59.742132496394937</v>
      </c>
      <c r="U69" s="50">
        <f>IF(($E69      =0),0,(($Q69      /$E69      )*100))</f>
        <v>78.633569429128841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23578000</v>
      </c>
      <c r="C70" s="101">
        <f>C69</f>
        <v>0</v>
      </c>
      <c r="D70" s="101"/>
      <c r="E70" s="101">
        <f>$B70      +$C70      +$D70</f>
        <v>23578000</v>
      </c>
      <c r="F70" s="102">
        <f t="shared" ref="F70:O70" si="44">F69</f>
        <v>23578000</v>
      </c>
      <c r="G70" s="103">
        <f t="shared" si="44"/>
        <v>23578000</v>
      </c>
      <c r="H70" s="102">
        <f t="shared" si="44"/>
        <v>2484000</v>
      </c>
      <c r="I70" s="103">
        <f t="shared" si="44"/>
        <v>0</v>
      </c>
      <c r="J70" s="102">
        <f t="shared" si="44"/>
        <v>7875000</v>
      </c>
      <c r="K70" s="103">
        <f t="shared" si="44"/>
        <v>0</v>
      </c>
      <c r="L70" s="102">
        <f t="shared" si="44"/>
        <v>3727000</v>
      </c>
      <c r="M70" s="103">
        <f t="shared" si="44"/>
        <v>18540223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14086000</v>
      </c>
      <c r="Q70" s="103">
        <f>$I70      +$K70      +$M70      +$O70</f>
        <v>18540223</v>
      </c>
      <c r="R70" s="57">
        <f>IF(($J70      =0),0,((($L70      -$J70      )/$J70      )*100))</f>
        <v>-52.673015873015871</v>
      </c>
      <c r="S70" s="58">
        <f>IF(($K70      =0),0,((($M70      -$K70      )/$K70      )*100))</f>
        <v>0</v>
      </c>
      <c r="T70" s="57">
        <f>IF($E70   =0,0,($P70   /$E70   )*100)</f>
        <v>59.742132496394937</v>
      </c>
      <c r="U70" s="59">
        <f>IF($E70   =0,0,($Q70   /$E70 )*100)</f>
        <v>78.633569429128841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23578000</v>
      </c>
      <c r="C71" s="104">
        <f>C69</f>
        <v>0</v>
      </c>
      <c r="D71" s="104"/>
      <c r="E71" s="104">
        <f>$B71      +$C71      +$D71</f>
        <v>23578000</v>
      </c>
      <c r="F71" s="105">
        <f t="shared" ref="F71:O71" si="45">F69</f>
        <v>23578000</v>
      </c>
      <c r="G71" s="106">
        <f t="shared" si="45"/>
        <v>23578000</v>
      </c>
      <c r="H71" s="105">
        <f t="shared" si="45"/>
        <v>2484000</v>
      </c>
      <c r="I71" s="106">
        <f t="shared" si="45"/>
        <v>0</v>
      </c>
      <c r="J71" s="105">
        <f t="shared" si="45"/>
        <v>7875000</v>
      </c>
      <c r="K71" s="106">
        <f t="shared" si="45"/>
        <v>0</v>
      </c>
      <c r="L71" s="105">
        <f t="shared" si="45"/>
        <v>3727000</v>
      </c>
      <c r="M71" s="106">
        <f t="shared" si="45"/>
        <v>18540223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14086000</v>
      </c>
      <c r="Q71" s="106">
        <f>$I71      +$K71      +$M71      +$O71</f>
        <v>18540223</v>
      </c>
      <c r="R71" s="61">
        <f>IF(($J71      =0),0,((($L71      -$J71      )/$J71      )*100))</f>
        <v>-52.673015873015871</v>
      </c>
      <c r="S71" s="62">
        <f>IF(($K71      =0),0,((($M71      -$K71      )/$K71      )*100))</f>
        <v>0</v>
      </c>
      <c r="T71" s="61">
        <f>IF($E71   =0,0,($P71   /$E71   )*100)</f>
        <v>59.742132496394937</v>
      </c>
      <c r="U71" s="65">
        <f>IF($E71   =0,0,($Q71   /$E71   )*100)</f>
        <v>78.633569429128841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35898000</v>
      </c>
      <c r="C72" s="104">
        <f>SUM(C9:C15,C18:C23,C26:C29,C32,C35:C39,C42:C52,C55:C58,C61:C65,C69)</f>
        <v>0</v>
      </c>
      <c r="D72" s="104"/>
      <c r="E72" s="104">
        <f>$B72      +$C72      +$D72</f>
        <v>35898000</v>
      </c>
      <c r="F72" s="105">
        <f t="shared" ref="F72:O72" si="46">SUM(F9:F15,F18:F23,F26:F29,F32,F35:F39,F42:F52,F55:F58,F61:F65,F69)</f>
        <v>35898000</v>
      </c>
      <c r="G72" s="106">
        <f t="shared" si="46"/>
        <v>29898000</v>
      </c>
      <c r="H72" s="105">
        <f t="shared" si="46"/>
        <v>2679000</v>
      </c>
      <c r="I72" s="106">
        <f t="shared" si="46"/>
        <v>0</v>
      </c>
      <c r="J72" s="105">
        <f t="shared" si="46"/>
        <v>9140000</v>
      </c>
      <c r="K72" s="106">
        <f t="shared" si="46"/>
        <v>0</v>
      </c>
      <c r="L72" s="105">
        <f t="shared" si="46"/>
        <v>5389000</v>
      </c>
      <c r="M72" s="106">
        <f t="shared" si="46"/>
        <v>22319857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17208000</v>
      </c>
      <c r="Q72" s="106">
        <f>$I72      +$K72      +$M72      +$O72</f>
        <v>22319857</v>
      </c>
      <c r="R72" s="61">
        <f>IF(($J72      =0),0,((($L72      -$J72      )/$J72      )*100))</f>
        <v>-41.039387308533918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57.555689343768812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74.653344705331463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YF+ZHW4hucHc5AAjicAdQVqhUQq4F6PGOuNWB/bO/eME4LuAbdQgAmZNOTXxYKduz/nJ5B40T8JGsTEgE/RocA==" saltValue="W88q0W8BokArvrV9+xRnQ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2600000</v>
      </c>
      <c r="C10" s="92">
        <v>0</v>
      </c>
      <c r="D10" s="92"/>
      <c r="E10" s="92">
        <f t="shared" ref="E10:E16" si="0">$B10      +$C10      +$D10</f>
        <v>2600000</v>
      </c>
      <c r="F10" s="93">
        <v>2600000</v>
      </c>
      <c r="G10" s="94">
        <v>2600000</v>
      </c>
      <c r="H10" s="93">
        <v>86000</v>
      </c>
      <c r="I10" s="94"/>
      <c r="J10" s="93">
        <v>1243000</v>
      </c>
      <c r="K10" s="94">
        <v>55136</v>
      </c>
      <c r="L10" s="93">
        <v>749000</v>
      </c>
      <c r="M10" s="94"/>
      <c r="N10" s="93"/>
      <c r="O10" s="94"/>
      <c r="P10" s="93">
        <f t="shared" ref="P10:P16" si="1">$H10      +$J10      +$L10      +$N10</f>
        <v>2078000</v>
      </c>
      <c r="Q10" s="94">
        <f t="shared" ref="Q10:Q16" si="2">$I10      +$K10      +$M10      +$O10</f>
        <v>55136</v>
      </c>
      <c r="R10" s="48">
        <f t="shared" ref="R10:R16" si="3">IF(($J10      =0),0,((($L10      -$J10      )/$J10      )*100))</f>
        <v>-39.742558326629123</v>
      </c>
      <c r="S10" s="49">
        <f t="shared" ref="S10:S16" si="4">IF(($K10      =0),0,((($M10      -$K10      )/$K10      )*100))</f>
        <v>-100</v>
      </c>
      <c r="T10" s="48">
        <f t="shared" ref="T10:T15" si="5">IF(($E10      =0),0,(($P10      /$E10      )*100))</f>
        <v>79.92307692307692</v>
      </c>
      <c r="U10" s="50">
        <f t="shared" ref="U10:U15" si="6">IF(($E10      =0),0,(($Q10      /$E10      )*100))</f>
        <v>2.1206153846153848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2600000</v>
      </c>
      <c r="C16" s="95">
        <f>SUM(C9:C15)</f>
        <v>0</v>
      </c>
      <c r="D16" s="95"/>
      <c r="E16" s="95">
        <f t="shared" si="0"/>
        <v>2600000</v>
      </c>
      <c r="F16" s="96">
        <f t="shared" ref="F16:O16" si="7">SUM(F9:F15)</f>
        <v>2600000</v>
      </c>
      <c r="G16" s="97">
        <f t="shared" si="7"/>
        <v>2600000</v>
      </c>
      <c r="H16" s="96">
        <f t="shared" si="7"/>
        <v>86000</v>
      </c>
      <c r="I16" s="97">
        <f t="shared" si="7"/>
        <v>0</v>
      </c>
      <c r="J16" s="96">
        <f t="shared" si="7"/>
        <v>1243000</v>
      </c>
      <c r="K16" s="97">
        <f t="shared" si="7"/>
        <v>55136</v>
      </c>
      <c r="L16" s="96">
        <f t="shared" si="7"/>
        <v>749000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2078000</v>
      </c>
      <c r="Q16" s="97">
        <f t="shared" si="2"/>
        <v>55136</v>
      </c>
      <c r="R16" s="52">
        <f t="shared" si="3"/>
        <v>-39.742558326629123</v>
      </c>
      <c r="S16" s="53">
        <f t="shared" si="4"/>
        <v>-100</v>
      </c>
      <c r="T16" s="52">
        <f>IF((SUM($E9:$E13)+$E15)=0,0,(P16/(SUM($E9:$E13)+$E15)*100))</f>
        <v>79.92307692307692</v>
      </c>
      <c r="U16" s="54">
        <f>IF((SUM($E9:$E13)+$E15)=0,0,(Q16/(SUM($E9:$E13)+$E15)*100))</f>
        <v>2.1206153846153848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2900000</v>
      </c>
      <c r="C32" s="92">
        <v>0</v>
      </c>
      <c r="D32" s="92"/>
      <c r="E32" s="92">
        <f>$B32      +$C32      +$D32</f>
        <v>2900000</v>
      </c>
      <c r="F32" s="93">
        <v>2900000</v>
      </c>
      <c r="G32" s="94">
        <v>2900000</v>
      </c>
      <c r="H32" s="93">
        <v>832000</v>
      </c>
      <c r="I32" s="94"/>
      <c r="J32" s="93">
        <v>1636000</v>
      </c>
      <c r="K32" s="94"/>
      <c r="L32" s="93">
        <v>432000</v>
      </c>
      <c r="M32" s="94">
        <v>453811</v>
      </c>
      <c r="N32" s="93"/>
      <c r="O32" s="94"/>
      <c r="P32" s="93">
        <f>$H32      +$J32      +$L32      +$N32</f>
        <v>2900000</v>
      </c>
      <c r="Q32" s="94">
        <f>$I32      +$K32      +$M32      +$O32</f>
        <v>453811</v>
      </c>
      <c r="R32" s="48">
        <f>IF(($J32      =0),0,((($L32      -$J32      )/$J32      )*100))</f>
        <v>-73.59413202933986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15.648655172413791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2900000</v>
      </c>
      <c r="C33" s="95">
        <f>C32</f>
        <v>0</v>
      </c>
      <c r="D33" s="95"/>
      <c r="E33" s="95">
        <f>$B33      +$C33      +$D33</f>
        <v>2900000</v>
      </c>
      <c r="F33" s="96">
        <f t="shared" ref="F33:O33" si="17">F32</f>
        <v>2900000</v>
      </c>
      <c r="G33" s="97">
        <f t="shared" si="17"/>
        <v>2900000</v>
      </c>
      <c r="H33" s="96">
        <f t="shared" si="17"/>
        <v>832000</v>
      </c>
      <c r="I33" s="97">
        <f t="shared" si="17"/>
        <v>0</v>
      </c>
      <c r="J33" s="96">
        <f t="shared" si="17"/>
        <v>1636000</v>
      </c>
      <c r="K33" s="97">
        <f t="shared" si="17"/>
        <v>0</v>
      </c>
      <c r="L33" s="96">
        <f t="shared" si="17"/>
        <v>432000</v>
      </c>
      <c r="M33" s="97">
        <f t="shared" si="17"/>
        <v>453811</v>
      </c>
      <c r="N33" s="96">
        <f t="shared" si="17"/>
        <v>0</v>
      </c>
      <c r="O33" s="97">
        <f t="shared" si="17"/>
        <v>0</v>
      </c>
      <c r="P33" s="96">
        <f>$H33      +$J33      +$L33      +$N33</f>
        <v>2900000</v>
      </c>
      <c r="Q33" s="97">
        <f>$I33      +$K33      +$M33      +$O33</f>
        <v>453811</v>
      </c>
      <c r="R33" s="52">
        <f>IF(($J33      =0),0,((($L33      -$J33      )/$J33      )*100))</f>
        <v>-73.59413202933986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15.648655172413791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17801000</v>
      </c>
      <c r="C36" s="92">
        <v>0</v>
      </c>
      <c r="D36" s="92"/>
      <c r="E36" s="92">
        <f t="shared" si="18"/>
        <v>17801000</v>
      </c>
      <c r="F36" s="93">
        <v>17801000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17801000</v>
      </c>
      <c r="C40" s="95">
        <f>SUM(C35:C39)</f>
        <v>0</v>
      </c>
      <c r="D40" s="95"/>
      <c r="E40" s="95">
        <f t="shared" si="18"/>
        <v>17801000</v>
      </c>
      <c r="F40" s="96">
        <f t="shared" ref="F40:O40" si="25">SUM(F35:F39)</f>
        <v>17801000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23301000</v>
      </c>
      <c r="C67" s="104">
        <f>SUM(C9:C15,C18:C23,C26:C29,C32,C35:C39,C42:C52,C55:C58,C61:C65)</f>
        <v>0</v>
      </c>
      <c r="D67" s="104"/>
      <c r="E67" s="104">
        <f t="shared" si="35"/>
        <v>23301000</v>
      </c>
      <c r="F67" s="105">
        <f t="shared" ref="F67:O67" si="43">SUM(F9:F15,F18:F23,F26:F29,F32,F35:F39,F42:F52,F55:F58,F61:F65)</f>
        <v>23301000</v>
      </c>
      <c r="G67" s="106">
        <f t="shared" si="43"/>
        <v>5500000</v>
      </c>
      <c r="H67" s="105">
        <f t="shared" si="43"/>
        <v>918000</v>
      </c>
      <c r="I67" s="106">
        <f t="shared" si="43"/>
        <v>0</v>
      </c>
      <c r="J67" s="105">
        <f t="shared" si="43"/>
        <v>2879000</v>
      </c>
      <c r="K67" s="106">
        <f t="shared" si="43"/>
        <v>55136</v>
      </c>
      <c r="L67" s="105">
        <f t="shared" si="43"/>
        <v>1181000</v>
      </c>
      <c r="M67" s="106">
        <f t="shared" si="43"/>
        <v>453811</v>
      </c>
      <c r="N67" s="105">
        <f t="shared" si="43"/>
        <v>0</v>
      </c>
      <c r="O67" s="106">
        <f t="shared" si="43"/>
        <v>0</v>
      </c>
      <c r="P67" s="105">
        <f t="shared" si="36"/>
        <v>4978000</v>
      </c>
      <c r="Q67" s="106">
        <f t="shared" si="37"/>
        <v>508947</v>
      </c>
      <c r="R67" s="61">
        <f t="shared" si="38"/>
        <v>-58.9788120875304</v>
      </c>
      <c r="S67" s="62">
        <f t="shared" si="39"/>
        <v>723.07566744051076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90.509090909090901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9.2535818181818179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41333000</v>
      </c>
      <c r="C69" s="92">
        <v>0</v>
      </c>
      <c r="D69" s="92"/>
      <c r="E69" s="92">
        <f>$B69      +$C69      +$D69</f>
        <v>41333000</v>
      </c>
      <c r="F69" s="93">
        <v>41333000</v>
      </c>
      <c r="G69" s="94">
        <v>41333000</v>
      </c>
      <c r="H69" s="93">
        <v>1323000</v>
      </c>
      <c r="I69" s="94"/>
      <c r="J69" s="93">
        <v>3651000</v>
      </c>
      <c r="K69" s="94"/>
      <c r="L69" s="93">
        <v>9378000</v>
      </c>
      <c r="M69" s="94"/>
      <c r="N69" s="93"/>
      <c r="O69" s="94"/>
      <c r="P69" s="93">
        <f>$H69      +$J69      +$L69      +$N69</f>
        <v>14352000</v>
      </c>
      <c r="Q69" s="94">
        <f>$I69      +$K69      +$M69      +$O69</f>
        <v>0</v>
      </c>
      <c r="R69" s="48">
        <f>IF(($J69      =0),0,((($L69      -$J69      )/$J69      )*100))</f>
        <v>156.86113393590796</v>
      </c>
      <c r="S69" s="49">
        <f>IF(($K69      =0),0,((($M69      -$K69      )/$K69      )*100))</f>
        <v>0</v>
      </c>
      <c r="T69" s="48">
        <f>IF(($E69      =0),0,(($P69      /$E69      )*100))</f>
        <v>34.722860668231199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41333000</v>
      </c>
      <c r="C70" s="101">
        <f>C69</f>
        <v>0</v>
      </c>
      <c r="D70" s="101"/>
      <c r="E70" s="101">
        <f>$B70      +$C70      +$D70</f>
        <v>41333000</v>
      </c>
      <c r="F70" s="102">
        <f t="shared" ref="F70:O70" si="44">F69</f>
        <v>41333000</v>
      </c>
      <c r="G70" s="103">
        <f t="shared" si="44"/>
        <v>41333000</v>
      </c>
      <c r="H70" s="102">
        <f t="shared" si="44"/>
        <v>1323000</v>
      </c>
      <c r="I70" s="103">
        <f t="shared" si="44"/>
        <v>0</v>
      </c>
      <c r="J70" s="102">
        <f t="shared" si="44"/>
        <v>3651000</v>
      </c>
      <c r="K70" s="103">
        <f t="shared" si="44"/>
        <v>0</v>
      </c>
      <c r="L70" s="102">
        <f t="shared" si="44"/>
        <v>9378000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14352000</v>
      </c>
      <c r="Q70" s="103">
        <f>$I70      +$K70      +$M70      +$O70</f>
        <v>0</v>
      </c>
      <c r="R70" s="57">
        <f>IF(($J70      =0),0,((($L70      -$J70      )/$J70      )*100))</f>
        <v>156.86113393590796</v>
      </c>
      <c r="S70" s="58">
        <f>IF(($K70      =0),0,((($M70      -$K70      )/$K70      )*100))</f>
        <v>0</v>
      </c>
      <c r="T70" s="57">
        <f>IF($E70   =0,0,($P70   /$E70   )*100)</f>
        <v>34.722860668231199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41333000</v>
      </c>
      <c r="C71" s="104">
        <f>C69</f>
        <v>0</v>
      </c>
      <c r="D71" s="104"/>
      <c r="E71" s="104">
        <f>$B71      +$C71      +$D71</f>
        <v>41333000</v>
      </c>
      <c r="F71" s="105">
        <f t="shared" ref="F71:O71" si="45">F69</f>
        <v>41333000</v>
      </c>
      <c r="G71" s="106">
        <f t="shared" si="45"/>
        <v>41333000</v>
      </c>
      <c r="H71" s="105">
        <f t="shared" si="45"/>
        <v>1323000</v>
      </c>
      <c r="I71" s="106">
        <f t="shared" si="45"/>
        <v>0</v>
      </c>
      <c r="J71" s="105">
        <f t="shared" si="45"/>
        <v>3651000</v>
      </c>
      <c r="K71" s="106">
        <f t="shared" si="45"/>
        <v>0</v>
      </c>
      <c r="L71" s="105">
        <f t="shared" si="45"/>
        <v>9378000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14352000</v>
      </c>
      <c r="Q71" s="106">
        <f>$I71      +$K71      +$M71      +$O71</f>
        <v>0</v>
      </c>
      <c r="R71" s="61">
        <f>IF(($J71      =0),0,((($L71      -$J71      )/$J71      )*100))</f>
        <v>156.86113393590796</v>
      </c>
      <c r="S71" s="62">
        <f>IF(($K71      =0),0,((($M71      -$K71      )/$K71      )*100))</f>
        <v>0</v>
      </c>
      <c r="T71" s="61">
        <f>IF($E71   =0,0,($P71   /$E71   )*100)</f>
        <v>34.722860668231199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64634000</v>
      </c>
      <c r="C72" s="104">
        <f>SUM(C9:C15,C18:C23,C26:C29,C32,C35:C39,C42:C52,C55:C58,C61:C65,C69)</f>
        <v>0</v>
      </c>
      <c r="D72" s="104"/>
      <c r="E72" s="104">
        <f>$B72      +$C72      +$D72</f>
        <v>64634000</v>
      </c>
      <c r="F72" s="105">
        <f t="shared" ref="F72:O72" si="46">SUM(F9:F15,F18:F23,F26:F29,F32,F35:F39,F42:F52,F55:F58,F61:F65,F69)</f>
        <v>64634000</v>
      </c>
      <c r="G72" s="106">
        <f t="shared" si="46"/>
        <v>46833000</v>
      </c>
      <c r="H72" s="105">
        <f t="shared" si="46"/>
        <v>2241000</v>
      </c>
      <c r="I72" s="106">
        <f t="shared" si="46"/>
        <v>0</v>
      </c>
      <c r="J72" s="105">
        <f t="shared" si="46"/>
        <v>6530000</v>
      </c>
      <c r="K72" s="106">
        <f t="shared" si="46"/>
        <v>55136</v>
      </c>
      <c r="L72" s="105">
        <f t="shared" si="46"/>
        <v>10559000</v>
      </c>
      <c r="M72" s="106">
        <f t="shared" si="46"/>
        <v>453811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19330000</v>
      </c>
      <c r="Q72" s="106">
        <f>$I72      +$K72      +$M72      +$O72</f>
        <v>508947</v>
      </c>
      <c r="R72" s="61">
        <f>IF(($J72      =0),0,((($L72      -$J72      )/$J72      )*100))</f>
        <v>61.699846860643184</v>
      </c>
      <c r="S72" s="62">
        <f>IF(($K72      =0),0,((($M72      -$K72      )/$K72      )*100))</f>
        <v>723.07566744051076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41.274315119680566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1.0867273076676702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iQob15r4Sq3A7Oj/2TAijpdP1euzacIjm9Kl9F5P4oy5nfneb2SVnhmTaJlYOlxzoAUkGwL5uGwHVaxTZJ21w==" saltValue="/YHgl9HXQ2Vu+bqVVFeAm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84000</v>
      </c>
      <c r="I10" s="94"/>
      <c r="J10" s="93">
        <v>820000</v>
      </c>
      <c r="K10" s="94"/>
      <c r="L10" s="93">
        <v>1545000</v>
      </c>
      <c r="M10" s="94"/>
      <c r="N10" s="93"/>
      <c r="O10" s="94"/>
      <c r="P10" s="93">
        <f t="shared" ref="P10:P16" si="1">$H10      +$J10      +$L10      +$N10</f>
        <v>2449000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88.41463414634147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79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84000</v>
      </c>
      <c r="I16" s="97">
        <f t="shared" si="7"/>
        <v>0</v>
      </c>
      <c r="J16" s="96">
        <f t="shared" si="7"/>
        <v>820000</v>
      </c>
      <c r="K16" s="97">
        <f t="shared" si="7"/>
        <v>0</v>
      </c>
      <c r="L16" s="96">
        <f t="shared" si="7"/>
        <v>1545000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2449000</v>
      </c>
      <c r="Q16" s="97">
        <f t="shared" si="2"/>
        <v>0</v>
      </c>
      <c r="R16" s="52">
        <f t="shared" si="3"/>
        <v>88.41463414634147</v>
      </c>
      <c r="S16" s="53">
        <f t="shared" si="4"/>
        <v>0</v>
      </c>
      <c r="T16" s="52">
        <f>IF((SUM($E9:$E13)+$E15)=0,0,(P16/(SUM($E9:$E13)+$E15)*100))</f>
        <v>79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1542000</v>
      </c>
      <c r="C32" s="92">
        <v>0</v>
      </c>
      <c r="D32" s="92"/>
      <c r="E32" s="92">
        <f>$B32      +$C32      +$D32</f>
        <v>1542000</v>
      </c>
      <c r="F32" s="93">
        <v>1542000</v>
      </c>
      <c r="G32" s="94">
        <v>1542000</v>
      </c>
      <c r="H32" s="93">
        <v>870000</v>
      </c>
      <c r="I32" s="94"/>
      <c r="J32" s="93">
        <v>318000</v>
      </c>
      <c r="K32" s="94"/>
      <c r="L32" s="93"/>
      <c r="M32" s="94"/>
      <c r="N32" s="93"/>
      <c r="O32" s="94"/>
      <c r="P32" s="93">
        <f>$H32      +$J32      +$L32      +$N32</f>
        <v>1188000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77.042801556420244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1542000</v>
      </c>
      <c r="C33" s="95">
        <f>C32</f>
        <v>0</v>
      </c>
      <c r="D33" s="95"/>
      <c r="E33" s="95">
        <f>$B33      +$C33      +$D33</f>
        <v>1542000</v>
      </c>
      <c r="F33" s="96">
        <f t="shared" ref="F33:O33" si="17">F32</f>
        <v>1542000</v>
      </c>
      <c r="G33" s="97">
        <f t="shared" si="17"/>
        <v>1542000</v>
      </c>
      <c r="H33" s="96">
        <f t="shared" si="17"/>
        <v>870000</v>
      </c>
      <c r="I33" s="97">
        <f t="shared" si="17"/>
        <v>0</v>
      </c>
      <c r="J33" s="96">
        <f t="shared" si="17"/>
        <v>318000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1188000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77.042801556420244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125000</v>
      </c>
      <c r="C36" s="92">
        <v>0</v>
      </c>
      <c r="D36" s="92"/>
      <c r="E36" s="92">
        <f t="shared" si="18"/>
        <v>125000</v>
      </c>
      <c r="F36" s="93">
        <v>125000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125000</v>
      </c>
      <c r="C40" s="95">
        <f>SUM(C35:C39)</f>
        <v>0</v>
      </c>
      <c r="D40" s="95"/>
      <c r="E40" s="95">
        <f t="shared" si="18"/>
        <v>125000</v>
      </c>
      <c r="F40" s="96">
        <f t="shared" ref="F40:O40" si="25">SUM(F35:F39)</f>
        <v>125000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4767000</v>
      </c>
      <c r="C67" s="104">
        <f>SUM(C9:C15,C18:C23,C26:C29,C32,C35:C39,C42:C52,C55:C58,C61:C65)</f>
        <v>0</v>
      </c>
      <c r="D67" s="104"/>
      <c r="E67" s="104">
        <f t="shared" si="35"/>
        <v>4767000</v>
      </c>
      <c r="F67" s="105">
        <f t="shared" ref="F67:O67" si="43">SUM(F9:F15,F18:F23,F26:F29,F32,F35:F39,F42:F52,F55:F58,F61:F65)</f>
        <v>4767000</v>
      </c>
      <c r="G67" s="106">
        <f t="shared" si="43"/>
        <v>4642000</v>
      </c>
      <c r="H67" s="105">
        <f t="shared" si="43"/>
        <v>954000</v>
      </c>
      <c r="I67" s="106">
        <f t="shared" si="43"/>
        <v>0</v>
      </c>
      <c r="J67" s="105">
        <f t="shared" si="43"/>
        <v>1138000</v>
      </c>
      <c r="K67" s="106">
        <f t="shared" si="43"/>
        <v>0</v>
      </c>
      <c r="L67" s="105">
        <f t="shared" si="43"/>
        <v>1545000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3637000</v>
      </c>
      <c r="Q67" s="106">
        <f t="shared" si="37"/>
        <v>0</v>
      </c>
      <c r="R67" s="61">
        <f t="shared" si="38"/>
        <v>35.764499121265374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78.349849202929761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16785000</v>
      </c>
      <c r="C69" s="92">
        <v>0</v>
      </c>
      <c r="D69" s="92"/>
      <c r="E69" s="92">
        <f>$B69      +$C69      +$D69</f>
        <v>16785000</v>
      </c>
      <c r="F69" s="93">
        <v>16785000</v>
      </c>
      <c r="G69" s="94">
        <v>16785000</v>
      </c>
      <c r="H69" s="93">
        <v>3259000</v>
      </c>
      <c r="I69" s="94">
        <v>79903</v>
      </c>
      <c r="J69" s="93">
        <v>7508000</v>
      </c>
      <c r="K69" s="94">
        <v>53586</v>
      </c>
      <c r="L69" s="93">
        <v>3399000</v>
      </c>
      <c r="M69" s="94">
        <v>6632</v>
      </c>
      <c r="N69" s="93"/>
      <c r="O69" s="94"/>
      <c r="P69" s="93">
        <f>$H69      +$J69      +$L69      +$N69</f>
        <v>14166000</v>
      </c>
      <c r="Q69" s="94">
        <f>$I69      +$K69      +$M69      +$O69</f>
        <v>140121</v>
      </c>
      <c r="R69" s="48">
        <f>IF(($J69      =0),0,((($L69      -$J69      )/$J69      )*100))</f>
        <v>-54.728289824187534</v>
      </c>
      <c r="S69" s="49">
        <f>IF(($K69      =0),0,((($M69      -$K69      )/$K69      )*100))</f>
        <v>-87.623633038480193</v>
      </c>
      <c r="T69" s="48">
        <f>IF(($E69      =0),0,(($P69      /$E69      )*100))</f>
        <v>84.396782841823054</v>
      </c>
      <c r="U69" s="50">
        <f>IF(($E69      =0),0,(($Q69      /$E69      )*100))</f>
        <v>0.83479892761394103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16785000</v>
      </c>
      <c r="C70" s="101">
        <f>C69</f>
        <v>0</v>
      </c>
      <c r="D70" s="101"/>
      <c r="E70" s="101">
        <f>$B70      +$C70      +$D70</f>
        <v>16785000</v>
      </c>
      <c r="F70" s="102">
        <f t="shared" ref="F70:O70" si="44">F69</f>
        <v>16785000</v>
      </c>
      <c r="G70" s="103">
        <f t="shared" si="44"/>
        <v>16785000</v>
      </c>
      <c r="H70" s="102">
        <f t="shared" si="44"/>
        <v>3259000</v>
      </c>
      <c r="I70" s="103">
        <f t="shared" si="44"/>
        <v>79903</v>
      </c>
      <c r="J70" s="102">
        <f t="shared" si="44"/>
        <v>7508000</v>
      </c>
      <c r="K70" s="103">
        <f t="shared" si="44"/>
        <v>53586</v>
      </c>
      <c r="L70" s="102">
        <f t="shared" si="44"/>
        <v>3399000</v>
      </c>
      <c r="M70" s="103">
        <f t="shared" si="44"/>
        <v>6632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14166000</v>
      </c>
      <c r="Q70" s="103">
        <f>$I70      +$K70      +$M70      +$O70</f>
        <v>140121</v>
      </c>
      <c r="R70" s="57">
        <f>IF(($J70      =0),0,((($L70      -$J70      )/$J70      )*100))</f>
        <v>-54.728289824187534</v>
      </c>
      <c r="S70" s="58">
        <f>IF(($K70      =0),0,((($M70      -$K70      )/$K70      )*100))</f>
        <v>-87.623633038480193</v>
      </c>
      <c r="T70" s="57">
        <f>IF($E70   =0,0,($P70   /$E70   )*100)</f>
        <v>84.396782841823054</v>
      </c>
      <c r="U70" s="59">
        <f>IF($E70   =0,0,($Q70   /$E70 )*100)</f>
        <v>0.83479892761394103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16785000</v>
      </c>
      <c r="C71" s="104">
        <f>C69</f>
        <v>0</v>
      </c>
      <c r="D71" s="104"/>
      <c r="E71" s="104">
        <f>$B71      +$C71      +$D71</f>
        <v>16785000</v>
      </c>
      <c r="F71" s="105">
        <f t="shared" ref="F71:O71" si="45">F69</f>
        <v>16785000</v>
      </c>
      <c r="G71" s="106">
        <f t="shared" si="45"/>
        <v>16785000</v>
      </c>
      <c r="H71" s="105">
        <f t="shared" si="45"/>
        <v>3259000</v>
      </c>
      <c r="I71" s="106">
        <f t="shared" si="45"/>
        <v>79903</v>
      </c>
      <c r="J71" s="105">
        <f t="shared" si="45"/>
        <v>7508000</v>
      </c>
      <c r="K71" s="106">
        <f t="shared" si="45"/>
        <v>53586</v>
      </c>
      <c r="L71" s="105">
        <f t="shared" si="45"/>
        <v>3399000</v>
      </c>
      <c r="M71" s="106">
        <f t="shared" si="45"/>
        <v>6632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14166000</v>
      </c>
      <c r="Q71" s="106">
        <f>$I71      +$K71      +$M71      +$O71</f>
        <v>140121</v>
      </c>
      <c r="R71" s="61">
        <f>IF(($J71      =0),0,((($L71      -$J71      )/$J71      )*100))</f>
        <v>-54.728289824187534</v>
      </c>
      <c r="S71" s="62">
        <f>IF(($K71      =0),0,((($M71      -$K71      )/$K71      )*100))</f>
        <v>-87.623633038480193</v>
      </c>
      <c r="T71" s="61">
        <f>IF($E71   =0,0,($P71   /$E71   )*100)</f>
        <v>84.396782841823054</v>
      </c>
      <c r="U71" s="65">
        <f>IF($E71   =0,0,($Q71   /$E71   )*100)</f>
        <v>0.83479892761394103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21552000</v>
      </c>
      <c r="C72" s="104">
        <f>SUM(C9:C15,C18:C23,C26:C29,C32,C35:C39,C42:C52,C55:C58,C61:C65,C69)</f>
        <v>0</v>
      </c>
      <c r="D72" s="104"/>
      <c r="E72" s="104">
        <f>$B72      +$C72      +$D72</f>
        <v>21552000</v>
      </c>
      <c r="F72" s="105">
        <f t="shared" ref="F72:O72" si="46">SUM(F9:F15,F18:F23,F26:F29,F32,F35:F39,F42:F52,F55:F58,F61:F65,F69)</f>
        <v>21552000</v>
      </c>
      <c r="G72" s="106">
        <f t="shared" si="46"/>
        <v>21427000</v>
      </c>
      <c r="H72" s="105">
        <f t="shared" si="46"/>
        <v>4213000</v>
      </c>
      <c r="I72" s="106">
        <f t="shared" si="46"/>
        <v>79903</v>
      </c>
      <c r="J72" s="105">
        <f t="shared" si="46"/>
        <v>8646000</v>
      </c>
      <c r="K72" s="106">
        <f t="shared" si="46"/>
        <v>53586</v>
      </c>
      <c r="L72" s="105">
        <f t="shared" si="46"/>
        <v>4944000</v>
      </c>
      <c r="M72" s="106">
        <f t="shared" si="46"/>
        <v>6632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17803000</v>
      </c>
      <c r="Q72" s="106">
        <f>$I72      +$K72      +$M72      +$O72</f>
        <v>140121</v>
      </c>
      <c r="R72" s="61">
        <f>IF(($J72      =0),0,((($L72      -$J72      )/$J72      )*100))</f>
        <v>-42.817487855655791</v>
      </c>
      <c r="S72" s="62">
        <f>IF(($K72      =0),0,((($M72      -$K72      )/$K72      )*100))</f>
        <v>-87.623633038480193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83.086759695711024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0.65394595603677597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XoJHMGSev98dqrnX6VhICHJ4yE48tkyG0GPenhFjdsfhXooTmy8U2u11cpkgqwRQ+krAJsifwNXUSEIIkqIag==" saltValue="snLJ2LrEzOgkO8ZV7wXU3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68000</v>
      </c>
      <c r="I10" s="94"/>
      <c r="J10" s="93">
        <v>385000</v>
      </c>
      <c r="K10" s="94">
        <v>26565</v>
      </c>
      <c r="L10" s="93">
        <v>593000</v>
      </c>
      <c r="M10" s="94">
        <v>489469</v>
      </c>
      <c r="N10" s="93"/>
      <c r="O10" s="94"/>
      <c r="P10" s="93">
        <f t="shared" ref="P10:P16" si="1">$H10      +$J10      +$L10      +$N10</f>
        <v>1046000</v>
      </c>
      <c r="Q10" s="94">
        <f t="shared" ref="Q10:Q16" si="2">$I10      +$K10      +$M10      +$O10</f>
        <v>516034</v>
      </c>
      <c r="R10" s="48">
        <f t="shared" ref="R10:R16" si="3">IF(($J10      =0),0,((($L10      -$J10      )/$J10      )*100))</f>
        <v>54.025974025974023</v>
      </c>
      <c r="S10" s="49">
        <f t="shared" ref="S10:S16" si="4">IF(($K10      =0),0,((($M10      -$K10      )/$K10      )*100))</f>
        <v>1742.5334086203652</v>
      </c>
      <c r="T10" s="48">
        <f t="shared" ref="T10:T15" si="5">IF(($E10      =0),0,(($P10      /$E10      )*100))</f>
        <v>49.80952380952381</v>
      </c>
      <c r="U10" s="50">
        <f t="shared" ref="U10:U15" si="6">IF(($E10      =0),0,(($Q10      /$E10      )*100))</f>
        <v>24.573047619047621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2100000</v>
      </c>
      <c r="C16" s="95">
        <f>SUM(C9:C15)</f>
        <v>0</v>
      </c>
      <c r="D16" s="95"/>
      <c r="E16" s="95">
        <f t="shared" si="0"/>
        <v>2100000</v>
      </c>
      <c r="F16" s="96">
        <f t="shared" ref="F16:O16" si="7">SUM(F9:F15)</f>
        <v>2100000</v>
      </c>
      <c r="G16" s="97">
        <f t="shared" si="7"/>
        <v>2100000</v>
      </c>
      <c r="H16" s="96">
        <f t="shared" si="7"/>
        <v>68000</v>
      </c>
      <c r="I16" s="97">
        <f t="shared" si="7"/>
        <v>0</v>
      </c>
      <c r="J16" s="96">
        <f t="shared" si="7"/>
        <v>385000</v>
      </c>
      <c r="K16" s="97">
        <f t="shared" si="7"/>
        <v>26565</v>
      </c>
      <c r="L16" s="96">
        <f t="shared" si="7"/>
        <v>593000</v>
      </c>
      <c r="M16" s="97">
        <f t="shared" si="7"/>
        <v>489469</v>
      </c>
      <c r="N16" s="96">
        <f t="shared" si="7"/>
        <v>0</v>
      </c>
      <c r="O16" s="97">
        <f t="shared" si="7"/>
        <v>0</v>
      </c>
      <c r="P16" s="96">
        <f t="shared" si="1"/>
        <v>1046000</v>
      </c>
      <c r="Q16" s="97">
        <f t="shared" si="2"/>
        <v>516034</v>
      </c>
      <c r="R16" s="52">
        <f t="shared" si="3"/>
        <v>54.025974025974023</v>
      </c>
      <c r="S16" s="53">
        <f t="shared" si="4"/>
        <v>1742.5334086203652</v>
      </c>
      <c r="T16" s="52">
        <f>IF((SUM($E9:$E13)+$E15)=0,0,(P16/(SUM($E9:$E13)+$E15)*100))</f>
        <v>49.80952380952381</v>
      </c>
      <c r="U16" s="54">
        <f>IF((SUM($E9:$E13)+$E15)=0,0,(Q16/(SUM($E9:$E13)+$E15)*100))</f>
        <v>24.573047619047621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2042000</v>
      </c>
      <c r="C32" s="92">
        <v>0</v>
      </c>
      <c r="D32" s="92"/>
      <c r="E32" s="92">
        <f>$B32      +$C32      +$D32</f>
        <v>2042000</v>
      </c>
      <c r="F32" s="93">
        <v>2042000</v>
      </c>
      <c r="G32" s="94">
        <v>2042000</v>
      </c>
      <c r="H32" s="93">
        <v>555000</v>
      </c>
      <c r="I32" s="94"/>
      <c r="J32" s="93">
        <v>865000</v>
      </c>
      <c r="K32" s="94">
        <v>933008</v>
      </c>
      <c r="L32" s="93">
        <v>574000</v>
      </c>
      <c r="M32" s="94">
        <v>1063420</v>
      </c>
      <c r="N32" s="93"/>
      <c r="O32" s="94"/>
      <c r="P32" s="93">
        <f>$H32      +$J32      +$L32      +$N32</f>
        <v>1994000</v>
      </c>
      <c r="Q32" s="94">
        <f>$I32      +$K32      +$M32      +$O32</f>
        <v>1996428</v>
      </c>
      <c r="R32" s="48">
        <f>IF(($J32      =0),0,((($L32      -$J32      )/$J32      )*100))</f>
        <v>-33.641618497109825</v>
      </c>
      <c r="S32" s="49">
        <f>IF(($K32      =0),0,((($M32      -$K32      )/$K32      )*100))</f>
        <v>13.97758647299916</v>
      </c>
      <c r="T32" s="48">
        <f>IF(($E32      =0),0,(($P32      /$E32      )*100))</f>
        <v>97.649363369245833</v>
      </c>
      <c r="U32" s="50">
        <f>IF(($E32      =0),0,(($Q32      /$E32      )*100))</f>
        <v>97.768266405484809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2042000</v>
      </c>
      <c r="C33" s="95">
        <f>C32</f>
        <v>0</v>
      </c>
      <c r="D33" s="95"/>
      <c r="E33" s="95">
        <f>$B33      +$C33      +$D33</f>
        <v>2042000</v>
      </c>
      <c r="F33" s="96">
        <f t="shared" ref="F33:O33" si="17">F32</f>
        <v>2042000</v>
      </c>
      <c r="G33" s="97">
        <f t="shared" si="17"/>
        <v>2042000</v>
      </c>
      <c r="H33" s="96">
        <f t="shared" si="17"/>
        <v>555000</v>
      </c>
      <c r="I33" s="97">
        <f t="shared" si="17"/>
        <v>0</v>
      </c>
      <c r="J33" s="96">
        <f t="shared" si="17"/>
        <v>865000</v>
      </c>
      <c r="K33" s="97">
        <f t="shared" si="17"/>
        <v>933008</v>
      </c>
      <c r="L33" s="96">
        <f t="shared" si="17"/>
        <v>574000</v>
      </c>
      <c r="M33" s="97">
        <f t="shared" si="17"/>
        <v>1063420</v>
      </c>
      <c r="N33" s="96">
        <f t="shared" si="17"/>
        <v>0</v>
      </c>
      <c r="O33" s="97">
        <f t="shared" si="17"/>
        <v>0</v>
      </c>
      <c r="P33" s="96">
        <f>$H33      +$J33      +$L33      +$N33</f>
        <v>1994000</v>
      </c>
      <c r="Q33" s="97">
        <f>$I33      +$K33      +$M33      +$O33</f>
        <v>1996428</v>
      </c>
      <c r="R33" s="52">
        <f>IF(($J33      =0),0,((($L33      -$J33      )/$J33      )*100))</f>
        <v>-33.641618497109825</v>
      </c>
      <c r="S33" s="53">
        <f>IF(($K33      =0),0,((($M33      -$K33      )/$K33      )*100))</f>
        <v>13.97758647299916</v>
      </c>
      <c r="T33" s="52">
        <f>IF($E33   =0,0,($P33   /$E33   )*100)</f>
        <v>97.649363369245833</v>
      </c>
      <c r="U33" s="54">
        <f>IF($E33   =0,0,($Q33   /$E33   )*100)</f>
        <v>97.768266405484809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6300000</v>
      </c>
      <c r="C35" s="92">
        <v>0</v>
      </c>
      <c r="D35" s="92"/>
      <c r="E35" s="92">
        <f t="shared" ref="E35:E40" si="18">$B35      +$C35      +$D35</f>
        <v>6300000</v>
      </c>
      <c r="F35" s="93">
        <v>6300000</v>
      </c>
      <c r="G35" s="94">
        <v>6300000</v>
      </c>
      <c r="H35" s="93"/>
      <c r="I35" s="94"/>
      <c r="J35" s="93"/>
      <c r="K35" s="94">
        <v>-2200000</v>
      </c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-2200000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-100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-34.920634920634917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11440000</v>
      </c>
      <c r="C36" s="92">
        <v>0</v>
      </c>
      <c r="D36" s="92"/>
      <c r="E36" s="92">
        <f t="shared" si="18"/>
        <v>11440000</v>
      </c>
      <c r="F36" s="93">
        <v>11440000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17740000</v>
      </c>
      <c r="C40" s="95">
        <f>SUM(C35:C39)</f>
        <v>0</v>
      </c>
      <c r="D40" s="95"/>
      <c r="E40" s="95">
        <f t="shared" si="18"/>
        <v>17740000</v>
      </c>
      <c r="F40" s="96">
        <f t="shared" ref="F40:O40" si="25">SUM(F35:F39)</f>
        <v>17740000</v>
      </c>
      <c r="G40" s="97">
        <f t="shared" si="25"/>
        <v>6300000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-2200000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-2200000</v>
      </c>
      <c r="R40" s="52">
        <f t="shared" si="21"/>
        <v>0</v>
      </c>
      <c r="S40" s="53">
        <f t="shared" si="22"/>
        <v>-100</v>
      </c>
      <c r="T40" s="52">
        <f>IF((+$E35+$E38) =0,0,(P40   /(+$E35+$E38) )*100)</f>
        <v>0</v>
      </c>
      <c r="U40" s="54">
        <f>IF((+$E35+$E38) =0,0,(Q40   /(+$E35+$E38) )*100)</f>
        <v>-34.920634920634917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21882000</v>
      </c>
      <c r="C67" s="104">
        <f>SUM(C9:C15,C18:C23,C26:C29,C32,C35:C39,C42:C52,C55:C58,C61:C65)</f>
        <v>0</v>
      </c>
      <c r="D67" s="104"/>
      <c r="E67" s="104">
        <f t="shared" si="35"/>
        <v>21882000</v>
      </c>
      <c r="F67" s="105">
        <f t="shared" ref="F67:O67" si="43">SUM(F9:F15,F18:F23,F26:F29,F32,F35:F39,F42:F52,F55:F58,F61:F65)</f>
        <v>21882000</v>
      </c>
      <c r="G67" s="106">
        <f t="shared" si="43"/>
        <v>10442000</v>
      </c>
      <c r="H67" s="105">
        <f t="shared" si="43"/>
        <v>623000</v>
      </c>
      <c r="I67" s="106">
        <f t="shared" si="43"/>
        <v>0</v>
      </c>
      <c r="J67" s="105">
        <f t="shared" si="43"/>
        <v>1250000</v>
      </c>
      <c r="K67" s="106">
        <f t="shared" si="43"/>
        <v>-1240427</v>
      </c>
      <c r="L67" s="105">
        <f t="shared" si="43"/>
        <v>1167000</v>
      </c>
      <c r="M67" s="106">
        <f t="shared" si="43"/>
        <v>1552889</v>
      </c>
      <c r="N67" s="105">
        <f t="shared" si="43"/>
        <v>0</v>
      </c>
      <c r="O67" s="106">
        <f t="shared" si="43"/>
        <v>0</v>
      </c>
      <c r="P67" s="105">
        <f t="shared" si="36"/>
        <v>3040000</v>
      </c>
      <c r="Q67" s="106">
        <f t="shared" si="37"/>
        <v>312462</v>
      </c>
      <c r="R67" s="61">
        <f t="shared" si="38"/>
        <v>-6.64</v>
      </c>
      <c r="S67" s="62">
        <f t="shared" si="39"/>
        <v>-225.18987413205292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29.113196705611955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2.9923577858647765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45353000</v>
      </c>
      <c r="C69" s="92">
        <v>0</v>
      </c>
      <c r="D69" s="92"/>
      <c r="E69" s="92">
        <f>$B69      +$C69      +$D69</f>
        <v>45353000</v>
      </c>
      <c r="F69" s="93">
        <v>45353000</v>
      </c>
      <c r="G69" s="94">
        <v>45353000</v>
      </c>
      <c r="H69" s="93">
        <v>120000</v>
      </c>
      <c r="I69" s="94"/>
      <c r="J69" s="93">
        <v>10818000</v>
      </c>
      <c r="K69" s="94">
        <v>10019010</v>
      </c>
      <c r="L69" s="93">
        <v>16037000</v>
      </c>
      <c r="M69" s="94">
        <v>7260931</v>
      </c>
      <c r="N69" s="93"/>
      <c r="O69" s="94"/>
      <c r="P69" s="93">
        <f>$H69      +$J69      +$L69      +$N69</f>
        <v>26975000</v>
      </c>
      <c r="Q69" s="94">
        <f>$I69      +$K69      +$M69      +$O69</f>
        <v>17279941</v>
      </c>
      <c r="R69" s="48">
        <f>IF(($J69      =0),0,((($L69      -$J69      )/$J69      )*100))</f>
        <v>48.243667960806064</v>
      </c>
      <c r="S69" s="49">
        <f>IF(($K69      =0),0,((($M69      -$K69      )/$K69      )*100))</f>
        <v>-27.528458400580497</v>
      </c>
      <c r="T69" s="48">
        <f>IF(($E69      =0),0,(($P69      /$E69      )*100))</f>
        <v>59.477873569554383</v>
      </c>
      <c r="U69" s="50">
        <f>IF(($E69      =0),0,(($Q69      /$E69      )*100))</f>
        <v>38.100987806760301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45353000</v>
      </c>
      <c r="C70" s="101">
        <f>C69</f>
        <v>0</v>
      </c>
      <c r="D70" s="101"/>
      <c r="E70" s="101">
        <f>$B70      +$C70      +$D70</f>
        <v>45353000</v>
      </c>
      <c r="F70" s="102">
        <f t="shared" ref="F70:O70" si="44">F69</f>
        <v>45353000</v>
      </c>
      <c r="G70" s="103">
        <f t="shared" si="44"/>
        <v>45353000</v>
      </c>
      <c r="H70" s="102">
        <f t="shared" si="44"/>
        <v>120000</v>
      </c>
      <c r="I70" s="103">
        <f t="shared" si="44"/>
        <v>0</v>
      </c>
      <c r="J70" s="102">
        <f t="shared" si="44"/>
        <v>10818000</v>
      </c>
      <c r="K70" s="103">
        <f t="shared" si="44"/>
        <v>10019010</v>
      </c>
      <c r="L70" s="102">
        <f t="shared" si="44"/>
        <v>16037000</v>
      </c>
      <c r="M70" s="103">
        <f t="shared" si="44"/>
        <v>7260931</v>
      </c>
      <c r="N70" s="102">
        <f t="shared" si="44"/>
        <v>0</v>
      </c>
      <c r="O70" s="103">
        <f t="shared" si="44"/>
        <v>0</v>
      </c>
      <c r="P70" s="102">
        <f>$H70      +$J70      +$L70      +$N70</f>
        <v>26975000</v>
      </c>
      <c r="Q70" s="103">
        <f>$I70      +$K70      +$M70      +$O70</f>
        <v>17279941</v>
      </c>
      <c r="R70" s="57">
        <f>IF(($J70      =0),0,((($L70      -$J70      )/$J70      )*100))</f>
        <v>48.243667960806064</v>
      </c>
      <c r="S70" s="58">
        <f>IF(($K70      =0),0,((($M70      -$K70      )/$K70      )*100))</f>
        <v>-27.528458400580497</v>
      </c>
      <c r="T70" s="57">
        <f>IF($E70   =0,0,($P70   /$E70   )*100)</f>
        <v>59.477873569554383</v>
      </c>
      <c r="U70" s="59">
        <f>IF($E70   =0,0,($Q70   /$E70 )*100)</f>
        <v>38.100987806760301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45353000</v>
      </c>
      <c r="C71" s="104">
        <f>C69</f>
        <v>0</v>
      </c>
      <c r="D71" s="104"/>
      <c r="E71" s="104">
        <f>$B71      +$C71      +$D71</f>
        <v>45353000</v>
      </c>
      <c r="F71" s="105">
        <f t="shared" ref="F71:O71" si="45">F69</f>
        <v>45353000</v>
      </c>
      <c r="G71" s="106">
        <f t="shared" si="45"/>
        <v>45353000</v>
      </c>
      <c r="H71" s="105">
        <f t="shared" si="45"/>
        <v>120000</v>
      </c>
      <c r="I71" s="106">
        <f t="shared" si="45"/>
        <v>0</v>
      </c>
      <c r="J71" s="105">
        <f t="shared" si="45"/>
        <v>10818000</v>
      </c>
      <c r="K71" s="106">
        <f t="shared" si="45"/>
        <v>10019010</v>
      </c>
      <c r="L71" s="105">
        <f t="shared" si="45"/>
        <v>16037000</v>
      </c>
      <c r="M71" s="106">
        <f t="shared" si="45"/>
        <v>7260931</v>
      </c>
      <c r="N71" s="105">
        <f t="shared" si="45"/>
        <v>0</v>
      </c>
      <c r="O71" s="106">
        <f t="shared" si="45"/>
        <v>0</v>
      </c>
      <c r="P71" s="105">
        <f>$H71      +$J71      +$L71      +$N71</f>
        <v>26975000</v>
      </c>
      <c r="Q71" s="106">
        <f>$I71      +$K71      +$M71      +$O71</f>
        <v>17279941</v>
      </c>
      <c r="R71" s="61">
        <f>IF(($J71      =0),0,((($L71      -$J71      )/$J71      )*100))</f>
        <v>48.243667960806064</v>
      </c>
      <c r="S71" s="62">
        <f>IF(($K71      =0),0,((($M71      -$K71      )/$K71      )*100))</f>
        <v>-27.528458400580497</v>
      </c>
      <c r="T71" s="61">
        <f>IF($E71   =0,0,($P71   /$E71   )*100)</f>
        <v>59.477873569554383</v>
      </c>
      <c r="U71" s="65">
        <f>IF($E71   =0,0,($Q71   /$E71   )*100)</f>
        <v>38.100987806760301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67235000</v>
      </c>
      <c r="C72" s="104">
        <f>SUM(C9:C15,C18:C23,C26:C29,C32,C35:C39,C42:C52,C55:C58,C61:C65,C69)</f>
        <v>0</v>
      </c>
      <c r="D72" s="104"/>
      <c r="E72" s="104">
        <f>$B72      +$C72      +$D72</f>
        <v>67235000</v>
      </c>
      <c r="F72" s="105">
        <f t="shared" ref="F72:O72" si="46">SUM(F9:F15,F18:F23,F26:F29,F32,F35:F39,F42:F52,F55:F58,F61:F65,F69)</f>
        <v>67235000</v>
      </c>
      <c r="G72" s="106">
        <f t="shared" si="46"/>
        <v>55795000</v>
      </c>
      <c r="H72" s="105">
        <f t="shared" si="46"/>
        <v>743000</v>
      </c>
      <c r="I72" s="106">
        <f t="shared" si="46"/>
        <v>0</v>
      </c>
      <c r="J72" s="105">
        <f t="shared" si="46"/>
        <v>12068000</v>
      </c>
      <c r="K72" s="106">
        <f t="shared" si="46"/>
        <v>8778583</v>
      </c>
      <c r="L72" s="105">
        <f t="shared" si="46"/>
        <v>17204000</v>
      </c>
      <c r="M72" s="106">
        <f t="shared" si="46"/>
        <v>8813820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30015000</v>
      </c>
      <c r="Q72" s="106">
        <f>$I72      +$K72      +$M72      +$O72</f>
        <v>17592403</v>
      </c>
      <c r="R72" s="61">
        <f>IF(($J72      =0),0,((($L72      -$J72      )/$J72      )*100))</f>
        <v>42.558833278090816</v>
      </c>
      <c r="S72" s="62">
        <f>IF(($K72      =0),0,((($M72      -$K72      )/$K72      )*100))</f>
        <v>0.40139735535905968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53.795142933954651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31.530429249932791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AnXXkcOTqwaQ/369YCsypG4AmTEezIxK3025lJnc4ywySU5LHspsnl/dJqVy1tNVz5rO8t9BRp4WQBqg2+lbw==" saltValue="zzROQEONtqdZwPxDQUi6r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1057000</v>
      </c>
      <c r="I10" s="94">
        <v>916960</v>
      </c>
      <c r="J10" s="93">
        <v>641000</v>
      </c>
      <c r="K10" s="94">
        <v>372198</v>
      </c>
      <c r="L10" s="93">
        <v>925000</v>
      </c>
      <c r="M10" s="94">
        <v>1222569</v>
      </c>
      <c r="N10" s="93"/>
      <c r="O10" s="94"/>
      <c r="P10" s="93">
        <f t="shared" ref="P10:P16" si="1">$H10      +$J10      +$L10      +$N10</f>
        <v>2623000</v>
      </c>
      <c r="Q10" s="94">
        <f t="shared" ref="Q10:Q16" si="2">$I10      +$K10      +$M10      +$O10</f>
        <v>2511727</v>
      </c>
      <c r="R10" s="48">
        <f t="shared" ref="R10:R16" si="3">IF(($J10      =0),0,((($L10      -$J10      )/$J10      )*100))</f>
        <v>44.305772230889232</v>
      </c>
      <c r="S10" s="49">
        <f t="shared" ref="S10:S16" si="4">IF(($K10      =0),0,((($M10      -$K10      )/$K10      )*100))</f>
        <v>228.47274837586446</v>
      </c>
      <c r="T10" s="48">
        <f t="shared" ref="T10:T15" si="5">IF(($E10      =0),0,(($P10      /$E10      )*100))</f>
        <v>84.612903225806448</v>
      </c>
      <c r="U10" s="50">
        <f t="shared" ref="U10:U15" si="6">IF(($E10      =0),0,(($Q10      /$E10      )*100))</f>
        <v>81.02345161290323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1057000</v>
      </c>
      <c r="I16" s="97">
        <f t="shared" si="7"/>
        <v>916960</v>
      </c>
      <c r="J16" s="96">
        <f t="shared" si="7"/>
        <v>641000</v>
      </c>
      <c r="K16" s="97">
        <f t="shared" si="7"/>
        <v>372198</v>
      </c>
      <c r="L16" s="96">
        <f t="shared" si="7"/>
        <v>925000</v>
      </c>
      <c r="M16" s="97">
        <f t="shared" si="7"/>
        <v>1222569</v>
      </c>
      <c r="N16" s="96">
        <f t="shared" si="7"/>
        <v>0</v>
      </c>
      <c r="O16" s="97">
        <f t="shared" si="7"/>
        <v>0</v>
      </c>
      <c r="P16" s="96">
        <f t="shared" si="1"/>
        <v>2623000</v>
      </c>
      <c r="Q16" s="97">
        <f t="shared" si="2"/>
        <v>2511727</v>
      </c>
      <c r="R16" s="52">
        <f t="shared" si="3"/>
        <v>44.305772230889232</v>
      </c>
      <c r="S16" s="53">
        <f t="shared" si="4"/>
        <v>228.47274837586446</v>
      </c>
      <c r="T16" s="52">
        <f>IF((SUM($E9:$E13)+$E15)=0,0,(P16/(SUM($E9:$E13)+$E15)*100))</f>
        <v>84.612903225806448</v>
      </c>
      <c r="U16" s="54">
        <f>IF((SUM($E9:$E13)+$E15)=0,0,(Q16/(SUM($E9:$E13)+$E15)*100))</f>
        <v>81.02345161290323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2003000</v>
      </c>
      <c r="C32" s="92">
        <v>0</v>
      </c>
      <c r="D32" s="92"/>
      <c r="E32" s="92">
        <f>$B32      +$C32      +$D32</f>
        <v>2003000</v>
      </c>
      <c r="F32" s="93">
        <v>2003000</v>
      </c>
      <c r="G32" s="94">
        <v>2003000</v>
      </c>
      <c r="H32" s="93">
        <v>897000</v>
      </c>
      <c r="I32" s="94">
        <v>841312</v>
      </c>
      <c r="J32" s="93">
        <v>261000</v>
      </c>
      <c r="K32" s="94">
        <v>261030</v>
      </c>
      <c r="L32" s="93">
        <v>143000</v>
      </c>
      <c r="M32" s="94">
        <v>219045</v>
      </c>
      <c r="N32" s="93"/>
      <c r="O32" s="94"/>
      <c r="P32" s="93">
        <f>$H32      +$J32      +$L32      +$N32</f>
        <v>1301000</v>
      </c>
      <c r="Q32" s="94">
        <f>$I32      +$K32      +$M32      +$O32</f>
        <v>1321387</v>
      </c>
      <c r="R32" s="48">
        <f>IF(($J32      =0),0,((($L32      -$J32      )/$J32      )*100))</f>
        <v>-45.21072796934866</v>
      </c>
      <c r="S32" s="49">
        <f>IF(($K32      =0),0,((($M32      -$K32      )/$K32      )*100))</f>
        <v>-16.084358119756352</v>
      </c>
      <c r="T32" s="48">
        <f>IF(($E32      =0),0,(($P32      /$E32      )*100))</f>
        <v>64.95257114328507</v>
      </c>
      <c r="U32" s="50">
        <f>IF(($E32      =0),0,(($Q32      /$E32      )*100))</f>
        <v>65.970394408387421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2003000</v>
      </c>
      <c r="C33" s="95">
        <f>C32</f>
        <v>0</v>
      </c>
      <c r="D33" s="95"/>
      <c r="E33" s="95">
        <f>$B33      +$C33      +$D33</f>
        <v>2003000</v>
      </c>
      <c r="F33" s="96">
        <f t="shared" ref="F33:O33" si="17">F32</f>
        <v>2003000</v>
      </c>
      <c r="G33" s="97">
        <f t="shared" si="17"/>
        <v>2003000</v>
      </c>
      <c r="H33" s="96">
        <f t="shared" si="17"/>
        <v>897000</v>
      </c>
      <c r="I33" s="97">
        <f t="shared" si="17"/>
        <v>841312</v>
      </c>
      <c r="J33" s="96">
        <f t="shared" si="17"/>
        <v>261000</v>
      </c>
      <c r="K33" s="97">
        <f t="shared" si="17"/>
        <v>261030</v>
      </c>
      <c r="L33" s="96">
        <f t="shared" si="17"/>
        <v>143000</v>
      </c>
      <c r="M33" s="97">
        <f t="shared" si="17"/>
        <v>219045</v>
      </c>
      <c r="N33" s="96">
        <f t="shared" si="17"/>
        <v>0</v>
      </c>
      <c r="O33" s="97">
        <f t="shared" si="17"/>
        <v>0</v>
      </c>
      <c r="P33" s="96">
        <f>$H33      +$J33      +$L33      +$N33</f>
        <v>1301000</v>
      </c>
      <c r="Q33" s="97">
        <f>$I33      +$K33      +$M33      +$O33</f>
        <v>1321387</v>
      </c>
      <c r="R33" s="52">
        <f>IF(($J33      =0),0,((($L33      -$J33      )/$J33      )*100))</f>
        <v>-45.21072796934866</v>
      </c>
      <c r="S33" s="53">
        <f>IF(($K33      =0),0,((($M33      -$K33      )/$K33      )*100))</f>
        <v>-16.084358119756352</v>
      </c>
      <c r="T33" s="52">
        <f>IF($E33   =0,0,($P33   /$E33   )*100)</f>
        <v>64.95257114328507</v>
      </c>
      <c r="U33" s="54">
        <f>IF($E33   =0,0,($Q33   /$E33   )*100)</f>
        <v>65.970394408387421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19440000</v>
      </c>
      <c r="C35" s="92">
        <v>0</v>
      </c>
      <c r="D35" s="92"/>
      <c r="E35" s="92">
        <f t="shared" ref="E35:E40" si="18">$B35      +$C35      +$D35</f>
        <v>19440000</v>
      </c>
      <c r="F35" s="93">
        <v>19440000</v>
      </c>
      <c r="G35" s="94">
        <v>19440000</v>
      </c>
      <c r="H35" s="93">
        <v>984000</v>
      </c>
      <c r="I35" s="94">
        <v>6897092</v>
      </c>
      <c r="J35" s="93">
        <v>6481000</v>
      </c>
      <c r="K35" s="94">
        <v>264792</v>
      </c>
      <c r="L35" s="93">
        <v>2922000</v>
      </c>
      <c r="M35" s="94">
        <v>3718596</v>
      </c>
      <c r="N35" s="93"/>
      <c r="O35" s="94"/>
      <c r="P35" s="93">
        <f t="shared" ref="P35:P40" si="19">$H35      +$J35      +$L35      +$N35</f>
        <v>10387000</v>
      </c>
      <c r="Q35" s="94">
        <f t="shared" ref="Q35:Q40" si="20">$I35      +$K35      +$M35      +$O35</f>
        <v>10880480</v>
      </c>
      <c r="R35" s="48">
        <f t="shared" ref="R35:R40" si="21">IF(($J35      =0),0,((($L35      -$J35      )/$J35      )*100))</f>
        <v>-54.914365067119277</v>
      </c>
      <c r="S35" s="49">
        <f t="shared" ref="S35:S40" si="22">IF(($K35      =0),0,((($M35      -$K35      )/$K35      )*100))</f>
        <v>1304.3460527508382</v>
      </c>
      <c r="T35" s="48">
        <f t="shared" ref="T35:T39" si="23">IF(($E35      =0),0,(($P35      /$E35      )*100))</f>
        <v>53.431069958847729</v>
      </c>
      <c r="U35" s="50">
        <f t="shared" ref="U35:U39" si="24">IF(($E35      =0),0,(($Q35      /$E35      )*100))</f>
        <v>55.969547325102873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9962000</v>
      </c>
      <c r="C36" s="92">
        <v>0</v>
      </c>
      <c r="D36" s="92"/>
      <c r="E36" s="92">
        <f t="shared" si="18"/>
        <v>9962000</v>
      </c>
      <c r="F36" s="93">
        <v>9962000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29402000</v>
      </c>
      <c r="C40" s="95">
        <f>SUM(C35:C39)</f>
        <v>0</v>
      </c>
      <c r="D40" s="95"/>
      <c r="E40" s="95">
        <f t="shared" si="18"/>
        <v>29402000</v>
      </c>
      <c r="F40" s="96">
        <f t="shared" ref="F40:O40" si="25">SUM(F35:F39)</f>
        <v>29402000</v>
      </c>
      <c r="G40" s="97">
        <f t="shared" si="25"/>
        <v>19440000</v>
      </c>
      <c r="H40" s="96">
        <f t="shared" si="25"/>
        <v>984000</v>
      </c>
      <c r="I40" s="97">
        <f t="shared" si="25"/>
        <v>6897092</v>
      </c>
      <c r="J40" s="96">
        <f t="shared" si="25"/>
        <v>6481000</v>
      </c>
      <c r="K40" s="97">
        <f t="shared" si="25"/>
        <v>264792</v>
      </c>
      <c r="L40" s="96">
        <f t="shared" si="25"/>
        <v>2922000</v>
      </c>
      <c r="M40" s="97">
        <f t="shared" si="25"/>
        <v>3718596</v>
      </c>
      <c r="N40" s="96">
        <f t="shared" si="25"/>
        <v>0</v>
      </c>
      <c r="O40" s="97">
        <f t="shared" si="25"/>
        <v>0</v>
      </c>
      <c r="P40" s="96">
        <f t="shared" si="19"/>
        <v>10387000</v>
      </c>
      <c r="Q40" s="97">
        <f t="shared" si="20"/>
        <v>10880480</v>
      </c>
      <c r="R40" s="52">
        <f t="shared" si="21"/>
        <v>-54.914365067119277</v>
      </c>
      <c r="S40" s="53">
        <f t="shared" si="22"/>
        <v>1304.3460527508382</v>
      </c>
      <c r="T40" s="52">
        <f>IF((+$E35+$E38) =0,0,(P40   /(+$E35+$E38) )*100)</f>
        <v>53.431069958847729</v>
      </c>
      <c r="U40" s="54">
        <f>IF((+$E35+$E38) =0,0,(Q40   /(+$E35+$E38) )*100)</f>
        <v>55.969547325102873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34505000</v>
      </c>
      <c r="C67" s="104">
        <f>SUM(C9:C15,C18:C23,C26:C29,C32,C35:C39,C42:C52,C55:C58,C61:C65)</f>
        <v>0</v>
      </c>
      <c r="D67" s="104"/>
      <c r="E67" s="104">
        <f t="shared" si="35"/>
        <v>34505000</v>
      </c>
      <c r="F67" s="105">
        <f t="shared" ref="F67:O67" si="43">SUM(F9:F15,F18:F23,F26:F29,F32,F35:F39,F42:F52,F55:F58,F61:F65)</f>
        <v>34505000</v>
      </c>
      <c r="G67" s="106">
        <f t="shared" si="43"/>
        <v>24543000</v>
      </c>
      <c r="H67" s="105">
        <f t="shared" si="43"/>
        <v>2938000</v>
      </c>
      <c r="I67" s="106">
        <f t="shared" si="43"/>
        <v>8655364</v>
      </c>
      <c r="J67" s="105">
        <f t="shared" si="43"/>
        <v>7383000</v>
      </c>
      <c r="K67" s="106">
        <f t="shared" si="43"/>
        <v>898020</v>
      </c>
      <c r="L67" s="105">
        <f t="shared" si="43"/>
        <v>3990000</v>
      </c>
      <c r="M67" s="106">
        <f t="shared" si="43"/>
        <v>5160210</v>
      </c>
      <c r="N67" s="105">
        <f t="shared" si="43"/>
        <v>0</v>
      </c>
      <c r="O67" s="106">
        <f t="shared" si="43"/>
        <v>0</v>
      </c>
      <c r="P67" s="105">
        <f t="shared" si="36"/>
        <v>14311000</v>
      </c>
      <c r="Q67" s="106">
        <f t="shared" si="37"/>
        <v>14713594</v>
      </c>
      <c r="R67" s="61">
        <f t="shared" si="38"/>
        <v>-45.956928078017064</v>
      </c>
      <c r="S67" s="62">
        <f t="shared" si="39"/>
        <v>474.6208324981626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58.309905064580533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59.950266878539708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35275000</v>
      </c>
      <c r="C69" s="92">
        <v>0</v>
      </c>
      <c r="D69" s="92"/>
      <c r="E69" s="92">
        <f>$B69      +$C69      +$D69</f>
        <v>35275000</v>
      </c>
      <c r="F69" s="93">
        <v>35275000</v>
      </c>
      <c r="G69" s="94">
        <v>35275000</v>
      </c>
      <c r="H69" s="93">
        <v>3518000</v>
      </c>
      <c r="I69" s="94">
        <v>2726633</v>
      </c>
      <c r="J69" s="93">
        <v>16854000</v>
      </c>
      <c r="K69" s="94">
        <v>4645788</v>
      </c>
      <c r="L69" s="93">
        <v>9306000</v>
      </c>
      <c r="M69" s="94">
        <v>22035978</v>
      </c>
      <c r="N69" s="93"/>
      <c r="O69" s="94"/>
      <c r="P69" s="93">
        <f>$H69      +$J69      +$L69      +$N69</f>
        <v>29678000</v>
      </c>
      <c r="Q69" s="94">
        <f>$I69      +$K69      +$M69      +$O69</f>
        <v>29408399</v>
      </c>
      <c r="R69" s="48">
        <f>IF(($J69      =0),0,((($L69      -$J69      )/$J69      )*100))</f>
        <v>-44.784620861516558</v>
      </c>
      <c r="S69" s="49">
        <f>IF(($K69      =0),0,((($M69      -$K69      )/$K69      )*100))</f>
        <v>374.32164360491697</v>
      </c>
      <c r="T69" s="48">
        <f>IF(($E69      =0),0,(($P69      /$E69      )*100))</f>
        <v>84.133238837703757</v>
      </c>
      <c r="U69" s="50">
        <f>IF(($E69      =0),0,(($Q69      /$E69      )*100))</f>
        <v>83.368955350815028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35275000</v>
      </c>
      <c r="C70" s="101">
        <f>C69</f>
        <v>0</v>
      </c>
      <c r="D70" s="101"/>
      <c r="E70" s="101">
        <f>$B70      +$C70      +$D70</f>
        <v>35275000</v>
      </c>
      <c r="F70" s="102">
        <f t="shared" ref="F70:O70" si="44">F69</f>
        <v>35275000</v>
      </c>
      <c r="G70" s="103">
        <f t="shared" si="44"/>
        <v>35275000</v>
      </c>
      <c r="H70" s="102">
        <f t="shared" si="44"/>
        <v>3518000</v>
      </c>
      <c r="I70" s="103">
        <f t="shared" si="44"/>
        <v>2726633</v>
      </c>
      <c r="J70" s="102">
        <f t="shared" si="44"/>
        <v>16854000</v>
      </c>
      <c r="K70" s="103">
        <f t="shared" si="44"/>
        <v>4645788</v>
      </c>
      <c r="L70" s="102">
        <f t="shared" si="44"/>
        <v>9306000</v>
      </c>
      <c r="M70" s="103">
        <f t="shared" si="44"/>
        <v>22035978</v>
      </c>
      <c r="N70" s="102">
        <f t="shared" si="44"/>
        <v>0</v>
      </c>
      <c r="O70" s="103">
        <f t="shared" si="44"/>
        <v>0</v>
      </c>
      <c r="P70" s="102">
        <f>$H70      +$J70      +$L70      +$N70</f>
        <v>29678000</v>
      </c>
      <c r="Q70" s="103">
        <f>$I70      +$K70      +$M70      +$O70</f>
        <v>29408399</v>
      </c>
      <c r="R70" s="57">
        <f>IF(($J70      =0),0,((($L70      -$J70      )/$J70      )*100))</f>
        <v>-44.784620861516558</v>
      </c>
      <c r="S70" s="58">
        <f>IF(($K70      =0),0,((($M70      -$K70      )/$K70      )*100))</f>
        <v>374.32164360491697</v>
      </c>
      <c r="T70" s="57">
        <f>IF($E70   =0,0,($P70   /$E70   )*100)</f>
        <v>84.133238837703757</v>
      </c>
      <c r="U70" s="59">
        <f>IF($E70   =0,0,($Q70   /$E70 )*100)</f>
        <v>83.368955350815028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35275000</v>
      </c>
      <c r="C71" s="104">
        <f>C69</f>
        <v>0</v>
      </c>
      <c r="D71" s="104"/>
      <c r="E71" s="104">
        <f>$B71      +$C71      +$D71</f>
        <v>35275000</v>
      </c>
      <c r="F71" s="105">
        <f t="shared" ref="F71:O71" si="45">F69</f>
        <v>35275000</v>
      </c>
      <c r="G71" s="106">
        <f t="shared" si="45"/>
        <v>35275000</v>
      </c>
      <c r="H71" s="105">
        <f t="shared" si="45"/>
        <v>3518000</v>
      </c>
      <c r="I71" s="106">
        <f t="shared" si="45"/>
        <v>2726633</v>
      </c>
      <c r="J71" s="105">
        <f t="shared" si="45"/>
        <v>16854000</v>
      </c>
      <c r="K71" s="106">
        <f t="shared" si="45"/>
        <v>4645788</v>
      </c>
      <c r="L71" s="105">
        <f t="shared" si="45"/>
        <v>9306000</v>
      </c>
      <c r="M71" s="106">
        <f t="shared" si="45"/>
        <v>22035978</v>
      </c>
      <c r="N71" s="105">
        <f t="shared" si="45"/>
        <v>0</v>
      </c>
      <c r="O71" s="106">
        <f t="shared" si="45"/>
        <v>0</v>
      </c>
      <c r="P71" s="105">
        <f>$H71      +$J71      +$L71      +$N71</f>
        <v>29678000</v>
      </c>
      <c r="Q71" s="106">
        <f>$I71      +$K71      +$M71      +$O71</f>
        <v>29408399</v>
      </c>
      <c r="R71" s="61">
        <f>IF(($J71      =0),0,((($L71      -$J71      )/$J71      )*100))</f>
        <v>-44.784620861516558</v>
      </c>
      <c r="S71" s="62">
        <f>IF(($K71      =0),0,((($M71      -$K71      )/$K71      )*100))</f>
        <v>374.32164360491697</v>
      </c>
      <c r="T71" s="61">
        <f>IF($E71   =0,0,($P71   /$E71   )*100)</f>
        <v>84.133238837703757</v>
      </c>
      <c r="U71" s="65">
        <f>IF($E71   =0,0,($Q71   /$E71   )*100)</f>
        <v>83.368955350815028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69780000</v>
      </c>
      <c r="C72" s="104">
        <f>SUM(C9:C15,C18:C23,C26:C29,C32,C35:C39,C42:C52,C55:C58,C61:C65,C69)</f>
        <v>0</v>
      </c>
      <c r="D72" s="104"/>
      <c r="E72" s="104">
        <f>$B72      +$C72      +$D72</f>
        <v>69780000</v>
      </c>
      <c r="F72" s="105">
        <f t="shared" ref="F72:O72" si="46">SUM(F9:F15,F18:F23,F26:F29,F32,F35:F39,F42:F52,F55:F58,F61:F65,F69)</f>
        <v>69780000</v>
      </c>
      <c r="G72" s="106">
        <f t="shared" si="46"/>
        <v>59818000</v>
      </c>
      <c r="H72" s="105">
        <f t="shared" si="46"/>
        <v>6456000</v>
      </c>
      <c r="I72" s="106">
        <f t="shared" si="46"/>
        <v>11381997</v>
      </c>
      <c r="J72" s="105">
        <f t="shared" si="46"/>
        <v>24237000</v>
      </c>
      <c r="K72" s="106">
        <f t="shared" si="46"/>
        <v>5543808</v>
      </c>
      <c r="L72" s="105">
        <f t="shared" si="46"/>
        <v>13296000</v>
      </c>
      <c r="M72" s="106">
        <f t="shared" si="46"/>
        <v>27196188</v>
      </c>
      <c r="N72" s="105">
        <f t="shared" si="46"/>
        <v>0</v>
      </c>
      <c r="O72" s="106">
        <f t="shared" si="46"/>
        <v>0</v>
      </c>
      <c r="P72" s="105">
        <f>$H72      +$J72      +$L72      +$N72</f>
        <v>43989000</v>
      </c>
      <c r="Q72" s="106">
        <f>$I72      +$K72      +$M72      +$O72</f>
        <v>44121993</v>
      </c>
      <c r="R72" s="61">
        <f>IF(($J72      =0),0,((($L72      -$J72      )/$J72      )*100))</f>
        <v>-45.141725461071914</v>
      </c>
      <c r="S72" s="62">
        <f>IF(($K72      =0),0,((($M72      -$K72      )/$K72      )*100))</f>
        <v>390.56872099466648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73.538065465244571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73.760394864422082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K/MlcGogTpPXROqdF1BevijahguUXUfS+5+AmVkqSl3f4N9gjmYkFuvAJjt+SnjeCdS+H7vvTqzTs/pMN/SIg==" saltValue="F00KLT4J/JYxdTziyeAZG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1700000</v>
      </c>
      <c r="C10" s="92">
        <v>0</v>
      </c>
      <c r="D10" s="92"/>
      <c r="E10" s="92">
        <f t="shared" ref="E10:E16" si="0">$B10      +$C10      +$D10</f>
        <v>1700000</v>
      </c>
      <c r="F10" s="93">
        <v>1700000</v>
      </c>
      <c r="G10" s="94">
        <v>1700000</v>
      </c>
      <c r="H10" s="93">
        <v>1042000</v>
      </c>
      <c r="I10" s="94"/>
      <c r="J10" s="93">
        <v>178000</v>
      </c>
      <c r="K10" s="94">
        <v>929200</v>
      </c>
      <c r="L10" s="93">
        <v>148000</v>
      </c>
      <c r="M10" s="94">
        <v>268541</v>
      </c>
      <c r="N10" s="93"/>
      <c r="O10" s="94"/>
      <c r="P10" s="93">
        <f t="shared" ref="P10:P16" si="1">$H10      +$J10      +$L10      +$N10</f>
        <v>1368000</v>
      </c>
      <c r="Q10" s="94">
        <f t="shared" ref="Q10:Q16" si="2">$I10      +$K10      +$M10      +$O10</f>
        <v>1197741</v>
      </c>
      <c r="R10" s="48">
        <f t="shared" ref="R10:R16" si="3">IF(($J10      =0),0,((($L10      -$J10      )/$J10      )*100))</f>
        <v>-16.853932584269664</v>
      </c>
      <c r="S10" s="49">
        <f t="shared" ref="S10:S16" si="4">IF(($K10      =0),0,((($M10      -$K10      )/$K10      )*100))</f>
        <v>-71.099763237193287</v>
      </c>
      <c r="T10" s="48">
        <f t="shared" ref="T10:T15" si="5">IF(($E10      =0),0,(($P10      /$E10      )*100))</f>
        <v>80.470588235294116</v>
      </c>
      <c r="U10" s="50">
        <f t="shared" ref="U10:U15" si="6">IF(($E10      =0),0,(($Q10      /$E10      )*100))</f>
        <v>70.455352941176471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1700000</v>
      </c>
      <c r="C16" s="95">
        <f>SUM(C9:C15)</f>
        <v>0</v>
      </c>
      <c r="D16" s="95"/>
      <c r="E16" s="95">
        <f t="shared" si="0"/>
        <v>1700000</v>
      </c>
      <c r="F16" s="96">
        <f t="shared" ref="F16:O16" si="7">SUM(F9:F15)</f>
        <v>1700000</v>
      </c>
      <c r="G16" s="97">
        <f t="shared" si="7"/>
        <v>1700000</v>
      </c>
      <c r="H16" s="96">
        <f t="shared" si="7"/>
        <v>1042000</v>
      </c>
      <c r="I16" s="97">
        <f t="shared" si="7"/>
        <v>0</v>
      </c>
      <c r="J16" s="96">
        <f t="shared" si="7"/>
        <v>178000</v>
      </c>
      <c r="K16" s="97">
        <f t="shared" si="7"/>
        <v>929200</v>
      </c>
      <c r="L16" s="96">
        <f t="shared" si="7"/>
        <v>148000</v>
      </c>
      <c r="M16" s="97">
        <f t="shared" si="7"/>
        <v>268541</v>
      </c>
      <c r="N16" s="96">
        <f t="shared" si="7"/>
        <v>0</v>
      </c>
      <c r="O16" s="97">
        <f t="shared" si="7"/>
        <v>0</v>
      </c>
      <c r="P16" s="96">
        <f t="shared" si="1"/>
        <v>1368000</v>
      </c>
      <c r="Q16" s="97">
        <f t="shared" si="2"/>
        <v>1197741</v>
      </c>
      <c r="R16" s="52">
        <f t="shared" si="3"/>
        <v>-16.853932584269664</v>
      </c>
      <c r="S16" s="53">
        <f t="shared" si="4"/>
        <v>-71.099763237193287</v>
      </c>
      <c r="T16" s="52">
        <f>IF((SUM($E9:$E13)+$E15)=0,0,(P16/(SUM($E9:$E13)+$E15)*100))</f>
        <v>80.470588235294116</v>
      </c>
      <c r="U16" s="54">
        <f>IF((SUM($E9:$E13)+$E15)=0,0,(Q16/(SUM($E9:$E13)+$E15)*100))</f>
        <v>70.455352941176471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2738000</v>
      </c>
      <c r="C32" s="92">
        <v>0</v>
      </c>
      <c r="D32" s="92"/>
      <c r="E32" s="92">
        <f>$B32      +$C32      +$D32</f>
        <v>2738000</v>
      </c>
      <c r="F32" s="93">
        <v>2738000</v>
      </c>
      <c r="G32" s="94">
        <v>2738000</v>
      </c>
      <c r="H32" s="93">
        <v>791000</v>
      </c>
      <c r="I32" s="94"/>
      <c r="J32" s="93">
        <v>504000</v>
      </c>
      <c r="K32" s="94">
        <v>1529705</v>
      </c>
      <c r="L32" s="93">
        <v>537000</v>
      </c>
      <c r="M32" s="94">
        <v>726984</v>
      </c>
      <c r="N32" s="93"/>
      <c r="O32" s="94"/>
      <c r="P32" s="93">
        <f>$H32      +$J32      +$L32      +$N32</f>
        <v>1832000</v>
      </c>
      <c r="Q32" s="94">
        <f>$I32      +$K32      +$M32      +$O32</f>
        <v>2256689</v>
      </c>
      <c r="R32" s="48">
        <f>IF(($J32      =0),0,((($L32      -$J32      )/$J32      )*100))</f>
        <v>6.5476190476190483</v>
      </c>
      <c r="S32" s="49">
        <f>IF(($K32      =0),0,((($M32      -$K32      )/$K32      )*100))</f>
        <v>-52.475542669991924</v>
      </c>
      <c r="T32" s="48">
        <f>IF(($E32      =0),0,(($P32      /$E32      )*100))</f>
        <v>66.910153396639885</v>
      </c>
      <c r="U32" s="50">
        <f>IF(($E32      =0),0,(($Q32      /$E32      )*100))</f>
        <v>82.421073776479176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2738000</v>
      </c>
      <c r="C33" s="95">
        <f>C32</f>
        <v>0</v>
      </c>
      <c r="D33" s="95"/>
      <c r="E33" s="95">
        <f>$B33      +$C33      +$D33</f>
        <v>2738000</v>
      </c>
      <c r="F33" s="96">
        <f t="shared" ref="F33:O33" si="17">F32</f>
        <v>2738000</v>
      </c>
      <c r="G33" s="97">
        <f t="shared" si="17"/>
        <v>2738000</v>
      </c>
      <c r="H33" s="96">
        <f t="shared" si="17"/>
        <v>791000</v>
      </c>
      <c r="I33" s="97">
        <f t="shared" si="17"/>
        <v>0</v>
      </c>
      <c r="J33" s="96">
        <f t="shared" si="17"/>
        <v>504000</v>
      </c>
      <c r="K33" s="97">
        <f t="shared" si="17"/>
        <v>1529705</v>
      </c>
      <c r="L33" s="96">
        <f t="shared" si="17"/>
        <v>537000</v>
      </c>
      <c r="M33" s="97">
        <f t="shared" si="17"/>
        <v>726984</v>
      </c>
      <c r="N33" s="96">
        <f t="shared" si="17"/>
        <v>0</v>
      </c>
      <c r="O33" s="97">
        <f t="shared" si="17"/>
        <v>0</v>
      </c>
      <c r="P33" s="96">
        <f>$H33      +$J33      +$L33      +$N33</f>
        <v>1832000</v>
      </c>
      <c r="Q33" s="97">
        <f>$I33      +$K33      +$M33      +$O33</f>
        <v>2256689</v>
      </c>
      <c r="R33" s="52">
        <f>IF(($J33      =0),0,((($L33      -$J33      )/$J33      )*100))</f>
        <v>6.5476190476190483</v>
      </c>
      <c r="S33" s="53">
        <f>IF(($K33      =0),0,((($M33      -$K33      )/$K33      )*100))</f>
        <v>-52.475542669991924</v>
      </c>
      <c r="T33" s="52">
        <f>IF($E33   =0,0,($P33   /$E33   )*100)</f>
        <v>66.910153396639885</v>
      </c>
      <c r="U33" s="54">
        <f>IF($E33   =0,0,($Q33   /$E33   )*100)</f>
        <v>82.421073776479176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>
        <v>0</v>
      </c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/>
      <c r="I35" s="94"/>
      <c r="J35" s="93">
        <v>2750000</v>
      </c>
      <c r="K35" s="94">
        <v>6593679</v>
      </c>
      <c r="L35" s="93">
        <v>4153000</v>
      </c>
      <c r="M35" s="94">
        <v>3469780</v>
      </c>
      <c r="N35" s="93"/>
      <c r="O35" s="94"/>
      <c r="P35" s="93">
        <f t="shared" ref="P35:P40" si="19">$H35      +$J35      +$L35      +$N35</f>
        <v>6903000</v>
      </c>
      <c r="Q35" s="94">
        <f t="shared" ref="Q35:Q40" si="20">$I35      +$K35      +$M35      +$O35</f>
        <v>10063459</v>
      </c>
      <c r="R35" s="48">
        <f t="shared" ref="R35:R40" si="21">IF(($J35      =0),0,((($L35      -$J35      )/$J35      )*100))</f>
        <v>51.018181818181816</v>
      </c>
      <c r="S35" s="49">
        <f t="shared" ref="S35:S40" si="22">IF(($K35      =0),0,((($M35      -$K35      )/$K35      )*100))</f>
        <v>-47.377177445247185</v>
      </c>
      <c r="T35" s="48">
        <f t="shared" ref="T35:T39" si="23">IF(($E35      =0),0,(($P35      /$E35      )*100))</f>
        <v>69.03</v>
      </c>
      <c r="U35" s="50">
        <f t="shared" ref="U35:U39" si="24">IF(($E35      =0),0,(($Q35      /$E35      )*100))</f>
        <v>100.63458999999999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12736000</v>
      </c>
      <c r="C36" s="92">
        <v>0</v>
      </c>
      <c r="D36" s="92"/>
      <c r="E36" s="92">
        <f t="shared" si="18"/>
        <v>12736000</v>
      </c>
      <c r="F36" s="93">
        <v>12736000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22736000</v>
      </c>
      <c r="C40" s="95">
        <f>SUM(C35:C39)</f>
        <v>0</v>
      </c>
      <c r="D40" s="95"/>
      <c r="E40" s="95">
        <f t="shared" si="18"/>
        <v>22736000</v>
      </c>
      <c r="F40" s="96">
        <f t="shared" ref="F40:O40" si="25">SUM(F35:F39)</f>
        <v>22736000</v>
      </c>
      <c r="G40" s="97">
        <f t="shared" si="25"/>
        <v>10000000</v>
      </c>
      <c r="H40" s="96">
        <f t="shared" si="25"/>
        <v>0</v>
      </c>
      <c r="I40" s="97">
        <f t="shared" si="25"/>
        <v>0</v>
      </c>
      <c r="J40" s="96">
        <f t="shared" si="25"/>
        <v>2750000</v>
      </c>
      <c r="K40" s="97">
        <f t="shared" si="25"/>
        <v>6593679</v>
      </c>
      <c r="L40" s="96">
        <f t="shared" si="25"/>
        <v>4153000</v>
      </c>
      <c r="M40" s="97">
        <f t="shared" si="25"/>
        <v>3469780</v>
      </c>
      <c r="N40" s="96">
        <f t="shared" si="25"/>
        <v>0</v>
      </c>
      <c r="O40" s="97">
        <f t="shared" si="25"/>
        <v>0</v>
      </c>
      <c r="P40" s="96">
        <f t="shared" si="19"/>
        <v>6903000</v>
      </c>
      <c r="Q40" s="97">
        <f t="shared" si="20"/>
        <v>10063459</v>
      </c>
      <c r="R40" s="52">
        <f t="shared" si="21"/>
        <v>51.018181818181816</v>
      </c>
      <c r="S40" s="53">
        <f t="shared" si="22"/>
        <v>-47.377177445247185</v>
      </c>
      <c r="T40" s="52">
        <f>IF((+$E35+$E38) =0,0,(P40   /(+$E35+$E38) )*100)</f>
        <v>69.03</v>
      </c>
      <c r="U40" s="54">
        <f>IF((+$E35+$E38) =0,0,(Q40   /(+$E35+$E38) )*100)</f>
        <v>100.63458999999999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27174000</v>
      </c>
      <c r="C67" s="104">
        <f>SUM(C9:C15,C18:C23,C26:C29,C32,C35:C39,C42:C52,C55:C58,C61:C65)</f>
        <v>0</v>
      </c>
      <c r="D67" s="104"/>
      <c r="E67" s="104">
        <f t="shared" si="35"/>
        <v>27174000</v>
      </c>
      <c r="F67" s="105">
        <f t="shared" ref="F67:O67" si="43">SUM(F9:F15,F18:F23,F26:F29,F32,F35:F39,F42:F52,F55:F58,F61:F65)</f>
        <v>27174000</v>
      </c>
      <c r="G67" s="106">
        <f t="shared" si="43"/>
        <v>14438000</v>
      </c>
      <c r="H67" s="105">
        <f t="shared" si="43"/>
        <v>1833000</v>
      </c>
      <c r="I67" s="106">
        <f t="shared" si="43"/>
        <v>0</v>
      </c>
      <c r="J67" s="105">
        <f t="shared" si="43"/>
        <v>3432000</v>
      </c>
      <c r="K67" s="106">
        <f t="shared" si="43"/>
        <v>9052584</v>
      </c>
      <c r="L67" s="105">
        <f t="shared" si="43"/>
        <v>4838000</v>
      </c>
      <c r="M67" s="106">
        <f t="shared" si="43"/>
        <v>4465305</v>
      </c>
      <c r="N67" s="105">
        <f t="shared" si="43"/>
        <v>0</v>
      </c>
      <c r="O67" s="106">
        <f t="shared" si="43"/>
        <v>0</v>
      </c>
      <c r="P67" s="105">
        <f t="shared" si="36"/>
        <v>10103000</v>
      </c>
      <c r="Q67" s="106">
        <f t="shared" si="37"/>
        <v>13517889</v>
      </c>
      <c r="R67" s="61">
        <f t="shared" si="38"/>
        <v>40.967365967365964</v>
      </c>
      <c r="S67" s="62">
        <f t="shared" si="39"/>
        <v>-50.673697145478023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69.975065798587067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93.627157501038923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40582000</v>
      </c>
      <c r="C69" s="92">
        <v>22000000</v>
      </c>
      <c r="D69" s="92"/>
      <c r="E69" s="92">
        <f>$B69      +$C69      +$D69</f>
        <v>62582000</v>
      </c>
      <c r="F69" s="93">
        <v>62582000</v>
      </c>
      <c r="G69" s="94">
        <v>62582000</v>
      </c>
      <c r="H69" s="93">
        <v>10923000</v>
      </c>
      <c r="I69" s="94"/>
      <c r="J69" s="93">
        <v>14271000</v>
      </c>
      <c r="K69" s="94">
        <v>41966247</v>
      </c>
      <c r="L69" s="93">
        <v>11733000</v>
      </c>
      <c r="M69" s="94">
        <v>17537369</v>
      </c>
      <c r="N69" s="93"/>
      <c r="O69" s="94"/>
      <c r="P69" s="93">
        <f>$H69      +$J69      +$L69      +$N69</f>
        <v>36927000</v>
      </c>
      <c r="Q69" s="94">
        <f>$I69      +$K69      +$M69      +$O69</f>
        <v>59503616</v>
      </c>
      <c r="R69" s="48">
        <f>IF(($J69      =0),0,((($L69      -$J69      )/$J69      )*100))</f>
        <v>-17.784317847382805</v>
      </c>
      <c r="S69" s="49">
        <f>IF(($K69      =0),0,((($M69      -$K69      )/$K69      )*100))</f>
        <v>-58.210775912365953</v>
      </c>
      <c r="T69" s="48">
        <f>IF(($E69      =0),0,(($P69      /$E69      )*100))</f>
        <v>59.005784410852954</v>
      </c>
      <c r="U69" s="50">
        <f>IF(($E69      =0),0,(($Q69      /$E69      )*100))</f>
        <v>95.081039276469269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40582000</v>
      </c>
      <c r="C70" s="101">
        <f>C69</f>
        <v>22000000</v>
      </c>
      <c r="D70" s="101"/>
      <c r="E70" s="101">
        <f>$B70      +$C70      +$D70</f>
        <v>62582000</v>
      </c>
      <c r="F70" s="102">
        <f t="shared" ref="F70:O70" si="44">F69</f>
        <v>62582000</v>
      </c>
      <c r="G70" s="103">
        <f t="shared" si="44"/>
        <v>62582000</v>
      </c>
      <c r="H70" s="102">
        <f t="shared" si="44"/>
        <v>10923000</v>
      </c>
      <c r="I70" s="103">
        <f t="shared" si="44"/>
        <v>0</v>
      </c>
      <c r="J70" s="102">
        <f t="shared" si="44"/>
        <v>14271000</v>
      </c>
      <c r="K70" s="103">
        <f t="shared" si="44"/>
        <v>41966247</v>
      </c>
      <c r="L70" s="102">
        <f t="shared" si="44"/>
        <v>11733000</v>
      </c>
      <c r="M70" s="103">
        <f t="shared" si="44"/>
        <v>17537369</v>
      </c>
      <c r="N70" s="102">
        <f t="shared" si="44"/>
        <v>0</v>
      </c>
      <c r="O70" s="103">
        <f t="shared" si="44"/>
        <v>0</v>
      </c>
      <c r="P70" s="102">
        <f>$H70      +$J70      +$L70      +$N70</f>
        <v>36927000</v>
      </c>
      <c r="Q70" s="103">
        <f>$I70      +$K70      +$M70      +$O70</f>
        <v>59503616</v>
      </c>
      <c r="R70" s="57">
        <f>IF(($J70      =0),0,((($L70      -$J70      )/$J70      )*100))</f>
        <v>-17.784317847382805</v>
      </c>
      <c r="S70" s="58">
        <f>IF(($K70      =0),0,((($M70      -$K70      )/$K70      )*100))</f>
        <v>-58.210775912365953</v>
      </c>
      <c r="T70" s="57">
        <f>IF($E70   =0,0,($P70   /$E70   )*100)</f>
        <v>59.005784410852954</v>
      </c>
      <c r="U70" s="59">
        <f>IF($E70   =0,0,($Q70   /$E70 )*100)</f>
        <v>95.081039276469269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40582000</v>
      </c>
      <c r="C71" s="104">
        <f>C69</f>
        <v>22000000</v>
      </c>
      <c r="D71" s="104"/>
      <c r="E71" s="104">
        <f>$B71      +$C71      +$D71</f>
        <v>62582000</v>
      </c>
      <c r="F71" s="105">
        <f t="shared" ref="F71:O71" si="45">F69</f>
        <v>62582000</v>
      </c>
      <c r="G71" s="106">
        <f t="shared" si="45"/>
        <v>62582000</v>
      </c>
      <c r="H71" s="105">
        <f t="shared" si="45"/>
        <v>10923000</v>
      </c>
      <c r="I71" s="106">
        <f t="shared" si="45"/>
        <v>0</v>
      </c>
      <c r="J71" s="105">
        <f t="shared" si="45"/>
        <v>14271000</v>
      </c>
      <c r="K71" s="106">
        <f t="shared" si="45"/>
        <v>41966247</v>
      </c>
      <c r="L71" s="105">
        <f t="shared" si="45"/>
        <v>11733000</v>
      </c>
      <c r="M71" s="106">
        <f t="shared" si="45"/>
        <v>17537369</v>
      </c>
      <c r="N71" s="105">
        <f t="shared" si="45"/>
        <v>0</v>
      </c>
      <c r="O71" s="106">
        <f t="shared" si="45"/>
        <v>0</v>
      </c>
      <c r="P71" s="105">
        <f>$H71      +$J71      +$L71      +$N71</f>
        <v>36927000</v>
      </c>
      <c r="Q71" s="106">
        <f>$I71      +$K71      +$M71      +$O71</f>
        <v>59503616</v>
      </c>
      <c r="R71" s="61">
        <f>IF(($J71      =0),0,((($L71      -$J71      )/$J71      )*100))</f>
        <v>-17.784317847382805</v>
      </c>
      <c r="S71" s="62">
        <f>IF(($K71      =0),0,((($M71      -$K71      )/$K71      )*100))</f>
        <v>-58.210775912365953</v>
      </c>
      <c r="T71" s="61">
        <f>IF($E71   =0,0,($P71   /$E71   )*100)</f>
        <v>59.005784410852954</v>
      </c>
      <c r="U71" s="65">
        <f>IF($E71   =0,0,($Q71   /$E71   )*100)</f>
        <v>95.081039276469269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67756000</v>
      </c>
      <c r="C72" s="104">
        <f>SUM(C9:C15,C18:C23,C26:C29,C32,C35:C39,C42:C52,C55:C58,C61:C65,C69)</f>
        <v>22000000</v>
      </c>
      <c r="D72" s="104"/>
      <c r="E72" s="104">
        <f>$B72      +$C72      +$D72</f>
        <v>89756000</v>
      </c>
      <c r="F72" s="105">
        <f t="shared" ref="F72:O72" si="46">SUM(F9:F15,F18:F23,F26:F29,F32,F35:F39,F42:F52,F55:F58,F61:F65,F69)</f>
        <v>89756000</v>
      </c>
      <c r="G72" s="106">
        <f t="shared" si="46"/>
        <v>77020000</v>
      </c>
      <c r="H72" s="105">
        <f t="shared" si="46"/>
        <v>12756000</v>
      </c>
      <c r="I72" s="106">
        <f t="shared" si="46"/>
        <v>0</v>
      </c>
      <c r="J72" s="105">
        <f t="shared" si="46"/>
        <v>17703000</v>
      </c>
      <c r="K72" s="106">
        <f t="shared" si="46"/>
        <v>51018831</v>
      </c>
      <c r="L72" s="105">
        <f t="shared" si="46"/>
        <v>16571000</v>
      </c>
      <c r="M72" s="106">
        <f t="shared" si="46"/>
        <v>22002674</v>
      </c>
      <c r="N72" s="105">
        <f t="shared" si="46"/>
        <v>0</v>
      </c>
      <c r="O72" s="106">
        <f t="shared" si="46"/>
        <v>0</v>
      </c>
      <c r="P72" s="105">
        <f>$H72      +$J72      +$L72      +$N72</f>
        <v>47030000</v>
      </c>
      <c r="Q72" s="106">
        <f>$I72      +$K72      +$M72      +$O72</f>
        <v>73021505</v>
      </c>
      <c r="R72" s="61">
        <f>IF(($J72      =0),0,((($L72      -$J72      )/$J72      )*100))</f>
        <v>-6.3943964299836189</v>
      </c>
      <c r="S72" s="62">
        <f>IF(($K72      =0),0,((($M72      -$K72      )/$K72      )*100))</f>
        <v>-56.873425814088129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61.062061802129321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94.808497792781097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XoGdXZXQ29GK1FfICSqmbT1ZIDUYENeROs1Tzfy8Aor12yd4f+UQKNVsuTPifGyRxCMQf9AYxlz/FUhz6bPwg==" saltValue="hrn/gOFKHwbY6NEKB0QUR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1700000</v>
      </c>
      <c r="C10" s="92">
        <v>0</v>
      </c>
      <c r="D10" s="92"/>
      <c r="E10" s="92">
        <f t="shared" ref="E10:E16" si="0">$B10      +$C10      +$D10</f>
        <v>1700000</v>
      </c>
      <c r="F10" s="93">
        <v>1700000</v>
      </c>
      <c r="G10" s="94">
        <v>1700000</v>
      </c>
      <c r="H10" s="93"/>
      <c r="I10" s="94"/>
      <c r="J10" s="93"/>
      <c r="K10" s="94"/>
      <c r="L10" s="93">
        <v>1286000</v>
      </c>
      <c r="M10" s="94"/>
      <c r="N10" s="93"/>
      <c r="O10" s="94"/>
      <c r="P10" s="93">
        <f t="shared" ref="P10:P16" si="1">$H10      +$J10      +$L10      +$N10</f>
        <v>1286000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0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75.647058823529406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1700000</v>
      </c>
      <c r="C16" s="95">
        <f>SUM(C9:C15)</f>
        <v>0</v>
      </c>
      <c r="D16" s="95"/>
      <c r="E16" s="95">
        <f t="shared" si="0"/>
        <v>1700000</v>
      </c>
      <c r="F16" s="96">
        <f t="shared" ref="F16:O16" si="7">SUM(F9:F15)</f>
        <v>1700000</v>
      </c>
      <c r="G16" s="97">
        <f t="shared" si="7"/>
        <v>1700000</v>
      </c>
      <c r="H16" s="96">
        <f t="shared" si="7"/>
        <v>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1286000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1286000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75.647058823529406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1542000</v>
      </c>
      <c r="C32" s="92">
        <v>0</v>
      </c>
      <c r="D32" s="92"/>
      <c r="E32" s="92">
        <f>$B32      +$C32      +$D32</f>
        <v>1542000</v>
      </c>
      <c r="F32" s="93">
        <v>1542000</v>
      </c>
      <c r="G32" s="94">
        <v>1542000</v>
      </c>
      <c r="H32" s="93"/>
      <c r="I32" s="94"/>
      <c r="J32" s="93">
        <v>282000</v>
      </c>
      <c r="K32" s="94"/>
      <c r="L32" s="93">
        <v>439000</v>
      </c>
      <c r="M32" s="94"/>
      <c r="N32" s="93"/>
      <c r="O32" s="94"/>
      <c r="P32" s="93">
        <f>$H32      +$J32      +$L32      +$N32</f>
        <v>721000</v>
      </c>
      <c r="Q32" s="94">
        <f>$I32      +$K32      +$M32      +$O32</f>
        <v>0</v>
      </c>
      <c r="R32" s="48">
        <f>IF(($J32      =0),0,((($L32      -$J32      )/$J32      )*100))</f>
        <v>55.673758865248224</v>
      </c>
      <c r="S32" s="49">
        <f>IF(($K32      =0),0,((($M32      -$K32      )/$K32      )*100))</f>
        <v>0</v>
      </c>
      <c r="T32" s="48">
        <f>IF(($E32      =0),0,(($P32      /$E32      )*100))</f>
        <v>46.757457846952008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1542000</v>
      </c>
      <c r="C33" s="95">
        <f>C32</f>
        <v>0</v>
      </c>
      <c r="D33" s="95"/>
      <c r="E33" s="95">
        <f>$B33      +$C33      +$D33</f>
        <v>1542000</v>
      </c>
      <c r="F33" s="96">
        <f t="shared" ref="F33:O33" si="17">F32</f>
        <v>1542000</v>
      </c>
      <c r="G33" s="97">
        <f t="shared" si="17"/>
        <v>1542000</v>
      </c>
      <c r="H33" s="96">
        <f t="shared" si="17"/>
        <v>0</v>
      </c>
      <c r="I33" s="97">
        <f t="shared" si="17"/>
        <v>0</v>
      </c>
      <c r="J33" s="96">
        <f t="shared" si="17"/>
        <v>282000</v>
      </c>
      <c r="K33" s="97">
        <f t="shared" si="17"/>
        <v>0</v>
      </c>
      <c r="L33" s="96">
        <f t="shared" si="17"/>
        <v>439000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721000</v>
      </c>
      <c r="Q33" s="97">
        <f>$I33      +$K33      +$M33      +$O33</f>
        <v>0</v>
      </c>
      <c r="R33" s="52">
        <f>IF(($J33      =0),0,((($L33      -$J33      )/$J33      )*100))</f>
        <v>55.673758865248224</v>
      </c>
      <c r="S33" s="53">
        <f>IF(($K33      =0),0,((($M33      -$K33      )/$K33      )*100))</f>
        <v>0</v>
      </c>
      <c r="T33" s="52">
        <f>IF($E33   =0,0,($P33   /$E33   )*100)</f>
        <v>46.757457846952008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4804000</v>
      </c>
      <c r="C35" s="92">
        <v>0</v>
      </c>
      <c r="D35" s="92"/>
      <c r="E35" s="92">
        <f t="shared" ref="E35:E40" si="18">$B35      +$C35      +$D35</f>
        <v>4804000</v>
      </c>
      <c r="F35" s="93">
        <v>4804000</v>
      </c>
      <c r="G35" s="94">
        <v>4804000</v>
      </c>
      <c r="H35" s="93"/>
      <c r="I35" s="94"/>
      <c r="J35" s="93">
        <v>2155000</v>
      </c>
      <c r="K35" s="94"/>
      <c r="L35" s="93">
        <v>1156000</v>
      </c>
      <c r="M35" s="94">
        <v>625790</v>
      </c>
      <c r="N35" s="93"/>
      <c r="O35" s="94"/>
      <c r="P35" s="93">
        <f t="shared" ref="P35:P40" si="19">$H35      +$J35      +$L35      +$N35</f>
        <v>3311000</v>
      </c>
      <c r="Q35" s="94">
        <f t="shared" ref="Q35:Q40" si="20">$I35      +$K35      +$M35      +$O35</f>
        <v>625790</v>
      </c>
      <c r="R35" s="48">
        <f t="shared" ref="R35:R40" si="21">IF(($J35      =0),0,((($L35      -$J35      )/$J35      )*100))</f>
        <v>-46.357308584686777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68.921731890091593</v>
      </c>
      <c r="U35" s="50">
        <f t="shared" ref="U35:U39" si="24">IF(($E35      =0),0,(($Q35      /$E35      )*100))</f>
        <v>13.026436303080766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6725000</v>
      </c>
      <c r="C36" s="92">
        <v>0</v>
      </c>
      <c r="D36" s="92"/>
      <c r="E36" s="92">
        <f t="shared" si="18"/>
        <v>6725000</v>
      </c>
      <c r="F36" s="93">
        <v>6725000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11529000</v>
      </c>
      <c r="C40" s="95">
        <f>SUM(C35:C39)</f>
        <v>0</v>
      </c>
      <c r="D40" s="95"/>
      <c r="E40" s="95">
        <f t="shared" si="18"/>
        <v>11529000</v>
      </c>
      <c r="F40" s="96">
        <f t="shared" ref="F40:O40" si="25">SUM(F35:F39)</f>
        <v>11529000</v>
      </c>
      <c r="G40" s="97">
        <f t="shared" si="25"/>
        <v>4804000</v>
      </c>
      <c r="H40" s="96">
        <f t="shared" si="25"/>
        <v>0</v>
      </c>
      <c r="I40" s="97">
        <f t="shared" si="25"/>
        <v>0</v>
      </c>
      <c r="J40" s="96">
        <f t="shared" si="25"/>
        <v>2155000</v>
      </c>
      <c r="K40" s="97">
        <f t="shared" si="25"/>
        <v>0</v>
      </c>
      <c r="L40" s="96">
        <f t="shared" si="25"/>
        <v>1156000</v>
      </c>
      <c r="M40" s="97">
        <f t="shared" si="25"/>
        <v>625790</v>
      </c>
      <c r="N40" s="96">
        <f t="shared" si="25"/>
        <v>0</v>
      </c>
      <c r="O40" s="97">
        <f t="shared" si="25"/>
        <v>0</v>
      </c>
      <c r="P40" s="96">
        <f t="shared" si="19"/>
        <v>3311000</v>
      </c>
      <c r="Q40" s="97">
        <f t="shared" si="20"/>
        <v>625790</v>
      </c>
      <c r="R40" s="52">
        <f t="shared" si="21"/>
        <v>-46.357308584686777</v>
      </c>
      <c r="S40" s="53">
        <f t="shared" si="22"/>
        <v>0</v>
      </c>
      <c r="T40" s="52">
        <f>IF((+$E35+$E38) =0,0,(P40   /(+$E35+$E38) )*100)</f>
        <v>68.921731890091593</v>
      </c>
      <c r="U40" s="54">
        <f>IF((+$E35+$E38) =0,0,(Q40   /(+$E35+$E38) )*100)</f>
        <v>13.026436303080766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14771000</v>
      </c>
      <c r="C67" s="104">
        <f>SUM(C9:C15,C18:C23,C26:C29,C32,C35:C39,C42:C52,C55:C58,C61:C65)</f>
        <v>0</v>
      </c>
      <c r="D67" s="104"/>
      <c r="E67" s="104">
        <f t="shared" si="35"/>
        <v>14771000</v>
      </c>
      <c r="F67" s="105">
        <f t="shared" ref="F67:O67" si="43">SUM(F9:F15,F18:F23,F26:F29,F32,F35:F39,F42:F52,F55:F58,F61:F65)</f>
        <v>14771000</v>
      </c>
      <c r="G67" s="106">
        <f t="shared" si="43"/>
        <v>8046000</v>
      </c>
      <c r="H67" s="105">
        <f t="shared" si="43"/>
        <v>0</v>
      </c>
      <c r="I67" s="106">
        <f t="shared" si="43"/>
        <v>0</v>
      </c>
      <c r="J67" s="105">
        <f t="shared" si="43"/>
        <v>2437000</v>
      </c>
      <c r="K67" s="106">
        <f t="shared" si="43"/>
        <v>0</v>
      </c>
      <c r="L67" s="105">
        <f t="shared" si="43"/>
        <v>2881000</v>
      </c>
      <c r="M67" s="106">
        <f t="shared" si="43"/>
        <v>625790</v>
      </c>
      <c r="N67" s="105">
        <f t="shared" si="43"/>
        <v>0</v>
      </c>
      <c r="O67" s="106">
        <f t="shared" si="43"/>
        <v>0</v>
      </c>
      <c r="P67" s="105">
        <f t="shared" si="36"/>
        <v>5318000</v>
      </c>
      <c r="Q67" s="106">
        <f t="shared" si="37"/>
        <v>625790</v>
      </c>
      <c r="R67" s="61">
        <f t="shared" si="38"/>
        <v>18.219121871153057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66.094954014417112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7.7776534924185929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19009000</v>
      </c>
      <c r="C69" s="92">
        <v>0</v>
      </c>
      <c r="D69" s="92"/>
      <c r="E69" s="92">
        <f>$B69      +$C69      +$D69</f>
        <v>19009000</v>
      </c>
      <c r="F69" s="93">
        <v>19009000</v>
      </c>
      <c r="G69" s="94">
        <v>19009000</v>
      </c>
      <c r="H69" s="93">
        <v>5644000</v>
      </c>
      <c r="I69" s="94"/>
      <c r="J69" s="93">
        <v>3467000</v>
      </c>
      <c r="K69" s="94"/>
      <c r="L69" s="93">
        <v>2589000</v>
      </c>
      <c r="M69" s="94">
        <v>3823429</v>
      </c>
      <c r="N69" s="93"/>
      <c r="O69" s="94"/>
      <c r="P69" s="93">
        <f>$H69      +$J69      +$L69      +$N69</f>
        <v>11700000</v>
      </c>
      <c r="Q69" s="94">
        <f>$I69      +$K69      +$M69      +$O69</f>
        <v>3823429</v>
      </c>
      <c r="R69" s="48">
        <f>IF(($J69      =0),0,((($L69      -$J69      )/$J69      )*100))</f>
        <v>-25.324488029997116</v>
      </c>
      <c r="S69" s="49">
        <f>IF(($K69      =0),0,((($M69      -$K69      )/$K69      )*100))</f>
        <v>0</v>
      </c>
      <c r="T69" s="48">
        <f>IF(($E69      =0),0,(($P69      /$E69      )*100))</f>
        <v>61.549792203692988</v>
      </c>
      <c r="U69" s="50">
        <f>IF(($E69      =0),0,(($Q69      /$E69      )*100))</f>
        <v>20.113782944920828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19009000</v>
      </c>
      <c r="C70" s="101">
        <f>C69</f>
        <v>0</v>
      </c>
      <c r="D70" s="101"/>
      <c r="E70" s="101">
        <f>$B70      +$C70      +$D70</f>
        <v>19009000</v>
      </c>
      <c r="F70" s="102">
        <f t="shared" ref="F70:O70" si="44">F69</f>
        <v>19009000</v>
      </c>
      <c r="G70" s="103">
        <f t="shared" si="44"/>
        <v>19009000</v>
      </c>
      <c r="H70" s="102">
        <f t="shared" si="44"/>
        <v>5644000</v>
      </c>
      <c r="I70" s="103">
        <f t="shared" si="44"/>
        <v>0</v>
      </c>
      <c r="J70" s="102">
        <f t="shared" si="44"/>
        <v>3467000</v>
      </c>
      <c r="K70" s="103">
        <f t="shared" si="44"/>
        <v>0</v>
      </c>
      <c r="L70" s="102">
        <f t="shared" si="44"/>
        <v>2589000</v>
      </c>
      <c r="M70" s="103">
        <f t="shared" si="44"/>
        <v>3823429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11700000</v>
      </c>
      <c r="Q70" s="103">
        <f>$I70      +$K70      +$M70      +$O70</f>
        <v>3823429</v>
      </c>
      <c r="R70" s="57">
        <f>IF(($J70      =0),0,((($L70      -$J70      )/$J70      )*100))</f>
        <v>-25.324488029997116</v>
      </c>
      <c r="S70" s="58">
        <f>IF(($K70      =0),0,((($M70      -$K70      )/$K70      )*100))</f>
        <v>0</v>
      </c>
      <c r="T70" s="57">
        <f>IF($E70   =0,0,($P70   /$E70   )*100)</f>
        <v>61.549792203692988</v>
      </c>
      <c r="U70" s="59">
        <f>IF($E70   =0,0,($Q70   /$E70 )*100)</f>
        <v>20.113782944920828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19009000</v>
      </c>
      <c r="C71" s="104">
        <f>C69</f>
        <v>0</v>
      </c>
      <c r="D71" s="104"/>
      <c r="E71" s="104">
        <f>$B71      +$C71      +$D71</f>
        <v>19009000</v>
      </c>
      <c r="F71" s="105">
        <f t="shared" ref="F71:O71" si="45">F69</f>
        <v>19009000</v>
      </c>
      <c r="G71" s="106">
        <f t="shared" si="45"/>
        <v>19009000</v>
      </c>
      <c r="H71" s="105">
        <f t="shared" si="45"/>
        <v>5644000</v>
      </c>
      <c r="I71" s="106">
        <f t="shared" si="45"/>
        <v>0</v>
      </c>
      <c r="J71" s="105">
        <f t="shared" si="45"/>
        <v>3467000</v>
      </c>
      <c r="K71" s="106">
        <f t="shared" si="45"/>
        <v>0</v>
      </c>
      <c r="L71" s="105">
        <f t="shared" si="45"/>
        <v>2589000</v>
      </c>
      <c r="M71" s="106">
        <f t="shared" si="45"/>
        <v>3823429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11700000</v>
      </c>
      <c r="Q71" s="106">
        <f>$I71      +$K71      +$M71      +$O71</f>
        <v>3823429</v>
      </c>
      <c r="R71" s="61">
        <f>IF(($J71      =0),0,((($L71      -$J71      )/$J71      )*100))</f>
        <v>-25.324488029997116</v>
      </c>
      <c r="S71" s="62">
        <f>IF(($K71      =0),0,((($M71      -$K71      )/$K71      )*100))</f>
        <v>0</v>
      </c>
      <c r="T71" s="61">
        <f>IF($E71   =0,0,($P71   /$E71   )*100)</f>
        <v>61.549792203692988</v>
      </c>
      <c r="U71" s="65">
        <f>IF($E71   =0,0,($Q71   /$E71   )*100)</f>
        <v>20.113782944920828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33780000</v>
      </c>
      <c r="C72" s="104">
        <f>SUM(C9:C15,C18:C23,C26:C29,C32,C35:C39,C42:C52,C55:C58,C61:C65,C69)</f>
        <v>0</v>
      </c>
      <c r="D72" s="104"/>
      <c r="E72" s="104">
        <f>$B72      +$C72      +$D72</f>
        <v>33780000</v>
      </c>
      <c r="F72" s="105">
        <f t="shared" ref="F72:O72" si="46">SUM(F9:F15,F18:F23,F26:F29,F32,F35:F39,F42:F52,F55:F58,F61:F65,F69)</f>
        <v>33780000</v>
      </c>
      <c r="G72" s="106">
        <f t="shared" si="46"/>
        <v>27055000</v>
      </c>
      <c r="H72" s="105">
        <f t="shared" si="46"/>
        <v>5644000</v>
      </c>
      <c r="I72" s="106">
        <f t="shared" si="46"/>
        <v>0</v>
      </c>
      <c r="J72" s="105">
        <f t="shared" si="46"/>
        <v>5904000</v>
      </c>
      <c r="K72" s="106">
        <f t="shared" si="46"/>
        <v>0</v>
      </c>
      <c r="L72" s="105">
        <f t="shared" si="46"/>
        <v>5470000</v>
      </c>
      <c r="M72" s="106">
        <f t="shared" si="46"/>
        <v>4449219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17018000</v>
      </c>
      <c r="Q72" s="106">
        <f>$I72      +$K72      +$M72      +$O72</f>
        <v>4449219</v>
      </c>
      <c r="R72" s="61">
        <f>IF(($J72      =0),0,((($L72      -$J72      )/$J72      )*100))</f>
        <v>-7.3509485094850948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62.901496950656067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16.445089632230641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KGVlFSgjVW6CK9HZ7ei82ecVEBbAJcD/Qm3FAbkN3sCae0sr8ncBlhXSqO7uD+1TnOBF7V7N1umgTYnUTyv2g==" saltValue="HLd2x2JRk9qWnHqGzejYY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124000</v>
      </c>
      <c r="I10" s="94"/>
      <c r="J10" s="93">
        <v>1044000</v>
      </c>
      <c r="K10" s="94">
        <v>1164531</v>
      </c>
      <c r="L10" s="93">
        <v>1077000</v>
      </c>
      <c r="M10" s="94">
        <v>481411</v>
      </c>
      <c r="N10" s="93"/>
      <c r="O10" s="94"/>
      <c r="P10" s="93">
        <f t="shared" ref="P10:P16" si="1">$H10      +$J10      +$L10      +$N10</f>
        <v>2245000</v>
      </c>
      <c r="Q10" s="94">
        <f t="shared" ref="Q10:Q16" si="2">$I10      +$K10      +$M10      +$O10</f>
        <v>1645942</v>
      </c>
      <c r="R10" s="48">
        <f t="shared" ref="R10:R16" si="3">IF(($J10      =0),0,((($L10      -$J10      )/$J10      )*100))</f>
        <v>3.1609195402298855</v>
      </c>
      <c r="S10" s="49">
        <f t="shared" ref="S10:S16" si="4">IF(($K10      =0),0,((($M10      -$K10      )/$K10      )*100))</f>
        <v>-58.660525138446296</v>
      </c>
      <c r="T10" s="48">
        <f t="shared" ref="T10:T15" si="5">IF(($E10      =0),0,(($P10      /$E10      )*100))</f>
        <v>72.41935483870968</v>
      </c>
      <c r="U10" s="50">
        <f t="shared" ref="U10:U15" si="6">IF(($E10      =0),0,(($Q10      /$E10      )*100))</f>
        <v>53.094903225806455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124000</v>
      </c>
      <c r="I16" s="97">
        <f t="shared" si="7"/>
        <v>0</v>
      </c>
      <c r="J16" s="96">
        <f t="shared" si="7"/>
        <v>1044000</v>
      </c>
      <c r="K16" s="97">
        <f t="shared" si="7"/>
        <v>1164531</v>
      </c>
      <c r="L16" s="96">
        <f t="shared" si="7"/>
        <v>1077000</v>
      </c>
      <c r="M16" s="97">
        <f t="shared" si="7"/>
        <v>481411</v>
      </c>
      <c r="N16" s="96">
        <f t="shared" si="7"/>
        <v>0</v>
      </c>
      <c r="O16" s="97">
        <f t="shared" si="7"/>
        <v>0</v>
      </c>
      <c r="P16" s="96">
        <f t="shared" si="1"/>
        <v>2245000</v>
      </c>
      <c r="Q16" s="97">
        <f t="shared" si="2"/>
        <v>1645942</v>
      </c>
      <c r="R16" s="52">
        <f t="shared" si="3"/>
        <v>3.1609195402298855</v>
      </c>
      <c r="S16" s="53">
        <f t="shared" si="4"/>
        <v>-58.660525138446296</v>
      </c>
      <c r="T16" s="52">
        <f>IF((SUM($E9:$E13)+$E15)=0,0,(P16/(SUM($E9:$E13)+$E15)*100))</f>
        <v>72.41935483870968</v>
      </c>
      <c r="U16" s="54">
        <f>IF((SUM($E9:$E13)+$E15)=0,0,(Q16/(SUM($E9:$E13)+$E15)*100))</f>
        <v>53.094903225806455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3498000</v>
      </c>
      <c r="C32" s="92">
        <v>0</v>
      </c>
      <c r="D32" s="92"/>
      <c r="E32" s="92">
        <f>$B32      +$C32      +$D32</f>
        <v>3498000</v>
      </c>
      <c r="F32" s="93">
        <v>3498000</v>
      </c>
      <c r="G32" s="94">
        <v>3498000</v>
      </c>
      <c r="H32" s="93">
        <v>323000</v>
      </c>
      <c r="I32" s="94"/>
      <c r="J32" s="93">
        <v>836000</v>
      </c>
      <c r="K32" s="94"/>
      <c r="L32" s="93">
        <v>640000</v>
      </c>
      <c r="M32" s="94">
        <v>2071124</v>
      </c>
      <c r="N32" s="93"/>
      <c r="O32" s="94"/>
      <c r="P32" s="93">
        <f>$H32      +$J32      +$L32      +$N32</f>
        <v>1799000</v>
      </c>
      <c r="Q32" s="94">
        <f>$I32      +$K32      +$M32      +$O32</f>
        <v>2071124</v>
      </c>
      <c r="R32" s="48">
        <f>IF(($J32      =0),0,((($L32      -$J32      )/$J32      )*100))</f>
        <v>-23.444976076555022</v>
      </c>
      <c r="S32" s="49">
        <f>IF(($K32      =0),0,((($M32      -$K32      )/$K32      )*100))</f>
        <v>0</v>
      </c>
      <c r="T32" s="48">
        <f>IF(($E32      =0),0,(($P32      /$E32      )*100))</f>
        <v>51.429388221841052</v>
      </c>
      <c r="U32" s="50">
        <f>IF(($E32      =0),0,(($Q32      /$E32      )*100))</f>
        <v>59.208805031446545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3498000</v>
      </c>
      <c r="C33" s="95">
        <f>C32</f>
        <v>0</v>
      </c>
      <c r="D33" s="95"/>
      <c r="E33" s="95">
        <f>$B33      +$C33      +$D33</f>
        <v>3498000</v>
      </c>
      <c r="F33" s="96">
        <f t="shared" ref="F33:O33" si="17">F32</f>
        <v>3498000</v>
      </c>
      <c r="G33" s="97">
        <f t="shared" si="17"/>
        <v>3498000</v>
      </c>
      <c r="H33" s="96">
        <f t="shared" si="17"/>
        <v>323000</v>
      </c>
      <c r="I33" s="97">
        <f t="shared" si="17"/>
        <v>0</v>
      </c>
      <c r="J33" s="96">
        <f t="shared" si="17"/>
        <v>836000</v>
      </c>
      <c r="K33" s="97">
        <f t="shared" si="17"/>
        <v>0</v>
      </c>
      <c r="L33" s="96">
        <f t="shared" si="17"/>
        <v>640000</v>
      </c>
      <c r="M33" s="97">
        <f t="shared" si="17"/>
        <v>2071124</v>
      </c>
      <c r="N33" s="96">
        <f t="shared" si="17"/>
        <v>0</v>
      </c>
      <c r="O33" s="97">
        <f t="shared" si="17"/>
        <v>0</v>
      </c>
      <c r="P33" s="96">
        <f>$H33      +$J33      +$L33      +$N33</f>
        <v>1799000</v>
      </c>
      <c r="Q33" s="97">
        <f>$I33      +$K33      +$M33      +$O33</f>
        <v>2071124</v>
      </c>
      <c r="R33" s="52">
        <f>IF(($J33      =0),0,((($L33      -$J33      )/$J33      )*100))</f>
        <v>-23.444976076555022</v>
      </c>
      <c r="S33" s="53">
        <f>IF(($K33      =0),0,((($M33      -$K33      )/$K33      )*100))</f>
        <v>0</v>
      </c>
      <c r="T33" s="52">
        <f>IF($E33   =0,0,($P33   /$E33   )*100)</f>
        <v>51.429388221841052</v>
      </c>
      <c r="U33" s="54">
        <f>IF($E33   =0,0,($Q33   /$E33   )*100)</f>
        <v>59.208805031446545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10282000</v>
      </c>
      <c r="C36" s="92">
        <v>0</v>
      </c>
      <c r="D36" s="92"/>
      <c r="E36" s="92">
        <f t="shared" si="18"/>
        <v>10282000</v>
      </c>
      <c r="F36" s="93">
        <v>10282000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10282000</v>
      </c>
      <c r="C40" s="95">
        <f>SUM(C35:C39)</f>
        <v>0</v>
      </c>
      <c r="D40" s="95"/>
      <c r="E40" s="95">
        <f t="shared" si="18"/>
        <v>10282000</v>
      </c>
      <c r="F40" s="96">
        <f t="shared" ref="F40:O40" si="25">SUM(F35:F39)</f>
        <v>10282000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16880000</v>
      </c>
      <c r="C67" s="104">
        <f>SUM(C9:C15,C18:C23,C26:C29,C32,C35:C39,C42:C52,C55:C58,C61:C65)</f>
        <v>0</v>
      </c>
      <c r="D67" s="104"/>
      <c r="E67" s="104">
        <f t="shared" si="35"/>
        <v>16880000</v>
      </c>
      <c r="F67" s="105">
        <f t="shared" ref="F67:O67" si="43">SUM(F9:F15,F18:F23,F26:F29,F32,F35:F39,F42:F52,F55:F58,F61:F65)</f>
        <v>16880000</v>
      </c>
      <c r="G67" s="106">
        <f t="shared" si="43"/>
        <v>6598000</v>
      </c>
      <c r="H67" s="105">
        <f t="shared" si="43"/>
        <v>447000</v>
      </c>
      <c r="I67" s="106">
        <f t="shared" si="43"/>
        <v>0</v>
      </c>
      <c r="J67" s="105">
        <f t="shared" si="43"/>
        <v>1880000</v>
      </c>
      <c r="K67" s="106">
        <f t="shared" si="43"/>
        <v>1164531</v>
      </c>
      <c r="L67" s="105">
        <f t="shared" si="43"/>
        <v>1717000</v>
      </c>
      <c r="M67" s="106">
        <f t="shared" si="43"/>
        <v>2552535</v>
      </c>
      <c r="N67" s="105">
        <f t="shared" si="43"/>
        <v>0</v>
      </c>
      <c r="O67" s="106">
        <f t="shared" si="43"/>
        <v>0</v>
      </c>
      <c r="P67" s="105">
        <f t="shared" si="36"/>
        <v>4044000</v>
      </c>
      <c r="Q67" s="106">
        <f t="shared" si="37"/>
        <v>3717066</v>
      </c>
      <c r="R67" s="61">
        <f t="shared" si="38"/>
        <v>-8.6702127659574462</v>
      </c>
      <c r="S67" s="62">
        <f t="shared" si="39"/>
        <v>119.18995715871883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61.291300394058801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56.336253410124279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57126000</v>
      </c>
      <c r="C69" s="92">
        <v>-3000000</v>
      </c>
      <c r="D69" s="92"/>
      <c r="E69" s="92">
        <f>$B69      +$C69      +$D69</f>
        <v>54126000</v>
      </c>
      <c r="F69" s="93">
        <v>54126000</v>
      </c>
      <c r="G69" s="94">
        <v>54126000</v>
      </c>
      <c r="H69" s="93">
        <v>3670000</v>
      </c>
      <c r="I69" s="94"/>
      <c r="J69" s="93">
        <v>8968000</v>
      </c>
      <c r="K69" s="94">
        <v>11566693</v>
      </c>
      <c r="L69" s="93">
        <v>8947000</v>
      </c>
      <c r="M69" s="94">
        <v>12721770</v>
      </c>
      <c r="N69" s="93"/>
      <c r="O69" s="94"/>
      <c r="P69" s="93">
        <f>$H69      +$J69      +$L69      +$N69</f>
        <v>21585000</v>
      </c>
      <c r="Q69" s="94">
        <f>$I69      +$K69      +$M69      +$O69</f>
        <v>24288463</v>
      </c>
      <c r="R69" s="48">
        <f>IF(($J69      =0),0,((($L69      -$J69      )/$J69      )*100))</f>
        <v>-0.23416592328278324</v>
      </c>
      <c r="S69" s="49">
        <f>IF(($K69      =0),0,((($M69      -$K69      )/$K69      )*100))</f>
        <v>9.9862337489202844</v>
      </c>
      <c r="T69" s="48">
        <f>IF(($E69      =0),0,(($P69      /$E69      )*100))</f>
        <v>39.879170823633743</v>
      </c>
      <c r="U69" s="50">
        <f>IF(($E69      =0),0,(($Q69      /$E69      )*100))</f>
        <v>44.873929350035105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57126000</v>
      </c>
      <c r="C70" s="101">
        <f>C69</f>
        <v>-3000000</v>
      </c>
      <c r="D70" s="101"/>
      <c r="E70" s="101">
        <f>$B70      +$C70      +$D70</f>
        <v>54126000</v>
      </c>
      <c r="F70" s="102">
        <f t="shared" ref="F70:O70" si="44">F69</f>
        <v>54126000</v>
      </c>
      <c r="G70" s="103">
        <f t="shared" si="44"/>
        <v>54126000</v>
      </c>
      <c r="H70" s="102">
        <f t="shared" si="44"/>
        <v>3670000</v>
      </c>
      <c r="I70" s="103">
        <f t="shared" si="44"/>
        <v>0</v>
      </c>
      <c r="J70" s="102">
        <f t="shared" si="44"/>
        <v>8968000</v>
      </c>
      <c r="K70" s="103">
        <f t="shared" si="44"/>
        <v>11566693</v>
      </c>
      <c r="L70" s="102">
        <f t="shared" si="44"/>
        <v>8947000</v>
      </c>
      <c r="M70" s="103">
        <f t="shared" si="44"/>
        <v>12721770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21585000</v>
      </c>
      <c r="Q70" s="103">
        <f>$I70      +$K70      +$M70      +$O70</f>
        <v>24288463</v>
      </c>
      <c r="R70" s="57">
        <f>IF(($J70      =0),0,((($L70      -$J70      )/$J70      )*100))</f>
        <v>-0.23416592328278324</v>
      </c>
      <c r="S70" s="58">
        <f>IF(($K70      =0),0,((($M70      -$K70      )/$K70      )*100))</f>
        <v>9.9862337489202844</v>
      </c>
      <c r="T70" s="57">
        <f>IF($E70   =0,0,($P70   /$E70   )*100)</f>
        <v>39.879170823633743</v>
      </c>
      <c r="U70" s="59">
        <f>IF($E70   =0,0,($Q70   /$E70 )*100)</f>
        <v>44.873929350035105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57126000</v>
      </c>
      <c r="C71" s="104">
        <f>C69</f>
        <v>-3000000</v>
      </c>
      <c r="D71" s="104"/>
      <c r="E71" s="104">
        <f>$B71      +$C71      +$D71</f>
        <v>54126000</v>
      </c>
      <c r="F71" s="105">
        <f t="shared" ref="F71:O71" si="45">F69</f>
        <v>54126000</v>
      </c>
      <c r="G71" s="106">
        <f t="shared" si="45"/>
        <v>54126000</v>
      </c>
      <c r="H71" s="105">
        <f t="shared" si="45"/>
        <v>3670000</v>
      </c>
      <c r="I71" s="106">
        <f t="shared" si="45"/>
        <v>0</v>
      </c>
      <c r="J71" s="105">
        <f t="shared" si="45"/>
        <v>8968000</v>
      </c>
      <c r="K71" s="106">
        <f t="shared" si="45"/>
        <v>11566693</v>
      </c>
      <c r="L71" s="105">
        <f t="shared" si="45"/>
        <v>8947000</v>
      </c>
      <c r="M71" s="106">
        <f t="shared" si="45"/>
        <v>12721770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21585000</v>
      </c>
      <c r="Q71" s="106">
        <f>$I71      +$K71      +$M71      +$O71</f>
        <v>24288463</v>
      </c>
      <c r="R71" s="61">
        <f>IF(($J71      =0),0,((($L71      -$J71      )/$J71      )*100))</f>
        <v>-0.23416592328278324</v>
      </c>
      <c r="S71" s="62">
        <f>IF(($K71      =0),0,((($M71      -$K71      )/$K71      )*100))</f>
        <v>9.9862337489202844</v>
      </c>
      <c r="T71" s="61">
        <f>IF($E71   =0,0,($P71   /$E71   )*100)</f>
        <v>39.879170823633743</v>
      </c>
      <c r="U71" s="65">
        <f>IF($E71   =0,0,($Q71   /$E71   )*100)</f>
        <v>44.873929350035105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74006000</v>
      </c>
      <c r="C72" s="104">
        <f>SUM(C9:C15,C18:C23,C26:C29,C32,C35:C39,C42:C52,C55:C58,C61:C65,C69)</f>
        <v>-3000000</v>
      </c>
      <c r="D72" s="104"/>
      <c r="E72" s="104">
        <f>$B72      +$C72      +$D72</f>
        <v>71006000</v>
      </c>
      <c r="F72" s="105">
        <f t="shared" ref="F72:O72" si="46">SUM(F9:F15,F18:F23,F26:F29,F32,F35:F39,F42:F52,F55:F58,F61:F65,F69)</f>
        <v>71006000</v>
      </c>
      <c r="G72" s="106">
        <f t="shared" si="46"/>
        <v>60724000</v>
      </c>
      <c r="H72" s="105">
        <f t="shared" si="46"/>
        <v>4117000</v>
      </c>
      <c r="I72" s="106">
        <f t="shared" si="46"/>
        <v>0</v>
      </c>
      <c r="J72" s="105">
        <f t="shared" si="46"/>
        <v>10848000</v>
      </c>
      <c r="K72" s="106">
        <f t="shared" si="46"/>
        <v>12731224</v>
      </c>
      <c r="L72" s="105">
        <f t="shared" si="46"/>
        <v>10664000</v>
      </c>
      <c r="M72" s="106">
        <f t="shared" si="46"/>
        <v>15274305</v>
      </c>
      <c r="N72" s="105">
        <f t="shared" si="46"/>
        <v>0</v>
      </c>
      <c r="O72" s="106">
        <f t="shared" si="46"/>
        <v>0</v>
      </c>
      <c r="P72" s="105">
        <f>$H72      +$J72      +$L72      +$N72</f>
        <v>25629000</v>
      </c>
      <c r="Q72" s="106">
        <f>$I72      +$K72      +$M72      +$O72</f>
        <v>28005529</v>
      </c>
      <c r="R72" s="61">
        <f>IF(($J72      =0),0,((($L72      -$J72      )/$J72      )*100))</f>
        <v>-1.696165191740413</v>
      </c>
      <c r="S72" s="62">
        <f>IF(($K72      =0),0,((($M72      -$K72      )/$K72      )*100))</f>
        <v>19.975149286510081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42.205717673407548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46.119374547131279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jz29tHB8TykbWVDeoR1o+UyJa1/W3k97RwMpGpl80rwhIbswXC/104AJ9RsieOwBeTwSqeLalNlimLV8sGIrg==" saltValue="7iXg+4i17sM5JY/dOl/F/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1347000</v>
      </c>
      <c r="I10" s="94">
        <v>1226506</v>
      </c>
      <c r="J10" s="93">
        <v>188000</v>
      </c>
      <c r="K10" s="94">
        <v>-95661</v>
      </c>
      <c r="L10" s="93">
        <v>115000</v>
      </c>
      <c r="M10" s="94">
        <v>321587</v>
      </c>
      <c r="N10" s="93"/>
      <c r="O10" s="94"/>
      <c r="P10" s="93">
        <f t="shared" ref="P10:P16" si="1">$H10      +$J10      +$L10      +$N10</f>
        <v>1650000</v>
      </c>
      <c r="Q10" s="94">
        <f t="shared" ref="Q10:Q16" si="2">$I10      +$K10      +$M10      +$O10</f>
        <v>1452432</v>
      </c>
      <c r="R10" s="48">
        <f t="shared" ref="R10:R16" si="3">IF(($J10      =0),0,((($L10      -$J10      )/$J10      )*100))</f>
        <v>-38.829787234042549</v>
      </c>
      <c r="S10" s="49">
        <f t="shared" ref="S10:S16" si="4">IF(($K10      =0),0,((($M10      -$K10      )/$K10      )*100))</f>
        <v>-436.17357125683407</v>
      </c>
      <c r="T10" s="48">
        <f t="shared" ref="T10:T15" si="5">IF(($E10      =0),0,(($P10      /$E10      )*100))</f>
        <v>100</v>
      </c>
      <c r="U10" s="50">
        <f t="shared" ref="U10:U15" si="6">IF(($E10      =0),0,(($Q10      /$E10      )*100))</f>
        <v>88.026181818181811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1347000</v>
      </c>
      <c r="I16" s="97">
        <f t="shared" si="7"/>
        <v>1226506</v>
      </c>
      <c r="J16" s="96">
        <f t="shared" si="7"/>
        <v>188000</v>
      </c>
      <c r="K16" s="97">
        <f t="shared" si="7"/>
        <v>-95661</v>
      </c>
      <c r="L16" s="96">
        <f t="shared" si="7"/>
        <v>115000</v>
      </c>
      <c r="M16" s="97">
        <f t="shared" si="7"/>
        <v>321587</v>
      </c>
      <c r="N16" s="96">
        <f t="shared" si="7"/>
        <v>0</v>
      </c>
      <c r="O16" s="97">
        <f t="shared" si="7"/>
        <v>0</v>
      </c>
      <c r="P16" s="96">
        <f t="shared" si="1"/>
        <v>1650000</v>
      </c>
      <c r="Q16" s="97">
        <f t="shared" si="2"/>
        <v>1452432</v>
      </c>
      <c r="R16" s="52">
        <f t="shared" si="3"/>
        <v>-38.829787234042549</v>
      </c>
      <c r="S16" s="53">
        <f t="shared" si="4"/>
        <v>-436.17357125683407</v>
      </c>
      <c r="T16" s="52">
        <f>IF((SUM($E9:$E13)+$E15)=0,0,(P16/(SUM($E9:$E13)+$E15)*100))</f>
        <v>100</v>
      </c>
      <c r="U16" s="54">
        <f>IF((SUM($E9:$E13)+$E15)=0,0,(Q16/(SUM($E9:$E13)+$E15)*100))</f>
        <v>88.026181818181811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2569000</v>
      </c>
      <c r="C32" s="92">
        <v>0</v>
      </c>
      <c r="D32" s="92"/>
      <c r="E32" s="92">
        <f>$B32      +$C32      +$D32</f>
        <v>2569000</v>
      </c>
      <c r="F32" s="93">
        <v>2569000</v>
      </c>
      <c r="G32" s="94">
        <v>2569000</v>
      </c>
      <c r="H32" s="93">
        <v>903000</v>
      </c>
      <c r="I32" s="94">
        <v>5535</v>
      </c>
      <c r="J32" s="93">
        <v>876000</v>
      </c>
      <c r="K32" s="94">
        <v>864896</v>
      </c>
      <c r="L32" s="93">
        <v>588000</v>
      </c>
      <c r="M32" s="94">
        <v>1022514</v>
      </c>
      <c r="N32" s="93"/>
      <c r="O32" s="94"/>
      <c r="P32" s="93">
        <f>$H32      +$J32      +$L32      +$N32</f>
        <v>2367000</v>
      </c>
      <c r="Q32" s="94">
        <f>$I32      +$K32      +$M32      +$O32</f>
        <v>1892945</v>
      </c>
      <c r="R32" s="48">
        <f>IF(($J32      =0),0,((($L32      -$J32      )/$J32      )*100))</f>
        <v>-32.87671232876712</v>
      </c>
      <c r="S32" s="49">
        <f>IF(($K32      =0),0,((($M32      -$K32      )/$K32      )*100))</f>
        <v>18.223925188693208</v>
      </c>
      <c r="T32" s="48">
        <f>IF(($E32      =0),0,(($P32      /$E32      )*100))</f>
        <v>92.137018295056436</v>
      </c>
      <c r="U32" s="50">
        <f>IF(($E32      =0),0,(($Q32      /$E32      )*100))</f>
        <v>73.684118333982099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2569000</v>
      </c>
      <c r="C33" s="95">
        <f>C32</f>
        <v>0</v>
      </c>
      <c r="D33" s="95"/>
      <c r="E33" s="95">
        <f>$B33      +$C33      +$D33</f>
        <v>2569000</v>
      </c>
      <c r="F33" s="96">
        <f t="shared" ref="F33:O33" si="17">F32</f>
        <v>2569000</v>
      </c>
      <c r="G33" s="97">
        <f t="shared" si="17"/>
        <v>2569000</v>
      </c>
      <c r="H33" s="96">
        <f t="shared" si="17"/>
        <v>903000</v>
      </c>
      <c r="I33" s="97">
        <f t="shared" si="17"/>
        <v>5535</v>
      </c>
      <c r="J33" s="96">
        <f t="shared" si="17"/>
        <v>876000</v>
      </c>
      <c r="K33" s="97">
        <f t="shared" si="17"/>
        <v>864896</v>
      </c>
      <c r="L33" s="96">
        <f t="shared" si="17"/>
        <v>588000</v>
      </c>
      <c r="M33" s="97">
        <f t="shared" si="17"/>
        <v>1022514</v>
      </c>
      <c r="N33" s="96">
        <f t="shared" si="17"/>
        <v>0</v>
      </c>
      <c r="O33" s="97">
        <f t="shared" si="17"/>
        <v>0</v>
      </c>
      <c r="P33" s="96">
        <f>$H33      +$J33      +$L33      +$N33</f>
        <v>2367000</v>
      </c>
      <c r="Q33" s="97">
        <f>$I33      +$K33      +$M33      +$O33</f>
        <v>1892945</v>
      </c>
      <c r="R33" s="52">
        <f>IF(($J33      =0),0,((($L33      -$J33      )/$J33      )*100))</f>
        <v>-32.87671232876712</v>
      </c>
      <c r="S33" s="53">
        <f>IF(($K33      =0),0,((($M33      -$K33      )/$K33      )*100))</f>
        <v>18.223925188693208</v>
      </c>
      <c r="T33" s="52">
        <f>IF($E33   =0,0,($P33   /$E33   )*100)</f>
        <v>92.137018295056436</v>
      </c>
      <c r="U33" s="54">
        <f>IF($E33   =0,0,($Q33   /$E33   )*100)</f>
        <v>73.684118333982099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19740000</v>
      </c>
      <c r="C35" s="92">
        <v>0</v>
      </c>
      <c r="D35" s="92"/>
      <c r="E35" s="92">
        <f t="shared" ref="E35:E40" si="18">$B35      +$C35      +$D35</f>
        <v>19740000</v>
      </c>
      <c r="F35" s="93">
        <v>19740000</v>
      </c>
      <c r="G35" s="94">
        <v>19740000</v>
      </c>
      <c r="H35" s="93">
        <v>6938000</v>
      </c>
      <c r="I35" s="94">
        <v>6033029</v>
      </c>
      <c r="J35" s="93">
        <v>1142000</v>
      </c>
      <c r="K35" s="94">
        <v>4286541</v>
      </c>
      <c r="L35" s="93">
        <v>3968000</v>
      </c>
      <c r="M35" s="94">
        <v>2350862</v>
      </c>
      <c r="N35" s="93"/>
      <c r="O35" s="94"/>
      <c r="P35" s="93">
        <f t="shared" ref="P35:P40" si="19">$H35      +$J35      +$L35      +$N35</f>
        <v>12048000</v>
      </c>
      <c r="Q35" s="94">
        <f t="shared" ref="Q35:Q40" si="20">$I35      +$K35      +$M35      +$O35</f>
        <v>12670432</v>
      </c>
      <c r="R35" s="48">
        <f t="shared" ref="R35:R40" si="21">IF(($J35      =0),0,((($L35      -$J35      )/$J35      )*100))</f>
        <v>247.46059544658493</v>
      </c>
      <c r="S35" s="49">
        <f t="shared" ref="S35:S40" si="22">IF(($K35      =0),0,((($M35      -$K35      )/$K35      )*100))</f>
        <v>-45.157132522469752</v>
      </c>
      <c r="T35" s="48">
        <f t="shared" ref="T35:T39" si="23">IF(($E35      =0),0,(($P35      /$E35      )*100))</f>
        <v>61.033434650455931</v>
      </c>
      <c r="U35" s="50">
        <f t="shared" ref="U35:U39" si="24">IF(($E35      =0),0,(($Q35      /$E35      )*100))</f>
        <v>64.186585612968599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44315000</v>
      </c>
      <c r="C36" s="92">
        <v>0</v>
      </c>
      <c r="D36" s="92"/>
      <c r="E36" s="92">
        <f t="shared" si="18"/>
        <v>44315000</v>
      </c>
      <c r="F36" s="93">
        <v>44315000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1000000</v>
      </c>
      <c r="D38" s="92"/>
      <c r="E38" s="92">
        <f t="shared" si="18"/>
        <v>1000000</v>
      </c>
      <c r="F38" s="93">
        <v>1000000</v>
      </c>
      <c r="G38" s="94">
        <v>1000000</v>
      </c>
      <c r="H38" s="93"/>
      <c r="I38" s="94"/>
      <c r="J38" s="93"/>
      <c r="K38" s="94">
        <v>-5775</v>
      </c>
      <c r="L38" s="93"/>
      <c r="M38" s="94">
        <v>5775</v>
      </c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-200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64055000</v>
      </c>
      <c r="C40" s="95">
        <f>SUM(C35:C39)</f>
        <v>1000000</v>
      </c>
      <c r="D40" s="95"/>
      <c r="E40" s="95">
        <f t="shared" si="18"/>
        <v>65055000</v>
      </c>
      <c r="F40" s="96">
        <f t="shared" ref="F40:O40" si="25">SUM(F35:F39)</f>
        <v>65055000</v>
      </c>
      <c r="G40" s="97">
        <f t="shared" si="25"/>
        <v>20740000</v>
      </c>
      <c r="H40" s="96">
        <f t="shared" si="25"/>
        <v>6938000</v>
      </c>
      <c r="I40" s="97">
        <f t="shared" si="25"/>
        <v>6033029</v>
      </c>
      <c r="J40" s="96">
        <f t="shared" si="25"/>
        <v>1142000</v>
      </c>
      <c r="K40" s="97">
        <f t="shared" si="25"/>
        <v>4280766</v>
      </c>
      <c r="L40" s="96">
        <f t="shared" si="25"/>
        <v>3968000</v>
      </c>
      <c r="M40" s="97">
        <f t="shared" si="25"/>
        <v>2356637</v>
      </c>
      <c r="N40" s="96">
        <f t="shared" si="25"/>
        <v>0</v>
      </c>
      <c r="O40" s="97">
        <f t="shared" si="25"/>
        <v>0</v>
      </c>
      <c r="P40" s="96">
        <f t="shared" si="19"/>
        <v>12048000</v>
      </c>
      <c r="Q40" s="97">
        <f t="shared" si="20"/>
        <v>12670432</v>
      </c>
      <c r="R40" s="52">
        <f t="shared" si="21"/>
        <v>247.46059544658493</v>
      </c>
      <c r="S40" s="53">
        <f t="shared" si="22"/>
        <v>-44.948240571897649</v>
      </c>
      <c r="T40" s="52">
        <f>IF((+$E35+$E38) =0,0,(P40   /(+$E35+$E38) )*100)</f>
        <v>58.09064609450337</v>
      </c>
      <c r="U40" s="54">
        <f>IF((+$E35+$E38) =0,0,(Q40   /(+$E35+$E38) )*100)</f>
        <v>61.091764705882355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68274000</v>
      </c>
      <c r="C67" s="104">
        <f>SUM(C9:C15,C18:C23,C26:C29,C32,C35:C39,C42:C52,C55:C58,C61:C65)</f>
        <v>1000000</v>
      </c>
      <c r="D67" s="104"/>
      <c r="E67" s="104">
        <f t="shared" si="35"/>
        <v>69274000</v>
      </c>
      <c r="F67" s="105">
        <f t="shared" ref="F67:O67" si="43">SUM(F9:F15,F18:F23,F26:F29,F32,F35:F39,F42:F52,F55:F58,F61:F65)</f>
        <v>69274000</v>
      </c>
      <c r="G67" s="106">
        <f t="shared" si="43"/>
        <v>24959000</v>
      </c>
      <c r="H67" s="105">
        <f t="shared" si="43"/>
        <v>9188000</v>
      </c>
      <c r="I67" s="106">
        <f t="shared" si="43"/>
        <v>7265070</v>
      </c>
      <c r="J67" s="105">
        <f t="shared" si="43"/>
        <v>2206000</v>
      </c>
      <c r="K67" s="106">
        <f t="shared" si="43"/>
        <v>5050001</v>
      </c>
      <c r="L67" s="105">
        <f t="shared" si="43"/>
        <v>4671000</v>
      </c>
      <c r="M67" s="106">
        <f t="shared" si="43"/>
        <v>3700738</v>
      </c>
      <c r="N67" s="105">
        <f t="shared" si="43"/>
        <v>0</v>
      </c>
      <c r="O67" s="106">
        <f t="shared" si="43"/>
        <v>0</v>
      </c>
      <c r="P67" s="105">
        <f t="shared" si="36"/>
        <v>16065000</v>
      </c>
      <c r="Q67" s="106">
        <f t="shared" si="37"/>
        <v>16015809</v>
      </c>
      <c r="R67" s="61">
        <f t="shared" si="38"/>
        <v>111.74070716228468</v>
      </c>
      <c r="S67" s="62">
        <f t="shared" si="39"/>
        <v>-26.718073917213086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64.365559517608887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64.168472294563088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41031000</v>
      </c>
      <c r="C69" s="92">
        <v>0</v>
      </c>
      <c r="D69" s="92"/>
      <c r="E69" s="92">
        <f>$B69      +$C69      +$D69</f>
        <v>41031000</v>
      </c>
      <c r="F69" s="93">
        <v>41031000</v>
      </c>
      <c r="G69" s="94">
        <v>41031000</v>
      </c>
      <c r="H69" s="93">
        <v>8492000</v>
      </c>
      <c r="I69" s="94">
        <v>7037382</v>
      </c>
      <c r="J69" s="93">
        <v>12357000</v>
      </c>
      <c r="K69" s="94">
        <v>20828968</v>
      </c>
      <c r="L69" s="93">
        <v>9940000</v>
      </c>
      <c r="M69" s="94">
        <v>-1449718</v>
      </c>
      <c r="N69" s="93"/>
      <c r="O69" s="94"/>
      <c r="P69" s="93">
        <f>$H69      +$J69      +$L69      +$N69</f>
        <v>30789000</v>
      </c>
      <c r="Q69" s="94">
        <f>$I69      +$K69      +$M69      +$O69</f>
        <v>26416632</v>
      </c>
      <c r="R69" s="48">
        <f>IF(($J69      =0),0,((($L69      -$J69      )/$J69      )*100))</f>
        <v>-19.559763696690137</v>
      </c>
      <c r="S69" s="49">
        <f>IF(($K69      =0),0,((($M69      -$K69      )/$K69      )*100))</f>
        <v>-106.96010479251781</v>
      </c>
      <c r="T69" s="48">
        <f>IF(($E69      =0),0,(($P69      /$E69      )*100))</f>
        <v>75.038385610879573</v>
      </c>
      <c r="U69" s="50">
        <f>IF(($E69      =0),0,(($Q69      /$E69      )*100))</f>
        <v>64.382130584192439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41031000</v>
      </c>
      <c r="C70" s="101">
        <f>C69</f>
        <v>0</v>
      </c>
      <c r="D70" s="101"/>
      <c r="E70" s="101">
        <f>$B70      +$C70      +$D70</f>
        <v>41031000</v>
      </c>
      <c r="F70" s="102">
        <f t="shared" ref="F70:O70" si="44">F69</f>
        <v>41031000</v>
      </c>
      <c r="G70" s="103">
        <f t="shared" si="44"/>
        <v>41031000</v>
      </c>
      <c r="H70" s="102">
        <f t="shared" si="44"/>
        <v>8492000</v>
      </c>
      <c r="I70" s="103">
        <f t="shared" si="44"/>
        <v>7037382</v>
      </c>
      <c r="J70" s="102">
        <f t="shared" si="44"/>
        <v>12357000</v>
      </c>
      <c r="K70" s="103">
        <f t="shared" si="44"/>
        <v>20828968</v>
      </c>
      <c r="L70" s="102">
        <f t="shared" si="44"/>
        <v>9940000</v>
      </c>
      <c r="M70" s="103">
        <f t="shared" si="44"/>
        <v>-1449718</v>
      </c>
      <c r="N70" s="102">
        <f t="shared" si="44"/>
        <v>0</v>
      </c>
      <c r="O70" s="103">
        <f t="shared" si="44"/>
        <v>0</v>
      </c>
      <c r="P70" s="102">
        <f>$H70      +$J70      +$L70      +$N70</f>
        <v>30789000</v>
      </c>
      <c r="Q70" s="103">
        <f>$I70      +$K70      +$M70      +$O70</f>
        <v>26416632</v>
      </c>
      <c r="R70" s="57">
        <f>IF(($J70      =0),0,((($L70      -$J70      )/$J70      )*100))</f>
        <v>-19.559763696690137</v>
      </c>
      <c r="S70" s="58">
        <f>IF(($K70      =0),0,((($M70      -$K70      )/$K70      )*100))</f>
        <v>-106.96010479251781</v>
      </c>
      <c r="T70" s="57">
        <f>IF($E70   =0,0,($P70   /$E70   )*100)</f>
        <v>75.038385610879573</v>
      </c>
      <c r="U70" s="59">
        <f>IF($E70   =0,0,($Q70   /$E70 )*100)</f>
        <v>64.382130584192439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41031000</v>
      </c>
      <c r="C71" s="104">
        <f>C69</f>
        <v>0</v>
      </c>
      <c r="D71" s="104"/>
      <c r="E71" s="104">
        <f>$B71      +$C71      +$D71</f>
        <v>41031000</v>
      </c>
      <c r="F71" s="105">
        <f t="shared" ref="F71:O71" si="45">F69</f>
        <v>41031000</v>
      </c>
      <c r="G71" s="106">
        <f t="shared" si="45"/>
        <v>41031000</v>
      </c>
      <c r="H71" s="105">
        <f t="shared" si="45"/>
        <v>8492000</v>
      </c>
      <c r="I71" s="106">
        <f t="shared" si="45"/>
        <v>7037382</v>
      </c>
      <c r="J71" s="105">
        <f t="shared" si="45"/>
        <v>12357000</v>
      </c>
      <c r="K71" s="106">
        <f t="shared" si="45"/>
        <v>20828968</v>
      </c>
      <c r="L71" s="105">
        <f t="shared" si="45"/>
        <v>9940000</v>
      </c>
      <c r="M71" s="106">
        <f t="shared" si="45"/>
        <v>-1449718</v>
      </c>
      <c r="N71" s="105">
        <f t="shared" si="45"/>
        <v>0</v>
      </c>
      <c r="O71" s="106">
        <f t="shared" si="45"/>
        <v>0</v>
      </c>
      <c r="P71" s="105">
        <f>$H71      +$J71      +$L71      +$N71</f>
        <v>30789000</v>
      </c>
      <c r="Q71" s="106">
        <f>$I71      +$K71      +$M71      +$O71</f>
        <v>26416632</v>
      </c>
      <c r="R71" s="61">
        <f>IF(($J71      =0),0,((($L71      -$J71      )/$J71      )*100))</f>
        <v>-19.559763696690137</v>
      </c>
      <c r="S71" s="62">
        <f>IF(($K71      =0),0,((($M71      -$K71      )/$K71      )*100))</f>
        <v>-106.96010479251781</v>
      </c>
      <c r="T71" s="61">
        <f>IF($E71   =0,0,($P71   /$E71   )*100)</f>
        <v>75.038385610879573</v>
      </c>
      <c r="U71" s="65">
        <f>IF($E71   =0,0,($Q71   /$E71   )*100)</f>
        <v>64.382130584192439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109305000</v>
      </c>
      <c r="C72" s="104">
        <f>SUM(C9:C15,C18:C23,C26:C29,C32,C35:C39,C42:C52,C55:C58,C61:C65,C69)</f>
        <v>1000000</v>
      </c>
      <c r="D72" s="104"/>
      <c r="E72" s="104">
        <f>$B72      +$C72      +$D72</f>
        <v>110305000</v>
      </c>
      <c r="F72" s="105">
        <f t="shared" ref="F72:O72" si="46">SUM(F9:F15,F18:F23,F26:F29,F32,F35:F39,F42:F52,F55:F58,F61:F65,F69)</f>
        <v>110305000</v>
      </c>
      <c r="G72" s="106">
        <f t="shared" si="46"/>
        <v>65990000</v>
      </c>
      <c r="H72" s="105">
        <f t="shared" si="46"/>
        <v>17680000</v>
      </c>
      <c r="I72" s="106">
        <f t="shared" si="46"/>
        <v>14302452</v>
      </c>
      <c r="J72" s="105">
        <f t="shared" si="46"/>
        <v>14563000</v>
      </c>
      <c r="K72" s="106">
        <f t="shared" si="46"/>
        <v>25878969</v>
      </c>
      <c r="L72" s="105">
        <f t="shared" si="46"/>
        <v>14611000</v>
      </c>
      <c r="M72" s="106">
        <f t="shared" si="46"/>
        <v>2251020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46854000</v>
      </c>
      <c r="Q72" s="106">
        <f>$I72      +$K72      +$M72      +$O72</f>
        <v>42432441</v>
      </c>
      <c r="R72" s="61">
        <f>IF(($J72      =0),0,((($L72      -$J72      )/$J72      )*100))</f>
        <v>0.32960241708439197</v>
      </c>
      <c r="S72" s="62">
        <f>IF(($K72      =0),0,((($M72      -$K72      )/$K72      )*100))</f>
        <v>-91.301740034543116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71.001666919230189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64.301319896954084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ZDZGPGYsRxMdfr1LzJeQYQRrSbi+BA8NRDA+BXLVemyjD4bXeSo+qcy0pJ+y1SPfMXfUIzk95EII82WjILXVg==" saltValue="bxtECWamRJkX7Sthh9Yn8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933000</v>
      </c>
      <c r="I10" s="94">
        <v>287827</v>
      </c>
      <c r="J10" s="93">
        <v>401000</v>
      </c>
      <c r="K10" s="94">
        <v>932630</v>
      </c>
      <c r="L10" s="93">
        <v>78000</v>
      </c>
      <c r="M10" s="94">
        <v>402201</v>
      </c>
      <c r="N10" s="93"/>
      <c r="O10" s="94"/>
      <c r="P10" s="93">
        <f t="shared" ref="P10:P16" si="1">$H10      +$J10      +$L10      +$N10</f>
        <v>1412000</v>
      </c>
      <c r="Q10" s="94">
        <f t="shared" ref="Q10:Q16" si="2">$I10      +$K10      +$M10      +$O10</f>
        <v>1622658</v>
      </c>
      <c r="R10" s="48">
        <f t="shared" ref="R10:R16" si="3">IF(($J10      =0),0,((($L10      -$J10      )/$J10      )*100))</f>
        <v>-80.548628428927685</v>
      </c>
      <c r="S10" s="49">
        <f t="shared" ref="S10:S16" si="4">IF(($K10      =0),0,((($M10      -$K10      )/$K10      )*100))</f>
        <v>-56.874537597975618</v>
      </c>
      <c r="T10" s="48">
        <f t="shared" ref="T10:T15" si="5">IF(($E10      =0),0,(($P10      /$E10      )*100))</f>
        <v>85.575757575757578</v>
      </c>
      <c r="U10" s="50">
        <f t="shared" ref="U10:U15" si="6">IF(($E10      =0),0,(($Q10      /$E10      )*100))</f>
        <v>98.342909090909089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933000</v>
      </c>
      <c r="I16" s="97">
        <f t="shared" si="7"/>
        <v>287827</v>
      </c>
      <c r="J16" s="96">
        <f t="shared" si="7"/>
        <v>401000</v>
      </c>
      <c r="K16" s="97">
        <f t="shared" si="7"/>
        <v>932630</v>
      </c>
      <c r="L16" s="96">
        <f t="shared" si="7"/>
        <v>78000</v>
      </c>
      <c r="M16" s="97">
        <f t="shared" si="7"/>
        <v>402201</v>
      </c>
      <c r="N16" s="96">
        <f t="shared" si="7"/>
        <v>0</v>
      </c>
      <c r="O16" s="97">
        <f t="shared" si="7"/>
        <v>0</v>
      </c>
      <c r="P16" s="96">
        <f t="shared" si="1"/>
        <v>1412000</v>
      </c>
      <c r="Q16" s="97">
        <f t="shared" si="2"/>
        <v>1622658</v>
      </c>
      <c r="R16" s="52">
        <f t="shared" si="3"/>
        <v>-80.548628428927685</v>
      </c>
      <c r="S16" s="53">
        <f t="shared" si="4"/>
        <v>-56.874537597975618</v>
      </c>
      <c r="T16" s="52">
        <f>IF((SUM($E9:$E13)+$E15)=0,0,(P16/(SUM($E9:$E13)+$E15)*100))</f>
        <v>85.575757575757578</v>
      </c>
      <c r="U16" s="54">
        <f>IF((SUM($E9:$E13)+$E15)=0,0,(Q16/(SUM($E9:$E13)+$E15)*100))</f>
        <v>98.342909090909089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2566000</v>
      </c>
      <c r="C32" s="92">
        <v>0</v>
      </c>
      <c r="D32" s="92"/>
      <c r="E32" s="92">
        <f>$B32      +$C32      +$D32</f>
        <v>2566000</v>
      </c>
      <c r="F32" s="93">
        <v>2566000</v>
      </c>
      <c r="G32" s="94">
        <v>2566000</v>
      </c>
      <c r="H32" s="93"/>
      <c r="I32" s="94">
        <v>1936</v>
      </c>
      <c r="J32" s="93"/>
      <c r="K32" s="94">
        <v>1258511</v>
      </c>
      <c r="L32" s="93">
        <v>415000</v>
      </c>
      <c r="M32" s="94">
        <v>892959</v>
      </c>
      <c r="N32" s="93"/>
      <c r="O32" s="94"/>
      <c r="P32" s="93">
        <f>$H32      +$J32      +$L32      +$N32</f>
        <v>415000</v>
      </c>
      <c r="Q32" s="94">
        <f>$I32      +$K32      +$M32      +$O32</f>
        <v>2153406</v>
      </c>
      <c r="R32" s="48">
        <f>IF(($J32      =0),0,((($L32      -$J32      )/$J32      )*100))</f>
        <v>0</v>
      </c>
      <c r="S32" s="49">
        <f>IF(($K32      =0),0,((($M32      -$K32      )/$K32      )*100))</f>
        <v>-29.046388946938091</v>
      </c>
      <c r="T32" s="48">
        <f>IF(($E32      =0),0,(($P32      /$E32      )*100))</f>
        <v>16.1730319563523</v>
      </c>
      <c r="U32" s="50">
        <f>IF(($E32      =0),0,(($Q32      /$E32      )*100))</f>
        <v>83.920732657833213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2566000</v>
      </c>
      <c r="C33" s="95">
        <f>C32</f>
        <v>0</v>
      </c>
      <c r="D33" s="95"/>
      <c r="E33" s="95">
        <f>$B33      +$C33      +$D33</f>
        <v>2566000</v>
      </c>
      <c r="F33" s="96">
        <f t="shared" ref="F33:O33" si="17">F32</f>
        <v>2566000</v>
      </c>
      <c r="G33" s="97">
        <f t="shared" si="17"/>
        <v>2566000</v>
      </c>
      <c r="H33" s="96">
        <f t="shared" si="17"/>
        <v>0</v>
      </c>
      <c r="I33" s="97">
        <f t="shared" si="17"/>
        <v>1936</v>
      </c>
      <c r="J33" s="96">
        <f t="shared" si="17"/>
        <v>0</v>
      </c>
      <c r="K33" s="97">
        <f t="shared" si="17"/>
        <v>1258511</v>
      </c>
      <c r="L33" s="96">
        <f t="shared" si="17"/>
        <v>415000</v>
      </c>
      <c r="M33" s="97">
        <f t="shared" si="17"/>
        <v>892959</v>
      </c>
      <c r="N33" s="96">
        <f t="shared" si="17"/>
        <v>0</v>
      </c>
      <c r="O33" s="97">
        <f t="shared" si="17"/>
        <v>0</v>
      </c>
      <c r="P33" s="96">
        <f>$H33      +$J33      +$L33      +$N33</f>
        <v>415000</v>
      </c>
      <c r="Q33" s="97">
        <f>$I33      +$K33      +$M33      +$O33</f>
        <v>2153406</v>
      </c>
      <c r="R33" s="52">
        <f>IF(($J33      =0),0,((($L33      -$J33      )/$J33      )*100))</f>
        <v>0</v>
      </c>
      <c r="S33" s="53">
        <f>IF(($K33      =0),0,((($M33      -$K33      )/$K33      )*100))</f>
        <v>-29.046388946938091</v>
      </c>
      <c r="T33" s="52">
        <f>IF($E33   =0,0,($P33   /$E33   )*100)</f>
        <v>16.1730319563523</v>
      </c>
      <c r="U33" s="54">
        <f>IF($E33   =0,0,($Q33   /$E33   )*100)</f>
        <v>83.920732657833213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9789000</v>
      </c>
      <c r="C36" s="92">
        <v>0</v>
      </c>
      <c r="D36" s="92"/>
      <c r="E36" s="92">
        <f t="shared" si="18"/>
        <v>9789000</v>
      </c>
      <c r="F36" s="93">
        <v>9789000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9789000</v>
      </c>
      <c r="C40" s="95">
        <f>SUM(C35:C39)</f>
        <v>0</v>
      </c>
      <c r="D40" s="95"/>
      <c r="E40" s="95">
        <f t="shared" si="18"/>
        <v>9789000</v>
      </c>
      <c r="F40" s="96">
        <f t="shared" ref="F40:O40" si="25">SUM(F35:F39)</f>
        <v>9789000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14005000</v>
      </c>
      <c r="C67" s="104">
        <f>SUM(C9:C15,C18:C23,C26:C29,C32,C35:C39,C42:C52,C55:C58,C61:C65)</f>
        <v>0</v>
      </c>
      <c r="D67" s="104"/>
      <c r="E67" s="104">
        <f t="shared" si="35"/>
        <v>14005000</v>
      </c>
      <c r="F67" s="105">
        <f t="shared" ref="F67:O67" si="43">SUM(F9:F15,F18:F23,F26:F29,F32,F35:F39,F42:F52,F55:F58,F61:F65)</f>
        <v>14005000</v>
      </c>
      <c r="G67" s="106">
        <f t="shared" si="43"/>
        <v>4216000</v>
      </c>
      <c r="H67" s="105">
        <f t="shared" si="43"/>
        <v>933000</v>
      </c>
      <c r="I67" s="106">
        <f t="shared" si="43"/>
        <v>289763</v>
      </c>
      <c r="J67" s="105">
        <f t="shared" si="43"/>
        <v>401000</v>
      </c>
      <c r="K67" s="106">
        <f t="shared" si="43"/>
        <v>2191141</v>
      </c>
      <c r="L67" s="105">
        <f t="shared" si="43"/>
        <v>493000</v>
      </c>
      <c r="M67" s="106">
        <f t="shared" si="43"/>
        <v>1295160</v>
      </c>
      <c r="N67" s="105">
        <f t="shared" si="43"/>
        <v>0</v>
      </c>
      <c r="O67" s="106">
        <f t="shared" si="43"/>
        <v>0</v>
      </c>
      <c r="P67" s="105">
        <f t="shared" si="36"/>
        <v>1827000</v>
      </c>
      <c r="Q67" s="106">
        <f t="shared" si="37"/>
        <v>3776064</v>
      </c>
      <c r="R67" s="61">
        <f t="shared" si="38"/>
        <v>22.942643391521198</v>
      </c>
      <c r="S67" s="62">
        <f t="shared" si="39"/>
        <v>-40.891069995039118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43.334914611005694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89.565085388994305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48539000</v>
      </c>
      <c r="C69" s="92">
        <v>-10075000</v>
      </c>
      <c r="D69" s="92"/>
      <c r="E69" s="92">
        <f>$B69      +$C69      +$D69</f>
        <v>38464000</v>
      </c>
      <c r="F69" s="93">
        <v>38464000</v>
      </c>
      <c r="G69" s="94">
        <v>38464000</v>
      </c>
      <c r="H69" s="93">
        <v>4644000</v>
      </c>
      <c r="I69" s="94">
        <v>45859</v>
      </c>
      <c r="J69" s="93">
        <v>4696000</v>
      </c>
      <c r="K69" s="94">
        <v>10873222</v>
      </c>
      <c r="L69" s="93">
        <v>5960000</v>
      </c>
      <c r="M69" s="94"/>
      <c r="N69" s="93"/>
      <c r="O69" s="94"/>
      <c r="P69" s="93">
        <f>$H69      +$J69      +$L69      +$N69</f>
        <v>15300000</v>
      </c>
      <c r="Q69" s="94">
        <f>$I69      +$K69      +$M69      +$O69</f>
        <v>10919081</v>
      </c>
      <c r="R69" s="48">
        <f>IF(($J69      =0),0,((($L69      -$J69      )/$J69      )*100))</f>
        <v>26.916524701873932</v>
      </c>
      <c r="S69" s="49">
        <f>IF(($K69      =0),0,((($M69      -$K69      )/$K69      )*100))</f>
        <v>-100</v>
      </c>
      <c r="T69" s="48">
        <f>IF(($E69      =0),0,(($P69      /$E69      )*100))</f>
        <v>39.777454242928449</v>
      </c>
      <c r="U69" s="50">
        <f>IF(($E69      =0),0,(($Q69      /$E69      )*100))</f>
        <v>28.387793781197999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48539000</v>
      </c>
      <c r="C70" s="101">
        <f>C69</f>
        <v>-10075000</v>
      </c>
      <c r="D70" s="101"/>
      <c r="E70" s="101">
        <f>$B70      +$C70      +$D70</f>
        <v>38464000</v>
      </c>
      <c r="F70" s="102">
        <f t="shared" ref="F70:O70" si="44">F69</f>
        <v>38464000</v>
      </c>
      <c r="G70" s="103">
        <f t="shared" si="44"/>
        <v>38464000</v>
      </c>
      <c r="H70" s="102">
        <f t="shared" si="44"/>
        <v>4644000</v>
      </c>
      <c r="I70" s="103">
        <f t="shared" si="44"/>
        <v>45859</v>
      </c>
      <c r="J70" s="102">
        <f t="shared" si="44"/>
        <v>4696000</v>
      </c>
      <c r="K70" s="103">
        <f t="shared" si="44"/>
        <v>10873222</v>
      </c>
      <c r="L70" s="102">
        <f t="shared" si="44"/>
        <v>5960000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15300000</v>
      </c>
      <c r="Q70" s="103">
        <f>$I70      +$K70      +$M70      +$O70</f>
        <v>10919081</v>
      </c>
      <c r="R70" s="57">
        <f>IF(($J70      =0),0,((($L70      -$J70      )/$J70      )*100))</f>
        <v>26.916524701873932</v>
      </c>
      <c r="S70" s="58">
        <f>IF(($K70      =0),0,((($M70      -$K70      )/$K70      )*100))</f>
        <v>-100</v>
      </c>
      <c r="T70" s="57">
        <f>IF($E70   =0,0,($P70   /$E70   )*100)</f>
        <v>39.777454242928449</v>
      </c>
      <c r="U70" s="59">
        <f>IF($E70   =0,0,($Q70   /$E70 )*100)</f>
        <v>28.387793781197999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48539000</v>
      </c>
      <c r="C71" s="104">
        <f>C69</f>
        <v>-10075000</v>
      </c>
      <c r="D71" s="104"/>
      <c r="E71" s="104">
        <f>$B71      +$C71      +$D71</f>
        <v>38464000</v>
      </c>
      <c r="F71" s="105">
        <f t="shared" ref="F71:O71" si="45">F69</f>
        <v>38464000</v>
      </c>
      <c r="G71" s="106">
        <f t="shared" si="45"/>
        <v>38464000</v>
      </c>
      <c r="H71" s="105">
        <f t="shared" si="45"/>
        <v>4644000</v>
      </c>
      <c r="I71" s="106">
        <f t="shared" si="45"/>
        <v>45859</v>
      </c>
      <c r="J71" s="105">
        <f t="shared" si="45"/>
        <v>4696000</v>
      </c>
      <c r="K71" s="106">
        <f t="shared" si="45"/>
        <v>10873222</v>
      </c>
      <c r="L71" s="105">
        <f t="shared" si="45"/>
        <v>5960000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15300000</v>
      </c>
      <c r="Q71" s="106">
        <f>$I71      +$K71      +$M71      +$O71</f>
        <v>10919081</v>
      </c>
      <c r="R71" s="61">
        <f>IF(($J71      =0),0,((($L71      -$J71      )/$J71      )*100))</f>
        <v>26.916524701873932</v>
      </c>
      <c r="S71" s="62">
        <f>IF(($K71      =0),0,((($M71      -$K71      )/$K71      )*100))</f>
        <v>-100</v>
      </c>
      <c r="T71" s="61">
        <f>IF($E71   =0,0,($P71   /$E71   )*100)</f>
        <v>39.777454242928449</v>
      </c>
      <c r="U71" s="65">
        <f>IF($E71   =0,0,($Q71   /$E71   )*100)</f>
        <v>28.387793781197999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62544000</v>
      </c>
      <c r="C72" s="104">
        <f>SUM(C9:C15,C18:C23,C26:C29,C32,C35:C39,C42:C52,C55:C58,C61:C65,C69)</f>
        <v>-10075000</v>
      </c>
      <c r="D72" s="104"/>
      <c r="E72" s="104">
        <f>$B72      +$C72      +$D72</f>
        <v>52469000</v>
      </c>
      <c r="F72" s="105">
        <f t="shared" ref="F72:O72" si="46">SUM(F9:F15,F18:F23,F26:F29,F32,F35:F39,F42:F52,F55:F58,F61:F65,F69)</f>
        <v>52469000</v>
      </c>
      <c r="G72" s="106">
        <f t="shared" si="46"/>
        <v>42680000</v>
      </c>
      <c r="H72" s="105">
        <f t="shared" si="46"/>
        <v>5577000</v>
      </c>
      <c r="I72" s="106">
        <f t="shared" si="46"/>
        <v>335622</v>
      </c>
      <c r="J72" s="105">
        <f t="shared" si="46"/>
        <v>5097000</v>
      </c>
      <c r="K72" s="106">
        <f t="shared" si="46"/>
        <v>13064363</v>
      </c>
      <c r="L72" s="105">
        <f t="shared" si="46"/>
        <v>6453000</v>
      </c>
      <c r="M72" s="106">
        <f t="shared" si="46"/>
        <v>1295160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17127000</v>
      </c>
      <c r="Q72" s="106">
        <f>$I72      +$K72      +$M72      +$O72</f>
        <v>14695145</v>
      </c>
      <c r="R72" s="61">
        <f>IF(($J72      =0),0,((($L72      -$J72      )/$J72      )*100))</f>
        <v>26.603884638022368</v>
      </c>
      <c r="S72" s="62">
        <f>IF(($K72      =0),0,((($M72      -$K72      )/$K72      )*100))</f>
        <v>-90.086313431431748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40.128865979381445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34.430986410496722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b9KhVbSMJIeLeeQyBu1HrZzFhIAtWKryxo3DZrBN0WpSTKXbX9JmYBm5lggSdkQ6bTjaIGgas0+5MBMacDfAA==" saltValue="9eLCGl7wu2FrkWes8s7ND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88000</v>
      </c>
      <c r="I10" s="94">
        <v>4211312</v>
      </c>
      <c r="J10" s="93">
        <v>222000</v>
      </c>
      <c r="K10" s="94">
        <v>178865</v>
      </c>
      <c r="L10" s="93">
        <v>432000</v>
      </c>
      <c r="M10" s="94">
        <v>432350</v>
      </c>
      <c r="N10" s="93"/>
      <c r="O10" s="94"/>
      <c r="P10" s="93">
        <f t="shared" ref="P10:P16" si="1">$H10      +$J10      +$L10      +$N10</f>
        <v>742000</v>
      </c>
      <c r="Q10" s="94">
        <f t="shared" ref="Q10:Q16" si="2">$I10      +$K10      +$M10      +$O10</f>
        <v>4822527</v>
      </c>
      <c r="R10" s="48">
        <f t="shared" ref="R10:R16" si="3">IF(($J10      =0),0,((($L10      -$J10      )/$J10      )*100))</f>
        <v>94.594594594594597</v>
      </c>
      <c r="S10" s="49">
        <f t="shared" ref="S10:S16" si="4">IF(($K10      =0),0,((($M10      -$K10      )/$K10      )*100))</f>
        <v>141.71861459760154</v>
      </c>
      <c r="T10" s="48">
        <f t="shared" ref="T10:T15" si="5">IF(($E10      =0),0,(($P10      /$E10      )*100))</f>
        <v>74.2</v>
      </c>
      <c r="U10" s="50">
        <f t="shared" ref="U10:U15" si="6">IF(($E10      =0),0,(($Q10      /$E10      )*100))</f>
        <v>482.2527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88000</v>
      </c>
      <c r="I16" s="97">
        <f t="shared" si="7"/>
        <v>4211312</v>
      </c>
      <c r="J16" s="96">
        <f t="shared" si="7"/>
        <v>222000</v>
      </c>
      <c r="K16" s="97">
        <f t="shared" si="7"/>
        <v>178865</v>
      </c>
      <c r="L16" s="96">
        <f t="shared" si="7"/>
        <v>432000</v>
      </c>
      <c r="M16" s="97">
        <f t="shared" si="7"/>
        <v>432350</v>
      </c>
      <c r="N16" s="96">
        <f t="shared" si="7"/>
        <v>0</v>
      </c>
      <c r="O16" s="97">
        <f t="shared" si="7"/>
        <v>0</v>
      </c>
      <c r="P16" s="96">
        <f t="shared" si="1"/>
        <v>742000</v>
      </c>
      <c r="Q16" s="97">
        <f t="shared" si="2"/>
        <v>4822527</v>
      </c>
      <c r="R16" s="52">
        <f t="shared" si="3"/>
        <v>94.594594594594597</v>
      </c>
      <c r="S16" s="53">
        <f t="shared" si="4"/>
        <v>141.71861459760154</v>
      </c>
      <c r="T16" s="52">
        <f>IF((SUM($E9:$E13)+$E15)=0,0,(P16/(SUM($E9:$E13)+$E15)*100))</f>
        <v>74.2</v>
      </c>
      <c r="U16" s="54">
        <f>IF((SUM($E9:$E13)+$E15)=0,0,(Q16/(SUM($E9:$E13)+$E15)*100))</f>
        <v>482.2527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1500000</v>
      </c>
      <c r="C19" s="92">
        <v>0</v>
      </c>
      <c r="D19" s="92"/>
      <c r="E19" s="92">
        <f t="shared" si="8"/>
        <v>1500000</v>
      </c>
      <c r="F19" s="93">
        <v>1500000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1500000</v>
      </c>
      <c r="C24" s="95">
        <f>SUM(C18:C23)</f>
        <v>0</v>
      </c>
      <c r="D24" s="95"/>
      <c r="E24" s="95">
        <f t="shared" si="8"/>
        <v>1500000</v>
      </c>
      <c r="F24" s="96">
        <f t="shared" ref="F24:O24" si="15">SUM(F18:F23)</f>
        <v>1500000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2289000</v>
      </c>
      <c r="C29" s="92">
        <v>0</v>
      </c>
      <c r="D29" s="92"/>
      <c r="E29" s="92">
        <f>$B29      +$C29      +$D29</f>
        <v>2289000</v>
      </c>
      <c r="F29" s="93">
        <v>2289000</v>
      </c>
      <c r="G29" s="94">
        <v>2289000</v>
      </c>
      <c r="H29" s="93">
        <v>723000</v>
      </c>
      <c r="I29" s="94">
        <v>6782769</v>
      </c>
      <c r="J29" s="93"/>
      <c r="K29" s="94">
        <v>667701</v>
      </c>
      <c r="L29" s="93">
        <v>680000</v>
      </c>
      <c r="M29" s="94">
        <v>2549029</v>
      </c>
      <c r="N29" s="93"/>
      <c r="O29" s="94"/>
      <c r="P29" s="93">
        <f>$H29      +$J29      +$L29      +$N29</f>
        <v>1403000</v>
      </c>
      <c r="Q29" s="94">
        <f>$I29      +$K29      +$M29      +$O29</f>
        <v>9999499</v>
      </c>
      <c r="R29" s="48">
        <f>IF(($J29      =0),0,((($L29      -$J29      )/$J29      )*100))</f>
        <v>0</v>
      </c>
      <c r="S29" s="49">
        <f>IF(($K29      =0),0,((($M29      -$K29      )/$K29      )*100))</f>
        <v>281.76204618534342</v>
      </c>
      <c r="T29" s="48">
        <f>IF(($E29      =0),0,(($P29      /$E29      )*100))</f>
        <v>61.293141109654869</v>
      </c>
      <c r="U29" s="50">
        <f>IF(($E29      =0),0,(($Q29      /$E29      )*100))</f>
        <v>436.85010921799909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2289000</v>
      </c>
      <c r="C30" s="95">
        <f>SUM(C26:C29)</f>
        <v>0</v>
      </c>
      <c r="D30" s="95"/>
      <c r="E30" s="95">
        <f>$B30      +$C30      +$D30</f>
        <v>2289000</v>
      </c>
      <c r="F30" s="96">
        <f t="shared" ref="F30:O30" si="16">SUM(F26:F29)</f>
        <v>2289000</v>
      </c>
      <c r="G30" s="97">
        <f t="shared" si="16"/>
        <v>2289000</v>
      </c>
      <c r="H30" s="96">
        <f t="shared" si="16"/>
        <v>723000</v>
      </c>
      <c r="I30" s="97">
        <f t="shared" si="16"/>
        <v>6782769</v>
      </c>
      <c r="J30" s="96">
        <f t="shared" si="16"/>
        <v>0</v>
      </c>
      <c r="K30" s="97">
        <f t="shared" si="16"/>
        <v>667701</v>
      </c>
      <c r="L30" s="96">
        <f t="shared" si="16"/>
        <v>680000</v>
      </c>
      <c r="M30" s="97">
        <f t="shared" si="16"/>
        <v>2549029</v>
      </c>
      <c r="N30" s="96">
        <f t="shared" si="16"/>
        <v>0</v>
      </c>
      <c r="O30" s="97">
        <f t="shared" si="16"/>
        <v>0</v>
      </c>
      <c r="P30" s="96">
        <f>$H30      +$J30      +$L30      +$N30</f>
        <v>1403000</v>
      </c>
      <c r="Q30" s="97">
        <f>$I30      +$K30      +$M30      +$O30</f>
        <v>9999499</v>
      </c>
      <c r="R30" s="52">
        <f>IF(($J30      =0),0,((($L30      -$J30      )/$J30      )*100))</f>
        <v>0</v>
      </c>
      <c r="S30" s="53">
        <f>IF(($K30      =0),0,((($M30      -$K30      )/$K30      )*100))</f>
        <v>281.76204618534342</v>
      </c>
      <c r="T30" s="52">
        <f>IF($E30   =0,0,($P30   /$E30   )*100)</f>
        <v>61.293141109654869</v>
      </c>
      <c r="U30" s="54">
        <f>IF($E30   =0,0,($Q30   /$E30   )*100)</f>
        <v>436.85010921799909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1075000</v>
      </c>
      <c r="H32" s="93">
        <v>192000</v>
      </c>
      <c r="I32" s="94">
        <v>5364122</v>
      </c>
      <c r="J32" s="93">
        <v>330000</v>
      </c>
      <c r="K32" s="94">
        <v>573473</v>
      </c>
      <c r="L32" s="93">
        <v>226000</v>
      </c>
      <c r="M32" s="94">
        <v>-4190724</v>
      </c>
      <c r="N32" s="93"/>
      <c r="O32" s="94"/>
      <c r="P32" s="93">
        <f>$H32      +$J32      +$L32      +$N32</f>
        <v>748000</v>
      </c>
      <c r="Q32" s="94">
        <f>$I32      +$K32      +$M32      +$O32</f>
        <v>1746871</v>
      </c>
      <c r="R32" s="48">
        <f>IF(($J32      =0),0,((($L32      -$J32      )/$J32      )*100))</f>
        <v>-31.515151515151512</v>
      </c>
      <c r="S32" s="49">
        <f>IF(($K32      =0),0,((($M32      -$K32      )/$K32      )*100))</f>
        <v>-830.76221548355363</v>
      </c>
      <c r="T32" s="48">
        <f>IF(($E32      =0),0,(($P32      /$E32      )*100))</f>
        <v>69.581395348837205</v>
      </c>
      <c r="U32" s="50">
        <f>IF(($E32      =0),0,(($Q32      /$E32      )*100))</f>
        <v>162.49962790697674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1075000</v>
      </c>
      <c r="H33" s="96">
        <f t="shared" si="17"/>
        <v>192000</v>
      </c>
      <c r="I33" s="97">
        <f t="shared" si="17"/>
        <v>5364122</v>
      </c>
      <c r="J33" s="96">
        <f t="shared" si="17"/>
        <v>330000</v>
      </c>
      <c r="K33" s="97">
        <f t="shared" si="17"/>
        <v>573473</v>
      </c>
      <c r="L33" s="96">
        <f t="shared" si="17"/>
        <v>226000</v>
      </c>
      <c r="M33" s="97">
        <f t="shared" si="17"/>
        <v>-4190724</v>
      </c>
      <c r="N33" s="96">
        <f t="shared" si="17"/>
        <v>0</v>
      </c>
      <c r="O33" s="97">
        <f t="shared" si="17"/>
        <v>0</v>
      </c>
      <c r="P33" s="96">
        <f>$H33      +$J33      +$L33      +$N33</f>
        <v>748000</v>
      </c>
      <c r="Q33" s="97">
        <f>$I33      +$K33      +$M33      +$O33</f>
        <v>1746871</v>
      </c>
      <c r="R33" s="52">
        <f>IF(($J33      =0),0,((($L33      -$J33      )/$J33      )*100))</f>
        <v>-31.515151515151512</v>
      </c>
      <c r="S33" s="53">
        <f>IF(($K33      =0),0,((($M33      -$K33      )/$K33      )*100))</f>
        <v>-830.76221548355363</v>
      </c>
      <c r="T33" s="52">
        <f>IF($E33   =0,0,($P33   /$E33   )*100)</f>
        <v>69.581395348837205</v>
      </c>
      <c r="U33" s="54">
        <f>IF($E33   =0,0,($Q33   /$E33   )*100)</f>
        <v>162.49962790697674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5864000</v>
      </c>
      <c r="C67" s="104">
        <f>SUM(C9:C15,C18:C23,C26:C29,C32,C35:C39,C42:C52,C55:C58,C61:C65)</f>
        <v>0</v>
      </c>
      <c r="D67" s="104"/>
      <c r="E67" s="104">
        <f t="shared" si="35"/>
        <v>5864000</v>
      </c>
      <c r="F67" s="105">
        <f t="shared" ref="F67:O67" si="43">SUM(F9:F15,F18:F23,F26:F29,F32,F35:F39,F42:F52,F55:F58,F61:F65)</f>
        <v>5864000</v>
      </c>
      <c r="G67" s="106">
        <f t="shared" si="43"/>
        <v>4364000</v>
      </c>
      <c r="H67" s="105">
        <f t="shared" si="43"/>
        <v>1003000</v>
      </c>
      <c r="I67" s="106">
        <f t="shared" si="43"/>
        <v>16358203</v>
      </c>
      <c r="J67" s="105">
        <f t="shared" si="43"/>
        <v>552000</v>
      </c>
      <c r="K67" s="106">
        <f t="shared" si="43"/>
        <v>1420039</v>
      </c>
      <c r="L67" s="105">
        <f t="shared" si="43"/>
        <v>1338000</v>
      </c>
      <c r="M67" s="106">
        <f t="shared" si="43"/>
        <v>-1209345</v>
      </c>
      <c r="N67" s="105">
        <f t="shared" si="43"/>
        <v>0</v>
      </c>
      <c r="O67" s="106">
        <f t="shared" si="43"/>
        <v>0</v>
      </c>
      <c r="P67" s="105">
        <f t="shared" si="36"/>
        <v>2893000</v>
      </c>
      <c r="Q67" s="106">
        <f t="shared" si="37"/>
        <v>16568897</v>
      </c>
      <c r="R67" s="61">
        <f t="shared" si="38"/>
        <v>142.39130434782609</v>
      </c>
      <c r="S67" s="62">
        <f t="shared" si="39"/>
        <v>-185.16280186670932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66.292392300641609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379.67225022914761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5864000</v>
      </c>
      <c r="C72" s="104">
        <f>SUM(C9:C15,C18:C23,C26:C29,C32,C35:C39,C42:C52,C55:C58,C61:C65,C69)</f>
        <v>0</v>
      </c>
      <c r="D72" s="104"/>
      <c r="E72" s="104">
        <f>$B72      +$C72      +$D72</f>
        <v>5864000</v>
      </c>
      <c r="F72" s="105">
        <f t="shared" ref="F72:O72" si="46">SUM(F9:F15,F18:F23,F26:F29,F32,F35:F39,F42:F52,F55:F58,F61:F65,F69)</f>
        <v>5864000</v>
      </c>
      <c r="G72" s="106">
        <f t="shared" si="46"/>
        <v>4364000</v>
      </c>
      <c r="H72" s="105">
        <f t="shared" si="46"/>
        <v>1003000</v>
      </c>
      <c r="I72" s="106">
        <f t="shared" si="46"/>
        <v>16358203</v>
      </c>
      <c r="J72" s="105">
        <f t="shared" si="46"/>
        <v>552000</v>
      </c>
      <c r="K72" s="106">
        <f t="shared" si="46"/>
        <v>1420039</v>
      </c>
      <c r="L72" s="105">
        <f t="shared" si="46"/>
        <v>1338000</v>
      </c>
      <c r="M72" s="106">
        <f t="shared" si="46"/>
        <v>-1209345</v>
      </c>
      <c r="N72" s="105">
        <f t="shared" si="46"/>
        <v>0</v>
      </c>
      <c r="O72" s="106">
        <f t="shared" si="46"/>
        <v>0</v>
      </c>
      <c r="P72" s="105">
        <f>$H72      +$J72      +$L72      +$N72</f>
        <v>2893000</v>
      </c>
      <c r="Q72" s="106">
        <f>$I72      +$K72      +$M72      +$O72</f>
        <v>16568897</v>
      </c>
      <c r="R72" s="61">
        <f>IF(($J72      =0),0,((($L72      -$J72      )/$J72      )*100))</f>
        <v>142.39130434782609</v>
      </c>
      <c r="S72" s="62">
        <f>IF(($K72      =0),0,((($M72      -$K72      )/$K72      )*100))</f>
        <v>-185.16280186670932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66.292392300641609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379.67225022914761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hA26uhRqDynwb6Irrx6aXpy/Snc1cN9QcK03KJn/w1fKycw7xXvVbX7PJpYVk/9EmNSPL/5Lwe/Dj6JxG1uw6Q==" saltValue="f6jwCYa6k1fuQEahgk63f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123000</v>
      </c>
      <c r="I10" s="94"/>
      <c r="J10" s="93">
        <v>83000</v>
      </c>
      <c r="K10" s="94"/>
      <c r="L10" s="93">
        <v>399000</v>
      </c>
      <c r="M10" s="94"/>
      <c r="N10" s="93"/>
      <c r="O10" s="94"/>
      <c r="P10" s="93">
        <f t="shared" ref="P10:P16" si="1">$H10      +$J10      +$L10      +$N10</f>
        <v>605000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380.72289156626505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28.809523809523807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2100000</v>
      </c>
      <c r="C16" s="95">
        <f>SUM(C9:C15)</f>
        <v>0</v>
      </c>
      <c r="D16" s="95"/>
      <c r="E16" s="95">
        <f t="shared" si="0"/>
        <v>2100000</v>
      </c>
      <c r="F16" s="96">
        <f t="shared" ref="F16:O16" si="7">SUM(F9:F15)</f>
        <v>2100000</v>
      </c>
      <c r="G16" s="97">
        <f t="shared" si="7"/>
        <v>2100000</v>
      </c>
      <c r="H16" s="96">
        <f t="shared" si="7"/>
        <v>123000</v>
      </c>
      <c r="I16" s="97">
        <f t="shared" si="7"/>
        <v>0</v>
      </c>
      <c r="J16" s="96">
        <f t="shared" si="7"/>
        <v>83000</v>
      </c>
      <c r="K16" s="97">
        <f t="shared" si="7"/>
        <v>0</v>
      </c>
      <c r="L16" s="96">
        <f t="shared" si="7"/>
        <v>399000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605000</v>
      </c>
      <c r="Q16" s="97">
        <f t="shared" si="2"/>
        <v>0</v>
      </c>
      <c r="R16" s="52">
        <f t="shared" si="3"/>
        <v>380.72289156626505</v>
      </c>
      <c r="S16" s="53">
        <f t="shared" si="4"/>
        <v>0</v>
      </c>
      <c r="T16" s="52">
        <f>IF((SUM($E9:$E13)+$E15)=0,0,(P16/(SUM($E9:$E13)+$E15)*100))</f>
        <v>28.809523809523807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1328000</v>
      </c>
      <c r="C32" s="92">
        <v>0</v>
      </c>
      <c r="D32" s="92"/>
      <c r="E32" s="92">
        <f>$B32      +$C32      +$D32</f>
        <v>1328000</v>
      </c>
      <c r="F32" s="93">
        <v>1328000</v>
      </c>
      <c r="G32" s="94">
        <v>1328000</v>
      </c>
      <c r="H32" s="93">
        <v>159000</v>
      </c>
      <c r="I32" s="94"/>
      <c r="J32" s="93">
        <v>287000</v>
      </c>
      <c r="K32" s="94"/>
      <c r="L32" s="93"/>
      <c r="M32" s="94"/>
      <c r="N32" s="93"/>
      <c r="O32" s="94"/>
      <c r="P32" s="93">
        <f>$H32      +$J32      +$L32      +$N32</f>
        <v>446000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33.584337349397593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1328000</v>
      </c>
      <c r="C33" s="95">
        <f>C32</f>
        <v>0</v>
      </c>
      <c r="D33" s="95"/>
      <c r="E33" s="95">
        <f>$B33      +$C33      +$D33</f>
        <v>1328000</v>
      </c>
      <c r="F33" s="96">
        <f t="shared" ref="F33:O33" si="17">F32</f>
        <v>1328000</v>
      </c>
      <c r="G33" s="97">
        <f t="shared" si="17"/>
        <v>1328000</v>
      </c>
      <c r="H33" s="96">
        <f t="shared" si="17"/>
        <v>159000</v>
      </c>
      <c r="I33" s="97">
        <f t="shared" si="17"/>
        <v>0</v>
      </c>
      <c r="J33" s="96">
        <f t="shared" si="17"/>
        <v>287000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446000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33.584337349397593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3428000</v>
      </c>
      <c r="C67" s="104">
        <f>SUM(C9:C15,C18:C23,C26:C29,C32,C35:C39,C42:C52,C55:C58,C61:C65)</f>
        <v>0</v>
      </c>
      <c r="D67" s="104"/>
      <c r="E67" s="104">
        <f t="shared" si="35"/>
        <v>3428000</v>
      </c>
      <c r="F67" s="105">
        <f t="shared" ref="F67:O67" si="43">SUM(F9:F15,F18:F23,F26:F29,F32,F35:F39,F42:F52,F55:F58,F61:F65)</f>
        <v>3428000</v>
      </c>
      <c r="G67" s="106">
        <f t="shared" si="43"/>
        <v>3428000</v>
      </c>
      <c r="H67" s="105">
        <f t="shared" si="43"/>
        <v>282000</v>
      </c>
      <c r="I67" s="106">
        <f t="shared" si="43"/>
        <v>0</v>
      </c>
      <c r="J67" s="105">
        <f t="shared" si="43"/>
        <v>370000</v>
      </c>
      <c r="K67" s="106">
        <f t="shared" si="43"/>
        <v>0</v>
      </c>
      <c r="L67" s="105">
        <f t="shared" si="43"/>
        <v>399000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1051000</v>
      </c>
      <c r="Q67" s="106">
        <f t="shared" si="37"/>
        <v>0</v>
      </c>
      <c r="R67" s="61">
        <f t="shared" si="38"/>
        <v>7.8378378378378386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30.659276546091014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19723000</v>
      </c>
      <c r="C69" s="92">
        <v>-5893000</v>
      </c>
      <c r="D69" s="92"/>
      <c r="E69" s="92">
        <f>$B69      +$C69      +$D69</f>
        <v>13830000</v>
      </c>
      <c r="F69" s="93">
        <v>13830000</v>
      </c>
      <c r="G69" s="94">
        <v>13830000</v>
      </c>
      <c r="H69" s="93"/>
      <c r="I69" s="94"/>
      <c r="J69" s="93">
        <v>1996000</v>
      </c>
      <c r="K69" s="94"/>
      <c r="L69" s="93">
        <v>4932000</v>
      </c>
      <c r="M69" s="94"/>
      <c r="N69" s="93"/>
      <c r="O69" s="94"/>
      <c r="P69" s="93">
        <f>$H69      +$J69      +$L69      +$N69</f>
        <v>6928000</v>
      </c>
      <c r="Q69" s="94">
        <f>$I69      +$K69      +$M69      +$O69</f>
        <v>0</v>
      </c>
      <c r="R69" s="48">
        <f>IF(($J69      =0),0,((($L69      -$J69      )/$J69      )*100))</f>
        <v>147.09418837675349</v>
      </c>
      <c r="S69" s="49">
        <f>IF(($K69      =0),0,((($M69      -$K69      )/$K69      )*100))</f>
        <v>0</v>
      </c>
      <c r="T69" s="48">
        <f>IF(($E69      =0),0,(($P69      /$E69      )*100))</f>
        <v>50.093998553868403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19723000</v>
      </c>
      <c r="C70" s="101">
        <f>C69</f>
        <v>-5893000</v>
      </c>
      <c r="D70" s="101"/>
      <c r="E70" s="101">
        <f>$B70      +$C70      +$D70</f>
        <v>13830000</v>
      </c>
      <c r="F70" s="102">
        <f t="shared" ref="F70:O70" si="44">F69</f>
        <v>13830000</v>
      </c>
      <c r="G70" s="103">
        <f t="shared" si="44"/>
        <v>13830000</v>
      </c>
      <c r="H70" s="102">
        <f t="shared" si="44"/>
        <v>0</v>
      </c>
      <c r="I70" s="103">
        <f t="shared" si="44"/>
        <v>0</v>
      </c>
      <c r="J70" s="102">
        <f t="shared" si="44"/>
        <v>1996000</v>
      </c>
      <c r="K70" s="103">
        <f t="shared" si="44"/>
        <v>0</v>
      </c>
      <c r="L70" s="102">
        <f t="shared" si="44"/>
        <v>4932000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6928000</v>
      </c>
      <c r="Q70" s="103">
        <f>$I70      +$K70      +$M70      +$O70</f>
        <v>0</v>
      </c>
      <c r="R70" s="57">
        <f>IF(($J70      =0),0,((($L70      -$J70      )/$J70      )*100))</f>
        <v>147.09418837675349</v>
      </c>
      <c r="S70" s="58">
        <f>IF(($K70      =0),0,((($M70      -$K70      )/$K70      )*100))</f>
        <v>0</v>
      </c>
      <c r="T70" s="57">
        <f>IF($E70   =0,0,($P70   /$E70   )*100)</f>
        <v>50.093998553868403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19723000</v>
      </c>
      <c r="C71" s="104">
        <f>C69</f>
        <v>-5893000</v>
      </c>
      <c r="D71" s="104"/>
      <c r="E71" s="104">
        <f>$B71      +$C71      +$D71</f>
        <v>13830000</v>
      </c>
      <c r="F71" s="105">
        <f t="shared" ref="F71:O71" si="45">F69</f>
        <v>13830000</v>
      </c>
      <c r="G71" s="106">
        <f t="shared" si="45"/>
        <v>13830000</v>
      </c>
      <c r="H71" s="105">
        <f t="shared" si="45"/>
        <v>0</v>
      </c>
      <c r="I71" s="106">
        <f t="shared" si="45"/>
        <v>0</v>
      </c>
      <c r="J71" s="105">
        <f t="shared" si="45"/>
        <v>1996000</v>
      </c>
      <c r="K71" s="106">
        <f t="shared" si="45"/>
        <v>0</v>
      </c>
      <c r="L71" s="105">
        <f t="shared" si="45"/>
        <v>4932000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6928000</v>
      </c>
      <c r="Q71" s="106">
        <f>$I71      +$K71      +$M71      +$O71</f>
        <v>0</v>
      </c>
      <c r="R71" s="61">
        <f>IF(($J71      =0),0,((($L71      -$J71      )/$J71      )*100))</f>
        <v>147.09418837675349</v>
      </c>
      <c r="S71" s="62">
        <f>IF(($K71      =0),0,((($M71      -$K71      )/$K71      )*100))</f>
        <v>0</v>
      </c>
      <c r="T71" s="61">
        <f>IF($E71   =0,0,($P71   /$E71   )*100)</f>
        <v>50.093998553868403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23151000</v>
      </c>
      <c r="C72" s="104">
        <f>SUM(C9:C15,C18:C23,C26:C29,C32,C35:C39,C42:C52,C55:C58,C61:C65,C69)</f>
        <v>-5893000</v>
      </c>
      <c r="D72" s="104"/>
      <c r="E72" s="104">
        <f>$B72      +$C72      +$D72</f>
        <v>17258000</v>
      </c>
      <c r="F72" s="105">
        <f t="shared" ref="F72:O72" si="46">SUM(F9:F15,F18:F23,F26:F29,F32,F35:F39,F42:F52,F55:F58,F61:F65,F69)</f>
        <v>17258000</v>
      </c>
      <c r="G72" s="106">
        <f t="shared" si="46"/>
        <v>17258000</v>
      </c>
      <c r="H72" s="105">
        <f t="shared" si="46"/>
        <v>282000</v>
      </c>
      <c r="I72" s="106">
        <f t="shared" si="46"/>
        <v>0</v>
      </c>
      <c r="J72" s="105">
        <f t="shared" si="46"/>
        <v>2366000</v>
      </c>
      <c r="K72" s="106">
        <f t="shared" si="46"/>
        <v>0</v>
      </c>
      <c r="L72" s="105">
        <f t="shared" si="46"/>
        <v>5331000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7979000</v>
      </c>
      <c r="Q72" s="106">
        <f>$I72      +$K72      +$M72      +$O72</f>
        <v>0</v>
      </c>
      <c r="R72" s="61">
        <f>IF(($J72      =0),0,((($L72      -$J72      )/$J72      )*100))</f>
        <v>125.31699070160609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46.233630779928149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8IEuR71ts4P9u/u/mQfGEQDV6b1hn011Gl3lCUtRXztLCq36xsraodQw5VDHxYaOjQCvNIertCEWf1JkPzavw==" saltValue="jfKiY4rIGYWBe+ACpCzy8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57000</v>
      </c>
      <c r="I10" s="94"/>
      <c r="J10" s="93">
        <v>57000</v>
      </c>
      <c r="K10" s="94"/>
      <c r="L10" s="93">
        <v>237000</v>
      </c>
      <c r="M10" s="94"/>
      <c r="N10" s="93"/>
      <c r="O10" s="94"/>
      <c r="P10" s="93">
        <f t="shared" ref="P10:P16" si="1">$H10      +$J10      +$L10      +$N10</f>
        <v>351000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315.78947368421052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21.272727272727273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57000</v>
      </c>
      <c r="I16" s="97">
        <f t="shared" si="7"/>
        <v>0</v>
      </c>
      <c r="J16" s="96">
        <f t="shared" si="7"/>
        <v>57000</v>
      </c>
      <c r="K16" s="97">
        <f t="shared" si="7"/>
        <v>0</v>
      </c>
      <c r="L16" s="96">
        <f t="shared" si="7"/>
        <v>237000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351000</v>
      </c>
      <c r="Q16" s="97">
        <f t="shared" si="2"/>
        <v>0</v>
      </c>
      <c r="R16" s="52">
        <f t="shared" si="3"/>
        <v>315.78947368421052</v>
      </c>
      <c r="S16" s="53">
        <f t="shared" si="4"/>
        <v>0</v>
      </c>
      <c r="T16" s="52">
        <f>IF((SUM($E9:$E13)+$E15)=0,0,(P16/(SUM($E9:$E13)+$E15)*100))</f>
        <v>21.272727272727273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1385000</v>
      </c>
      <c r="C32" s="92">
        <v>0</v>
      </c>
      <c r="D32" s="92"/>
      <c r="E32" s="92">
        <f>$B32      +$C32      +$D32</f>
        <v>1385000</v>
      </c>
      <c r="F32" s="93">
        <v>1385000</v>
      </c>
      <c r="G32" s="94">
        <v>1385000</v>
      </c>
      <c r="H32" s="93">
        <v>286000</v>
      </c>
      <c r="I32" s="94"/>
      <c r="J32" s="93">
        <v>684000</v>
      </c>
      <c r="K32" s="94"/>
      <c r="L32" s="93"/>
      <c r="M32" s="94"/>
      <c r="N32" s="93"/>
      <c r="O32" s="94"/>
      <c r="P32" s="93">
        <f>$H32      +$J32      +$L32      +$N32</f>
        <v>970000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70.036101083032491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1385000</v>
      </c>
      <c r="C33" s="95">
        <f>C32</f>
        <v>0</v>
      </c>
      <c r="D33" s="95"/>
      <c r="E33" s="95">
        <f>$B33      +$C33      +$D33</f>
        <v>1385000</v>
      </c>
      <c r="F33" s="96">
        <f t="shared" ref="F33:O33" si="17">F32</f>
        <v>1385000</v>
      </c>
      <c r="G33" s="97">
        <f t="shared" si="17"/>
        <v>1385000</v>
      </c>
      <c r="H33" s="96">
        <f t="shared" si="17"/>
        <v>286000</v>
      </c>
      <c r="I33" s="97">
        <f t="shared" si="17"/>
        <v>0</v>
      </c>
      <c r="J33" s="96">
        <f t="shared" si="17"/>
        <v>684000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970000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70.036101083032491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29552000</v>
      </c>
      <c r="C36" s="92">
        <v>0</v>
      </c>
      <c r="D36" s="92"/>
      <c r="E36" s="92">
        <f t="shared" si="18"/>
        <v>29552000</v>
      </c>
      <c r="F36" s="93">
        <v>29552000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29552000</v>
      </c>
      <c r="C40" s="95">
        <f>SUM(C35:C39)</f>
        <v>0</v>
      </c>
      <c r="D40" s="95"/>
      <c r="E40" s="95">
        <f t="shared" si="18"/>
        <v>29552000</v>
      </c>
      <c r="F40" s="96">
        <f t="shared" ref="F40:O40" si="25">SUM(F35:F39)</f>
        <v>29552000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32587000</v>
      </c>
      <c r="C67" s="104">
        <f>SUM(C9:C15,C18:C23,C26:C29,C32,C35:C39,C42:C52,C55:C58,C61:C65)</f>
        <v>0</v>
      </c>
      <c r="D67" s="104"/>
      <c r="E67" s="104">
        <f t="shared" si="35"/>
        <v>32587000</v>
      </c>
      <c r="F67" s="105">
        <f t="shared" ref="F67:O67" si="43">SUM(F9:F15,F18:F23,F26:F29,F32,F35:F39,F42:F52,F55:F58,F61:F65)</f>
        <v>32587000</v>
      </c>
      <c r="G67" s="106">
        <f t="shared" si="43"/>
        <v>3035000</v>
      </c>
      <c r="H67" s="105">
        <f t="shared" si="43"/>
        <v>343000</v>
      </c>
      <c r="I67" s="106">
        <f t="shared" si="43"/>
        <v>0</v>
      </c>
      <c r="J67" s="105">
        <f t="shared" si="43"/>
        <v>741000</v>
      </c>
      <c r="K67" s="106">
        <f t="shared" si="43"/>
        <v>0</v>
      </c>
      <c r="L67" s="105">
        <f t="shared" si="43"/>
        <v>237000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1321000</v>
      </c>
      <c r="Q67" s="106">
        <f t="shared" si="37"/>
        <v>0</v>
      </c>
      <c r="R67" s="61">
        <f t="shared" si="38"/>
        <v>-68.016194331983797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43.525535420098848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57544000</v>
      </c>
      <c r="C69" s="92">
        <v>0</v>
      </c>
      <c r="D69" s="92"/>
      <c r="E69" s="92">
        <f>$B69      +$C69      +$D69</f>
        <v>57544000</v>
      </c>
      <c r="F69" s="93">
        <v>57544000</v>
      </c>
      <c r="G69" s="94">
        <v>57544000</v>
      </c>
      <c r="H69" s="93">
        <v>6853000</v>
      </c>
      <c r="I69" s="94"/>
      <c r="J69" s="93">
        <v>20213000</v>
      </c>
      <c r="K69" s="94"/>
      <c r="L69" s="93">
        <v>8704000</v>
      </c>
      <c r="M69" s="94"/>
      <c r="N69" s="93"/>
      <c r="O69" s="94"/>
      <c r="P69" s="93">
        <f>$H69      +$J69      +$L69      +$N69</f>
        <v>35770000</v>
      </c>
      <c r="Q69" s="94">
        <f>$I69      +$K69      +$M69      +$O69</f>
        <v>0</v>
      </c>
      <c r="R69" s="48">
        <f>IF(($J69      =0),0,((($L69      -$J69      )/$J69      )*100))</f>
        <v>-56.938603868797308</v>
      </c>
      <c r="S69" s="49">
        <f>IF(($K69      =0),0,((($M69      -$K69      )/$K69      )*100))</f>
        <v>0</v>
      </c>
      <c r="T69" s="48">
        <f>IF(($E69      =0),0,(($P69      /$E69      )*100))</f>
        <v>62.161128875295425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57544000</v>
      </c>
      <c r="C70" s="101">
        <f>C69</f>
        <v>0</v>
      </c>
      <c r="D70" s="101"/>
      <c r="E70" s="101">
        <f>$B70      +$C70      +$D70</f>
        <v>57544000</v>
      </c>
      <c r="F70" s="102">
        <f t="shared" ref="F70:O70" si="44">F69</f>
        <v>57544000</v>
      </c>
      <c r="G70" s="103">
        <f t="shared" si="44"/>
        <v>57544000</v>
      </c>
      <c r="H70" s="102">
        <f t="shared" si="44"/>
        <v>6853000</v>
      </c>
      <c r="I70" s="103">
        <f t="shared" si="44"/>
        <v>0</v>
      </c>
      <c r="J70" s="102">
        <f t="shared" si="44"/>
        <v>20213000</v>
      </c>
      <c r="K70" s="103">
        <f t="shared" si="44"/>
        <v>0</v>
      </c>
      <c r="L70" s="102">
        <f t="shared" si="44"/>
        <v>8704000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35770000</v>
      </c>
      <c r="Q70" s="103">
        <f>$I70      +$K70      +$M70      +$O70</f>
        <v>0</v>
      </c>
      <c r="R70" s="57">
        <f>IF(($J70      =0),0,((($L70      -$J70      )/$J70      )*100))</f>
        <v>-56.938603868797308</v>
      </c>
      <c r="S70" s="58">
        <f>IF(($K70      =0),0,((($M70      -$K70      )/$K70      )*100))</f>
        <v>0</v>
      </c>
      <c r="T70" s="57">
        <f>IF($E70   =0,0,($P70   /$E70   )*100)</f>
        <v>62.161128875295425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57544000</v>
      </c>
      <c r="C71" s="104">
        <f>C69</f>
        <v>0</v>
      </c>
      <c r="D71" s="104"/>
      <c r="E71" s="104">
        <f>$B71      +$C71      +$D71</f>
        <v>57544000</v>
      </c>
      <c r="F71" s="105">
        <f t="shared" ref="F71:O71" si="45">F69</f>
        <v>57544000</v>
      </c>
      <c r="G71" s="106">
        <f t="shared" si="45"/>
        <v>57544000</v>
      </c>
      <c r="H71" s="105">
        <f t="shared" si="45"/>
        <v>6853000</v>
      </c>
      <c r="I71" s="106">
        <f t="shared" si="45"/>
        <v>0</v>
      </c>
      <c r="J71" s="105">
        <f t="shared" si="45"/>
        <v>20213000</v>
      </c>
      <c r="K71" s="106">
        <f t="shared" si="45"/>
        <v>0</v>
      </c>
      <c r="L71" s="105">
        <f t="shared" si="45"/>
        <v>8704000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35770000</v>
      </c>
      <c r="Q71" s="106">
        <f>$I71      +$K71      +$M71      +$O71</f>
        <v>0</v>
      </c>
      <c r="R71" s="61">
        <f>IF(($J71      =0),0,((($L71      -$J71      )/$J71      )*100))</f>
        <v>-56.938603868797308</v>
      </c>
      <c r="S71" s="62">
        <f>IF(($K71      =0),0,((($M71      -$K71      )/$K71      )*100))</f>
        <v>0</v>
      </c>
      <c r="T71" s="61">
        <f>IF($E71   =0,0,($P71   /$E71   )*100)</f>
        <v>62.161128875295425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90131000</v>
      </c>
      <c r="C72" s="104">
        <f>SUM(C9:C15,C18:C23,C26:C29,C32,C35:C39,C42:C52,C55:C58,C61:C65,C69)</f>
        <v>0</v>
      </c>
      <c r="D72" s="104"/>
      <c r="E72" s="104">
        <f>$B72      +$C72      +$D72</f>
        <v>90131000</v>
      </c>
      <c r="F72" s="105">
        <f t="shared" ref="F72:O72" si="46">SUM(F9:F15,F18:F23,F26:F29,F32,F35:F39,F42:F52,F55:F58,F61:F65,F69)</f>
        <v>90131000</v>
      </c>
      <c r="G72" s="106">
        <f t="shared" si="46"/>
        <v>60579000</v>
      </c>
      <c r="H72" s="105">
        <f t="shared" si="46"/>
        <v>7196000</v>
      </c>
      <c r="I72" s="106">
        <f t="shared" si="46"/>
        <v>0</v>
      </c>
      <c r="J72" s="105">
        <f t="shared" si="46"/>
        <v>20954000</v>
      </c>
      <c r="K72" s="106">
        <f t="shared" si="46"/>
        <v>0</v>
      </c>
      <c r="L72" s="105">
        <f t="shared" si="46"/>
        <v>8941000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37091000</v>
      </c>
      <c r="Q72" s="106">
        <f>$I72      +$K72      +$M72      +$O72</f>
        <v>0</v>
      </c>
      <c r="R72" s="61">
        <f>IF(($J72      =0),0,((($L72      -$J72      )/$J72      )*100))</f>
        <v>-57.330342655340274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61.227488073424787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h6VZSlkNuUrFgJWbqQ8npHvZuW/jFQsVx3KpKSYvD96CjiwxpCM6D9gspsha0bWUbMakgoyVziFFA/PYPRtCg==" saltValue="RLIdt4ZziHjDp94QNPuCs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680000</v>
      </c>
      <c r="I10" s="94">
        <v>2947775</v>
      </c>
      <c r="J10" s="93">
        <v>306000</v>
      </c>
      <c r="K10" s="94"/>
      <c r="L10" s="93">
        <v>126000</v>
      </c>
      <c r="M10" s="94">
        <v>300719</v>
      </c>
      <c r="N10" s="93"/>
      <c r="O10" s="94"/>
      <c r="P10" s="93">
        <f t="shared" ref="P10:P16" si="1">$H10      +$J10      +$L10      +$N10</f>
        <v>1112000</v>
      </c>
      <c r="Q10" s="94">
        <f t="shared" ref="Q10:Q16" si="2">$I10      +$K10      +$M10      +$O10</f>
        <v>3248494</v>
      </c>
      <c r="R10" s="48">
        <f t="shared" ref="R10:R16" si="3">IF(($J10      =0),0,((($L10      -$J10      )/$J10      )*100))</f>
        <v>-58.82352941176471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41.962264150943398</v>
      </c>
      <c r="U10" s="50">
        <f t="shared" ref="U10:U15" si="6">IF(($E10      =0),0,(($Q10      /$E10      )*100))</f>
        <v>122.58467924528303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680000</v>
      </c>
      <c r="I16" s="97">
        <f t="shared" si="7"/>
        <v>2947775</v>
      </c>
      <c r="J16" s="96">
        <f t="shared" si="7"/>
        <v>306000</v>
      </c>
      <c r="K16" s="97">
        <f t="shared" si="7"/>
        <v>0</v>
      </c>
      <c r="L16" s="96">
        <f t="shared" si="7"/>
        <v>126000</v>
      </c>
      <c r="M16" s="97">
        <f t="shared" si="7"/>
        <v>300719</v>
      </c>
      <c r="N16" s="96">
        <f t="shared" si="7"/>
        <v>0</v>
      </c>
      <c r="O16" s="97">
        <f t="shared" si="7"/>
        <v>0</v>
      </c>
      <c r="P16" s="96">
        <f t="shared" si="1"/>
        <v>1112000</v>
      </c>
      <c r="Q16" s="97">
        <f t="shared" si="2"/>
        <v>3248494</v>
      </c>
      <c r="R16" s="52">
        <f t="shared" si="3"/>
        <v>-58.82352941176471</v>
      </c>
      <c r="S16" s="53">
        <f t="shared" si="4"/>
        <v>0</v>
      </c>
      <c r="T16" s="52">
        <f>IF((SUM($E9:$E13)+$E15)=0,0,(P16/(SUM($E9:$E13)+$E15)*100))</f>
        <v>41.962264150943398</v>
      </c>
      <c r="U16" s="54">
        <f>IF((SUM($E9:$E13)+$E15)=0,0,(Q16/(SUM($E9:$E13)+$E15)*100))</f>
        <v>122.58467924528303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1593000</v>
      </c>
      <c r="C32" s="92">
        <v>0</v>
      </c>
      <c r="D32" s="92"/>
      <c r="E32" s="92">
        <f>$B32      +$C32      +$D32</f>
        <v>1593000</v>
      </c>
      <c r="F32" s="93">
        <v>1593000</v>
      </c>
      <c r="G32" s="94">
        <v>1593000</v>
      </c>
      <c r="H32" s="93">
        <v>260000</v>
      </c>
      <c r="I32" s="94">
        <v>1127422</v>
      </c>
      <c r="J32" s="93">
        <v>853000</v>
      </c>
      <c r="K32" s="94"/>
      <c r="L32" s="93">
        <v>480000</v>
      </c>
      <c r="M32" s="94">
        <v>901349</v>
      </c>
      <c r="N32" s="93"/>
      <c r="O32" s="94"/>
      <c r="P32" s="93">
        <f>$H32      +$J32      +$L32      +$N32</f>
        <v>1593000</v>
      </c>
      <c r="Q32" s="94">
        <f>$I32      +$K32      +$M32      +$O32</f>
        <v>2028771</v>
      </c>
      <c r="R32" s="48">
        <f>IF(($J32      =0),0,((($L32      -$J32      )/$J32      )*100))</f>
        <v>-43.728018757327078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127.35536723163843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1593000</v>
      </c>
      <c r="C33" s="95">
        <f>C32</f>
        <v>0</v>
      </c>
      <c r="D33" s="95"/>
      <c r="E33" s="95">
        <f>$B33      +$C33      +$D33</f>
        <v>1593000</v>
      </c>
      <c r="F33" s="96">
        <f t="shared" ref="F33:O33" si="17">F32</f>
        <v>1593000</v>
      </c>
      <c r="G33" s="97">
        <f t="shared" si="17"/>
        <v>1593000</v>
      </c>
      <c r="H33" s="96">
        <f t="shared" si="17"/>
        <v>260000</v>
      </c>
      <c r="I33" s="97">
        <f t="shared" si="17"/>
        <v>1127422</v>
      </c>
      <c r="J33" s="96">
        <f t="shared" si="17"/>
        <v>853000</v>
      </c>
      <c r="K33" s="97">
        <f t="shared" si="17"/>
        <v>0</v>
      </c>
      <c r="L33" s="96">
        <f t="shared" si="17"/>
        <v>480000</v>
      </c>
      <c r="M33" s="97">
        <f t="shared" si="17"/>
        <v>901349</v>
      </c>
      <c r="N33" s="96">
        <f t="shared" si="17"/>
        <v>0</v>
      </c>
      <c r="O33" s="97">
        <f t="shared" si="17"/>
        <v>0</v>
      </c>
      <c r="P33" s="96">
        <f>$H33      +$J33      +$L33      +$N33</f>
        <v>1593000</v>
      </c>
      <c r="Q33" s="97">
        <f>$I33      +$K33      +$M33      +$O33</f>
        <v>2028771</v>
      </c>
      <c r="R33" s="52">
        <f>IF(($J33      =0),0,((($L33      -$J33      )/$J33      )*100))</f>
        <v>-43.728018757327078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127.35536723163843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8034000</v>
      </c>
      <c r="C35" s="92">
        <v>-1614000</v>
      </c>
      <c r="D35" s="92"/>
      <c r="E35" s="92">
        <f t="shared" ref="E35:E40" si="18">$B35      +$C35      +$D35</f>
        <v>6420000</v>
      </c>
      <c r="F35" s="93">
        <v>6420000</v>
      </c>
      <c r="G35" s="94">
        <v>6420000</v>
      </c>
      <c r="H35" s="93"/>
      <c r="I35" s="94">
        <v>6031711</v>
      </c>
      <c r="J35" s="93"/>
      <c r="K35" s="94"/>
      <c r="L35" s="93">
        <v>4793000</v>
      </c>
      <c r="M35" s="94">
        <v>2678876</v>
      </c>
      <c r="N35" s="93"/>
      <c r="O35" s="94"/>
      <c r="P35" s="93">
        <f t="shared" ref="P35:P40" si="19">$H35      +$J35      +$L35      +$N35</f>
        <v>4793000</v>
      </c>
      <c r="Q35" s="94">
        <f t="shared" ref="Q35:Q40" si="20">$I35      +$K35      +$M35      +$O35</f>
        <v>8710587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74.657320872274141</v>
      </c>
      <c r="U35" s="50">
        <f t="shared" ref="U35:U39" si="24">IF(($E35      =0),0,(($Q35      /$E35      )*100))</f>
        <v>135.67892523364486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19777000</v>
      </c>
      <c r="C36" s="92">
        <v>0</v>
      </c>
      <c r="D36" s="92"/>
      <c r="E36" s="92">
        <f t="shared" si="18"/>
        <v>19777000</v>
      </c>
      <c r="F36" s="93">
        <v>19777000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27811000</v>
      </c>
      <c r="C40" s="95">
        <f>SUM(C35:C39)</f>
        <v>-1614000</v>
      </c>
      <c r="D40" s="95"/>
      <c r="E40" s="95">
        <f t="shared" si="18"/>
        <v>26197000</v>
      </c>
      <c r="F40" s="96">
        <f t="shared" ref="F40:O40" si="25">SUM(F35:F39)</f>
        <v>26197000</v>
      </c>
      <c r="G40" s="97">
        <f t="shared" si="25"/>
        <v>6420000</v>
      </c>
      <c r="H40" s="96">
        <f t="shared" si="25"/>
        <v>0</v>
      </c>
      <c r="I40" s="97">
        <f t="shared" si="25"/>
        <v>6031711</v>
      </c>
      <c r="J40" s="96">
        <f t="shared" si="25"/>
        <v>0</v>
      </c>
      <c r="K40" s="97">
        <f t="shared" si="25"/>
        <v>0</v>
      </c>
      <c r="L40" s="96">
        <f t="shared" si="25"/>
        <v>4793000</v>
      </c>
      <c r="M40" s="97">
        <f t="shared" si="25"/>
        <v>2678876</v>
      </c>
      <c r="N40" s="96">
        <f t="shared" si="25"/>
        <v>0</v>
      </c>
      <c r="O40" s="97">
        <f t="shared" si="25"/>
        <v>0</v>
      </c>
      <c r="P40" s="96">
        <f t="shared" si="19"/>
        <v>4793000</v>
      </c>
      <c r="Q40" s="97">
        <f t="shared" si="20"/>
        <v>8710587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74.657320872274141</v>
      </c>
      <c r="U40" s="54">
        <f>IF((+$E35+$E38) =0,0,(Q40   /(+$E35+$E38) )*100)</f>
        <v>135.67892523364486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32054000</v>
      </c>
      <c r="C67" s="104">
        <f>SUM(C9:C15,C18:C23,C26:C29,C32,C35:C39,C42:C52,C55:C58,C61:C65)</f>
        <v>-1614000</v>
      </c>
      <c r="D67" s="104"/>
      <c r="E67" s="104">
        <f t="shared" si="35"/>
        <v>30440000</v>
      </c>
      <c r="F67" s="105">
        <f t="shared" ref="F67:O67" si="43">SUM(F9:F15,F18:F23,F26:F29,F32,F35:F39,F42:F52,F55:F58,F61:F65)</f>
        <v>30440000</v>
      </c>
      <c r="G67" s="106">
        <f t="shared" si="43"/>
        <v>10663000</v>
      </c>
      <c r="H67" s="105">
        <f t="shared" si="43"/>
        <v>940000</v>
      </c>
      <c r="I67" s="106">
        <f t="shared" si="43"/>
        <v>10106908</v>
      </c>
      <c r="J67" s="105">
        <f t="shared" si="43"/>
        <v>1159000</v>
      </c>
      <c r="K67" s="106">
        <f t="shared" si="43"/>
        <v>0</v>
      </c>
      <c r="L67" s="105">
        <f t="shared" si="43"/>
        <v>5399000</v>
      </c>
      <c r="M67" s="106">
        <f t="shared" si="43"/>
        <v>3880944</v>
      </c>
      <c r="N67" s="105">
        <f t="shared" si="43"/>
        <v>0</v>
      </c>
      <c r="O67" s="106">
        <f t="shared" si="43"/>
        <v>0</v>
      </c>
      <c r="P67" s="105">
        <f t="shared" si="36"/>
        <v>7498000</v>
      </c>
      <c r="Q67" s="106">
        <f t="shared" si="37"/>
        <v>13987852</v>
      </c>
      <c r="R67" s="61">
        <f t="shared" si="38"/>
        <v>365.832614322692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70.317921785613805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131.1812060395761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36146000</v>
      </c>
      <c r="C69" s="92">
        <v>4000000</v>
      </c>
      <c r="D69" s="92"/>
      <c r="E69" s="92">
        <f>$B69      +$C69      +$D69</f>
        <v>40146000</v>
      </c>
      <c r="F69" s="93">
        <v>40146000</v>
      </c>
      <c r="G69" s="94">
        <v>40146000</v>
      </c>
      <c r="H69" s="93">
        <v>14849000</v>
      </c>
      <c r="I69" s="94">
        <v>55432174</v>
      </c>
      <c r="J69" s="93">
        <v>9363000</v>
      </c>
      <c r="K69" s="94"/>
      <c r="L69" s="93">
        <v>6134000</v>
      </c>
      <c r="M69" s="94">
        <v>-1228002</v>
      </c>
      <c r="N69" s="93"/>
      <c r="O69" s="94"/>
      <c r="P69" s="93">
        <f>$H69      +$J69      +$L69      +$N69</f>
        <v>30346000</v>
      </c>
      <c r="Q69" s="94">
        <f>$I69      +$K69      +$M69      +$O69</f>
        <v>54204172</v>
      </c>
      <c r="R69" s="48">
        <f>IF(($J69      =0),0,((($L69      -$J69      )/$J69      )*100))</f>
        <v>-34.486809783189152</v>
      </c>
      <c r="S69" s="49">
        <f>IF(($K69      =0),0,((($M69      -$K69      )/$K69      )*100))</f>
        <v>0</v>
      </c>
      <c r="T69" s="48">
        <f>IF(($E69      =0),0,(($P69      /$E69      )*100))</f>
        <v>75.589099785781897</v>
      </c>
      <c r="U69" s="50">
        <f>IF(($E69      =0),0,(($Q69      /$E69      )*100))</f>
        <v>135.01761570268519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36146000</v>
      </c>
      <c r="C70" s="101">
        <f>C69</f>
        <v>4000000</v>
      </c>
      <c r="D70" s="101"/>
      <c r="E70" s="101">
        <f>$B70      +$C70      +$D70</f>
        <v>40146000</v>
      </c>
      <c r="F70" s="102">
        <f t="shared" ref="F70:O70" si="44">F69</f>
        <v>40146000</v>
      </c>
      <c r="G70" s="103">
        <f t="shared" si="44"/>
        <v>40146000</v>
      </c>
      <c r="H70" s="102">
        <f t="shared" si="44"/>
        <v>14849000</v>
      </c>
      <c r="I70" s="103">
        <f t="shared" si="44"/>
        <v>55432174</v>
      </c>
      <c r="J70" s="102">
        <f t="shared" si="44"/>
        <v>9363000</v>
      </c>
      <c r="K70" s="103">
        <f t="shared" si="44"/>
        <v>0</v>
      </c>
      <c r="L70" s="102">
        <f t="shared" si="44"/>
        <v>6134000</v>
      </c>
      <c r="M70" s="103">
        <f t="shared" si="44"/>
        <v>-1228002</v>
      </c>
      <c r="N70" s="102">
        <f t="shared" si="44"/>
        <v>0</v>
      </c>
      <c r="O70" s="103">
        <f t="shared" si="44"/>
        <v>0</v>
      </c>
      <c r="P70" s="102">
        <f>$H70      +$J70      +$L70      +$N70</f>
        <v>30346000</v>
      </c>
      <c r="Q70" s="103">
        <f>$I70      +$K70      +$M70      +$O70</f>
        <v>54204172</v>
      </c>
      <c r="R70" s="57">
        <f>IF(($J70      =0),0,((($L70      -$J70      )/$J70      )*100))</f>
        <v>-34.486809783189152</v>
      </c>
      <c r="S70" s="58">
        <f>IF(($K70      =0),0,((($M70      -$K70      )/$K70      )*100))</f>
        <v>0</v>
      </c>
      <c r="T70" s="57">
        <f>IF($E70   =0,0,($P70   /$E70   )*100)</f>
        <v>75.589099785781897</v>
      </c>
      <c r="U70" s="59">
        <f>IF($E70   =0,0,($Q70   /$E70 )*100)</f>
        <v>135.01761570268519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36146000</v>
      </c>
      <c r="C71" s="104">
        <f>C69</f>
        <v>4000000</v>
      </c>
      <c r="D71" s="104"/>
      <c r="E71" s="104">
        <f>$B71      +$C71      +$D71</f>
        <v>40146000</v>
      </c>
      <c r="F71" s="105">
        <f t="shared" ref="F71:O71" si="45">F69</f>
        <v>40146000</v>
      </c>
      <c r="G71" s="106">
        <f t="shared" si="45"/>
        <v>40146000</v>
      </c>
      <c r="H71" s="105">
        <f t="shared" si="45"/>
        <v>14849000</v>
      </c>
      <c r="I71" s="106">
        <f t="shared" si="45"/>
        <v>55432174</v>
      </c>
      <c r="J71" s="105">
        <f t="shared" si="45"/>
        <v>9363000</v>
      </c>
      <c r="K71" s="106">
        <f t="shared" si="45"/>
        <v>0</v>
      </c>
      <c r="L71" s="105">
        <f t="shared" si="45"/>
        <v>6134000</v>
      </c>
      <c r="M71" s="106">
        <f t="shared" si="45"/>
        <v>-1228002</v>
      </c>
      <c r="N71" s="105">
        <f t="shared" si="45"/>
        <v>0</v>
      </c>
      <c r="O71" s="106">
        <f t="shared" si="45"/>
        <v>0</v>
      </c>
      <c r="P71" s="105">
        <f>$H71      +$J71      +$L71      +$N71</f>
        <v>30346000</v>
      </c>
      <c r="Q71" s="106">
        <f>$I71      +$K71      +$M71      +$O71</f>
        <v>54204172</v>
      </c>
      <c r="R71" s="61">
        <f>IF(($J71      =0),0,((($L71      -$J71      )/$J71      )*100))</f>
        <v>-34.486809783189152</v>
      </c>
      <c r="S71" s="62">
        <f>IF(($K71      =0),0,((($M71      -$K71      )/$K71      )*100))</f>
        <v>0</v>
      </c>
      <c r="T71" s="61">
        <f>IF($E71   =0,0,($P71   /$E71   )*100)</f>
        <v>75.589099785781897</v>
      </c>
      <c r="U71" s="65">
        <f>IF($E71   =0,0,($Q71   /$E71   )*100)</f>
        <v>135.01761570268519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68200000</v>
      </c>
      <c r="C72" s="104">
        <f>SUM(C9:C15,C18:C23,C26:C29,C32,C35:C39,C42:C52,C55:C58,C61:C65,C69)</f>
        <v>2386000</v>
      </c>
      <c r="D72" s="104"/>
      <c r="E72" s="104">
        <f>$B72      +$C72      +$D72</f>
        <v>70586000</v>
      </c>
      <c r="F72" s="105">
        <f t="shared" ref="F72:O72" si="46">SUM(F9:F15,F18:F23,F26:F29,F32,F35:F39,F42:F52,F55:F58,F61:F65,F69)</f>
        <v>70586000</v>
      </c>
      <c r="G72" s="106">
        <f t="shared" si="46"/>
        <v>50809000</v>
      </c>
      <c r="H72" s="105">
        <f t="shared" si="46"/>
        <v>15789000</v>
      </c>
      <c r="I72" s="106">
        <f t="shared" si="46"/>
        <v>65539082</v>
      </c>
      <c r="J72" s="105">
        <f t="shared" si="46"/>
        <v>10522000</v>
      </c>
      <c r="K72" s="106">
        <f t="shared" si="46"/>
        <v>0</v>
      </c>
      <c r="L72" s="105">
        <f t="shared" si="46"/>
        <v>11533000</v>
      </c>
      <c r="M72" s="106">
        <f t="shared" si="46"/>
        <v>2652942</v>
      </c>
      <c r="N72" s="105">
        <f t="shared" si="46"/>
        <v>0</v>
      </c>
      <c r="O72" s="106">
        <f t="shared" si="46"/>
        <v>0</v>
      </c>
      <c r="P72" s="105">
        <f>$H72      +$J72      +$L72      +$N72</f>
        <v>37844000</v>
      </c>
      <c r="Q72" s="106">
        <f>$I72      +$K72      +$M72      +$O72</f>
        <v>68192024</v>
      </c>
      <c r="R72" s="61">
        <f>IF(($J72      =0),0,((($L72      -$J72      )/$J72      )*100))</f>
        <v>9.6084394601786727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74.482867208565409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134.21248991320437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2lPnkudPXJiA1duWTzj+CQLehG3hvdu3rECi0PwILqXgwGUcPRMRoTsDA1Bq1SxMavZdONYpNOf7+e9x9Me9A==" saltValue="RxqBm7tGbFev1H8Kygbhf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576000</v>
      </c>
      <c r="I10" s="94"/>
      <c r="J10" s="93">
        <v>172000</v>
      </c>
      <c r="K10" s="94">
        <v>671634</v>
      </c>
      <c r="L10" s="93">
        <v>435000</v>
      </c>
      <c r="M10" s="94">
        <v>419359</v>
      </c>
      <c r="N10" s="93"/>
      <c r="O10" s="94"/>
      <c r="P10" s="93">
        <f t="shared" ref="P10:P16" si="1">$H10      +$J10      +$L10      +$N10</f>
        <v>1183000</v>
      </c>
      <c r="Q10" s="94">
        <f t="shared" ref="Q10:Q16" si="2">$I10      +$K10      +$M10      +$O10</f>
        <v>1090993</v>
      </c>
      <c r="R10" s="48">
        <f t="shared" ref="R10:R16" si="3">IF(($J10      =0),0,((($L10      -$J10      )/$J10      )*100))</f>
        <v>152.90697674418604</v>
      </c>
      <c r="S10" s="49">
        <f t="shared" ref="S10:S16" si="4">IF(($K10      =0),0,((($M10      -$K10      )/$K10      )*100))</f>
        <v>-37.561380156454263</v>
      </c>
      <c r="T10" s="48">
        <f t="shared" ref="T10:T15" si="5">IF(($E10      =0),0,(($P10      /$E10      )*100))</f>
        <v>71.696969696969688</v>
      </c>
      <c r="U10" s="50">
        <f t="shared" ref="U10:U15" si="6">IF(($E10      =0),0,(($Q10      /$E10      )*100))</f>
        <v>66.12078787878788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500000</v>
      </c>
      <c r="C14" s="92">
        <v>0</v>
      </c>
      <c r="D14" s="92"/>
      <c r="E14" s="92">
        <f t="shared" si="0"/>
        <v>500000</v>
      </c>
      <c r="F14" s="93">
        <v>500000</v>
      </c>
      <c r="G14" s="94">
        <v>42000</v>
      </c>
      <c r="H14" s="93">
        <v>42000</v>
      </c>
      <c r="I14" s="94"/>
      <c r="J14" s="93"/>
      <c r="K14" s="94"/>
      <c r="L14" s="93"/>
      <c r="M14" s="94"/>
      <c r="N14" s="93"/>
      <c r="O14" s="94"/>
      <c r="P14" s="93">
        <f t="shared" si="1"/>
        <v>42000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8.4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2150000</v>
      </c>
      <c r="C16" s="95">
        <f>SUM(C9:C15)</f>
        <v>0</v>
      </c>
      <c r="D16" s="95"/>
      <c r="E16" s="95">
        <f t="shared" si="0"/>
        <v>2150000</v>
      </c>
      <c r="F16" s="96">
        <f t="shared" ref="F16:O16" si="7">SUM(F9:F15)</f>
        <v>2150000</v>
      </c>
      <c r="G16" s="97">
        <f t="shared" si="7"/>
        <v>1692000</v>
      </c>
      <c r="H16" s="96">
        <f t="shared" si="7"/>
        <v>618000</v>
      </c>
      <c r="I16" s="97">
        <f t="shared" si="7"/>
        <v>0</v>
      </c>
      <c r="J16" s="96">
        <f t="shared" si="7"/>
        <v>172000</v>
      </c>
      <c r="K16" s="97">
        <f t="shared" si="7"/>
        <v>671634</v>
      </c>
      <c r="L16" s="96">
        <f t="shared" si="7"/>
        <v>435000</v>
      </c>
      <c r="M16" s="97">
        <f t="shared" si="7"/>
        <v>419359</v>
      </c>
      <c r="N16" s="96">
        <f t="shared" si="7"/>
        <v>0</v>
      </c>
      <c r="O16" s="97">
        <f t="shared" si="7"/>
        <v>0</v>
      </c>
      <c r="P16" s="96">
        <f t="shared" si="1"/>
        <v>1225000</v>
      </c>
      <c r="Q16" s="97">
        <f t="shared" si="2"/>
        <v>1090993</v>
      </c>
      <c r="R16" s="52">
        <f t="shared" si="3"/>
        <v>152.90697674418604</v>
      </c>
      <c r="S16" s="53">
        <f t="shared" si="4"/>
        <v>-37.561380156454263</v>
      </c>
      <c r="T16" s="52">
        <f>IF((SUM($E9:$E13)+$E15)=0,0,(P16/(SUM($E9:$E13)+$E15)*100))</f>
        <v>74.242424242424249</v>
      </c>
      <c r="U16" s="54">
        <f>IF((SUM($E9:$E13)+$E15)=0,0,(Q16/(SUM($E9:$E13)+$E15)*100))</f>
        <v>66.12078787878788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1716000</v>
      </c>
      <c r="C32" s="92">
        <v>0</v>
      </c>
      <c r="D32" s="92"/>
      <c r="E32" s="92">
        <f>$B32      +$C32      +$D32</f>
        <v>1716000</v>
      </c>
      <c r="F32" s="93">
        <v>1716000</v>
      </c>
      <c r="G32" s="94">
        <v>1716000</v>
      </c>
      <c r="H32" s="93">
        <v>205000</v>
      </c>
      <c r="I32" s="94"/>
      <c r="J32" s="93">
        <v>996000</v>
      </c>
      <c r="K32" s="94">
        <v>1420825</v>
      </c>
      <c r="L32" s="93">
        <v>515000</v>
      </c>
      <c r="M32" s="94">
        <v>1068182</v>
      </c>
      <c r="N32" s="93"/>
      <c r="O32" s="94"/>
      <c r="P32" s="93">
        <f>$H32      +$J32      +$L32      +$N32</f>
        <v>1716000</v>
      </c>
      <c r="Q32" s="94">
        <f>$I32      +$K32      +$M32      +$O32</f>
        <v>2489007</v>
      </c>
      <c r="R32" s="48">
        <f>IF(($J32      =0),0,((($L32      -$J32      )/$J32      )*100))</f>
        <v>-48.293172690763051</v>
      </c>
      <c r="S32" s="49">
        <f>IF(($K32      =0),0,((($M32      -$K32      )/$K32      )*100))</f>
        <v>-24.819594249819644</v>
      </c>
      <c r="T32" s="48">
        <f>IF(($E32      =0),0,(($P32      /$E32      )*100))</f>
        <v>100</v>
      </c>
      <c r="U32" s="50">
        <f>IF(($E32      =0),0,(($Q32      /$E32      )*100))</f>
        <v>145.04702797202796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1716000</v>
      </c>
      <c r="C33" s="95">
        <f>C32</f>
        <v>0</v>
      </c>
      <c r="D33" s="95"/>
      <c r="E33" s="95">
        <f>$B33      +$C33      +$D33</f>
        <v>1716000</v>
      </c>
      <c r="F33" s="96">
        <f t="shared" ref="F33:O33" si="17">F32</f>
        <v>1716000</v>
      </c>
      <c r="G33" s="97">
        <f t="shared" si="17"/>
        <v>1716000</v>
      </c>
      <c r="H33" s="96">
        <f t="shared" si="17"/>
        <v>205000</v>
      </c>
      <c r="I33" s="97">
        <f t="shared" si="17"/>
        <v>0</v>
      </c>
      <c r="J33" s="96">
        <f t="shared" si="17"/>
        <v>996000</v>
      </c>
      <c r="K33" s="97">
        <f t="shared" si="17"/>
        <v>1420825</v>
      </c>
      <c r="L33" s="96">
        <f t="shared" si="17"/>
        <v>515000</v>
      </c>
      <c r="M33" s="97">
        <f t="shared" si="17"/>
        <v>1068182</v>
      </c>
      <c r="N33" s="96">
        <f t="shared" si="17"/>
        <v>0</v>
      </c>
      <c r="O33" s="97">
        <f t="shared" si="17"/>
        <v>0</v>
      </c>
      <c r="P33" s="96">
        <f>$H33      +$J33      +$L33      +$N33</f>
        <v>1716000</v>
      </c>
      <c r="Q33" s="97">
        <f>$I33      +$K33      +$M33      +$O33</f>
        <v>2489007</v>
      </c>
      <c r="R33" s="52">
        <f>IF(($J33      =0),0,((($L33      -$J33      )/$J33      )*100))</f>
        <v>-48.293172690763051</v>
      </c>
      <c r="S33" s="53">
        <f>IF(($K33      =0),0,((($M33      -$K33      )/$K33      )*100))</f>
        <v>-24.819594249819644</v>
      </c>
      <c r="T33" s="52">
        <f>IF($E33   =0,0,($P33   /$E33   )*100)</f>
        <v>100</v>
      </c>
      <c r="U33" s="54">
        <f>IF($E33   =0,0,($Q33   /$E33   )*100)</f>
        <v>145.04702797202796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16067000</v>
      </c>
      <c r="C35" s="92">
        <v>0</v>
      </c>
      <c r="D35" s="92"/>
      <c r="E35" s="92">
        <f t="shared" ref="E35:E40" si="18">$B35      +$C35      +$D35</f>
        <v>16067000</v>
      </c>
      <c r="F35" s="93">
        <v>16067000</v>
      </c>
      <c r="G35" s="94">
        <v>16067000</v>
      </c>
      <c r="H35" s="93">
        <v>4484000</v>
      </c>
      <c r="I35" s="94"/>
      <c r="J35" s="93">
        <v>4819000</v>
      </c>
      <c r="K35" s="94">
        <v>10507044</v>
      </c>
      <c r="L35" s="93">
        <v>359000</v>
      </c>
      <c r="M35" s="94">
        <v>2460199</v>
      </c>
      <c r="N35" s="93"/>
      <c r="O35" s="94"/>
      <c r="P35" s="93">
        <f t="shared" ref="P35:P40" si="19">$H35      +$J35      +$L35      +$N35</f>
        <v>9662000</v>
      </c>
      <c r="Q35" s="94">
        <f t="shared" ref="Q35:Q40" si="20">$I35      +$K35      +$M35      +$O35</f>
        <v>12967243</v>
      </c>
      <c r="R35" s="48">
        <f t="shared" ref="R35:R40" si="21">IF(($J35      =0),0,((($L35      -$J35      )/$J35      )*100))</f>
        <v>-92.550321643494499</v>
      </c>
      <c r="S35" s="49">
        <f t="shared" ref="S35:S40" si="22">IF(($K35      =0),0,((($M35      -$K35      )/$K35      )*100))</f>
        <v>-76.58524129146123</v>
      </c>
      <c r="T35" s="48">
        <f t="shared" ref="T35:T39" si="23">IF(($E35      =0),0,(($P35      /$E35      )*100))</f>
        <v>60.135681832327123</v>
      </c>
      <c r="U35" s="50">
        <f t="shared" ref="U35:U39" si="24">IF(($E35      =0),0,(($Q35      /$E35      )*100))</f>
        <v>80.707306902346417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15981000</v>
      </c>
      <c r="C36" s="92">
        <v>0</v>
      </c>
      <c r="D36" s="92"/>
      <c r="E36" s="92">
        <f t="shared" si="18"/>
        <v>15981000</v>
      </c>
      <c r="F36" s="93">
        <v>15981000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32048000</v>
      </c>
      <c r="C40" s="95">
        <f>SUM(C35:C39)</f>
        <v>0</v>
      </c>
      <c r="D40" s="95"/>
      <c r="E40" s="95">
        <f t="shared" si="18"/>
        <v>32048000</v>
      </c>
      <c r="F40" s="96">
        <f t="shared" ref="F40:O40" si="25">SUM(F35:F39)</f>
        <v>32048000</v>
      </c>
      <c r="G40" s="97">
        <f t="shared" si="25"/>
        <v>16067000</v>
      </c>
      <c r="H40" s="96">
        <f t="shared" si="25"/>
        <v>4484000</v>
      </c>
      <c r="I40" s="97">
        <f t="shared" si="25"/>
        <v>0</v>
      </c>
      <c r="J40" s="96">
        <f t="shared" si="25"/>
        <v>4819000</v>
      </c>
      <c r="K40" s="97">
        <f t="shared" si="25"/>
        <v>10507044</v>
      </c>
      <c r="L40" s="96">
        <f t="shared" si="25"/>
        <v>359000</v>
      </c>
      <c r="M40" s="97">
        <f t="shared" si="25"/>
        <v>2460199</v>
      </c>
      <c r="N40" s="96">
        <f t="shared" si="25"/>
        <v>0</v>
      </c>
      <c r="O40" s="97">
        <f t="shared" si="25"/>
        <v>0</v>
      </c>
      <c r="P40" s="96">
        <f t="shared" si="19"/>
        <v>9662000</v>
      </c>
      <c r="Q40" s="97">
        <f t="shared" si="20"/>
        <v>12967243</v>
      </c>
      <c r="R40" s="52">
        <f t="shared" si="21"/>
        <v>-92.550321643494499</v>
      </c>
      <c r="S40" s="53">
        <f t="shared" si="22"/>
        <v>-76.58524129146123</v>
      </c>
      <c r="T40" s="52">
        <f>IF((+$E35+$E38) =0,0,(P40   /(+$E35+$E38) )*100)</f>
        <v>60.135681832327123</v>
      </c>
      <c r="U40" s="54">
        <f>IF((+$E35+$E38) =0,0,(Q40   /(+$E35+$E38) )*100)</f>
        <v>80.707306902346417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35914000</v>
      </c>
      <c r="C67" s="104">
        <f>SUM(C9:C15,C18:C23,C26:C29,C32,C35:C39,C42:C52,C55:C58,C61:C65)</f>
        <v>0</v>
      </c>
      <c r="D67" s="104"/>
      <c r="E67" s="104">
        <f t="shared" si="35"/>
        <v>35914000</v>
      </c>
      <c r="F67" s="105">
        <f t="shared" ref="F67:O67" si="43">SUM(F9:F15,F18:F23,F26:F29,F32,F35:F39,F42:F52,F55:F58,F61:F65)</f>
        <v>35914000</v>
      </c>
      <c r="G67" s="106">
        <f t="shared" si="43"/>
        <v>19475000</v>
      </c>
      <c r="H67" s="105">
        <f t="shared" si="43"/>
        <v>5307000</v>
      </c>
      <c r="I67" s="106">
        <f t="shared" si="43"/>
        <v>0</v>
      </c>
      <c r="J67" s="105">
        <f t="shared" si="43"/>
        <v>5987000</v>
      </c>
      <c r="K67" s="106">
        <f t="shared" si="43"/>
        <v>12599503</v>
      </c>
      <c r="L67" s="105">
        <f t="shared" si="43"/>
        <v>1309000</v>
      </c>
      <c r="M67" s="106">
        <f t="shared" si="43"/>
        <v>3947740</v>
      </c>
      <c r="N67" s="105">
        <f t="shared" si="43"/>
        <v>0</v>
      </c>
      <c r="O67" s="106">
        <f t="shared" si="43"/>
        <v>0</v>
      </c>
      <c r="P67" s="105">
        <f t="shared" si="36"/>
        <v>12603000</v>
      </c>
      <c r="Q67" s="106">
        <f t="shared" si="37"/>
        <v>16547243</v>
      </c>
      <c r="R67" s="61">
        <f t="shared" si="38"/>
        <v>-78.135961249373636</v>
      </c>
      <c r="S67" s="62">
        <f t="shared" si="39"/>
        <v>-68.667494265448397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64.853599547162048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85.150223846035104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73270000</v>
      </c>
      <c r="C69" s="92">
        <v>0</v>
      </c>
      <c r="D69" s="92"/>
      <c r="E69" s="92">
        <f>$B69      +$C69      +$D69</f>
        <v>73270000</v>
      </c>
      <c r="F69" s="93">
        <v>73270000</v>
      </c>
      <c r="G69" s="94">
        <v>73270000</v>
      </c>
      <c r="H69" s="93">
        <v>17367000</v>
      </c>
      <c r="I69" s="94">
        <v>5025744</v>
      </c>
      <c r="J69" s="93">
        <v>20523000</v>
      </c>
      <c r="K69" s="94">
        <v>36663994</v>
      </c>
      <c r="L69" s="93">
        <v>5507000</v>
      </c>
      <c r="M69" s="94">
        <v>6823492</v>
      </c>
      <c r="N69" s="93"/>
      <c r="O69" s="94"/>
      <c r="P69" s="93">
        <f>$H69      +$J69      +$L69      +$N69</f>
        <v>43397000</v>
      </c>
      <c r="Q69" s="94">
        <f>$I69      +$K69      +$M69      +$O69</f>
        <v>48513230</v>
      </c>
      <c r="R69" s="48">
        <f>IF(($J69      =0),0,((($L69      -$J69      )/$J69      )*100))</f>
        <v>-73.166691029576569</v>
      </c>
      <c r="S69" s="49">
        <f>IF(($K69      =0),0,((($M69      -$K69      )/$K69      )*100))</f>
        <v>-81.389119799659582</v>
      </c>
      <c r="T69" s="48">
        <f>IF(($E69      =0),0,(($P69      /$E69      )*100))</f>
        <v>59.228879486829534</v>
      </c>
      <c r="U69" s="50">
        <f>IF(($E69      =0),0,(($Q69      /$E69      )*100))</f>
        <v>66.211587279923563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73270000</v>
      </c>
      <c r="C70" s="101">
        <f>C69</f>
        <v>0</v>
      </c>
      <c r="D70" s="101"/>
      <c r="E70" s="101">
        <f>$B70      +$C70      +$D70</f>
        <v>73270000</v>
      </c>
      <c r="F70" s="102">
        <f t="shared" ref="F70:O70" si="44">F69</f>
        <v>73270000</v>
      </c>
      <c r="G70" s="103">
        <f t="shared" si="44"/>
        <v>73270000</v>
      </c>
      <c r="H70" s="102">
        <f t="shared" si="44"/>
        <v>17367000</v>
      </c>
      <c r="I70" s="103">
        <f t="shared" si="44"/>
        <v>5025744</v>
      </c>
      <c r="J70" s="102">
        <f t="shared" si="44"/>
        <v>20523000</v>
      </c>
      <c r="K70" s="103">
        <f t="shared" si="44"/>
        <v>36663994</v>
      </c>
      <c r="L70" s="102">
        <f t="shared" si="44"/>
        <v>5507000</v>
      </c>
      <c r="M70" s="103">
        <f t="shared" si="44"/>
        <v>6823492</v>
      </c>
      <c r="N70" s="102">
        <f t="shared" si="44"/>
        <v>0</v>
      </c>
      <c r="O70" s="103">
        <f t="shared" si="44"/>
        <v>0</v>
      </c>
      <c r="P70" s="102">
        <f>$H70      +$J70      +$L70      +$N70</f>
        <v>43397000</v>
      </c>
      <c r="Q70" s="103">
        <f>$I70      +$K70      +$M70      +$O70</f>
        <v>48513230</v>
      </c>
      <c r="R70" s="57">
        <f>IF(($J70      =0),0,((($L70      -$J70      )/$J70      )*100))</f>
        <v>-73.166691029576569</v>
      </c>
      <c r="S70" s="58">
        <f>IF(($K70      =0),0,((($M70      -$K70      )/$K70      )*100))</f>
        <v>-81.389119799659582</v>
      </c>
      <c r="T70" s="57">
        <f>IF($E70   =0,0,($P70   /$E70   )*100)</f>
        <v>59.228879486829534</v>
      </c>
      <c r="U70" s="59">
        <f>IF($E70   =0,0,($Q70   /$E70 )*100)</f>
        <v>66.211587279923563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73270000</v>
      </c>
      <c r="C71" s="104">
        <f>C69</f>
        <v>0</v>
      </c>
      <c r="D71" s="104"/>
      <c r="E71" s="104">
        <f>$B71      +$C71      +$D71</f>
        <v>73270000</v>
      </c>
      <c r="F71" s="105">
        <f t="shared" ref="F71:O71" si="45">F69</f>
        <v>73270000</v>
      </c>
      <c r="G71" s="106">
        <f t="shared" si="45"/>
        <v>73270000</v>
      </c>
      <c r="H71" s="105">
        <f t="shared" si="45"/>
        <v>17367000</v>
      </c>
      <c r="I71" s="106">
        <f t="shared" si="45"/>
        <v>5025744</v>
      </c>
      <c r="J71" s="105">
        <f t="shared" si="45"/>
        <v>20523000</v>
      </c>
      <c r="K71" s="106">
        <f t="shared" si="45"/>
        <v>36663994</v>
      </c>
      <c r="L71" s="105">
        <f t="shared" si="45"/>
        <v>5507000</v>
      </c>
      <c r="M71" s="106">
        <f t="shared" si="45"/>
        <v>6823492</v>
      </c>
      <c r="N71" s="105">
        <f t="shared" si="45"/>
        <v>0</v>
      </c>
      <c r="O71" s="106">
        <f t="shared" si="45"/>
        <v>0</v>
      </c>
      <c r="P71" s="105">
        <f>$H71      +$J71      +$L71      +$N71</f>
        <v>43397000</v>
      </c>
      <c r="Q71" s="106">
        <f>$I71      +$K71      +$M71      +$O71</f>
        <v>48513230</v>
      </c>
      <c r="R71" s="61">
        <f>IF(($J71      =0),0,((($L71      -$J71      )/$J71      )*100))</f>
        <v>-73.166691029576569</v>
      </c>
      <c r="S71" s="62">
        <f>IF(($K71      =0),0,((($M71      -$K71      )/$K71      )*100))</f>
        <v>-81.389119799659582</v>
      </c>
      <c r="T71" s="61">
        <f>IF($E71   =0,0,($P71   /$E71   )*100)</f>
        <v>59.228879486829534</v>
      </c>
      <c r="U71" s="65">
        <f>IF($E71   =0,0,($Q71   /$E71   )*100)</f>
        <v>66.211587279923563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109184000</v>
      </c>
      <c r="C72" s="104">
        <f>SUM(C9:C15,C18:C23,C26:C29,C32,C35:C39,C42:C52,C55:C58,C61:C65,C69)</f>
        <v>0</v>
      </c>
      <c r="D72" s="104"/>
      <c r="E72" s="104">
        <f>$B72      +$C72      +$D72</f>
        <v>109184000</v>
      </c>
      <c r="F72" s="105">
        <f t="shared" ref="F72:O72" si="46">SUM(F9:F15,F18:F23,F26:F29,F32,F35:F39,F42:F52,F55:F58,F61:F65,F69)</f>
        <v>109184000</v>
      </c>
      <c r="G72" s="106">
        <f t="shared" si="46"/>
        <v>92745000</v>
      </c>
      <c r="H72" s="105">
        <f t="shared" si="46"/>
        <v>22674000</v>
      </c>
      <c r="I72" s="106">
        <f t="shared" si="46"/>
        <v>5025744</v>
      </c>
      <c r="J72" s="105">
        <f t="shared" si="46"/>
        <v>26510000</v>
      </c>
      <c r="K72" s="106">
        <f t="shared" si="46"/>
        <v>49263497</v>
      </c>
      <c r="L72" s="105">
        <f t="shared" si="46"/>
        <v>6816000</v>
      </c>
      <c r="M72" s="106">
        <f t="shared" si="46"/>
        <v>10771232</v>
      </c>
      <c r="N72" s="105">
        <f t="shared" si="46"/>
        <v>0</v>
      </c>
      <c r="O72" s="106">
        <f t="shared" si="46"/>
        <v>0</v>
      </c>
      <c r="P72" s="105">
        <f>$H72      +$J72      +$L72      +$N72</f>
        <v>56000000</v>
      </c>
      <c r="Q72" s="106">
        <f>$I72      +$K72      +$M72      +$O72</f>
        <v>65060473</v>
      </c>
      <c r="R72" s="61">
        <f>IF(($J72      =0),0,((($L72      -$J72      )/$J72      )*100))</f>
        <v>-74.288947566955869</v>
      </c>
      <c r="S72" s="62">
        <f>IF(($K72      =0),0,((($M72      -$K72      )/$K72      )*100))</f>
        <v>-78.135470163638615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60.407969537123932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70.181626268837036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fCTV+JTxPCwqxzG5WsIaT8o2AFeXWbfhchVIcEw9C0WMKXw1zLpQujKqjRLxWUwvFP8WKlDuhEtQNH8ar9qkg==" saltValue="jLLgAtCBBjTgf9QZm/dCQ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2300000</v>
      </c>
      <c r="C10" s="92">
        <v>0</v>
      </c>
      <c r="D10" s="92"/>
      <c r="E10" s="92">
        <f t="shared" ref="E10:E16" si="0">$B10      +$C10      +$D10</f>
        <v>2300000</v>
      </c>
      <c r="F10" s="93">
        <v>2300000</v>
      </c>
      <c r="G10" s="94">
        <v>2300000</v>
      </c>
      <c r="H10" s="93">
        <v>1806000</v>
      </c>
      <c r="I10" s="94">
        <v>4205824</v>
      </c>
      <c r="J10" s="93">
        <v>303000</v>
      </c>
      <c r="K10" s="94">
        <v>302460</v>
      </c>
      <c r="L10" s="93">
        <v>112000</v>
      </c>
      <c r="M10" s="94">
        <v>111523</v>
      </c>
      <c r="N10" s="93"/>
      <c r="O10" s="94"/>
      <c r="P10" s="93">
        <f t="shared" ref="P10:P16" si="1">$H10      +$J10      +$L10      +$N10</f>
        <v>2221000</v>
      </c>
      <c r="Q10" s="94">
        <f t="shared" ref="Q10:Q16" si="2">$I10      +$K10      +$M10      +$O10</f>
        <v>4619807</v>
      </c>
      <c r="R10" s="48">
        <f t="shared" ref="R10:R16" si="3">IF(($J10      =0),0,((($L10      -$J10      )/$J10      )*100))</f>
        <v>-63.036303630363037</v>
      </c>
      <c r="S10" s="49">
        <f t="shared" ref="S10:S16" si="4">IF(($K10      =0),0,((($M10      -$K10      )/$K10      )*100))</f>
        <v>-63.128016927858233</v>
      </c>
      <c r="T10" s="48">
        <f t="shared" ref="T10:T15" si="5">IF(($E10      =0),0,(($P10      /$E10      )*100))</f>
        <v>96.565217391304344</v>
      </c>
      <c r="U10" s="50">
        <f t="shared" ref="U10:U15" si="6">IF(($E10      =0),0,(($Q10      /$E10      )*100))</f>
        <v>200.86117391304347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2300000</v>
      </c>
      <c r="C16" s="95">
        <f>SUM(C9:C15)</f>
        <v>0</v>
      </c>
      <c r="D16" s="95"/>
      <c r="E16" s="95">
        <f t="shared" si="0"/>
        <v>2300000</v>
      </c>
      <c r="F16" s="96">
        <f t="shared" ref="F16:O16" si="7">SUM(F9:F15)</f>
        <v>2300000</v>
      </c>
      <c r="G16" s="97">
        <f t="shared" si="7"/>
        <v>2300000</v>
      </c>
      <c r="H16" s="96">
        <f t="shared" si="7"/>
        <v>1806000</v>
      </c>
      <c r="I16" s="97">
        <f t="shared" si="7"/>
        <v>4205824</v>
      </c>
      <c r="J16" s="96">
        <f t="shared" si="7"/>
        <v>303000</v>
      </c>
      <c r="K16" s="97">
        <f t="shared" si="7"/>
        <v>302460</v>
      </c>
      <c r="L16" s="96">
        <f t="shared" si="7"/>
        <v>112000</v>
      </c>
      <c r="M16" s="97">
        <f t="shared" si="7"/>
        <v>111523</v>
      </c>
      <c r="N16" s="96">
        <f t="shared" si="7"/>
        <v>0</v>
      </c>
      <c r="O16" s="97">
        <f t="shared" si="7"/>
        <v>0</v>
      </c>
      <c r="P16" s="96">
        <f t="shared" si="1"/>
        <v>2221000</v>
      </c>
      <c r="Q16" s="97">
        <f t="shared" si="2"/>
        <v>4619807</v>
      </c>
      <c r="R16" s="52">
        <f t="shared" si="3"/>
        <v>-63.036303630363037</v>
      </c>
      <c r="S16" s="53">
        <f t="shared" si="4"/>
        <v>-63.128016927858233</v>
      </c>
      <c r="T16" s="52">
        <f>IF((SUM($E9:$E13)+$E15)=0,0,(P16/(SUM($E9:$E13)+$E15)*100))</f>
        <v>96.565217391304344</v>
      </c>
      <c r="U16" s="54">
        <f>IF((SUM($E9:$E13)+$E15)=0,0,(Q16/(SUM($E9:$E13)+$E15)*100))</f>
        <v>200.86117391304347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2321000</v>
      </c>
      <c r="C32" s="92">
        <v>0</v>
      </c>
      <c r="D32" s="92"/>
      <c r="E32" s="92">
        <f>$B32      +$C32      +$D32</f>
        <v>2321000</v>
      </c>
      <c r="F32" s="93">
        <v>2321000</v>
      </c>
      <c r="G32" s="94">
        <v>2321000</v>
      </c>
      <c r="H32" s="93">
        <v>30000</v>
      </c>
      <c r="I32" s="94">
        <v>1855722</v>
      </c>
      <c r="J32" s="93">
        <v>512000</v>
      </c>
      <c r="K32" s="94">
        <v>919061</v>
      </c>
      <c r="L32" s="93">
        <v>240000</v>
      </c>
      <c r="M32" s="94">
        <v>535333</v>
      </c>
      <c r="N32" s="93"/>
      <c r="O32" s="94"/>
      <c r="P32" s="93">
        <f>$H32      +$J32      +$L32      +$N32</f>
        <v>782000</v>
      </c>
      <c r="Q32" s="94">
        <f>$I32      +$K32      +$M32      +$O32</f>
        <v>3310116</v>
      </c>
      <c r="R32" s="48">
        <f>IF(($J32      =0),0,((($L32      -$J32      )/$J32      )*100))</f>
        <v>-53.125</v>
      </c>
      <c r="S32" s="49">
        <f>IF(($K32      =0),0,((($M32      -$K32      )/$K32      )*100))</f>
        <v>-41.752179670337441</v>
      </c>
      <c r="T32" s="48">
        <f>IF(($E32      =0),0,(($P32      /$E32      )*100))</f>
        <v>33.692373976734167</v>
      </c>
      <c r="U32" s="50">
        <f>IF(($E32      =0),0,(($Q32      /$E32      )*100))</f>
        <v>142.615941404567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2321000</v>
      </c>
      <c r="C33" s="95">
        <f>C32</f>
        <v>0</v>
      </c>
      <c r="D33" s="95"/>
      <c r="E33" s="95">
        <f>$B33      +$C33      +$D33</f>
        <v>2321000</v>
      </c>
      <c r="F33" s="96">
        <f t="shared" ref="F33:O33" si="17">F32</f>
        <v>2321000</v>
      </c>
      <c r="G33" s="97">
        <f t="shared" si="17"/>
        <v>2321000</v>
      </c>
      <c r="H33" s="96">
        <f t="shared" si="17"/>
        <v>30000</v>
      </c>
      <c r="I33" s="97">
        <f t="shared" si="17"/>
        <v>1855722</v>
      </c>
      <c r="J33" s="96">
        <f t="shared" si="17"/>
        <v>512000</v>
      </c>
      <c r="K33" s="97">
        <f t="shared" si="17"/>
        <v>919061</v>
      </c>
      <c r="L33" s="96">
        <f t="shared" si="17"/>
        <v>240000</v>
      </c>
      <c r="M33" s="97">
        <f t="shared" si="17"/>
        <v>535333</v>
      </c>
      <c r="N33" s="96">
        <f t="shared" si="17"/>
        <v>0</v>
      </c>
      <c r="O33" s="97">
        <f t="shared" si="17"/>
        <v>0</v>
      </c>
      <c r="P33" s="96">
        <f>$H33      +$J33      +$L33      +$N33</f>
        <v>782000</v>
      </c>
      <c r="Q33" s="97">
        <f>$I33      +$K33      +$M33      +$O33</f>
        <v>3310116</v>
      </c>
      <c r="R33" s="52">
        <f>IF(($J33      =0),0,((($L33      -$J33      )/$J33      )*100))</f>
        <v>-53.125</v>
      </c>
      <c r="S33" s="53">
        <f>IF(($K33      =0),0,((($M33      -$K33      )/$K33      )*100))</f>
        <v>-41.752179670337441</v>
      </c>
      <c r="T33" s="52">
        <f>IF($E33   =0,0,($P33   /$E33   )*100)</f>
        <v>33.692373976734167</v>
      </c>
      <c r="U33" s="54">
        <f>IF($E33   =0,0,($Q33   /$E33   )*100)</f>
        <v>142.615941404567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18521000</v>
      </c>
      <c r="C35" s="92">
        <v>0</v>
      </c>
      <c r="D35" s="92"/>
      <c r="E35" s="92">
        <f t="shared" ref="E35:E40" si="18">$B35      +$C35      +$D35</f>
        <v>18521000</v>
      </c>
      <c r="F35" s="93">
        <v>18521000</v>
      </c>
      <c r="G35" s="94">
        <v>18521000</v>
      </c>
      <c r="H35" s="93"/>
      <c r="I35" s="94"/>
      <c r="J35" s="93">
        <v>8674000</v>
      </c>
      <c r="K35" s="94"/>
      <c r="L35" s="93">
        <v>4070000</v>
      </c>
      <c r="M35" s="94">
        <v>13995684</v>
      </c>
      <c r="N35" s="93"/>
      <c r="O35" s="94"/>
      <c r="P35" s="93">
        <f t="shared" ref="P35:P40" si="19">$H35      +$J35      +$L35      +$N35</f>
        <v>12744000</v>
      </c>
      <c r="Q35" s="94">
        <f t="shared" ref="Q35:Q40" si="20">$I35      +$K35      +$M35      +$O35</f>
        <v>13995684</v>
      </c>
      <c r="R35" s="48">
        <f t="shared" ref="R35:R40" si="21">IF(($J35      =0),0,((($L35      -$J35      )/$J35      )*100))</f>
        <v>-53.078164629928523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68.80837967712327</v>
      </c>
      <c r="U35" s="50">
        <f t="shared" ref="U35:U39" si="24">IF(($E35      =0),0,(($Q35      /$E35      )*100))</f>
        <v>75.566567679930884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10505000</v>
      </c>
      <c r="C36" s="92">
        <v>0</v>
      </c>
      <c r="D36" s="92"/>
      <c r="E36" s="92">
        <f t="shared" si="18"/>
        <v>10505000</v>
      </c>
      <c r="F36" s="93">
        <v>10505000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29026000</v>
      </c>
      <c r="C40" s="95">
        <f>SUM(C35:C39)</f>
        <v>0</v>
      </c>
      <c r="D40" s="95"/>
      <c r="E40" s="95">
        <f t="shared" si="18"/>
        <v>29026000</v>
      </c>
      <c r="F40" s="96">
        <f t="shared" ref="F40:O40" si="25">SUM(F35:F39)</f>
        <v>29026000</v>
      </c>
      <c r="G40" s="97">
        <f t="shared" si="25"/>
        <v>18521000</v>
      </c>
      <c r="H40" s="96">
        <f t="shared" si="25"/>
        <v>0</v>
      </c>
      <c r="I40" s="97">
        <f t="shared" si="25"/>
        <v>0</v>
      </c>
      <c r="J40" s="96">
        <f t="shared" si="25"/>
        <v>8674000</v>
      </c>
      <c r="K40" s="97">
        <f t="shared" si="25"/>
        <v>0</v>
      </c>
      <c r="L40" s="96">
        <f t="shared" si="25"/>
        <v>4070000</v>
      </c>
      <c r="M40" s="97">
        <f t="shared" si="25"/>
        <v>13995684</v>
      </c>
      <c r="N40" s="96">
        <f t="shared" si="25"/>
        <v>0</v>
      </c>
      <c r="O40" s="97">
        <f t="shared" si="25"/>
        <v>0</v>
      </c>
      <c r="P40" s="96">
        <f t="shared" si="19"/>
        <v>12744000</v>
      </c>
      <c r="Q40" s="97">
        <f t="shared" si="20"/>
        <v>13995684</v>
      </c>
      <c r="R40" s="52">
        <f t="shared" si="21"/>
        <v>-53.078164629928523</v>
      </c>
      <c r="S40" s="53">
        <f t="shared" si="22"/>
        <v>0</v>
      </c>
      <c r="T40" s="52">
        <f>IF((+$E35+$E38) =0,0,(P40   /(+$E35+$E38) )*100)</f>
        <v>68.80837967712327</v>
      </c>
      <c r="U40" s="54">
        <f>IF((+$E35+$E38) =0,0,(Q40   /(+$E35+$E38) )*100)</f>
        <v>75.566567679930884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33647000</v>
      </c>
      <c r="C67" s="104">
        <f>SUM(C9:C15,C18:C23,C26:C29,C32,C35:C39,C42:C52,C55:C58,C61:C65)</f>
        <v>0</v>
      </c>
      <c r="D67" s="104"/>
      <c r="E67" s="104">
        <f t="shared" si="35"/>
        <v>33647000</v>
      </c>
      <c r="F67" s="105">
        <f t="shared" ref="F67:O67" si="43">SUM(F9:F15,F18:F23,F26:F29,F32,F35:F39,F42:F52,F55:F58,F61:F65)</f>
        <v>33647000</v>
      </c>
      <c r="G67" s="106">
        <f t="shared" si="43"/>
        <v>23142000</v>
      </c>
      <c r="H67" s="105">
        <f t="shared" si="43"/>
        <v>1836000</v>
      </c>
      <c r="I67" s="106">
        <f t="shared" si="43"/>
        <v>6061546</v>
      </c>
      <c r="J67" s="105">
        <f t="shared" si="43"/>
        <v>9489000</v>
      </c>
      <c r="K67" s="106">
        <f t="shared" si="43"/>
        <v>1221521</v>
      </c>
      <c r="L67" s="105">
        <f t="shared" si="43"/>
        <v>4422000</v>
      </c>
      <c r="M67" s="106">
        <f t="shared" si="43"/>
        <v>14642540</v>
      </c>
      <c r="N67" s="105">
        <f t="shared" si="43"/>
        <v>0</v>
      </c>
      <c r="O67" s="106">
        <f t="shared" si="43"/>
        <v>0</v>
      </c>
      <c r="P67" s="105">
        <f t="shared" si="36"/>
        <v>15747000</v>
      </c>
      <c r="Q67" s="106">
        <f t="shared" si="37"/>
        <v>21925607</v>
      </c>
      <c r="R67" s="61">
        <f t="shared" si="38"/>
        <v>-53.398672146696178</v>
      </c>
      <c r="S67" s="62">
        <f t="shared" si="39"/>
        <v>1098.7137347618257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68.045112781954884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94.743786189611953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46659000</v>
      </c>
      <c r="C69" s="92">
        <v>20000000</v>
      </c>
      <c r="D69" s="92"/>
      <c r="E69" s="92">
        <f>$B69      +$C69      +$D69</f>
        <v>66659000</v>
      </c>
      <c r="F69" s="93">
        <v>66659000</v>
      </c>
      <c r="G69" s="94">
        <v>66659000</v>
      </c>
      <c r="H69" s="93">
        <v>19984000</v>
      </c>
      <c r="I69" s="94">
        <v>64131008</v>
      </c>
      <c r="J69" s="93">
        <v>8537000</v>
      </c>
      <c r="K69" s="94">
        <v>10654341</v>
      </c>
      <c r="L69" s="93">
        <v>12587000</v>
      </c>
      <c r="M69" s="94">
        <v>8215113</v>
      </c>
      <c r="N69" s="93"/>
      <c r="O69" s="94"/>
      <c r="P69" s="93">
        <f>$H69      +$J69      +$L69      +$N69</f>
        <v>41108000</v>
      </c>
      <c r="Q69" s="94">
        <f>$I69      +$K69      +$M69      +$O69</f>
        <v>83000462</v>
      </c>
      <c r="R69" s="48">
        <f>IF(($J69      =0),0,((($L69      -$J69      )/$J69      )*100))</f>
        <v>47.440552887431181</v>
      </c>
      <c r="S69" s="49">
        <f>IF(($K69      =0),0,((($M69      -$K69      )/$K69      )*100))</f>
        <v>-22.894217483746765</v>
      </c>
      <c r="T69" s="48">
        <f>IF(($E69      =0),0,(($P69      /$E69      )*100))</f>
        <v>61.66909194557374</v>
      </c>
      <c r="U69" s="50">
        <f>IF(($E69      =0),0,(($Q69      /$E69      )*100))</f>
        <v>124.51501222640604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46659000</v>
      </c>
      <c r="C70" s="101">
        <f>C69</f>
        <v>20000000</v>
      </c>
      <c r="D70" s="101"/>
      <c r="E70" s="101">
        <f>$B70      +$C70      +$D70</f>
        <v>66659000</v>
      </c>
      <c r="F70" s="102">
        <f t="shared" ref="F70:O70" si="44">F69</f>
        <v>66659000</v>
      </c>
      <c r="G70" s="103">
        <f t="shared" si="44"/>
        <v>66659000</v>
      </c>
      <c r="H70" s="102">
        <f t="shared" si="44"/>
        <v>19984000</v>
      </c>
      <c r="I70" s="103">
        <f t="shared" si="44"/>
        <v>64131008</v>
      </c>
      <c r="J70" s="102">
        <f t="shared" si="44"/>
        <v>8537000</v>
      </c>
      <c r="K70" s="103">
        <f t="shared" si="44"/>
        <v>10654341</v>
      </c>
      <c r="L70" s="102">
        <f t="shared" si="44"/>
        <v>12587000</v>
      </c>
      <c r="M70" s="103">
        <f t="shared" si="44"/>
        <v>8215113</v>
      </c>
      <c r="N70" s="102">
        <f t="shared" si="44"/>
        <v>0</v>
      </c>
      <c r="O70" s="103">
        <f t="shared" si="44"/>
        <v>0</v>
      </c>
      <c r="P70" s="102">
        <f>$H70      +$J70      +$L70      +$N70</f>
        <v>41108000</v>
      </c>
      <c r="Q70" s="103">
        <f>$I70      +$K70      +$M70      +$O70</f>
        <v>83000462</v>
      </c>
      <c r="R70" s="57">
        <f>IF(($J70      =0),0,((($L70      -$J70      )/$J70      )*100))</f>
        <v>47.440552887431181</v>
      </c>
      <c r="S70" s="58">
        <f>IF(($K70      =0),0,((($M70      -$K70      )/$K70      )*100))</f>
        <v>-22.894217483746765</v>
      </c>
      <c r="T70" s="57">
        <f>IF($E70   =0,0,($P70   /$E70   )*100)</f>
        <v>61.66909194557374</v>
      </c>
      <c r="U70" s="59">
        <f>IF($E70   =0,0,($Q70   /$E70 )*100)</f>
        <v>124.51501222640604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46659000</v>
      </c>
      <c r="C71" s="104">
        <f>C69</f>
        <v>20000000</v>
      </c>
      <c r="D71" s="104"/>
      <c r="E71" s="104">
        <f>$B71      +$C71      +$D71</f>
        <v>66659000</v>
      </c>
      <c r="F71" s="105">
        <f t="shared" ref="F71:O71" si="45">F69</f>
        <v>66659000</v>
      </c>
      <c r="G71" s="106">
        <f t="shared" si="45"/>
        <v>66659000</v>
      </c>
      <c r="H71" s="105">
        <f t="shared" si="45"/>
        <v>19984000</v>
      </c>
      <c r="I71" s="106">
        <f t="shared" si="45"/>
        <v>64131008</v>
      </c>
      <c r="J71" s="105">
        <f t="shared" si="45"/>
        <v>8537000</v>
      </c>
      <c r="K71" s="106">
        <f t="shared" si="45"/>
        <v>10654341</v>
      </c>
      <c r="L71" s="105">
        <f t="shared" si="45"/>
        <v>12587000</v>
      </c>
      <c r="M71" s="106">
        <f t="shared" si="45"/>
        <v>8215113</v>
      </c>
      <c r="N71" s="105">
        <f t="shared" si="45"/>
        <v>0</v>
      </c>
      <c r="O71" s="106">
        <f t="shared" si="45"/>
        <v>0</v>
      </c>
      <c r="P71" s="105">
        <f>$H71      +$J71      +$L71      +$N71</f>
        <v>41108000</v>
      </c>
      <c r="Q71" s="106">
        <f>$I71      +$K71      +$M71      +$O71</f>
        <v>83000462</v>
      </c>
      <c r="R71" s="61">
        <f>IF(($J71      =0),0,((($L71      -$J71      )/$J71      )*100))</f>
        <v>47.440552887431181</v>
      </c>
      <c r="S71" s="62">
        <f>IF(($K71      =0),0,((($M71      -$K71      )/$K71      )*100))</f>
        <v>-22.894217483746765</v>
      </c>
      <c r="T71" s="61">
        <f>IF($E71   =0,0,($P71   /$E71   )*100)</f>
        <v>61.66909194557374</v>
      </c>
      <c r="U71" s="65">
        <f>IF($E71   =0,0,($Q71   /$E71   )*100)</f>
        <v>124.51501222640604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80306000</v>
      </c>
      <c r="C72" s="104">
        <f>SUM(C9:C15,C18:C23,C26:C29,C32,C35:C39,C42:C52,C55:C58,C61:C65,C69)</f>
        <v>20000000</v>
      </c>
      <c r="D72" s="104"/>
      <c r="E72" s="104">
        <f>$B72      +$C72      +$D72</f>
        <v>100306000</v>
      </c>
      <c r="F72" s="105">
        <f t="shared" ref="F72:O72" si="46">SUM(F9:F15,F18:F23,F26:F29,F32,F35:F39,F42:F52,F55:F58,F61:F65,F69)</f>
        <v>100306000</v>
      </c>
      <c r="G72" s="106">
        <f t="shared" si="46"/>
        <v>89801000</v>
      </c>
      <c r="H72" s="105">
        <f t="shared" si="46"/>
        <v>21820000</v>
      </c>
      <c r="I72" s="106">
        <f t="shared" si="46"/>
        <v>70192554</v>
      </c>
      <c r="J72" s="105">
        <f t="shared" si="46"/>
        <v>18026000</v>
      </c>
      <c r="K72" s="106">
        <f t="shared" si="46"/>
        <v>11875862</v>
      </c>
      <c r="L72" s="105">
        <f t="shared" si="46"/>
        <v>17009000</v>
      </c>
      <c r="M72" s="106">
        <f t="shared" si="46"/>
        <v>22857653</v>
      </c>
      <c r="N72" s="105">
        <f t="shared" si="46"/>
        <v>0</v>
      </c>
      <c r="O72" s="106">
        <f t="shared" si="46"/>
        <v>0</v>
      </c>
      <c r="P72" s="105">
        <f>$H72      +$J72      +$L72      +$N72</f>
        <v>56855000</v>
      </c>
      <c r="Q72" s="106">
        <f>$I72      +$K72      +$M72      +$O72</f>
        <v>104926069</v>
      </c>
      <c r="R72" s="61">
        <f>IF(($J72      =0),0,((($L72      -$J72      )/$J72      )*100))</f>
        <v>-5.6418506601575507</v>
      </c>
      <c r="S72" s="62">
        <f>IF(($K72      =0),0,((($M72      -$K72      )/$K72      )*100))</f>
        <v>92.47152754048507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63.312212558880191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116.84287368737543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X5ArUsTTUVrXiP2P2cZVXgvZRDqGY/gtvoh9WKG0G0CbvQR1Z9SIhq1ymMAvZNFxr0Ou6NsMo7SG5dCoGE5ag==" saltValue="GFrWlOEEJpjmEsaYBRuk9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276000</v>
      </c>
      <c r="I10" s="94">
        <v>276091</v>
      </c>
      <c r="J10" s="93">
        <v>182000</v>
      </c>
      <c r="K10" s="94">
        <v>310315</v>
      </c>
      <c r="L10" s="93">
        <v>763000</v>
      </c>
      <c r="M10" s="94">
        <v>347781</v>
      </c>
      <c r="N10" s="93"/>
      <c r="O10" s="94"/>
      <c r="P10" s="93">
        <f t="shared" ref="P10:P16" si="1">$H10      +$J10      +$L10      +$N10</f>
        <v>1221000</v>
      </c>
      <c r="Q10" s="94">
        <f t="shared" ref="Q10:Q16" si="2">$I10      +$K10      +$M10      +$O10</f>
        <v>934187</v>
      </c>
      <c r="R10" s="48">
        <f t="shared" ref="R10:R16" si="3">IF(($J10      =0),0,((($L10      -$J10      )/$J10      )*100))</f>
        <v>319.23076923076923</v>
      </c>
      <c r="S10" s="49">
        <f t="shared" ref="S10:S16" si="4">IF(($K10      =0),0,((($M10      -$K10      )/$K10      )*100))</f>
        <v>12.073538178947199</v>
      </c>
      <c r="T10" s="48">
        <f t="shared" ref="T10:T15" si="5">IF(($E10      =0),0,(($P10      /$E10      )*100))</f>
        <v>46.075471698113205</v>
      </c>
      <c r="U10" s="50">
        <f t="shared" ref="U10:U15" si="6">IF(($E10      =0),0,(($Q10      /$E10      )*100))</f>
        <v>35.252339622641507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5500000</v>
      </c>
      <c r="C11" s="92">
        <v>0</v>
      </c>
      <c r="D11" s="92"/>
      <c r="E11" s="92">
        <f t="shared" si="0"/>
        <v>5500000</v>
      </c>
      <c r="F11" s="93">
        <v>5500000</v>
      </c>
      <c r="G11" s="94">
        <v>5500000</v>
      </c>
      <c r="H11" s="93">
        <v>1199000</v>
      </c>
      <c r="I11" s="94">
        <v>1118747</v>
      </c>
      <c r="J11" s="93">
        <v>1271000</v>
      </c>
      <c r="K11" s="94">
        <v>317752</v>
      </c>
      <c r="L11" s="93">
        <v>1165000</v>
      </c>
      <c r="M11" s="94">
        <v>2137804</v>
      </c>
      <c r="N11" s="93"/>
      <c r="O11" s="94"/>
      <c r="P11" s="93">
        <f t="shared" si="1"/>
        <v>3635000</v>
      </c>
      <c r="Q11" s="94">
        <f t="shared" si="2"/>
        <v>3574303</v>
      </c>
      <c r="R11" s="48">
        <f t="shared" si="3"/>
        <v>-8.3398898505114083</v>
      </c>
      <c r="S11" s="49">
        <f t="shared" si="4"/>
        <v>572.79010045570124</v>
      </c>
      <c r="T11" s="48">
        <f t="shared" si="5"/>
        <v>66.090909090909093</v>
      </c>
      <c r="U11" s="50">
        <f t="shared" si="6"/>
        <v>64.987327272727271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8150000</v>
      </c>
      <c r="C16" s="95">
        <f>SUM(C9:C15)</f>
        <v>0</v>
      </c>
      <c r="D16" s="95"/>
      <c r="E16" s="95">
        <f t="shared" si="0"/>
        <v>8150000</v>
      </c>
      <c r="F16" s="96">
        <f t="shared" ref="F16:O16" si="7">SUM(F9:F15)</f>
        <v>8150000</v>
      </c>
      <c r="G16" s="97">
        <f t="shared" si="7"/>
        <v>8150000</v>
      </c>
      <c r="H16" s="96">
        <f t="shared" si="7"/>
        <v>1475000</v>
      </c>
      <c r="I16" s="97">
        <f t="shared" si="7"/>
        <v>1394838</v>
      </c>
      <c r="J16" s="96">
        <f t="shared" si="7"/>
        <v>1453000</v>
      </c>
      <c r="K16" s="97">
        <f t="shared" si="7"/>
        <v>628067</v>
      </c>
      <c r="L16" s="96">
        <f t="shared" si="7"/>
        <v>1928000</v>
      </c>
      <c r="M16" s="97">
        <f t="shared" si="7"/>
        <v>2485585</v>
      </c>
      <c r="N16" s="96">
        <f t="shared" si="7"/>
        <v>0</v>
      </c>
      <c r="O16" s="97">
        <f t="shared" si="7"/>
        <v>0</v>
      </c>
      <c r="P16" s="96">
        <f t="shared" si="1"/>
        <v>4856000</v>
      </c>
      <c r="Q16" s="97">
        <f t="shared" si="2"/>
        <v>4508490</v>
      </c>
      <c r="R16" s="52">
        <f t="shared" si="3"/>
        <v>32.690984170681347</v>
      </c>
      <c r="S16" s="53">
        <f t="shared" si="4"/>
        <v>295.7515679059718</v>
      </c>
      <c r="T16" s="52">
        <f>IF((SUM($E9:$E13)+$E15)=0,0,(P16/(SUM($E9:$E13)+$E15)*100))</f>
        <v>59.582822085889575</v>
      </c>
      <c r="U16" s="54">
        <f>IF((SUM($E9:$E13)+$E15)=0,0,(Q16/(SUM($E9:$E13)+$E15)*100))</f>
        <v>55.318895705521477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3764000</v>
      </c>
      <c r="C32" s="92">
        <v>0</v>
      </c>
      <c r="D32" s="92"/>
      <c r="E32" s="92">
        <f>$B32      +$C32      +$D32</f>
        <v>3764000</v>
      </c>
      <c r="F32" s="93">
        <v>3764000</v>
      </c>
      <c r="G32" s="94">
        <v>3764000</v>
      </c>
      <c r="H32" s="93"/>
      <c r="I32" s="94"/>
      <c r="J32" s="93">
        <v>2779000</v>
      </c>
      <c r="K32" s="94">
        <v>4693037</v>
      </c>
      <c r="L32" s="93">
        <v>985000</v>
      </c>
      <c r="M32" s="94">
        <v>1918665</v>
      </c>
      <c r="N32" s="93"/>
      <c r="O32" s="94"/>
      <c r="P32" s="93">
        <f>$H32      +$J32      +$L32      +$N32</f>
        <v>3764000</v>
      </c>
      <c r="Q32" s="94">
        <f>$I32      +$K32      +$M32      +$O32</f>
        <v>6611702</v>
      </c>
      <c r="R32" s="48">
        <f>IF(($J32      =0),0,((($L32      -$J32      )/$J32      )*100))</f>
        <v>-64.555595537963299</v>
      </c>
      <c r="S32" s="49">
        <f>IF(($K32      =0),0,((($M32      -$K32      )/$K32      )*100))</f>
        <v>-59.116772358709291</v>
      </c>
      <c r="T32" s="48">
        <f>IF(($E32      =0),0,(($P32      /$E32      )*100))</f>
        <v>100</v>
      </c>
      <c r="U32" s="50">
        <f>IF(($E32      =0),0,(($Q32      /$E32      )*100))</f>
        <v>175.65626992561104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3764000</v>
      </c>
      <c r="C33" s="95">
        <f>C32</f>
        <v>0</v>
      </c>
      <c r="D33" s="95"/>
      <c r="E33" s="95">
        <f>$B33      +$C33      +$D33</f>
        <v>3764000</v>
      </c>
      <c r="F33" s="96">
        <f t="shared" ref="F33:O33" si="17">F32</f>
        <v>3764000</v>
      </c>
      <c r="G33" s="97">
        <f t="shared" si="17"/>
        <v>3764000</v>
      </c>
      <c r="H33" s="96">
        <f t="shared" si="17"/>
        <v>0</v>
      </c>
      <c r="I33" s="97">
        <f t="shared" si="17"/>
        <v>0</v>
      </c>
      <c r="J33" s="96">
        <f t="shared" si="17"/>
        <v>2779000</v>
      </c>
      <c r="K33" s="97">
        <f t="shared" si="17"/>
        <v>4693037</v>
      </c>
      <c r="L33" s="96">
        <f t="shared" si="17"/>
        <v>985000</v>
      </c>
      <c r="M33" s="97">
        <f t="shared" si="17"/>
        <v>1918665</v>
      </c>
      <c r="N33" s="96">
        <f t="shared" si="17"/>
        <v>0</v>
      </c>
      <c r="O33" s="97">
        <f t="shared" si="17"/>
        <v>0</v>
      </c>
      <c r="P33" s="96">
        <f>$H33      +$J33      +$L33      +$N33</f>
        <v>3764000</v>
      </c>
      <c r="Q33" s="97">
        <f>$I33      +$K33      +$M33      +$O33</f>
        <v>6611702</v>
      </c>
      <c r="R33" s="52">
        <f>IF(($J33      =0),0,((($L33      -$J33      )/$J33      )*100))</f>
        <v>-64.555595537963299</v>
      </c>
      <c r="S33" s="53">
        <f>IF(($K33      =0),0,((($M33      -$K33      )/$K33      )*100))</f>
        <v>-59.116772358709291</v>
      </c>
      <c r="T33" s="52">
        <f>IF($E33   =0,0,($P33   /$E33   )*100)</f>
        <v>100</v>
      </c>
      <c r="U33" s="54">
        <f>IF($E33   =0,0,($Q33   /$E33   )*100)</f>
        <v>175.65626992561104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62928000</v>
      </c>
      <c r="C36" s="92">
        <v>0</v>
      </c>
      <c r="D36" s="92"/>
      <c r="E36" s="92">
        <f t="shared" si="18"/>
        <v>62928000</v>
      </c>
      <c r="F36" s="93">
        <v>62928000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62928000</v>
      </c>
      <c r="C40" s="95">
        <f>SUM(C35:C39)</f>
        <v>0</v>
      </c>
      <c r="D40" s="95"/>
      <c r="E40" s="95">
        <f t="shared" si="18"/>
        <v>62928000</v>
      </c>
      <c r="F40" s="96">
        <f t="shared" ref="F40:O40" si="25">SUM(F35:F39)</f>
        <v>62928000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74842000</v>
      </c>
      <c r="C67" s="104">
        <f>SUM(C9:C15,C18:C23,C26:C29,C32,C35:C39,C42:C52,C55:C58,C61:C65)</f>
        <v>0</v>
      </c>
      <c r="D67" s="104"/>
      <c r="E67" s="104">
        <f t="shared" si="35"/>
        <v>74842000</v>
      </c>
      <c r="F67" s="105">
        <f t="shared" ref="F67:O67" si="43">SUM(F9:F15,F18:F23,F26:F29,F32,F35:F39,F42:F52,F55:F58,F61:F65)</f>
        <v>74842000</v>
      </c>
      <c r="G67" s="106">
        <f t="shared" si="43"/>
        <v>11914000</v>
      </c>
      <c r="H67" s="105">
        <f t="shared" si="43"/>
        <v>1475000</v>
      </c>
      <c r="I67" s="106">
        <f t="shared" si="43"/>
        <v>1394838</v>
      </c>
      <c r="J67" s="105">
        <f t="shared" si="43"/>
        <v>4232000</v>
      </c>
      <c r="K67" s="106">
        <f t="shared" si="43"/>
        <v>5321104</v>
      </c>
      <c r="L67" s="105">
        <f t="shared" si="43"/>
        <v>2913000</v>
      </c>
      <c r="M67" s="106">
        <f t="shared" si="43"/>
        <v>4404250</v>
      </c>
      <c r="N67" s="105">
        <f t="shared" si="43"/>
        <v>0</v>
      </c>
      <c r="O67" s="106">
        <f t="shared" si="43"/>
        <v>0</v>
      </c>
      <c r="P67" s="105">
        <f t="shared" si="36"/>
        <v>8620000</v>
      </c>
      <c r="Q67" s="106">
        <f t="shared" si="37"/>
        <v>11120192</v>
      </c>
      <c r="R67" s="61">
        <f t="shared" si="38"/>
        <v>-31.167296786389414</v>
      </c>
      <c r="S67" s="62">
        <f t="shared" si="39"/>
        <v>-17.230522087145825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72.351854960550611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93.337183145878797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91267000</v>
      </c>
      <c r="C69" s="92">
        <v>0</v>
      </c>
      <c r="D69" s="92"/>
      <c r="E69" s="92">
        <f>$B69      +$C69      +$D69</f>
        <v>91267000</v>
      </c>
      <c r="F69" s="93">
        <v>91267000</v>
      </c>
      <c r="G69" s="94">
        <v>91267000</v>
      </c>
      <c r="H69" s="93">
        <v>31530000</v>
      </c>
      <c r="I69" s="94">
        <v>36753094</v>
      </c>
      <c r="J69" s="93">
        <v>19410000</v>
      </c>
      <c r="K69" s="94">
        <v>26931315</v>
      </c>
      <c r="L69" s="93">
        <v>17917000</v>
      </c>
      <c r="M69" s="94">
        <v>15512523</v>
      </c>
      <c r="N69" s="93"/>
      <c r="O69" s="94"/>
      <c r="P69" s="93">
        <f>$H69      +$J69      +$L69      +$N69</f>
        <v>68857000</v>
      </c>
      <c r="Q69" s="94">
        <f>$I69      +$K69      +$M69      +$O69</f>
        <v>79196932</v>
      </c>
      <c r="R69" s="48">
        <f>IF(($J69      =0),0,((($L69      -$J69      )/$J69      )*100))</f>
        <v>-7.6919113858835653</v>
      </c>
      <c r="S69" s="49">
        <f>IF(($K69      =0),0,((($M69      -$K69      )/$K69      )*100))</f>
        <v>-42.399682302925051</v>
      </c>
      <c r="T69" s="48">
        <f>IF(($E69      =0),0,(($P69      /$E69      )*100))</f>
        <v>75.445670395652314</v>
      </c>
      <c r="U69" s="50">
        <f>IF(($E69      =0),0,(($Q69      /$E69      )*100))</f>
        <v>86.774992056274442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91267000</v>
      </c>
      <c r="C70" s="101">
        <f>C69</f>
        <v>0</v>
      </c>
      <c r="D70" s="101"/>
      <c r="E70" s="101">
        <f>$B70      +$C70      +$D70</f>
        <v>91267000</v>
      </c>
      <c r="F70" s="102">
        <f t="shared" ref="F70:O70" si="44">F69</f>
        <v>91267000</v>
      </c>
      <c r="G70" s="103">
        <f t="shared" si="44"/>
        <v>91267000</v>
      </c>
      <c r="H70" s="102">
        <f t="shared" si="44"/>
        <v>31530000</v>
      </c>
      <c r="I70" s="103">
        <f t="shared" si="44"/>
        <v>36753094</v>
      </c>
      <c r="J70" s="102">
        <f t="shared" si="44"/>
        <v>19410000</v>
      </c>
      <c r="K70" s="103">
        <f t="shared" si="44"/>
        <v>26931315</v>
      </c>
      <c r="L70" s="102">
        <f t="shared" si="44"/>
        <v>17917000</v>
      </c>
      <c r="M70" s="103">
        <f t="shared" si="44"/>
        <v>15512523</v>
      </c>
      <c r="N70" s="102">
        <f t="shared" si="44"/>
        <v>0</v>
      </c>
      <c r="O70" s="103">
        <f t="shared" si="44"/>
        <v>0</v>
      </c>
      <c r="P70" s="102">
        <f>$H70      +$J70      +$L70      +$N70</f>
        <v>68857000</v>
      </c>
      <c r="Q70" s="103">
        <f>$I70      +$K70      +$M70      +$O70</f>
        <v>79196932</v>
      </c>
      <c r="R70" s="57">
        <f>IF(($J70      =0),0,((($L70      -$J70      )/$J70      )*100))</f>
        <v>-7.6919113858835653</v>
      </c>
      <c r="S70" s="58">
        <f>IF(($K70      =0),0,((($M70      -$K70      )/$K70      )*100))</f>
        <v>-42.399682302925051</v>
      </c>
      <c r="T70" s="57">
        <f>IF($E70   =0,0,($P70   /$E70   )*100)</f>
        <v>75.445670395652314</v>
      </c>
      <c r="U70" s="59">
        <f>IF($E70   =0,0,($Q70   /$E70 )*100)</f>
        <v>86.774992056274442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91267000</v>
      </c>
      <c r="C71" s="104">
        <f>C69</f>
        <v>0</v>
      </c>
      <c r="D71" s="104"/>
      <c r="E71" s="104">
        <f>$B71      +$C71      +$D71</f>
        <v>91267000</v>
      </c>
      <c r="F71" s="105">
        <f t="shared" ref="F71:O71" si="45">F69</f>
        <v>91267000</v>
      </c>
      <c r="G71" s="106">
        <f t="shared" si="45"/>
        <v>91267000</v>
      </c>
      <c r="H71" s="105">
        <f t="shared" si="45"/>
        <v>31530000</v>
      </c>
      <c r="I71" s="106">
        <f t="shared" si="45"/>
        <v>36753094</v>
      </c>
      <c r="J71" s="105">
        <f t="shared" si="45"/>
        <v>19410000</v>
      </c>
      <c r="K71" s="106">
        <f t="shared" si="45"/>
        <v>26931315</v>
      </c>
      <c r="L71" s="105">
        <f t="shared" si="45"/>
        <v>17917000</v>
      </c>
      <c r="M71" s="106">
        <f t="shared" si="45"/>
        <v>15512523</v>
      </c>
      <c r="N71" s="105">
        <f t="shared" si="45"/>
        <v>0</v>
      </c>
      <c r="O71" s="106">
        <f t="shared" si="45"/>
        <v>0</v>
      </c>
      <c r="P71" s="105">
        <f>$H71      +$J71      +$L71      +$N71</f>
        <v>68857000</v>
      </c>
      <c r="Q71" s="106">
        <f>$I71      +$K71      +$M71      +$O71</f>
        <v>79196932</v>
      </c>
      <c r="R71" s="61">
        <f>IF(($J71      =0),0,((($L71      -$J71      )/$J71      )*100))</f>
        <v>-7.6919113858835653</v>
      </c>
      <c r="S71" s="62">
        <f>IF(($K71      =0),0,((($M71      -$K71      )/$K71      )*100))</f>
        <v>-42.399682302925051</v>
      </c>
      <c r="T71" s="61">
        <f>IF($E71   =0,0,($P71   /$E71   )*100)</f>
        <v>75.445670395652314</v>
      </c>
      <c r="U71" s="65">
        <f>IF($E71   =0,0,($Q71   /$E71   )*100)</f>
        <v>86.774992056274442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166109000</v>
      </c>
      <c r="C72" s="104">
        <f>SUM(C9:C15,C18:C23,C26:C29,C32,C35:C39,C42:C52,C55:C58,C61:C65,C69)</f>
        <v>0</v>
      </c>
      <c r="D72" s="104"/>
      <c r="E72" s="104">
        <f>$B72      +$C72      +$D72</f>
        <v>166109000</v>
      </c>
      <c r="F72" s="105">
        <f t="shared" ref="F72:O72" si="46">SUM(F9:F15,F18:F23,F26:F29,F32,F35:F39,F42:F52,F55:F58,F61:F65,F69)</f>
        <v>166109000</v>
      </c>
      <c r="G72" s="106">
        <f t="shared" si="46"/>
        <v>103181000</v>
      </c>
      <c r="H72" s="105">
        <f t="shared" si="46"/>
        <v>33005000</v>
      </c>
      <c r="I72" s="106">
        <f t="shared" si="46"/>
        <v>38147932</v>
      </c>
      <c r="J72" s="105">
        <f t="shared" si="46"/>
        <v>23642000</v>
      </c>
      <c r="K72" s="106">
        <f t="shared" si="46"/>
        <v>32252419</v>
      </c>
      <c r="L72" s="105">
        <f t="shared" si="46"/>
        <v>20830000</v>
      </c>
      <c r="M72" s="106">
        <f t="shared" si="46"/>
        <v>19916773</v>
      </c>
      <c r="N72" s="105">
        <f t="shared" si="46"/>
        <v>0</v>
      </c>
      <c r="O72" s="106">
        <f t="shared" si="46"/>
        <v>0</v>
      </c>
      <c r="P72" s="105">
        <f>$H72      +$J72      +$L72      +$N72</f>
        <v>77477000</v>
      </c>
      <c r="Q72" s="106">
        <f>$I72      +$K72      +$M72      +$O72</f>
        <v>90317124</v>
      </c>
      <c r="R72" s="61">
        <f>IF(($J72      =0),0,((($L72      -$J72      )/$J72      )*100))</f>
        <v>-11.894086794687421</v>
      </c>
      <c r="S72" s="62">
        <f>IF(($K72      =0),0,((($M72      -$K72      )/$K72      )*100))</f>
        <v>-38.247196280068167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75.08843682460919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87.532708541301204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GAuZ6YSdZSy6tzz1eUgPxrhcsyet5ma/kTMxdVLWMiAStKatm9QKwSncavrccv9qJ2UiXbP0gUW7XS9YzL96Bw==" saltValue="VWael+v3sXJTmmPuSuJL1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102000</v>
      </c>
      <c r="I10" s="94"/>
      <c r="J10" s="93">
        <v>512000</v>
      </c>
      <c r="K10" s="94"/>
      <c r="L10" s="93">
        <v>477000</v>
      </c>
      <c r="M10" s="94">
        <v>835193</v>
      </c>
      <c r="N10" s="93"/>
      <c r="O10" s="94"/>
      <c r="P10" s="93">
        <f t="shared" ref="P10:P16" si="1">$H10      +$J10      +$L10      +$N10</f>
        <v>1091000</v>
      </c>
      <c r="Q10" s="94">
        <f t="shared" ref="Q10:Q16" si="2">$I10      +$K10      +$M10      +$O10</f>
        <v>835193</v>
      </c>
      <c r="R10" s="48">
        <f t="shared" ref="R10:R16" si="3">IF(($J10      =0),0,((($L10      -$J10      )/$J10      )*100))</f>
        <v>-6.8359375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66.121212121212125</v>
      </c>
      <c r="U10" s="50">
        <f t="shared" ref="U10:U15" si="6">IF(($E10      =0),0,(($Q10      /$E10      )*100))</f>
        <v>50.617757575757572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102000</v>
      </c>
      <c r="I16" s="97">
        <f t="shared" si="7"/>
        <v>0</v>
      </c>
      <c r="J16" s="96">
        <f t="shared" si="7"/>
        <v>512000</v>
      </c>
      <c r="K16" s="97">
        <f t="shared" si="7"/>
        <v>0</v>
      </c>
      <c r="L16" s="96">
        <f t="shared" si="7"/>
        <v>477000</v>
      </c>
      <c r="M16" s="97">
        <f t="shared" si="7"/>
        <v>835193</v>
      </c>
      <c r="N16" s="96">
        <f t="shared" si="7"/>
        <v>0</v>
      </c>
      <c r="O16" s="97">
        <f t="shared" si="7"/>
        <v>0</v>
      </c>
      <c r="P16" s="96">
        <f t="shared" si="1"/>
        <v>1091000</v>
      </c>
      <c r="Q16" s="97">
        <f t="shared" si="2"/>
        <v>835193</v>
      </c>
      <c r="R16" s="52">
        <f t="shared" si="3"/>
        <v>-6.8359375</v>
      </c>
      <c r="S16" s="53">
        <f t="shared" si="4"/>
        <v>0</v>
      </c>
      <c r="T16" s="52">
        <f>IF((SUM($E9:$E13)+$E15)=0,0,(P16/(SUM($E9:$E13)+$E15)*100))</f>
        <v>66.121212121212125</v>
      </c>
      <c r="U16" s="54">
        <f>IF((SUM($E9:$E13)+$E15)=0,0,(Q16/(SUM($E9:$E13)+$E15)*100))</f>
        <v>50.617757575757572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4887000</v>
      </c>
      <c r="C32" s="92">
        <v>0</v>
      </c>
      <c r="D32" s="92"/>
      <c r="E32" s="92">
        <f>$B32      +$C32      +$D32</f>
        <v>4887000</v>
      </c>
      <c r="F32" s="93">
        <v>4887000</v>
      </c>
      <c r="G32" s="94">
        <v>4887000</v>
      </c>
      <c r="H32" s="93">
        <v>2348000</v>
      </c>
      <c r="I32" s="94"/>
      <c r="J32" s="93">
        <v>1638000</v>
      </c>
      <c r="K32" s="94"/>
      <c r="L32" s="93">
        <v>901000</v>
      </c>
      <c r="M32" s="94">
        <v>4059883</v>
      </c>
      <c r="N32" s="93"/>
      <c r="O32" s="94"/>
      <c r="P32" s="93">
        <f>$H32      +$J32      +$L32      +$N32</f>
        <v>4887000</v>
      </c>
      <c r="Q32" s="94">
        <f>$I32      +$K32      +$M32      +$O32</f>
        <v>4059883</v>
      </c>
      <c r="R32" s="48">
        <f>IF(($J32      =0),0,((($L32      -$J32      )/$J32      )*100))</f>
        <v>-44.993894993894997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83.075158583998359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4887000</v>
      </c>
      <c r="C33" s="95">
        <f>C32</f>
        <v>0</v>
      </c>
      <c r="D33" s="95"/>
      <c r="E33" s="95">
        <f>$B33      +$C33      +$D33</f>
        <v>4887000</v>
      </c>
      <c r="F33" s="96">
        <f t="shared" ref="F33:O33" si="17">F32</f>
        <v>4887000</v>
      </c>
      <c r="G33" s="97">
        <f t="shared" si="17"/>
        <v>4887000</v>
      </c>
      <c r="H33" s="96">
        <f t="shared" si="17"/>
        <v>2348000</v>
      </c>
      <c r="I33" s="97">
        <f t="shared" si="17"/>
        <v>0</v>
      </c>
      <c r="J33" s="96">
        <f t="shared" si="17"/>
        <v>1638000</v>
      </c>
      <c r="K33" s="97">
        <f t="shared" si="17"/>
        <v>0</v>
      </c>
      <c r="L33" s="96">
        <f t="shared" si="17"/>
        <v>901000</v>
      </c>
      <c r="M33" s="97">
        <f t="shared" si="17"/>
        <v>4059883</v>
      </c>
      <c r="N33" s="96">
        <f t="shared" si="17"/>
        <v>0</v>
      </c>
      <c r="O33" s="97">
        <f t="shared" si="17"/>
        <v>0</v>
      </c>
      <c r="P33" s="96">
        <f>$H33      +$J33      +$L33      +$N33</f>
        <v>4887000</v>
      </c>
      <c r="Q33" s="97">
        <f>$I33      +$K33      +$M33      +$O33</f>
        <v>4059883</v>
      </c>
      <c r="R33" s="52">
        <f>IF(($J33      =0),0,((($L33      -$J33      )/$J33      )*100))</f>
        <v>-44.993894993894997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83.075158583998359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93500000</v>
      </c>
      <c r="C35" s="92">
        <v>4278000</v>
      </c>
      <c r="D35" s="92"/>
      <c r="E35" s="92">
        <f t="shared" ref="E35:E40" si="18">$B35      +$C35      +$D35</f>
        <v>97778000</v>
      </c>
      <c r="F35" s="93">
        <v>97778000</v>
      </c>
      <c r="G35" s="94">
        <v>97778000</v>
      </c>
      <c r="H35" s="93">
        <v>34059000</v>
      </c>
      <c r="I35" s="94"/>
      <c r="J35" s="93">
        <v>33552000</v>
      </c>
      <c r="K35" s="94"/>
      <c r="L35" s="93">
        <v>9986000</v>
      </c>
      <c r="M35" s="94">
        <v>76304802</v>
      </c>
      <c r="N35" s="93"/>
      <c r="O35" s="94"/>
      <c r="P35" s="93">
        <f t="shared" ref="P35:P40" si="19">$H35      +$J35      +$L35      +$N35</f>
        <v>77597000</v>
      </c>
      <c r="Q35" s="94">
        <f t="shared" ref="Q35:Q40" si="20">$I35      +$K35      +$M35      +$O35</f>
        <v>76304802</v>
      </c>
      <c r="R35" s="48">
        <f t="shared" ref="R35:R40" si="21">IF(($J35      =0),0,((($L35      -$J35      )/$J35      )*100))</f>
        <v>-70.237243681449684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79.36038781730042</v>
      </c>
      <c r="U35" s="50">
        <f t="shared" ref="U35:U39" si="24">IF(($E35      =0),0,(($Q35      /$E35      )*100))</f>
        <v>78.038824684489356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27149000</v>
      </c>
      <c r="C36" s="92">
        <v>0</v>
      </c>
      <c r="D36" s="92"/>
      <c r="E36" s="92">
        <f t="shared" si="18"/>
        <v>27149000</v>
      </c>
      <c r="F36" s="93">
        <v>27149000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120649000</v>
      </c>
      <c r="C40" s="95">
        <f>SUM(C35:C39)</f>
        <v>4278000</v>
      </c>
      <c r="D40" s="95"/>
      <c r="E40" s="95">
        <f t="shared" si="18"/>
        <v>124927000</v>
      </c>
      <c r="F40" s="96">
        <f t="shared" ref="F40:O40" si="25">SUM(F35:F39)</f>
        <v>124927000</v>
      </c>
      <c r="G40" s="97">
        <f t="shared" si="25"/>
        <v>97778000</v>
      </c>
      <c r="H40" s="96">
        <f t="shared" si="25"/>
        <v>34059000</v>
      </c>
      <c r="I40" s="97">
        <f t="shared" si="25"/>
        <v>0</v>
      </c>
      <c r="J40" s="96">
        <f t="shared" si="25"/>
        <v>33552000</v>
      </c>
      <c r="K40" s="97">
        <f t="shared" si="25"/>
        <v>0</v>
      </c>
      <c r="L40" s="96">
        <f t="shared" si="25"/>
        <v>9986000</v>
      </c>
      <c r="M40" s="97">
        <f t="shared" si="25"/>
        <v>76304802</v>
      </c>
      <c r="N40" s="96">
        <f t="shared" si="25"/>
        <v>0</v>
      </c>
      <c r="O40" s="97">
        <f t="shared" si="25"/>
        <v>0</v>
      </c>
      <c r="P40" s="96">
        <f t="shared" si="19"/>
        <v>77597000</v>
      </c>
      <c r="Q40" s="97">
        <f t="shared" si="20"/>
        <v>76304802</v>
      </c>
      <c r="R40" s="52">
        <f t="shared" si="21"/>
        <v>-70.237243681449684</v>
      </c>
      <c r="S40" s="53">
        <f t="shared" si="22"/>
        <v>0</v>
      </c>
      <c r="T40" s="52">
        <f>IF((+$E35+$E38) =0,0,(P40   /(+$E35+$E38) )*100)</f>
        <v>79.36038781730042</v>
      </c>
      <c r="U40" s="54">
        <f>IF((+$E35+$E38) =0,0,(Q40   /(+$E35+$E38) )*100)</f>
        <v>78.038824684489356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127186000</v>
      </c>
      <c r="C67" s="104">
        <f>SUM(C9:C15,C18:C23,C26:C29,C32,C35:C39,C42:C52,C55:C58,C61:C65)</f>
        <v>4278000</v>
      </c>
      <c r="D67" s="104"/>
      <c r="E67" s="104">
        <f t="shared" si="35"/>
        <v>131464000</v>
      </c>
      <c r="F67" s="105">
        <f t="shared" ref="F67:O67" si="43">SUM(F9:F15,F18:F23,F26:F29,F32,F35:F39,F42:F52,F55:F58,F61:F65)</f>
        <v>131464000</v>
      </c>
      <c r="G67" s="106">
        <f t="shared" si="43"/>
        <v>104315000</v>
      </c>
      <c r="H67" s="105">
        <f t="shared" si="43"/>
        <v>36509000</v>
      </c>
      <c r="I67" s="106">
        <f t="shared" si="43"/>
        <v>0</v>
      </c>
      <c r="J67" s="105">
        <f t="shared" si="43"/>
        <v>35702000</v>
      </c>
      <c r="K67" s="106">
        <f t="shared" si="43"/>
        <v>0</v>
      </c>
      <c r="L67" s="105">
        <f t="shared" si="43"/>
        <v>11364000</v>
      </c>
      <c r="M67" s="106">
        <f t="shared" si="43"/>
        <v>81199878</v>
      </c>
      <c r="N67" s="105">
        <f t="shared" si="43"/>
        <v>0</v>
      </c>
      <c r="O67" s="106">
        <f t="shared" si="43"/>
        <v>0</v>
      </c>
      <c r="P67" s="105">
        <f t="shared" si="36"/>
        <v>83575000</v>
      </c>
      <c r="Q67" s="106">
        <f t="shared" si="37"/>
        <v>81199878</v>
      </c>
      <c r="R67" s="61">
        <f t="shared" si="38"/>
        <v>-68.16985042854742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80.117912093179314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77.84103724296601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51971000</v>
      </c>
      <c r="C69" s="92">
        <v>25000000</v>
      </c>
      <c r="D69" s="92"/>
      <c r="E69" s="92">
        <f>$B69      +$C69      +$D69</f>
        <v>76971000</v>
      </c>
      <c r="F69" s="93">
        <v>76971000</v>
      </c>
      <c r="G69" s="94">
        <v>76971000</v>
      </c>
      <c r="H69" s="93">
        <v>15250000</v>
      </c>
      <c r="I69" s="94"/>
      <c r="J69" s="93">
        <v>19401000</v>
      </c>
      <c r="K69" s="94"/>
      <c r="L69" s="93">
        <v>7452000</v>
      </c>
      <c r="M69" s="94">
        <v>43608515</v>
      </c>
      <c r="N69" s="93"/>
      <c r="O69" s="94"/>
      <c r="P69" s="93">
        <f>$H69      +$J69      +$L69      +$N69</f>
        <v>42103000</v>
      </c>
      <c r="Q69" s="94">
        <f>$I69      +$K69      +$M69      +$O69</f>
        <v>43608515</v>
      </c>
      <c r="R69" s="48">
        <f>IF(($J69      =0),0,((($L69      -$J69      )/$J69      )*100))</f>
        <v>-61.589608783052419</v>
      </c>
      <c r="S69" s="49">
        <f>IF(($K69      =0),0,((($M69      -$K69      )/$K69      )*100))</f>
        <v>0</v>
      </c>
      <c r="T69" s="48">
        <f>IF(($E69      =0),0,(($P69      /$E69      )*100))</f>
        <v>54.699822010887225</v>
      </c>
      <c r="U69" s="50">
        <f>IF(($E69      =0),0,(($Q69      /$E69      )*100))</f>
        <v>56.655772953450004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51971000</v>
      </c>
      <c r="C70" s="101">
        <f>C69</f>
        <v>25000000</v>
      </c>
      <c r="D70" s="101"/>
      <c r="E70" s="101">
        <f>$B70      +$C70      +$D70</f>
        <v>76971000</v>
      </c>
      <c r="F70" s="102">
        <f t="shared" ref="F70:O70" si="44">F69</f>
        <v>76971000</v>
      </c>
      <c r="G70" s="103">
        <f t="shared" si="44"/>
        <v>76971000</v>
      </c>
      <c r="H70" s="102">
        <f t="shared" si="44"/>
        <v>15250000</v>
      </c>
      <c r="I70" s="103">
        <f t="shared" si="44"/>
        <v>0</v>
      </c>
      <c r="J70" s="102">
        <f t="shared" si="44"/>
        <v>19401000</v>
      </c>
      <c r="K70" s="103">
        <f t="shared" si="44"/>
        <v>0</v>
      </c>
      <c r="L70" s="102">
        <f t="shared" si="44"/>
        <v>7452000</v>
      </c>
      <c r="M70" s="103">
        <f t="shared" si="44"/>
        <v>43608515</v>
      </c>
      <c r="N70" s="102">
        <f t="shared" si="44"/>
        <v>0</v>
      </c>
      <c r="O70" s="103">
        <f t="shared" si="44"/>
        <v>0</v>
      </c>
      <c r="P70" s="102">
        <f>$H70      +$J70      +$L70      +$N70</f>
        <v>42103000</v>
      </c>
      <c r="Q70" s="103">
        <f>$I70      +$K70      +$M70      +$O70</f>
        <v>43608515</v>
      </c>
      <c r="R70" s="57">
        <f>IF(($J70      =0),0,((($L70      -$J70      )/$J70      )*100))</f>
        <v>-61.589608783052419</v>
      </c>
      <c r="S70" s="58">
        <f>IF(($K70      =0),0,((($M70      -$K70      )/$K70      )*100))</f>
        <v>0</v>
      </c>
      <c r="T70" s="57">
        <f>IF($E70   =0,0,($P70   /$E70   )*100)</f>
        <v>54.699822010887225</v>
      </c>
      <c r="U70" s="59">
        <f>IF($E70   =0,0,($Q70   /$E70 )*100)</f>
        <v>56.655772953450004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51971000</v>
      </c>
      <c r="C71" s="104">
        <f>C69</f>
        <v>25000000</v>
      </c>
      <c r="D71" s="104"/>
      <c r="E71" s="104">
        <f>$B71      +$C71      +$D71</f>
        <v>76971000</v>
      </c>
      <c r="F71" s="105">
        <f t="shared" ref="F71:O71" si="45">F69</f>
        <v>76971000</v>
      </c>
      <c r="G71" s="106">
        <f t="shared" si="45"/>
        <v>76971000</v>
      </c>
      <c r="H71" s="105">
        <f t="shared" si="45"/>
        <v>15250000</v>
      </c>
      <c r="I71" s="106">
        <f t="shared" si="45"/>
        <v>0</v>
      </c>
      <c r="J71" s="105">
        <f t="shared" si="45"/>
        <v>19401000</v>
      </c>
      <c r="K71" s="106">
        <f t="shared" si="45"/>
        <v>0</v>
      </c>
      <c r="L71" s="105">
        <f t="shared" si="45"/>
        <v>7452000</v>
      </c>
      <c r="M71" s="106">
        <f t="shared" si="45"/>
        <v>43608515</v>
      </c>
      <c r="N71" s="105">
        <f t="shared" si="45"/>
        <v>0</v>
      </c>
      <c r="O71" s="106">
        <f t="shared" si="45"/>
        <v>0</v>
      </c>
      <c r="P71" s="105">
        <f>$H71      +$J71      +$L71      +$N71</f>
        <v>42103000</v>
      </c>
      <c r="Q71" s="106">
        <f>$I71      +$K71      +$M71      +$O71</f>
        <v>43608515</v>
      </c>
      <c r="R71" s="61">
        <f>IF(($J71      =0),0,((($L71      -$J71      )/$J71      )*100))</f>
        <v>-61.589608783052419</v>
      </c>
      <c r="S71" s="62">
        <f>IF(($K71      =0),0,((($M71      -$K71      )/$K71      )*100))</f>
        <v>0</v>
      </c>
      <c r="T71" s="61">
        <f>IF($E71   =0,0,($P71   /$E71   )*100)</f>
        <v>54.699822010887225</v>
      </c>
      <c r="U71" s="65">
        <f>IF($E71   =0,0,($Q71   /$E71   )*100)</f>
        <v>56.655772953450004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179157000</v>
      </c>
      <c r="C72" s="104">
        <f>SUM(C9:C15,C18:C23,C26:C29,C32,C35:C39,C42:C52,C55:C58,C61:C65,C69)</f>
        <v>29278000</v>
      </c>
      <c r="D72" s="104"/>
      <c r="E72" s="104">
        <f>$B72      +$C72      +$D72</f>
        <v>208435000</v>
      </c>
      <c r="F72" s="105">
        <f t="shared" ref="F72:O72" si="46">SUM(F9:F15,F18:F23,F26:F29,F32,F35:F39,F42:F52,F55:F58,F61:F65,F69)</f>
        <v>208435000</v>
      </c>
      <c r="G72" s="106">
        <f t="shared" si="46"/>
        <v>181286000</v>
      </c>
      <c r="H72" s="105">
        <f t="shared" si="46"/>
        <v>51759000</v>
      </c>
      <c r="I72" s="106">
        <f t="shared" si="46"/>
        <v>0</v>
      </c>
      <c r="J72" s="105">
        <f t="shared" si="46"/>
        <v>55103000</v>
      </c>
      <c r="K72" s="106">
        <f t="shared" si="46"/>
        <v>0</v>
      </c>
      <c r="L72" s="105">
        <f t="shared" si="46"/>
        <v>18816000</v>
      </c>
      <c r="M72" s="106">
        <f t="shared" si="46"/>
        <v>124808393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125678000</v>
      </c>
      <c r="Q72" s="106">
        <f>$I72      +$K72      +$M72      +$O72</f>
        <v>124808393</v>
      </c>
      <c r="R72" s="61">
        <f>IF(($J72      =0),0,((($L72      -$J72      )/$J72      )*100))</f>
        <v>-65.853038854508824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69.325816665379563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68.846128768906595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8wn2OYTNtYNttKLRKRjvnc0tVIdnptBnvXMRpe6Rk7WY59iN9qRMZNp0e4bKX+zNZscSYsbERfviZVYVG4EkZA==" saltValue="eLGEua1gATYoxb7KMFVb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1720000</v>
      </c>
      <c r="C10" s="92">
        <v>0</v>
      </c>
      <c r="D10" s="92"/>
      <c r="E10" s="92">
        <f t="shared" ref="E10:E16" si="0">$B10      +$C10      +$D10</f>
        <v>1720000</v>
      </c>
      <c r="F10" s="93">
        <v>1720000</v>
      </c>
      <c r="G10" s="94">
        <v>1720000</v>
      </c>
      <c r="H10" s="93">
        <v>42000</v>
      </c>
      <c r="I10" s="94">
        <v>33333</v>
      </c>
      <c r="J10" s="93">
        <v>173000</v>
      </c>
      <c r="K10" s="94">
        <v>372436</v>
      </c>
      <c r="L10" s="93">
        <v>285000</v>
      </c>
      <c r="M10" s="94">
        <v>438800</v>
      </c>
      <c r="N10" s="93"/>
      <c r="O10" s="94"/>
      <c r="P10" s="93">
        <f t="shared" ref="P10:P16" si="1">$H10      +$J10      +$L10      +$N10</f>
        <v>500000</v>
      </c>
      <c r="Q10" s="94">
        <f t="shared" ref="Q10:Q16" si="2">$I10      +$K10      +$M10      +$O10</f>
        <v>844569</v>
      </c>
      <c r="R10" s="48">
        <f t="shared" ref="R10:R16" si="3">IF(($J10      =0),0,((($L10      -$J10      )/$J10      )*100))</f>
        <v>64.739884393063591</v>
      </c>
      <c r="S10" s="49">
        <f t="shared" ref="S10:S16" si="4">IF(($K10      =0),0,((($M10      -$K10      )/$K10      )*100))</f>
        <v>17.81890042853</v>
      </c>
      <c r="T10" s="48">
        <f t="shared" ref="T10:T15" si="5">IF(($E10      =0),0,(($P10      /$E10      )*100))</f>
        <v>29.069767441860467</v>
      </c>
      <c r="U10" s="50">
        <f t="shared" ref="U10:U15" si="6">IF(($E10      =0),0,(($Q10      /$E10      )*100))</f>
        <v>49.102848837209301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1720000</v>
      </c>
      <c r="C16" s="95">
        <f>SUM(C9:C15)</f>
        <v>0</v>
      </c>
      <c r="D16" s="95"/>
      <c r="E16" s="95">
        <f t="shared" si="0"/>
        <v>1720000</v>
      </c>
      <c r="F16" s="96">
        <f t="shared" ref="F16:O16" si="7">SUM(F9:F15)</f>
        <v>1720000</v>
      </c>
      <c r="G16" s="97">
        <f t="shared" si="7"/>
        <v>1720000</v>
      </c>
      <c r="H16" s="96">
        <f t="shared" si="7"/>
        <v>42000</v>
      </c>
      <c r="I16" s="97">
        <f t="shared" si="7"/>
        <v>33333</v>
      </c>
      <c r="J16" s="96">
        <f t="shared" si="7"/>
        <v>173000</v>
      </c>
      <c r="K16" s="97">
        <f t="shared" si="7"/>
        <v>372436</v>
      </c>
      <c r="L16" s="96">
        <f t="shared" si="7"/>
        <v>285000</v>
      </c>
      <c r="M16" s="97">
        <f t="shared" si="7"/>
        <v>438800</v>
      </c>
      <c r="N16" s="96">
        <f t="shared" si="7"/>
        <v>0</v>
      </c>
      <c r="O16" s="97">
        <f t="shared" si="7"/>
        <v>0</v>
      </c>
      <c r="P16" s="96">
        <f t="shared" si="1"/>
        <v>500000</v>
      </c>
      <c r="Q16" s="97">
        <f t="shared" si="2"/>
        <v>844569</v>
      </c>
      <c r="R16" s="52">
        <f t="shared" si="3"/>
        <v>64.739884393063591</v>
      </c>
      <c r="S16" s="53">
        <f t="shared" si="4"/>
        <v>17.81890042853</v>
      </c>
      <c r="T16" s="52">
        <f>IF((SUM($E9:$E13)+$E15)=0,0,(P16/(SUM($E9:$E13)+$E15)*100))</f>
        <v>29.069767441860467</v>
      </c>
      <c r="U16" s="54">
        <f>IF((SUM($E9:$E13)+$E15)=0,0,(Q16/(SUM($E9:$E13)+$E15)*100))</f>
        <v>49.102848837209301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3413000</v>
      </c>
      <c r="C32" s="92">
        <v>0</v>
      </c>
      <c r="D32" s="92"/>
      <c r="E32" s="92">
        <f>$B32      +$C32      +$D32</f>
        <v>3413000</v>
      </c>
      <c r="F32" s="93">
        <v>3413000</v>
      </c>
      <c r="G32" s="94">
        <v>3413000</v>
      </c>
      <c r="H32" s="93"/>
      <c r="I32" s="94">
        <v>855538</v>
      </c>
      <c r="J32" s="93">
        <v>3233000</v>
      </c>
      <c r="K32" s="94">
        <v>842657</v>
      </c>
      <c r="L32" s="93"/>
      <c r="M32" s="94">
        <v>1714805</v>
      </c>
      <c r="N32" s="93"/>
      <c r="O32" s="94"/>
      <c r="P32" s="93">
        <f>$H32      +$J32      +$L32      +$N32</f>
        <v>3233000</v>
      </c>
      <c r="Q32" s="94">
        <f>$I32      +$K32      +$M32      +$O32</f>
        <v>3413000</v>
      </c>
      <c r="R32" s="48">
        <f>IF(($J32      =0),0,((($L32      -$J32      )/$J32      )*100))</f>
        <v>-100</v>
      </c>
      <c r="S32" s="49">
        <f>IF(($K32      =0),0,((($M32      -$K32      )/$K32      )*100))</f>
        <v>103.49976324886639</v>
      </c>
      <c r="T32" s="48">
        <f>IF(($E32      =0),0,(($P32      /$E32      )*100))</f>
        <v>94.726047465572805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3413000</v>
      </c>
      <c r="C33" s="95">
        <f>C32</f>
        <v>0</v>
      </c>
      <c r="D33" s="95"/>
      <c r="E33" s="95">
        <f>$B33      +$C33      +$D33</f>
        <v>3413000</v>
      </c>
      <c r="F33" s="96">
        <f t="shared" ref="F33:O33" si="17">F32</f>
        <v>3413000</v>
      </c>
      <c r="G33" s="97">
        <f t="shared" si="17"/>
        <v>3413000</v>
      </c>
      <c r="H33" s="96">
        <f t="shared" si="17"/>
        <v>0</v>
      </c>
      <c r="I33" s="97">
        <f t="shared" si="17"/>
        <v>855538</v>
      </c>
      <c r="J33" s="96">
        <f t="shared" si="17"/>
        <v>3233000</v>
      </c>
      <c r="K33" s="97">
        <f t="shared" si="17"/>
        <v>842657</v>
      </c>
      <c r="L33" s="96">
        <f t="shared" si="17"/>
        <v>0</v>
      </c>
      <c r="M33" s="97">
        <f t="shared" si="17"/>
        <v>1714805</v>
      </c>
      <c r="N33" s="96">
        <f t="shared" si="17"/>
        <v>0</v>
      </c>
      <c r="O33" s="97">
        <f t="shared" si="17"/>
        <v>0</v>
      </c>
      <c r="P33" s="96">
        <f>$H33      +$J33      +$L33      +$N33</f>
        <v>3233000</v>
      </c>
      <c r="Q33" s="97">
        <f>$I33      +$K33      +$M33      +$O33</f>
        <v>3413000</v>
      </c>
      <c r="R33" s="52">
        <f>IF(($J33      =0),0,((($L33      -$J33      )/$J33      )*100))</f>
        <v>-100</v>
      </c>
      <c r="S33" s="53">
        <f>IF(($K33      =0),0,((($M33      -$K33      )/$K33      )*100))</f>
        <v>103.49976324886639</v>
      </c>
      <c r="T33" s="52">
        <f>IF($E33   =0,0,($P33   /$E33   )*100)</f>
        <v>94.726047465572805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33000000</v>
      </c>
      <c r="C35" s="92">
        <v>0</v>
      </c>
      <c r="D35" s="92"/>
      <c r="E35" s="92">
        <f t="shared" ref="E35:E40" si="18">$B35      +$C35      +$D35</f>
        <v>33000000</v>
      </c>
      <c r="F35" s="93">
        <v>33000000</v>
      </c>
      <c r="G35" s="94">
        <v>33000000</v>
      </c>
      <c r="H35" s="93">
        <v>1707000</v>
      </c>
      <c r="I35" s="94">
        <v>7675560</v>
      </c>
      <c r="J35" s="93">
        <v>11256000</v>
      </c>
      <c r="K35" s="94">
        <v>12722388</v>
      </c>
      <c r="L35" s="93">
        <v>9671000</v>
      </c>
      <c r="M35" s="94">
        <v>6174889</v>
      </c>
      <c r="N35" s="93"/>
      <c r="O35" s="94"/>
      <c r="P35" s="93">
        <f t="shared" ref="P35:P40" si="19">$H35      +$J35      +$L35      +$N35</f>
        <v>22634000</v>
      </c>
      <c r="Q35" s="94">
        <f t="shared" ref="Q35:Q40" si="20">$I35      +$K35      +$M35      +$O35</f>
        <v>26572837</v>
      </c>
      <c r="R35" s="48">
        <f t="shared" ref="R35:R40" si="21">IF(($J35      =0),0,((($L35      -$J35      )/$J35      )*100))</f>
        <v>-14.08137882018479</v>
      </c>
      <c r="S35" s="49">
        <f t="shared" ref="S35:S40" si="22">IF(($K35      =0),0,((($M35      -$K35      )/$K35      )*100))</f>
        <v>-51.464387031742788</v>
      </c>
      <c r="T35" s="48">
        <f t="shared" ref="T35:T39" si="23">IF(($E35      =0),0,(($P35      /$E35      )*100))</f>
        <v>68.587878787878793</v>
      </c>
      <c r="U35" s="50">
        <f t="shared" ref="U35:U39" si="24">IF(($E35      =0),0,(($Q35      /$E35      )*100))</f>
        <v>80.523748484848483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72781000</v>
      </c>
      <c r="C36" s="92">
        <v>0</v>
      </c>
      <c r="D36" s="92"/>
      <c r="E36" s="92">
        <f t="shared" si="18"/>
        <v>72781000</v>
      </c>
      <c r="F36" s="93">
        <v>72781000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105781000</v>
      </c>
      <c r="C40" s="95">
        <f>SUM(C35:C39)</f>
        <v>0</v>
      </c>
      <c r="D40" s="95"/>
      <c r="E40" s="95">
        <f t="shared" si="18"/>
        <v>105781000</v>
      </c>
      <c r="F40" s="96">
        <f t="shared" ref="F40:O40" si="25">SUM(F35:F39)</f>
        <v>105781000</v>
      </c>
      <c r="G40" s="97">
        <f t="shared" si="25"/>
        <v>33000000</v>
      </c>
      <c r="H40" s="96">
        <f t="shared" si="25"/>
        <v>1707000</v>
      </c>
      <c r="I40" s="97">
        <f t="shared" si="25"/>
        <v>7675560</v>
      </c>
      <c r="J40" s="96">
        <f t="shared" si="25"/>
        <v>11256000</v>
      </c>
      <c r="K40" s="97">
        <f t="shared" si="25"/>
        <v>12722388</v>
      </c>
      <c r="L40" s="96">
        <f t="shared" si="25"/>
        <v>9671000</v>
      </c>
      <c r="M40" s="97">
        <f t="shared" si="25"/>
        <v>6174889</v>
      </c>
      <c r="N40" s="96">
        <f t="shared" si="25"/>
        <v>0</v>
      </c>
      <c r="O40" s="97">
        <f t="shared" si="25"/>
        <v>0</v>
      </c>
      <c r="P40" s="96">
        <f t="shared" si="19"/>
        <v>22634000</v>
      </c>
      <c r="Q40" s="97">
        <f t="shared" si="20"/>
        <v>26572837</v>
      </c>
      <c r="R40" s="52">
        <f t="shared" si="21"/>
        <v>-14.08137882018479</v>
      </c>
      <c r="S40" s="53">
        <f t="shared" si="22"/>
        <v>-51.464387031742788</v>
      </c>
      <c r="T40" s="52">
        <f>IF((+$E35+$E38) =0,0,(P40   /(+$E35+$E38) )*100)</f>
        <v>68.587878787878793</v>
      </c>
      <c r="U40" s="54">
        <f>IF((+$E35+$E38) =0,0,(Q40   /(+$E35+$E38) )*100)</f>
        <v>80.523748484848483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110914000</v>
      </c>
      <c r="C67" s="104">
        <f>SUM(C9:C15,C18:C23,C26:C29,C32,C35:C39,C42:C52,C55:C58,C61:C65)</f>
        <v>0</v>
      </c>
      <c r="D67" s="104"/>
      <c r="E67" s="104">
        <f t="shared" si="35"/>
        <v>110914000</v>
      </c>
      <c r="F67" s="105">
        <f t="shared" ref="F67:O67" si="43">SUM(F9:F15,F18:F23,F26:F29,F32,F35:F39,F42:F52,F55:F58,F61:F65)</f>
        <v>110914000</v>
      </c>
      <c r="G67" s="106">
        <f t="shared" si="43"/>
        <v>38133000</v>
      </c>
      <c r="H67" s="105">
        <f t="shared" si="43"/>
        <v>1749000</v>
      </c>
      <c r="I67" s="106">
        <f t="shared" si="43"/>
        <v>8564431</v>
      </c>
      <c r="J67" s="105">
        <f t="shared" si="43"/>
        <v>14662000</v>
      </c>
      <c r="K67" s="106">
        <f t="shared" si="43"/>
        <v>13937481</v>
      </c>
      <c r="L67" s="105">
        <f t="shared" si="43"/>
        <v>9956000</v>
      </c>
      <c r="M67" s="106">
        <f t="shared" si="43"/>
        <v>8328494</v>
      </c>
      <c r="N67" s="105">
        <f t="shared" si="43"/>
        <v>0</v>
      </c>
      <c r="O67" s="106">
        <f t="shared" si="43"/>
        <v>0</v>
      </c>
      <c r="P67" s="105">
        <f t="shared" si="36"/>
        <v>26367000</v>
      </c>
      <c r="Q67" s="106">
        <f t="shared" si="37"/>
        <v>30830406</v>
      </c>
      <c r="R67" s="61">
        <f t="shared" si="38"/>
        <v>-32.096576183331059</v>
      </c>
      <c r="S67" s="62">
        <f t="shared" si="39"/>
        <v>-40.243907776448268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69.144835182125718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80.849673511132096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48951000</v>
      </c>
      <c r="C69" s="92">
        <v>0</v>
      </c>
      <c r="D69" s="92"/>
      <c r="E69" s="92">
        <f>$B69      +$C69      +$D69</f>
        <v>48951000</v>
      </c>
      <c r="F69" s="93">
        <v>48951000</v>
      </c>
      <c r="G69" s="94">
        <v>38166000</v>
      </c>
      <c r="H69" s="93">
        <v>10045000</v>
      </c>
      <c r="I69" s="94">
        <v>10137252</v>
      </c>
      <c r="J69" s="93">
        <v>12486000</v>
      </c>
      <c r="K69" s="94">
        <v>20970430</v>
      </c>
      <c r="L69" s="93">
        <v>6895000</v>
      </c>
      <c r="M69" s="94">
        <v>10005716</v>
      </c>
      <c r="N69" s="93"/>
      <c r="O69" s="94"/>
      <c r="P69" s="93">
        <f>$H69      +$J69      +$L69      +$N69</f>
        <v>29426000</v>
      </c>
      <c r="Q69" s="94">
        <f>$I69      +$K69      +$M69      +$O69</f>
        <v>41113398</v>
      </c>
      <c r="R69" s="48">
        <f>IF(($J69      =0),0,((($L69      -$J69      )/$J69      )*100))</f>
        <v>-44.778151529713277</v>
      </c>
      <c r="S69" s="49">
        <f>IF(($K69      =0),0,((($M69      -$K69      )/$K69      )*100))</f>
        <v>-52.286548249129851</v>
      </c>
      <c r="T69" s="48">
        <f>IF(($E69      =0),0,(($P69      /$E69      )*100))</f>
        <v>60.113174398888681</v>
      </c>
      <c r="U69" s="50">
        <f>IF(($E69      =0),0,(($Q69      /$E69      )*100))</f>
        <v>83.988882760311327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48951000</v>
      </c>
      <c r="C70" s="101">
        <f>C69</f>
        <v>0</v>
      </c>
      <c r="D70" s="101"/>
      <c r="E70" s="101">
        <f>$B70      +$C70      +$D70</f>
        <v>48951000</v>
      </c>
      <c r="F70" s="102">
        <f t="shared" ref="F70:O70" si="44">F69</f>
        <v>48951000</v>
      </c>
      <c r="G70" s="103">
        <f t="shared" si="44"/>
        <v>38166000</v>
      </c>
      <c r="H70" s="102">
        <f t="shared" si="44"/>
        <v>10045000</v>
      </c>
      <c r="I70" s="103">
        <f t="shared" si="44"/>
        <v>10137252</v>
      </c>
      <c r="J70" s="102">
        <f t="shared" si="44"/>
        <v>12486000</v>
      </c>
      <c r="K70" s="103">
        <f t="shared" si="44"/>
        <v>20970430</v>
      </c>
      <c r="L70" s="102">
        <f t="shared" si="44"/>
        <v>6895000</v>
      </c>
      <c r="M70" s="103">
        <f t="shared" si="44"/>
        <v>10005716</v>
      </c>
      <c r="N70" s="102">
        <f t="shared" si="44"/>
        <v>0</v>
      </c>
      <c r="O70" s="103">
        <f t="shared" si="44"/>
        <v>0</v>
      </c>
      <c r="P70" s="102">
        <f>$H70      +$J70      +$L70      +$N70</f>
        <v>29426000</v>
      </c>
      <c r="Q70" s="103">
        <f>$I70      +$K70      +$M70      +$O70</f>
        <v>41113398</v>
      </c>
      <c r="R70" s="57">
        <f>IF(($J70      =0),0,((($L70      -$J70      )/$J70      )*100))</f>
        <v>-44.778151529713277</v>
      </c>
      <c r="S70" s="58">
        <f>IF(($K70      =0),0,((($M70      -$K70      )/$K70      )*100))</f>
        <v>-52.286548249129851</v>
      </c>
      <c r="T70" s="57">
        <f>IF($E70   =0,0,($P70   /$E70   )*100)</f>
        <v>60.113174398888681</v>
      </c>
      <c r="U70" s="59">
        <f>IF($E70   =0,0,($Q70   /$E70 )*100)</f>
        <v>83.988882760311327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48951000</v>
      </c>
      <c r="C71" s="104">
        <f>C69</f>
        <v>0</v>
      </c>
      <c r="D71" s="104"/>
      <c r="E71" s="104">
        <f>$B71      +$C71      +$D71</f>
        <v>48951000</v>
      </c>
      <c r="F71" s="105">
        <f t="shared" ref="F71:O71" si="45">F69</f>
        <v>48951000</v>
      </c>
      <c r="G71" s="106">
        <f t="shared" si="45"/>
        <v>38166000</v>
      </c>
      <c r="H71" s="105">
        <f t="shared" si="45"/>
        <v>10045000</v>
      </c>
      <c r="I71" s="106">
        <f t="shared" si="45"/>
        <v>10137252</v>
      </c>
      <c r="J71" s="105">
        <f t="shared" si="45"/>
        <v>12486000</v>
      </c>
      <c r="K71" s="106">
        <f t="shared" si="45"/>
        <v>20970430</v>
      </c>
      <c r="L71" s="105">
        <f t="shared" si="45"/>
        <v>6895000</v>
      </c>
      <c r="M71" s="106">
        <f t="shared" si="45"/>
        <v>10005716</v>
      </c>
      <c r="N71" s="105">
        <f t="shared" si="45"/>
        <v>0</v>
      </c>
      <c r="O71" s="106">
        <f t="shared" si="45"/>
        <v>0</v>
      </c>
      <c r="P71" s="105">
        <f>$H71      +$J71      +$L71      +$N71</f>
        <v>29426000</v>
      </c>
      <c r="Q71" s="106">
        <f>$I71      +$K71      +$M71      +$O71</f>
        <v>41113398</v>
      </c>
      <c r="R71" s="61">
        <f>IF(($J71      =0),0,((($L71      -$J71      )/$J71      )*100))</f>
        <v>-44.778151529713277</v>
      </c>
      <c r="S71" s="62">
        <f>IF(($K71      =0),0,((($M71      -$K71      )/$K71      )*100))</f>
        <v>-52.286548249129851</v>
      </c>
      <c r="T71" s="61">
        <f>IF($E71   =0,0,($P71   /$E71   )*100)</f>
        <v>60.113174398888681</v>
      </c>
      <c r="U71" s="65">
        <f>IF($E71   =0,0,($Q71   /$E71   )*100)</f>
        <v>83.988882760311327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159865000</v>
      </c>
      <c r="C72" s="104">
        <f>SUM(C9:C15,C18:C23,C26:C29,C32,C35:C39,C42:C52,C55:C58,C61:C65,C69)</f>
        <v>0</v>
      </c>
      <c r="D72" s="104"/>
      <c r="E72" s="104">
        <f>$B72      +$C72      +$D72</f>
        <v>159865000</v>
      </c>
      <c r="F72" s="105">
        <f t="shared" ref="F72:O72" si="46">SUM(F9:F15,F18:F23,F26:F29,F32,F35:F39,F42:F52,F55:F58,F61:F65,F69)</f>
        <v>159865000</v>
      </c>
      <c r="G72" s="106">
        <f t="shared" si="46"/>
        <v>76299000</v>
      </c>
      <c r="H72" s="105">
        <f t="shared" si="46"/>
        <v>11794000</v>
      </c>
      <c r="I72" s="106">
        <f t="shared" si="46"/>
        <v>18701683</v>
      </c>
      <c r="J72" s="105">
        <f t="shared" si="46"/>
        <v>27148000</v>
      </c>
      <c r="K72" s="106">
        <f t="shared" si="46"/>
        <v>34907911</v>
      </c>
      <c r="L72" s="105">
        <f t="shared" si="46"/>
        <v>16851000</v>
      </c>
      <c r="M72" s="106">
        <f t="shared" si="46"/>
        <v>18334210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55793000</v>
      </c>
      <c r="Q72" s="106">
        <f>$I72      +$K72      +$M72      +$O72</f>
        <v>71943804</v>
      </c>
      <c r="R72" s="61">
        <f>IF(($J72      =0),0,((($L72      -$J72      )/$J72      )*100))</f>
        <v>-37.929129217621927</v>
      </c>
      <c r="S72" s="62">
        <f>IF(($K72      =0),0,((($M72      -$K72      )/$K72      )*100))</f>
        <v>-47.478352399832808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64.068026273483071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82.614262091773455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ZYunouyAOI+QV7dypb7vPnHEgTauVqPy/XGqHnsira2gtnQ+OcERA3gz4ff3W1sUf1X1W+oWb8mEL8ZCEhPkg==" saltValue="t2Oo/DbaCB0BlM5CrHtN/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6" si="0">$B10      +$C10      +$D10</f>
        <v>2000000</v>
      </c>
      <c r="F10" s="93">
        <v>2000000</v>
      </c>
      <c r="G10" s="94">
        <v>2000000</v>
      </c>
      <c r="H10" s="93">
        <v>274000</v>
      </c>
      <c r="I10" s="94"/>
      <c r="J10" s="93">
        <v>760000</v>
      </c>
      <c r="K10" s="94">
        <v>1020647</v>
      </c>
      <c r="L10" s="93">
        <v>285000</v>
      </c>
      <c r="M10" s="94">
        <v>14403</v>
      </c>
      <c r="N10" s="93"/>
      <c r="O10" s="94"/>
      <c r="P10" s="93">
        <f t="shared" ref="P10:P16" si="1">$H10      +$J10      +$L10      +$N10</f>
        <v>1319000</v>
      </c>
      <c r="Q10" s="94">
        <f t="shared" ref="Q10:Q16" si="2">$I10      +$K10      +$M10      +$O10</f>
        <v>1035050</v>
      </c>
      <c r="R10" s="48">
        <f t="shared" ref="R10:R16" si="3">IF(($J10      =0),0,((($L10      -$J10      )/$J10      )*100))</f>
        <v>-62.5</v>
      </c>
      <c r="S10" s="49">
        <f t="shared" ref="S10:S16" si="4">IF(($K10      =0),0,((($M10      -$K10      )/$K10      )*100))</f>
        <v>-98.588836296976339</v>
      </c>
      <c r="T10" s="48">
        <f t="shared" ref="T10:T15" si="5">IF(($E10      =0),0,(($P10      /$E10      )*100))</f>
        <v>65.95</v>
      </c>
      <c r="U10" s="50">
        <f t="shared" ref="U10:U15" si="6">IF(($E10      =0),0,(($Q10      /$E10      )*100))</f>
        <v>51.752499999999998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2000000</v>
      </c>
      <c r="C16" s="95">
        <f>SUM(C9:C15)</f>
        <v>0</v>
      </c>
      <c r="D16" s="95"/>
      <c r="E16" s="95">
        <f t="shared" si="0"/>
        <v>2000000</v>
      </c>
      <c r="F16" s="96">
        <f t="shared" ref="F16:O16" si="7">SUM(F9:F15)</f>
        <v>2000000</v>
      </c>
      <c r="G16" s="97">
        <f t="shared" si="7"/>
        <v>2000000</v>
      </c>
      <c r="H16" s="96">
        <f t="shared" si="7"/>
        <v>274000</v>
      </c>
      <c r="I16" s="97">
        <f t="shared" si="7"/>
        <v>0</v>
      </c>
      <c r="J16" s="96">
        <f t="shared" si="7"/>
        <v>760000</v>
      </c>
      <c r="K16" s="97">
        <f t="shared" si="7"/>
        <v>1020647</v>
      </c>
      <c r="L16" s="96">
        <f t="shared" si="7"/>
        <v>285000</v>
      </c>
      <c r="M16" s="97">
        <f t="shared" si="7"/>
        <v>14403</v>
      </c>
      <c r="N16" s="96">
        <f t="shared" si="7"/>
        <v>0</v>
      </c>
      <c r="O16" s="97">
        <f t="shared" si="7"/>
        <v>0</v>
      </c>
      <c r="P16" s="96">
        <f t="shared" si="1"/>
        <v>1319000</v>
      </c>
      <c r="Q16" s="97">
        <f t="shared" si="2"/>
        <v>1035050</v>
      </c>
      <c r="R16" s="52">
        <f t="shared" si="3"/>
        <v>-62.5</v>
      </c>
      <c r="S16" s="53">
        <f t="shared" si="4"/>
        <v>-98.588836296976339</v>
      </c>
      <c r="T16" s="52">
        <f>IF((SUM($E9:$E13)+$E15)=0,0,(P16/(SUM($E9:$E13)+$E15)*100))</f>
        <v>65.95</v>
      </c>
      <c r="U16" s="54">
        <f>IF((SUM($E9:$E13)+$E15)=0,0,(Q16/(SUM($E9:$E13)+$E15)*100))</f>
        <v>51.752499999999998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3570000</v>
      </c>
      <c r="C32" s="92">
        <v>0</v>
      </c>
      <c r="D32" s="92"/>
      <c r="E32" s="92">
        <f>$B32      +$C32      +$D32</f>
        <v>3570000</v>
      </c>
      <c r="F32" s="93">
        <v>3570000</v>
      </c>
      <c r="G32" s="94">
        <v>3570000</v>
      </c>
      <c r="H32" s="93"/>
      <c r="I32" s="94"/>
      <c r="J32" s="93">
        <v>1121000</v>
      </c>
      <c r="K32" s="94">
        <v>3019101</v>
      </c>
      <c r="L32" s="93">
        <v>1169000</v>
      </c>
      <c r="M32" s="94">
        <v>-185517</v>
      </c>
      <c r="N32" s="93"/>
      <c r="O32" s="94"/>
      <c r="P32" s="93">
        <f>$H32      +$J32      +$L32      +$N32</f>
        <v>2290000</v>
      </c>
      <c r="Q32" s="94">
        <f>$I32      +$K32      +$M32      +$O32</f>
        <v>2833584</v>
      </c>
      <c r="R32" s="48">
        <f>IF(($J32      =0),0,((($L32      -$J32      )/$J32      )*100))</f>
        <v>4.2818911685994641</v>
      </c>
      <c r="S32" s="49">
        <f>IF(($K32      =0),0,((($M32      -$K32      )/$K32      )*100))</f>
        <v>-106.14477620987175</v>
      </c>
      <c r="T32" s="48">
        <f>IF(($E32      =0),0,(($P32      /$E32      )*100))</f>
        <v>64.145658263305322</v>
      </c>
      <c r="U32" s="50">
        <f>IF(($E32      =0),0,(($Q32      /$E32      )*100))</f>
        <v>79.372100840336131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3570000</v>
      </c>
      <c r="C33" s="95">
        <f>C32</f>
        <v>0</v>
      </c>
      <c r="D33" s="95"/>
      <c r="E33" s="95">
        <f>$B33      +$C33      +$D33</f>
        <v>3570000</v>
      </c>
      <c r="F33" s="96">
        <f t="shared" ref="F33:O33" si="17">F32</f>
        <v>3570000</v>
      </c>
      <c r="G33" s="97">
        <f t="shared" si="17"/>
        <v>3570000</v>
      </c>
      <c r="H33" s="96">
        <f t="shared" si="17"/>
        <v>0</v>
      </c>
      <c r="I33" s="97">
        <f t="shared" si="17"/>
        <v>0</v>
      </c>
      <c r="J33" s="96">
        <f t="shared" si="17"/>
        <v>1121000</v>
      </c>
      <c r="K33" s="97">
        <f t="shared" si="17"/>
        <v>3019101</v>
      </c>
      <c r="L33" s="96">
        <f t="shared" si="17"/>
        <v>1169000</v>
      </c>
      <c r="M33" s="97">
        <f t="shared" si="17"/>
        <v>-185517</v>
      </c>
      <c r="N33" s="96">
        <f t="shared" si="17"/>
        <v>0</v>
      </c>
      <c r="O33" s="97">
        <f t="shared" si="17"/>
        <v>0</v>
      </c>
      <c r="P33" s="96">
        <f>$H33      +$J33      +$L33      +$N33</f>
        <v>2290000</v>
      </c>
      <c r="Q33" s="97">
        <f>$I33      +$K33      +$M33      +$O33</f>
        <v>2833584</v>
      </c>
      <c r="R33" s="52">
        <f>IF(($J33      =0),0,((($L33      -$J33      )/$J33      )*100))</f>
        <v>4.2818911685994641</v>
      </c>
      <c r="S33" s="53">
        <f>IF(($K33      =0),0,((($M33      -$K33      )/$K33      )*100))</f>
        <v>-106.14477620987175</v>
      </c>
      <c r="T33" s="52">
        <f>IF($E33   =0,0,($P33   /$E33   )*100)</f>
        <v>64.145658263305322</v>
      </c>
      <c r="U33" s="54">
        <f>IF($E33   =0,0,($Q33   /$E33   )*100)</f>
        <v>79.372100840336131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28453000</v>
      </c>
      <c r="C35" s="92">
        <v>0</v>
      </c>
      <c r="D35" s="92"/>
      <c r="E35" s="92">
        <f t="shared" ref="E35:E40" si="18">$B35      +$C35      +$D35</f>
        <v>28453000</v>
      </c>
      <c r="F35" s="93">
        <v>28453000</v>
      </c>
      <c r="G35" s="94">
        <v>28453000</v>
      </c>
      <c r="H35" s="93">
        <v>4906000</v>
      </c>
      <c r="I35" s="94"/>
      <c r="J35" s="93">
        <v>9277000</v>
      </c>
      <c r="K35" s="94">
        <v>23691017</v>
      </c>
      <c r="L35" s="93">
        <v>4517000</v>
      </c>
      <c r="M35" s="94">
        <v>-3042687</v>
      </c>
      <c r="N35" s="93"/>
      <c r="O35" s="94"/>
      <c r="P35" s="93">
        <f t="shared" ref="P35:P40" si="19">$H35      +$J35      +$L35      +$N35</f>
        <v>18700000</v>
      </c>
      <c r="Q35" s="94">
        <f t="shared" ref="Q35:Q40" si="20">$I35      +$K35      +$M35      +$O35</f>
        <v>20648330</v>
      </c>
      <c r="R35" s="48">
        <f t="shared" ref="R35:R40" si="21">IF(($J35      =0),0,((($L35      -$J35      )/$J35      )*100))</f>
        <v>-51.309690632747653</v>
      </c>
      <c r="S35" s="49">
        <f t="shared" ref="S35:S40" si="22">IF(($K35      =0),0,((($M35      -$K35      )/$K35      )*100))</f>
        <v>-112.8432097279741</v>
      </c>
      <c r="T35" s="48">
        <f t="shared" ref="T35:T39" si="23">IF(($E35      =0),0,(($P35      /$E35      )*100))</f>
        <v>65.722419428531268</v>
      </c>
      <c r="U35" s="50">
        <f t="shared" ref="U35:U39" si="24">IF(($E35      =0),0,(($Q35      /$E35      )*100))</f>
        <v>72.569957473728607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31049000</v>
      </c>
      <c r="C36" s="92">
        <v>0</v>
      </c>
      <c r="D36" s="92"/>
      <c r="E36" s="92">
        <f t="shared" si="18"/>
        <v>31049000</v>
      </c>
      <c r="F36" s="93">
        <v>31049000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59502000</v>
      </c>
      <c r="C40" s="95">
        <f>SUM(C35:C39)</f>
        <v>0</v>
      </c>
      <c r="D40" s="95"/>
      <c r="E40" s="95">
        <f t="shared" si="18"/>
        <v>59502000</v>
      </c>
      <c r="F40" s="96">
        <f t="shared" ref="F40:O40" si="25">SUM(F35:F39)</f>
        <v>59502000</v>
      </c>
      <c r="G40" s="97">
        <f t="shared" si="25"/>
        <v>28453000</v>
      </c>
      <c r="H40" s="96">
        <f t="shared" si="25"/>
        <v>4906000</v>
      </c>
      <c r="I40" s="97">
        <f t="shared" si="25"/>
        <v>0</v>
      </c>
      <c r="J40" s="96">
        <f t="shared" si="25"/>
        <v>9277000</v>
      </c>
      <c r="K40" s="97">
        <f t="shared" si="25"/>
        <v>23691017</v>
      </c>
      <c r="L40" s="96">
        <f t="shared" si="25"/>
        <v>4517000</v>
      </c>
      <c r="M40" s="97">
        <f t="shared" si="25"/>
        <v>-3042687</v>
      </c>
      <c r="N40" s="96">
        <f t="shared" si="25"/>
        <v>0</v>
      </c>
      <c r="O40" s="97">
        <f t="shared" si="25"/>
        <v>0</v>
      </c>
      <c r="P40" s="96">
        <f t="shared" si="19"/>
        <v>18700000</v>
      </c>
      <c r="Q40" s="97">
        <f t="shared" si="20"/>
        <v>20648330</v>
      </c>
      <c r="R40" s="52">
        <f t="shared" si="21"/>
        <v>-51.309690632747653</v>
      </c>
      <c r="S40" s="53">
        <f t="shared" si="22"/>
        <v>-112.8432097279741</v>
      </c>
      <c r="T40" s="52">
        <f>IF((+$E35+$E38) =0,0,(P40   /(+$E35+$E38) )*100)</f>
        <v>65.722419428531268</v>
      </c>
      <c r="U40" s="54">
        <f>IF((+$E35+$E38) =0,0,(Q40   /(+$E35+$E38) )*100)</f>
        <v>72.569957473728607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65072000</v>
      </c>
      <c r="C67" s="104">
        <f>SUM(C9:C15,C18:C23,C26:C29,C32,C35:C39,C42:C52,C55:C58,C61:C65)</f>
        <v>0</v>
      </c>
      <c r="D67" s="104"/>
      <c r="E67" s="104">
        <f t="shared" si="35"/>
        <v>65072000</v>
      </c>
      <c r="F67" s="105">
        <f t="shared" ref="F67:O67" si="43">SUM(F9:F15,F18:F23,F26:F29,F32,F35:F39,F42:F52,F55:F58,F61:F65)</f>
        <v>65072000</v>
      </c>
      <c r="G67" s="106">
        <f t="shared" si="43"/>
        <v>34023000</v>
      </c>
      <c r="H67" s="105">
        <f t="shared" si="43"/>
        <v>5180000</v>
      </c>
      <c r="I67" s="106">
        <f t="shared" si="43"/>
        <v>0</v>
      </c>
      <c r="J67" s="105">
        <f t="shared" si="43"/>
        <v>11158000</v>
      </c>
      <c r="K67" s="106">
        <f t="shared" si="43"/>
        <v>27730765</v>
      </c>
      <c r="L67" s="105">
        <f t="shared" si="43"/>
        <v>5971000</v>
      </c>
      <c r="M67" s="106">
        <f t="shared" si="43"/>
        <v>-3213801</v>
      </c>
      <c r="N67" s="105">
        <f t="shared" si="43"/>
        <v>0</v>
      </c>
      <c r="O67" s="106">
        <f t="shared" si="43"/>
        <v>0</v>
      </c>
      <c r="P67" s="105">
        <f t="shared" si="36"/>
        <v>22309000</v>
      </c>
      <c r="Q67" s="106">
        <f t="shared" si="37"/>
        <v>24516964</v>
      </c>
      <c r="R67" s="61">
        <f t="shared" si="38"/>
        <v>-46.486825595984946</v>
      </c>
      <c r="S67" s="62">
        <f t="shared" si="39"/>
        <v>-111.58929802333257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65.570349469476525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72.059971195955669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51023000</v>
      </c>
      <c r="C69" s="92">
        <v>0</v>
      </c>
      <c r="D69" s="92"/>
      <c r="E69" s="92">
        <f>$B69      +$C69      +$D69</f>
        <v>51023000</v>
      </c>
      <c r="F69" s="93">
        <v>51023000</v>
      </c>
      <c r="G69" s="94">
        <v>35268000</v>
      </c>
      <c r="H69" s="93">
        <v>2340000</v>
      </c>
      <c r="I69" s="94"/>
      <c r="J69" s="93">
        <v>9676000</v>
      </c>
      <c r="K69" s="94">
        <v>14074363</v>
      </c>
      <c r="L69" s="93">
        <v>18719000</v>
      </c>
      <c r="M69" s="94">
        <v>14925013</v>
      </c>
      <c r="N69" s="93"/>
      <c r="O69" s="94"/>
      <c r="P69" s="93">
        <f>$H69      +$J69      +$L69      +$N69</f>
        <v>30735000</v>
      </c>
      <c r="Q69" s="94">
        <f>$I69      +$K69      +$M69      +$O69</f>
        <v>28999376</v>
      </c>
      <c r="R69" s="48">
        <f>IF(($J69      =0),0,((($L69      -$J69      )/$J69      )*100))</f>
        <v>93.45804051260852</v>
      </c>
      <c r="S69" s="49">
        <f>IF(($K69      =0),0,((($M69      -$K69      )/$K69      )*100))</f>
        <v>6.0439680289615954</v>
      </c>
      <c r="T69" s="48">
        <f>IF(($E69      =0),0,(($P69      /$E69      )*100))</f>
        <v>60.237539932971409</v>
      </c>
      <c r="U69" s="50">
        <f>IF(($E69      =0),0,(($Q69      /$E69      )*100))</f>
        <v>56.835889696803399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51023000</v>
      </c>
      <c r="C70" s="101">
        <f>C69</f>
        <v>0</v>
      </c>
      <c r="D70" s="101"/>
      <c r="E70" s="101">
        <f>$B70      +$C70      +$D70</f>
        <v>51023000</v>
      </c>
      <c r="F70" s="102">
        <f t="shared" ref="F70:O70" si="44">F69</f>
        <v>51023000</v>
      </c>
      <c r="G70" s="103">
        <f t="shared" si="44"/>
        <v>35268000</v>
      </c>
      <c r="H70" s="102">
        <f t="shared" si="44"/>
        <v>2340000</v>
      </c>
      <c r="I70" s="103">
        <f t="shared" si="44"/>
        <v>0</v>
      </c>
      <c r="J70" s="102">
        <f t="shared" si="44"/>
        <v>9676000</v>
      </c>
      <c r="K70" s="103">
        <f t="shared" si="44"/>
        <v>14074363</v>
      </c>
      <c r="L70" s="102">
        <f t="shared" si="44"/>
        <v>18719000</v>
      </c>
      <c r="M70" s="103">
        <f t="shared" si="44"/>
        <v>14925013</v>
      </c>
      <c r="N70" s="102">
        <f t="shared" si="44"/>
        <v>0</v>
      </c>
      <c r="O70" s="103">
        <f t="shared" si="44"/>
        <v>0</v>
      </c>
      <c r="P70" s="102">
        <f>$H70      +$J70      +$L70      +$N70</f>
        <v>30735000</v>
      </c>
      <c r="Q70" s="103">
        <f>$I70      +$K70      +$M70      +$O70</f>
        <v>28999376</v>
      </c>
      <c r="R70" s="57">
        <f>IF(($J70      =0),0,((($L70      -$J70      )/$J70      )*100))</f>
        <v>93.45804051260852</v>
      </c>
      <c r="S70" s="58">
        <f>IF(($K70      =0),0,((($M70      -$K70      )/$K70      )*100))</f>
        <v>6.0439680289615954</v>
      </c>
      <c r="T70" s="57">
        <f>IF($E70   =0,0,($P70   /$E70   )*100)</f>
        <v>60.237539932971409</v>
      </c>
      <c r="U70" s="59">
        <f>IF($E70   =0,0,($Q70   /$E70 )*100)</f>
        <v>56.835889696803399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51023000</v>
      </c>
      <c r="C71" s="104">
        <f>C69</f>
        <v>0</v>
      </c>
      <c r="D71" s="104"/>
      <c r="E71" s="104">
        <f>$B71      +$C71      +$D71</f>
        <v>51023000</v>
      </c>
      <c r="F71" s="105">
        <f t="shared" ref="F71:O71" si="45">F69</f>
        <v>51023000</v>
      </c>
      <c r="G71" s="106">
        <f t="shared" si="45"/>
        <v>35268000</v>
      </c>
      <c r="H71" s="105">
        <f t="shared" si="45"/>
        <v>2340000</v>
      </c>
      <c r="I71" s="106">
        <f t="shared" si="45"/>
        <v>0</v>
      </c>
      <c r="J71" s="105">
        <f t="shared" si="45"/>
        <v>9676000</v>
      </c>
      <c r="K71" s="106">
        <f t="shared" si="45"/>
        <v>14074363</v>
      </c>
      <c r="L71" s="105">
        <f t="shared" si="45"/>
        <v>18719000</v>
      </c>
      <c r="M71" s="106">
        <f t="shared" si="45"/>
        <v>14925013</v>
      </c>
      <c r="N71" s="105">
        <f t="shared" si="45"/>
        <v>0</v>
      </c>
      <c r="O71" s="106">
        <f t="shared" si="45"/>
        <v>0</v>
      </c>
      <c r="P71" s="105">
        <f>$H71      +$J71      +$L71      +$N71</f>
        <v>30735000</v>
      </c>
      <c r="Q71" s="106">
        <f>$I71      +$K71      +$M71      +$O71</f>
        <v>28999376</v>
      </c>
      <c r="R71" s="61">
        <f>IF(($J71      =0),0,((($L71      -$J71      )/$J71      )*100))</f>
        <v>93.45804051260852</v>
      </c>
      <c r="S71" s="62">
        <f>IF(($K71      =0),0,((($M71      -$K71      )/$K71      )*100))</f>
        <v>6.0439680289615954</v>
      </c>
      <c r="T71" s="61">
        <f>IF($E71   =0,0,($P71   /$E71   )*100)</f>
        <v>60.237539932971409</v>
      </c>
      <c r="U71" s="65">
        <f>IF($E71   =0,0,($Q71   /$E71   )*100)</f>
        <v>56.835889696803399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116095000</v>
      </c>
      <c r="C72" s="104">
        <f>SUM(C9:C15,C18:C23,C26:C29,C32,C35:C39,C42:C52,C55:C58,C61:C65,C69)</f>
        <v>0</v>
      </c>
      <c r="D72" s="104"/>
      <c r="E72" s="104">
        <f>$B72      +$C72      +$D72</f>
        <v>116095000</v>
      </c>
      <c r="F72" s="105">
        <f t="shared" ref="F72:O72" si="46">SUM(F9:F15,F18:F23,F26:F29,F32,F35:F39,F42:F52,F55:F58,F61:F65,F69)</f>
        <v>116095000</v>
      </c>
      <c r="G72" s="106">
        <f t="shared" si="46"/>
        <v>69291000</v>
      </c>
      <c r="H72" s="105">
        <f t="shared" si="46"/>
        <v>7520000</v>
      </c>
      <c r="I72" s="106">
        <f t="shared" si="46"/>
        <v>0</v>
      </c>
      <c r="J72" s="105">
        <f t="shared" si="46"/>
        <v>20834000</v>
      </c>
      <c r="K72" s="106">
        <f t="shared" si="46"/>
        <v>41805128</v>
      </c>
      <c r="L72" s="105">
        <f t="shared" si="46"/>
        <v>24690000</v>
      </c>
      <c r="M72" s="106">
        <f t="shared" si="46"/>
        <v>11711212</v>
      </c>
      <c r="N72" s="105">
        <f t="shared" si="46"/>
        <v>0</v>
      </c>
      <c r="O72" s="106">
        <f t="shared" si="46"/>
        <v>0</v>
      </c>
      <c r="P72" s="105">
        <f>$H72      +$J72      +$L72      +$N72</f>
        <v>53044000</v>
      </c>
      <c r="Q72" s="106">
        <f>$I72      +$K72      +$M72      +$O72</f>
        <v>53516340</v>
      </c>
      <c r="R72" s="61">
        <f>IF(($J72      =0),0,((($L72      -$J72      )/$J72      )*100))</f>
        <v>18.508207737352407</v>
      </c>
      <c r="S72" s="62">
        <f>IF(($K72      =0),0,((($M72      -$K72      )/$K72      )*100))</f>
        <v>-71.986183130452318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62.370952190579217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62.926345742304171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PAo2rwgag9biSUOY+ujNjNZv47vjIPelh9HntmANouxoRu3L6JUeRDjOGG7jvrKtrBq3T1I/c2GvyijAzmJ4Q==" saltValue="LSws2XhWpH7hIVkQJbQWL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2650000</v>
      </c>
      <c r="C10" s="92">
        <v>0</v>
      </c>
      <c r="D10" s="92"/>
      <c r="E10" s="92">
        <f t="shared" ref="E10:E16" si="0">$B10      +$C10      +$D10</f>
        <v>2650000</v>
      </c>
      <c r="F10" s="93">
        <v>2650000</v>
      </c>
      <c r="G10" s="94">
        <v>2650000</v>
      </c>
      <c r="H10" s="93">
        <v>529000</v>
      </c>
      <c r="I10" s="94">
        <v>528852</v>
      </c>
      <c r="J10" s="93">
        <v>396000</v>
      </c>
      <c r="K10" s="94">
        <v>395778</v>
      </c>
      <c r="L10" s="93">
        <v>696000</v>
      </c>
      <c r="M10" s="94">
        <v>170000</v>
      </c>
      <c r="N10" s="93"/>
      <c r="O10" s="94"/>
      <c r="P10" s="93">
        <f t="shared" ref="P10:P16" si="1">$H10      +$J10      +$L10      +$N10</f>
        <v>1621000</v>
      </c>
      <c r="Q10" s="94">
        <f t="shared" ref="Q10:Q16" si="2">$I10      +$K10      +$M10      +$O10</f>
        <v>1094630</v>
      </c>
      <c r="R10" s="48">
        <f t="shared" ref="R10:R16" si="3">IF(($J10      =0),0,((($L10      -$J10      )/$J10      )*100))</f>
        <v>75.757575757575751</v>
      </c>
      <c r="S10" s="49">
        <f t="shared" ref="S10:S16" si="4">IF(($K10      =0),0,((($M10      -$K10      )/$K10      )*100))</f>
        <v>-57.046627149563648</v>
      </c>
      <c r="T10" s="48">
        <f t="shared" ref="T10:T15" si="5">IF(($E10      =0),0,(($P10      /$E10      )*100))</f>
        <v>61.169811320754718</v>
      </c>
      <c r="U10" s="50">
        <f t="shared" ref="U10:U15" si="6">IF(($E10      =0),0,(($Q10      /$E10      )*100))</f>
        <v>41.306792452830187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2650000</v>
      </c>
      <c r="C16" s="95">
        <f>SUM(C9:C15)</f>
        <v>0</v>
      </c>
      <c r="D16" s="95"/>
      <c r="E16" s="95">
        <f t="shared" si="0"/>
        <v>2650000</v>
      </c>
      <c r="F16" s="96">
        <f t="shared" ref="F16:O16" si="7">SUM(F9:F15)</f>
        <v>2650000</v>
      </c>
      <c r="G16" s="97">
        <f t="shared" si="7"/>
        <v>2650000</v>
      </c>
      <c r="H16" s="96">
        <f t="shared" si="7"/>
        <v>529000</v>
      </c>
      <c r="I16" s="97">
        <f t="shared" si="7"/>
        <v>528852</v>
      </c>
      <c r="J16" s="96">
        <f t="shared" si="7"/>
        <v>396000</v>
      </c>
      <c r="K16" s="97">
        <f t="shared" si="7"/>
        <v>395778</v>
      </c>
      <c r="L16" s="96">
        <f t="shared" si="7"/>
        <v>696000</v>
      </c>
      <c r="M16" s="97">
        <f t="shared" si="7"/>
        <v>170000</v>
      </c>
      <c r="N16" s="96">
        <f t="shared" si="7"/>
        <v>0</v>
      </c>
      <c r="O16" s="97">
        <f t="shared" si="7"/>
        <v>0</v>
      </c>
      <c r="P16" s="96">
        <f t="shared" si="1"/>
        <v>1621000</v>
      </c>
      <c r="Q16" s="97">
        <f t="shared" si="2"/>
        <v>1094630</v>
      </c>
      <c r="R16" s="52">
        <f t="shared" si="3"/>
        <v>75.757575757575751</v>
      </c>
      <c r="S16" s="53">
        <f t="shared" si="4"/>
        <v>-57.046627149563648</v>
      </c>
      <c r="T16" s="52">
        <f>IF((SUM($E9:$E13)+$E15)=0,0,(P16/(SUM($E9:$E13)+$E15)*100))</f>
        <v>61.169811320754718</v>
      </c>
      <c r="U16" s="54">
        <f>IF((SUM($E9:$E13)+$E15)=0,0,(Q16/(SUM($E9:$E13)+$E15)*100))</f>
        <v>41.306792452830187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1987000</v>
      </c>
      <c r="C32" s="92">
        <v>0</v>
      </c>
      <c r="D32" s="92"/>
      <c r="E32" s="92">
        <f>$B32      +$C32      +$D32</f>
        <v>1987000</v>
      </c>
      <c r="F32" s="93">
        <v>1987000</v>
      </c>
      <c r="G32" s="94">
        <v>1987000</v>
      </c>
      <c r="H32" s="93">
        <v>990000</v>
      </c>
      <c r="I32" s="94"/>
      <c r="J32" s="93">
        <v>997000</v>
      </c>
      <c r="K32" s="94"/>
      <c r="L32" s="93"/>
      <c r="M32" s="94"/>
      <c r="N32" s="93"/>
      <c r="O32" s="94"/>
      <c r="P32" s="93">
        <f>$H32      +$J32      +$L32      +$N32</f>
        <v>1987000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1987000</v>
      </c>
      <c r="C33" s="95">
        <f>C32</f>
        <v>0</v>
      </c>
      <c r="D33" s="95"/>
      <c r="E33" s="95">
        <f>$B33      +$C33      +$D33</f>
        <v>1987000</v>
      </c>
      <c r="F33" s="96">
        <f t="shared" ref="F33:O33" si="17">F32</f>
        <v>1987000</v>
      </c>
      <c r="G33" s="97">
        <f t="shared" si="17"/>
        <v>1987000</v>
      </c>
      <c r="H33" s="96">
        <f t="shared" si="17"/>
        <v>990000</v>
      </c>
      <c r="I33" s="97">
        <f t="shared" si="17"/>
        <v>0</v>
      </c>
      <c r="J33" s="96">
        <f t="shared" si="17"/>
        <v>997000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1987000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14617000</v>
      </c>
      <c r="C36" s="92">
        <v>0</v>
      </c>
      <c r="D36" s="92"/>
      <c r="E36" s="92">
        <f t="shared" si="18"/>
        <v>14617000</v>
      </c>
      <c r="F36" s="93">
        <v>14617000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14617000</v>
      </c>
      <c r="C40" s="95">
        <f>SUM(C35:C39)</f>
        <v>0</v>
      </c>
      <c r="D40" s="95"/>
      <c r="E40" s="95">
        <f t="shared" si="18"/>
        <v>14617000</v>
      </c>
      <c r="F40" s="96">
        <f t="shared" ref="F40:O40" si="25">SUM(F35:F39)</f>
        <v>14617000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19254000</v>
      </c>
      <c r="C67" s="104">
        <f>SUM(C9:C15,C18:C23,C26:C29,C32,C35:C39,C42:C52,C55:C58,C61:C65)</f>
        <v>0</v>
      </c>
      <c r="D67" s="104"/>
      <c r="E67" s="104">
        <f t="shared" si="35"/>
        <v>19254000</v>
      </c>
      <c r="F67" s="105">
        <f t="shared" ref="F67:O67" si="43">SUM(F9:F15,F18:F23,F26:F29,F32,F35:F39,F42:F52,F55:F58,F61:F65)</f>
        <v>19254000</v>
      </c>
      <c r="G67" s="106">
        <f t="shared" si="43"/>
        <v>4637000</v>
      </c>
      <c r="H67" s="105">
        <f t="shared" si="43"/>
        <v>1519000</v>
      </c>
      <c r="I67" s="106">
        <f t="shared" si="43"/>
        <v>528852</v>
      </c>
      <c r="J67" s="105">
        <f t="shared" si="43"/>
        <v>1393000</v>
      </c>
      <c r="K67" s="106">
        <f t="shared" si="43"/>
        <v>395778</v>
      </c>
      <c r="L67" s="105">
        <f t="shared" si="43"/>
        <v>696000</v>
      </c>
      <c r="M67" s="106">
        <f t="shared" si="43"/>
        <v>170000</v>
      </c>
      <c r="N67" s="105">
        <f t="shared" si="43"/>
        <v>0</v>
      </c>
      <c r="O67" s="106">
        <f t="shared" si="43"/>
        <v>0</v>
      </c>
      <c r="P67" s="105">
        <f t="shared" si="36"/>
        <v>3608000</v>
      </c>
      <c r="Q67" s="106">
        <f t="shared" si="37"/>
        <v>1094630</v>
      </c>
      <c r="R67" s="61">
        <f t="shared" si="38"/>
        <v>-50.035893754486715</v>
      </c>
      <c r="S67" s="62">
        <f t="shared" si="39"/>
        <v>-57.046627149563648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77.808928186327364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23.606426568902307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28524000</v>
      </c>
      <c r="C69" s="92">
        <v>0</v>
      </c>
      <c r="D69" s="92"/>
      <c r="E69" s="92">
        <f>$B69      +$C69      +$D69</f>
        <v>28524000</v>
      </c>
      <c r="F69" s="93">
        <v>28524000</v>
      </c>
      <c r="G69" s="94">
        <v>29329000</v>
      </c>
      <c r="H69" s="93">
        <v>7090000</v>
      </c>
      <c r="I69" s="94"/>
      <c r="J69" s="93">
        <v>6062000</v>
      </c>
      <c r="K69" s="94"/>
      <c r="L69" s="93">
        <v>5324000</v>
      </c>
      <c r="M69" s="94"/>
      <c r="N69" s="93"/>
      <c r="O69" s="94"/>
      <c r="P69" s="93">
        <f>$H69      +$J69      +$L69      +$N69</f>
        <v>18476000</v>
      </c>
      <c r="Q69" s="94">
        <f>$I69      +$K69      +$M69      +$O69</f>
        <v>0</v>
      </c>
      <c r="R69" s="48">
        <f>IF(($J69      =0),0,((($L69      -$J69      )/$J69      )*100))</f>
        <v>-12.174199934015178</v>
      </c>
      <c r="S69" s="49">
        <f>IF(($K69      =0),0,((($M69      -$K69      )/$K69      )*100))</f>
        <v>0</v>
      </c>
      <c r="T69" s="48">
        <f>IF(($E69      =0),0,(($P69      /$E69      )*100))</f>
        <v>64.773524049922869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28524000</v>
      </c>
      <c r="C70" s="101">
        <f>C69</f>
        <v>0</v>
      </c>
      <c r="D70" s="101"/>
      <c r="E70" s="101">
        <f>$B70      +$C70      +$D70</f>
        <v>28524000</v>
      </c>
      <c r="F70" s="102">
        <f t="shared" ref="F70:O70" si="44">F69</f>
        <v>28524000</v>
      </c>
      <c r="G70" s="103">
        <f t="shared" si="44"/>
        <v>29329000</v>
      </c>
      <c r="H70" s="102">
        <f t="shared" si="44"/>
        <v>7090000</v>
      </c>
      <c r="I70" s="103">
        <f t="shared" si="44"/>
        <v>0</v>
      </c>
      <c r="J70" s="102">
        <f t="shared" si="44"/>
        <v>6062000</v>
      </c>
      <c r="K70" s="103">
        <f t="shared" si="44"/>
        <v>0</v>
      </c>
      <c r="L70" s="102">
        <f t="shared" si="44"/>
        <v>5324000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18476000</v>
      </c>
      <c r="Q70" s="103">
        <f>$I70      +$K70      +$M70      +$O70</f>
        <v>0</v>
      </c>
      <c r="R70" s="57">
        <f>IF(($J70      =0),0,((($L70      -$J70      )/$J70      )*100))</f>
        <v>-12.174199934015178</v>
      </c>
      <c r="S70" s="58">
        <f>IF(($K70      =0),0,((($M70      -$K70      )/$K70      )*100))</f>
        <v>0</v>
      </c>
      <c r="T70" s="57">
        <f>IF($E70   =0,0,($P70   /$E70   )*100)</f>
        <v>64.773524049922869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28524000</v>
      </c>
      <c r="C71" s="104">
        <f>C69</f>
        <v>0</v>
      </c>
      <c r="D71" s="104"/>
      <c r="E71" s="104">
        <f>$B71      +$C71      +$D71</f>
        <v>28524000</v>
      </c>
      <c r="F71" s="105">
        <f t="shared" ref="F71:O71" si="45">F69</f>
        <v>28524000</v>
      </c>
      <c r="G71" s="106">
        <f t="shared" si="45"/>
        <v>29329000</v>
      </c>
      <c r="H71" s="105">
        <f t="shared" si="45"/>
        <v>7090000</v>
      </c>
      <c r="I71" s="106">
        <f t="shared" si="45"/>
        <v>0</v>
      </c>
      <c r="J71" s="105">
        <f t="shared" si="45"/>
        <v>6062000</v>
      </c>
      <c r="K71" s="106">
        <f t="shared" si="45"/>
        <v>0</v>
      </c>
      <c r="L71" s="105">
        <f t="shared" si="45"/>
        <v>5324000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18476000</v>
      </c>
      <c r="Q71" s="106">
        <f>$I71      +$K71      +$M71      +$O71</f>
        <v>0</v>
      </c>
      <c r="R71" s="61">
        <f>IF(($J71      =0),0,((($L71      -$J71      )/$J71      )*100))</f>
        <v>-12.174199934015178</v>
      </c>
      <c r="S71" s="62">
        <f>IF(($K71      =0),0,((($M71      -$K71      )/$K71      )*100))</f>
        <v>0</v>
      </c>
      <c r="T71" s="61">
        <f>IF($E71   =0,0,($P71   /$E71   )*100)</f>
        <v>64.773524049922869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47778000</v>
      </c>
      <c r="C72" s="104">
        <f>SUM(C9:C15,C18:C23,C26:C29,C32,C35:C39,C42:C52,C55:C58,C61:C65,C69)</f>
        <v>0</v>
      </c>
      <c r="D72" s="104"/>
      <c r="E72" s="104">
        <f>$B72      +$C72      +$D72</f>
        <v>47778000</v>
      </c>
      <c r="F72" s="105">
        <f t="shared" ref="F72:O72" si="46">SUM(F9:F15,F18:F23,F26:F29,F32,F35:F39,F42:F52,F55:F58,F61:F65,F69)</f>
        <v>47778000</v>
      </c>
      <c r="G72" s="106">
        <f t="shared" si="46"/>
        <v>33966000</v>
      </c>
      <c r="H72" s="105">
        <f t="shared" si="46"/>
        <v>8609000</v>
      </c>
      <c r="I72" s="106">
        <f t="shared" si="46"/>
        <v>528852</v>
      </c>
      <c r="J72" s="105">
        <f t="shared" si="46"/>
        <v>7455000</v>
      </c>
      <c r="K72" s="106">
        <f t="shared" si="46"/>
        <v>395778</v>
      </c>
      <c r="L72" s="105">
        <f t="shared" si="46"/>
        <v>6020000</v>
      </c>
      <c r="M72" s="106">
        <f t="shared" si="46"/>
        <v>170000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22084000</v>
      </c>
      <c r="Q72" s="106">
        <f>$I72      +$K72      +$M72      +$O72</f>
        <v>1094630</v>
      </c>
      <c r="R72" s="61">
        <f>IF(($J72      =0),0,((($L72      -$J72      )/$J72      )*100))</f>
        <v>-19.248826291079812</v>
      </c>
      <c r="S72" s="62">
        <f>IF(($K72      =0),0,((($M72      -$K72      )/$K72      )*100))</f>
        <v>-57.046627149563648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66.59630288592021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3.3009559422212842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yJOqnRX4Uf4DFHVcqkIitVa9s+IZi/NaTVQYRgiuczh08Vygk6/+LHSS0AJ9dtFOecGLK7sZi0Vm1kQp8t7vw==" saltValue="L9bjXg7a/QNWsIXZehk+M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1200000</v>
      </c>
      <c r="C10" s="92">
        <v>0</v>
      </c>
      <c r="D10" s="92"/>
      <c r="E10" s="92">
        <f t="shared" ref="E10:E16" si="0">$B10      +$C10      +$D10</f>
        <v>1200000</v>
      </c>
      <c r="F10" s="93">
        <v>1200000</v>
      </c>
      <c r="G10" s="94">
        <v>1200000</v>
      </c>
      <c r="H10" s="93">
        <v>86000</v>
      </c>
      <c r="I10" s="94">
        <v>51282</v>
      </c>
      <c r="J10" s="93">
        <v>98000</v>
      </c>
      <c r="K10" s="94">
        <v>124861</v>
      </c>
      <c r="L10" s="93">
        <v>253000</v>
      </c>
      <c r="M10" s="94">
        <v>187888</v>
      </c>
      <c r="N10" s="93"/>
      <c r="O10" s="94"/>
      <c r="P10" s="93">
        <f t="shared" ref="P10:P16" si="1">$H10      +$J10      +$L10      +$N10</f>
        <v>437000</v>
      </c>
      <c r="Q10" s="94">
        <f t="shared" ref="Q10:Q16" si="2">$I10      +$K10      +$M10      +$O10</f>
        <v>364031</v>
      </c>
      <c r="R10" s="48">
        <f t="shared" ref="R10:R16" si="3">IF(($J10      =0),0,((($L10      -$J10      )/$J10      )*100))</f>
        <v>158.16326530612247</v>
      </c>
      <c r="S10" s="49">
        <f t="shared" ref="S10:S16" si="4">IF(($K10      =0),0,((($M10      -$K10      )/$K10      )*100))</f>
        <v>50.477731237135693</v>
      </c>
      <c r="T10" s="48">
        <f t="shared" ref="T10:T15" si="5">IF(($E10      =0),0,(($P10      /$E10      )*100))</f>
        <v>36.416666666666671</v>
      </c>
      <c r="U10" s="50">
        <f t="shared" ref="U10:U15" si="6">IF(($E10      =0),0,(($Q10      /$E10      )*100))</f>
        <v>30.33591666666667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1200000</v>
      </c>
      <c r="C16" s="95">
        <f>SUM(C9:C15)</f>
        <v>0</v>
      </c>
      <c r="D16" s="95"/>
      <c r="E16" s="95">
        <f t="shared" si="0"/>
        <v>1200000</v>
      </c>
      <c r="F16" s="96">
        <f t="shared" ref="F16:O16" si="7">SUM(F9:F15)</f>
        <v>1200000</v>
      </c>
      <c r="G16" s="97">
        <f t="shared" si="7"/>
        <v>1200000</v>
      </c>
      <c r="H16" s="96">
        <f t="shared" si="7"/>
        <v>86000</v>
      </c>
      <c r="I16" s="97">
        <f t="shared" si="7"/>
        <v>51282</v>
      </c>
      <c r="J16" s="96">
        <f t="shared" si="7"/>
        <v>98000</v>
      </c>
      <c r="K16" s="97">
        <f t="shared" si="7"/>
        <v>124861</v>
      </c>
      <c r="L16" s="96">
        <f t="shared" si="7"/>
        <v>253000</v>
      </c>
      <c r="M16" s="97">
        <f t="shared" si="7"/>
        <v>187888</v>
      </c>
      <c r="N16" s="96">
        <f t="shared" si="7"/>
        <v>0</v>
      </c>
      <c r="O16" s="97">
        <f t="shared" si="7"/>
        <v>0</v>
      </c>
      <c r="P16" s="96">
        <f t="shared" si="1"/>
        <v>437000</v>
      </c>
      <c r="Q16" s="97">
        <f t="shared" si="2"/>
        <v>364031</v>
      </c>
      <c r="R16" s="52">
        <f t="shared" si="3"/>
        <v>158.16326530612247</v>
      </c>
      <c r="S16" s="53">
        <f t="shared" si="4"/>
        <v>50.477731237135693</v>
      </c>
      <c r="T16" s="52">
        <f>IF((SUM($E9:$E13)+$E15)=0,0,(P16/(SUM($E9:$E13)+$E15)*100))</f>
        <v>36.416666666666671</v>
      </c>
      <c r="U16" s="54">
        <f>IF((SUM($E9:$E13)+$E15)=0,0,(Q16/(SUM($E9:$E13)+$E15)*100))</f>
        <v>30.33591666666667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4031000</v>
      </c>
      <c r="C19" s="92">
        <v>0</v>
      </c>
      <c r="D19" s="92"/>
      <c r="E19" s="92">
        <f t="shared" si="8"/>
        <v>4031000</v>
      </c>
      <c r="F19" s="93">
        <v>4031000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13207000</v>
      </c>
      <c r="D20" s="92"/>
      <c r="E20" s="92">
        <f t="shared" si="8"/>
        <v>13207000</v>
      </c>
      <c r="F20" s="93">
        <v>13207000</v>
      </c>
      <c r="G20" s="94">
        <v>13207000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4031000</v>
      </c>
      <c r="C24" s="95">
        <f>SUM(C18:C23)</f>
        <v>13207000</v>
      </c>
      <c r="D24" s="95"/>
      <c r="E24" s="95">
        <f t="shared" si="8"/>
        <v>17238000</v>
      </c>
      <c r="F24" s="96">
        <f t="shared" ref="F24:O24" si="15">SUM(F18:F23)</f>
        <v>17238000</v>
      </c>
      <c r="G24" s="97">
        <f t="shared" si="15"/>
        <v>13207000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3003000</v>
      </c>
      <c r="C29" s="92">
        <v>0</v>
      </c>
      <c r="D29" s="92"/>
      <c r="E29" s="92">
        <f>$B29      +$C29      +$D29</f>
        <v>3003000</v>
      </c>
      <c r="F29" s="93">
        <v>3003000</v>
      </c>
      <c r="G29" s="94">
        <v>3003000</v>
      </c>
      <c r="H29" s="93"/>
      <c r="I29" s="94"/>
      <c r="J29" s="93">
        <v>256000</v>
      </c>
      <c r="K29" s="94">
        <v>478319</v>
      </c>
      <c r="L29" s="93"/>
      <c r="M29" s="94">
        <v>66999</v>
      </c>
      <c r="N29" s="93"/>
      <c r="O29" s="94"/>
      <c r="P29" s="93">
        <f>$H29      +$J29      +$L29      +$N29</f>
        <v>256000</v>
      </c>
      <c r="Q29" s="94">
        <f>$I29      +$K29      +$M29      +$O29</f>
        <v>545318</v>
      </c>
      <c r="R29" s="48">
        <f>IF(($J29      =0),0,((($L29      -$J29      )/$J29      )*100))</f>
        <v>-100</v>
      </c>
      <c r="S29" s="49">
        <f>IF(($K29      =0),0,((($M29      -$K29      )/$K29      )*100))</f>
        <v>-85.992820690794218</v>
      </c>
      <c r="T29" s="48">
        <f>IF(($E29      =0),0,(($P29      /$E29      )*100))</f>
        <v>8.5248085248085239</v>
      </c>
      <c r="U29" s="50">
        <f>IF(($E29      =0),0,(($Q29      /$E29      )*100))</f>
        <v>18.159107559107561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3003000</v>
      </c>
      <c r="C30" s="95">
        <f>SUM(C26:C29)</f>
        <v>0</v>
      </c>
      <c r="D30" s="95"/>
      <c r="E30" s="95">
        <f>$B30      +$C30      +$D30</f>
        <v>3003000</v>
      </c>
      <c r="F30" s="96">
        <f t="shared" ref="F30:O30" si="16">SUM(F26:F29)</f>
        <v>3003000</v>
      </c>
      <c r="G30" s="97">
        <f t="shared" si="16"/>
        <v>3003000</v>
      </c>
      <c r="H30" s="96">
        <f t="shared" si="16"/>
        <v>0</v>
      </c>
      <c r="I30" s="97">
        <f t="shared" si="16"/>
        <v>0</v>
      </c>
      <c r="J30" s="96">
        <f t="shared" si="16"/>
        <v>256000</v>
      </c>
      <c r="K30" s="97">
        <f t="shared" si="16"/>
        <v>478319</v>
      </c>
      <c r="L30" s="96">
        <f t="shared" si="16"/>
        <v>0</v>
      </c>
      <c r="M30" s="97">
        <f t="shared" si="16"/>
        <v>66999</v>
      </c>
      <c r="N30" s="96">
        <f t="shared" si="16"/>
        <v>0</v>
      </c>
      <c r="O30" s="97">
        <f t="shared" si="16"/>
        <v>0</v>
      </c>
      <c r="P30" s="96">
        <f>$H30      +$J30      +$L30      +$N30</f>
        <v>256000</v>
      </c>
      <c r="Q30" s="97">
        <f>$I30      +$K30      +$M30      +$O30</f>
        <v>545318</v>
      </c>
      <c r="R30" s="52">
        <f>IF(($J30      =0),0,((($L30      -$J30      )/$J30      )*100))</f>
        <v>-100</v>
      </c>
      <c r="S30" s="53">
        <f>IF(($K30      =0),0,((($M30      -$K30      )/$K30      )*100))</f>
        <v>-85.992820690794218</v>
      </c>
      <c r="T30" s="52">
        <f>IF($E30   =0,0,($P30   /$E30   )*100)</f>
        <v>8.5248085248085239</v>
      </c>
      <c r="U30" s="54">
        <f>IF($E30   =0,0,($Q30   /$E30   )*100)</f>
        <v>18.159107559107561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3860000</v>
      </c>
      <c r="C32" s="92">
        <v>0</v>
      </c>
      <c r="D32" s="92"/>
      <c r="E32" s="92">
        <f>$B32      +$C32      +$D32</f>
        <v>3860000</v>
      </c>
      <c r="F32" s="93">
        <v>3860000</v>
      </c>
      <c r="G32" s="94">
        <v>3860000</v>
      </c>
      <c r="H32" s="93"/>
      <c r="I32" s="94">
        <v>365662</v>
      </c>
      <c r="J32" s="93">
        <v>1974000</v>
      </c>
      <c r="K32" s="94">
        <v>1608020</v>
      </c>
      <c r="L32" s="93">
        <v>829000</v>
      </c>
      <c r="M32" s="94">
        <v>828968</v>
      </c>
      <c r="N32" s="93"/>
      <c r="O32" s="94"/>
      <c r="P32" s="93">
        <f>$H32      +$J32      +$L32      +$N32</f>
        <v>2803000</v>
      </c>
      <c r="Q32" s="94">
        <f>$I32      +$K32      +$M32      +$O32</f>
        <v>2802650</v>
      </c>
      <c r="R32" s="48">
        <f>IF(($J32      =0),0,((($L32      -$J32      )/$J32      )*100))</f>
        <v>-58.004052684903748</v>
      </c>
      <c r="S32" s="49">
        <f>IF(($K32      =0),0,((($M32      -$K32      )/$K32      )*100))</f>
        <v>-48.447904876805012</v>
      </c>
      <c r="T32" s="48">
        <f>IF(($E32      =0),0,(($P32      /$E32      )*100))</f>
        <v>72.616580310880835</v>
      </c>
      <c r="U32" s="50">
        <f>IF(($E32      =0),0,(($Q32      /$E32      )*100))</f>
        <v>72.607512953367888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3860000</v>
      </c>
      <c r="C33" s="95">
        <f>C32</f>
        <v>0</v>
      </c>
      <c r="D33" s="95"/>
      <c r="E33" s="95">
        <f>$B33      +$C33      +$D33</f>
        <v>3860000</v>
      </c>
      <c r="F33" s="96">
        <f t="shared" ref="F33:O33" si="17">F32</f>
        <v>3860000</v>
      </c>
      <c r="G33" s="97">
        <f t="shared" si="17"/>
        <v>3860000</v>
      </c>
      <c r="H33" s="96">
        <f t="shared" si="17"/>
        <v>0</v>
      </c>
      <c r="I33" s="97">
        <f t="shared" si="17"/>
        <v>365662</v>
      </c>
      <c r="J33" s="96">
        <f t="shared" si="17"/>
        <v>1974000</v>
      </c>
      <c r="K33" s="97">
        <f t="shared" si="17"/>
        <v>1608020</v>
      </c>
      <c r="L33" s="96">
        <f t="shared" si="17"/>
        <v>829000</v>
      </c>
      <c r="M33" s="97">
        <f t="shared" si="17"/>
        <v>828968</v>
      </c>
      <c r="N33" s="96">
        <f t="shared" si="17"/>
        <v>0</v>
      </c>
      <c r="O33" s="97">
        <f t="shared" si="17"/>
        <v>0</v>
      </c>
      <c r="P33" s="96">
        <f>$H33      +$J33      +$L33      +$N33</f>
        <v>2803000</v>
      </c>
      <c r="Q33" s="97">
        <f>$I33      +$K33      +$M33      +$O33</f>
        <v>2802650</v>
      </c>
      <c r="R33" s="52">
        <f>IF(($J33      =0),0,((($L33      -$J33      )/$J33      )*100))</f>
        <v>-58.004052684903748</v>
      </c>
      <c r="S33" s="53">
        <f>IF(($K33      =0),0,((($M33      -$K33      )/$K33      )*100))</f>
        <v>-48.447904876805012</v>
      </c>
      <c r="T33" s="52">
        <f>IF($E33   =0,0,($P33   /$E33   )*100)</f>
        <v>72.616580310880835</v>
      </c>
      <c r="U33" s="54">
        <f>IF($E33   =0,0,($Q33   /$E33   )*100)</f>
        <v>72.607512953367888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155715000</v>
      </c>
      <c r="C44" s="92">
        <v>-30715000</v>
      </c>
      <c r="D44" s="92"/>
      <c r="E44" s="92">
        <f t="shared" si="26"/>
        <v>125000000</v>
      </c>
      <c r="F44" s="93">
        <v>125000000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75000000</v>
      </c>
      <c r="C51" s="92">
        <v>0</v>
      </c>
      <c r="D51" s="92"/>
      <c r="E51" s="92">
        <f t="shared" si="26"/>
        <v>75000000</v>
      </c>
      <c r="F51" s="93">
        <v>75000000</v>
      </c>
      <c r="G51" s="94">
        <v>75000000</v>
      </c>
      <c r="H51" s="93">
        <v>1137000</v>
      </c>
      <c r="I51" s="94">
        <v>681710</v>
      </c>
      <c r="J51" s="93">
        <v>9351000</v>
      </c>
      <c r="K51" s="94">
        <v>13113788</v>
      </c>
      <c r="L51" s="93">
        <v>409000</v>
      </c>
      <c r="M51" s="94">
        <v>59019</v>
      </c>
      <c r="N51" s="93"/>
      <c r="O51" s="94"/>
      <c r="P51" s="93">
        <f t="shared" si="27"/>
        <v>10897000</v>
      </c>
      <c r="Q51" s="94">
        <f t="shared" si="28"/>
        <v>13854517</v>
      </c>
      <c r="R51" s="48">
        <f t="shared" si="29"/>
        <v>-95.626136242113148</v>
      </c>
      <c r="S51" s="49">
        <f t="shared" si="30"/>
        <v>-99.549946971843681</v>
      </c>
      <c r="T51" s="48">
        <f t="shared" si="31"/>
        <v>14.529333333333334</v>
      </c>
      <c r="U51" s="50">
        <f t="shared" si="32"/>
        <v>18.472689333333335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230715000</v>
      </c>
      <c r="C53" s="95">
        <f>SUM(C42:C52)</f>
        <v>-30715000</v>
      </c>
      <c r="D53" s="95"/>
      <c r="E53" s="95">
        <f t="shared" si="26"/>
        <v>200000000</v>
      </c>
      <c r="F53" s="96">
        <f t="shared" ref="F53:O53" si="33">SUM(F42:F52)</f>
        <v>200000000</v>
      </c>
      <c r="G53" s="97">
        <f t="shared" si="33"/>
        <v>75000000</v>
      </c>
      <c r="H53" s="96">
        <f t="shared" si="33"/>
        <v>1137000</v>
      </c>
      <c r="I53" s="97">
        <f t="shared" si="33"/>
        <v>681710</v>
      </c>
      <c r="J53" s="96">
        <f t="shared" si="33"/>
        <v>9351000</v>
      </c>
      <c r="K53" s="97">
        <f t="shared" si="33"/>
        <v>13113788</v>
      </c>
      <c r="L53" s="96">
        <f t="shared" si="33"/>
        <v>409000</v>
      </c>
      <c r="M53" s="97">
        <f t="shared" si="33"/>
        <v>59019</v>
      </c>
      <c r="N53" s="96">
        <f t="shared" si="33"/>
        <v>0</v>
      </c>
      <c r="O53" s="97">
        <f t="shared" si="33"/>
        <v>0</v>
      </c>
      <c r="P53" s="96">
        <f t="shared" si="27"/>
        <v>10897000</v>
      </c>
      <c r="Q53" s="97">
        <f t="shared" si="28"/>
        <v>13854517</v>
      </c>
      <c r="R53" s="52">
        <f t="shared" si="29"/>
        <v>-95.626136242113148</v>
      </c>
      <c r="S53" s="53">
        <f t="shared" si="30"/>
        <v>-99.549946971843681</v>
      </c>
      <c r="T53" s="52">
        <f>IF((+$E43+$E45+$E47+$E48+$E51) =0,0,(P53   /(+$E43+$E45+$E47+$E48+$E51) )*100)</f>
        <v>14.529333333333334</v>
      </c>
      <c r="U53" s="54">
        <f>IF((+$E43+$E45+$E47+$E48+$E51) =0,0,(Q53   /(+$E43+$E45+$E47+$E48+$E51) )*100)</f>
        <v>18.472689333333335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242809000</v>
      </c>
      <c r="C67" s="104">
        <f>SUM(C9:C15,C18:C23,C26:C29,C32,C35:C39,C42:C52,C55:C58,C61:C65)</f>
        <v>-17508000</v>
      </c>
      <c r="D67" s="104"/>
      <c r="E67" s="104">
        <f t="shared" si="35"/>
        <v>225301000</v>
      </c>
      <c r="F67" s="105">
        <f t="shared" ref="F67:O67" si="43">SUM(F9:F15,F18:F23,F26:F29,F32,F35:F39,F42:F52,F55:F58,F61:F65)</f>
        <v>225301000</v>
      </c>
      <c r="G67" s="106">
        <f t="shared" si="43"/>
        <v>96270000</v>
      </c>
      <c r="H67" s="105">
        <f t="shared" si="43"/>
        <v>1223000</v>
      </c>
      <c r="I67" s="106">
        <f t="shared" si="43"/>
        <v>1098654</v>
      </c>
      <c r="J67" s="105">
        <f t="shared" si="43"/>
        <v>11679000</v>
      </c>
      <c r="K67" s="106">
        <f t="shared" si="43"/>
        <v>15324988</v>
      </c>
      <c r="L67" s="105">
        <f t="shared" si="43"/>
        <v>1491000</v>
      </c>
      <c r="M67" s="106">
        <f t="shared" si="43"/>
        <v>1142874</v>
      </c>
      <c r="N67" s="105">
        <f t="shared" si="43"/>
        <v>0</v>
      </c>
      <c r="O67" s="106">
        <f t="shared" si="43"/>
        <v>0</v>
      </c>
      <c r="P67" s="105">
        <f t="shared" si="36"/>
        <v>14393000</v>
      </c>
      <c r="Q67" s="106">
        <f t="shared" si="37"/>
        <v>17566516</v>
      </c>
      <c r="R67" s="61">
        <f t="shared" si="38"/>
        <v>-87.233496018494733</v>
      </c>
      <c r="S67" s="62">
        <f t="shared" si="39"/>
        <v>-92.54241504136904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14.950659603199334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18.247134102004779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454461000</v>
      </c>
      <c r="C69" s="92">
        <v>0</v>
      </c>
      <c r="D69" s="92"/>
      <c r="E69" s="92">
        <f>$B69      +$C69      +$D69</f>
        <v>454461000</v>
      </c>
      <c r="F69" s="93">
        <v>454461000</v>
      </c>
      <c r="G69" s="94">
        <v>454461000</v>
      </c>
      <c r="H69" s="93">
        <v>106668000</v>
      </c>
      <c r="I69" s="94">
        <v>28729463</v>
      </c>
      <c r="J69" s="93">
        <v>102924000</v>
      </c>
      <c r="K69" s="94">
        <v>199959238</v>
      </c>
      <c r="L69" s="93">
        <v>76966000</v>
      </c>
      <c r="M69" s="94">
        <v>160635</v>
      </c>
      <c r="N69" s="93"/>
      <c r="O69" s="94"/>
      <c r="P69" s="93">
        <f>$H69      +$J69      +$L69      +$N69</f>
        <v>286558000</v>
      </c>
      <c r="Q69" s="94">
        <f>$I69      +$K69      +$M69      +$O69</f>
        <v>228849336</v>
      </c>
      <c r="R69" s="48">
        <f>IF(($J69      =0),0,((($L69      -$J69      )/$J69      )*100))</f>
        <v>-25.220551086238391</v>
      </c>
      <c r="S69" s="49">
        <f>IF(($K69      =0),0,((($M69      -$K69      )/$K69      )*100))</f>
        <v>-99.919666127153377</v>
      </c>
      <c r="T69" s="48">
        <f>IF(($E69      =0),0,(($P69      /$E69      )*100))</f>
        <v>63.0544755215519</v>
      </c>
      <c r="U69" s="50">
        <f>IF(($E69      =0),0,(($Q69      /$E69      )*100))</f>
        <v>50.356210103837299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454461000</v>
      </c>
      <c r="C70" s="101">
        <f>C69</f>
        <v>0</v>
      </c>
      <c r="D70" s="101"/>
      <c r="E70" s="101">
        <f>$B70      +$C70      +$D70</f>
        <v>454461000</v>
      </c>
      <c r="F70" s="102">
        <f t="shared" ref="F70:O70" si="44">F69</f>
        <v>454461000</v>
      </c>
      <c r="G70" s="103">
        <f t="shared" si="44"/>
        <v>454461000</v>
      </c>
      <c r="H70" s="102">
        <f t="shared" si="44"/>
        <v>106668000</v>
      </c>
      <c r="I70" s="103">
        <f t="shared" si="44"/>
        <v>28729463</v>
      </c>
      <c r="J70" s="102">
        <f t="shared" si="44"/>
        <v>102924000</v>
      </c>
      <c r="K70" s="103">
        <f t="shared" si="44"/>
        <v>199959238</v>
      </c>
      <c r="L70" s="102">
        <f t="shared" si="44"/>
        <v>76966000</v>
      </c>
      <c r="M70" s="103">
        <f t="shared" si="44"/>
        <v>160635</v>
      </c>
      <c r="N70" s="102">
        <f t="shared" si="44"/>
        <v>0</v>
      </c>
      <c r="O70" s="103">
        <f t="shared" si="44"/>
        <v>0</v>
      </c>
      <c r="P70" s="102">
        <f>$H70      +$J70      +$L70      +$N70</f>
        <v>286558000</v>
      </c>
      <c r="Q70" s="103">
        <f>$I70      +$K70      +$M70      +$O70</f>
        <v>228849336</v>
      </c>
      <c r="R70" s="57">
        <f>IF(($J70      =0),0,((($L70      -$J70      )/$J70      )*100))</f>
        <v>-25.220551086238391</v>
      </c>
      <c r="S70" s="58">
        <f>IF(($K70      =0),0,((($M70      -$K70      )/$K70      )*100))</f>
        <v>-99.919666127153377</v>
      </c>
      <c r="T70" s="57">
        <f>IF($E70   =0,0,($P70   /$E70   )*100)</f>
        <v>63.0544755215519</v>
      </c>
      <c r="U70" s="59">
        <f>IF($E70   =0,0,($Q70   /$E70 )*100)</f>
        <v>50.356210103837299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454461000</v>
      </c>
      <c r="C71" s="104">
        <f>C69</f>
        <v>0</v>
      </c>
      <c r="D71" s="104"/>
      <c r="E71" s="104">
        <f>$B71      +$C71      +$D71</f>
        <v>454461000</v>
      </c>
      <c r="F71" s="105">
        <f t="shared" ref="F71:O71" si="45">F69</f>
        <v>454461000</v>
      </c>
      <c r="G71" s="106">
        <f t="shared" si="45"/>
        <v>454461000</v>
      </c>
      <c r="H71" s="105">
        <f t="shared" si="45"/>
        <v>106668000</v>
      </c>
      <c r="I71" s="106">
        <f t="shared" si="45"/>
        <v>28729463</v>
      </c>
      <c r="J71" s="105">
        <f t="shared" si="45"/>
        <v>102924000</v>
      </c>
      <c r="K71" s="106">
        <f t="shared" si="45"/>
        <v>199959238</v>
      </c>
      <c r="L71" s="105">
        <f t="shared" si="45"/>
        <v>76966000</v>
      </c>
      <c r="M71" s="106">
        <f t="shared" si="45"/>
        <v>160635</v>
      </c>
      <c r="N71" s="105">
        <f t="shared" si="45"/>
        <v>0</v>
      </c>
      <c r="O71" s="106">
        <f t="shared" si="45"/>
        <v>0</v>
      </c>
      <c r="P71" s="105">
        <f>$H71      +$J71      +$L71      +$N71</f>
        <v>286558000</v>
      </c>
      <c r="Q71" s="106">
        <f>$I71      +$K71      +$M71      +$O71</f>
        <v>228849336</v>
      </c>
      <c r="R71" s="61">
        <f>IF(($J71      =0),0,((($L71      -$J71      )/$J71      )*100))</f>
        <v>-25.220551086238391</v>
      </c>
      <c r="S71" s="62">
        <f>IF(($K71      =0),0,((($M71      -$K71      )/$K71      )*100))</f>
        <v>-99.919666127153377</v>
      </c>
      <c r="T71" s="61">
        <f>IF($E71   =0,0,($P71   /$E71   )*100)</f>
        <v>63.0544755215519</v>
      </c>
      <c r="U71" s="65">
        <f>IF($E71   =0,0,($Q71   /$E71   )*100)</f>
        <v>50.356210103837299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697270000</v>
      </c>
      <c r="C72" s="104">
        <f>SUM(C9:C15,C18:C23,C26:C29,C32,C35:C39,C42:C52,C55:C58,C61:C65,C69)</f>
        <v>-17508000</v>
      </c>
      <c r="D72" s="104"/>
      <c r="E72" s="104">
        <f>$B72      +$C72      +$D72</f>
        <v>679762000</v>
      </c>
      <c r="F72" s="105">
        <f t="shared" ref="F72:O72" si="46">SUM(F9:F15,F18:F23,F26:F29,F32,F35:F39,F42:F52,F55:F58,F61:F65,F69)</f>
        <v>679762000</v>
      </c>
      <c r="G72" s="106">
        <f t="shared" si="46"/>
        <v>550731000</v>
      </c>
      <c r="H72" s="105">
        <f t="shared" si="46"/>
        <v>107891000</v>
      </c>
      <c r="I72" s="106">
        <f t="shared" si="46"/>
        <v>29828117</v>
      </c>
      <c r="J72" s="105">
        <f t="shared" si="46"/>
        <v>114603000</v>
      </c>
      <c r="K72" s="106">
        <f t="shared" si="46"/>
        <v>215284226</v>
      </c>
      <c r="L72" s="105">
        <f t="shared" si="46"/>
        <v>78457000</v>
      </c>
      <c r="M72" s="106">
        <f t="shared" si="46"/>
        <v>1303509</v>
      </c>
      <c r="N72" s="105">
        <f t="shared" si="46"/>
        <v>0</v>
      </c>
      <c r="O72" s="106">
        <f t="shared" si="46"/>
        <v>0</v>
      </c>
      <c r="P72" s="105">
        <f>$H72      +$J72      +$L72      +$N72</f>
        <v>300951000</v>
      </c>
      <c r="Q72" s="106">
        <f>$I72      +$K72      +$M72      +$O72</f>
        <v>246415852</v>
      </c>
      <c r="R72" s="61">
        <f>IF(($J72      =0),0,((($L72      -$J72      )/$J72      )*100))</f>
        <v>-31.540186557070932</v>
      </c>
      <c r="S72" s="62">
        <f>IF(($K72      =0),0,((($M72      -$K72      )/$K72      )*100))</f>
        <v>-99.394517181207704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54.645734487435796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44.743414116873751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h0L4HWg6IHxD/TsX3dsozAUSvx7994Lkr5JYMXTlFpGMXgwJSfDajXNxyywynr4bwPMV/AepywUdi3Gyf6awA==" saltValue="MW9PS7bD5ahyZBQmzIZ95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11267000</v>
      </c>
      <c r="C9" s="92">
        <v>0</v>
      </c>
      <c r="D9" s="92"/>
      <c r="E9" s="92">
        <f>$B9       +$C9       +$D9</f>
        <v>11267000</v>
      </c>
      <c r="F9" s="93">
        <v>11267000</v>
      </c>
      <c r="G9" s="94">
        <v>11267000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163000</v>
      </c>
      <c r="I10" s="94"/>
      <c r="J10" s="93">
        <v>489000</v>
      </c>
      <c r="K10" s="94"/>
      <c r="L10" s="93">
        <v>120000</v>
      </c>
      <c r="M10" s="94"/>
      <c r="N10" s="93"/>
      <c r="O10" s="94"/>
      <c r="P10" s="93">
        <f t="shared" ref="P10:P16" si="1">$H10      +$J10      +$L10      +$N10</f>
        <v>772000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-75.460122699386503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77.2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10500000</v>
      </c>
      <c r="C11" s="92">
        <v>0</v>
      </c>
      <c r="D11" s="92"/>
      <c r="E11" s="92">
        <f t="shared" si="0"/>
        <v>10500000</v>
      </c>
      <c r="F11" s="93">
        <v>10500000</v>
      </c>
      <c r="G11" s="94">
        <v>10500000</v>
      </c>
      <c r="H11" s="93">
        <v>2230000</v>
      </c>
      <c r="I11" s="94"/>
      <c r="J11" s="93">
        <v>2245000</v>
      </c>
      <c r="K11" s="94"/>
      <c r="L11" s="93">
        <v>1960000</v>
      </c>
      <c r="M11" s="94"/>
      <c r="N11" s="93"/>
      <c r="O11" s="94"/>
      <c r="P11" s="93">
        <f t="shared" si="1"/>
        <v>6435000</v>
      </c>
      <c r="Q11" s="94">
        <f t="shared" si="2"/>
        <v>0</v>
      </c>
      <c r="R11" s="48">
        <f t="shared" si="3"/>
        <v>-12.694877505567929</v>
      </c>
      <c r="S11" s="49">
        <f t="shared" si="4"/>
        <v>0</v>
      </c>
      <c r="T11" s="48">
        <f t="shared" si="5"/>
        <v>61.285714285714285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23700000</v>
      </c>
      <c r="C13" s="92">
        <v>15581000</v>
      </c>
      <c r="D13" s="92"/>
      <c r="E13" s="92">
        <f t="shared" si="0"/>
        <v>39281000</v>
      </c>
      <c r="F13" s="93">
        <v>39281000</v>
      </c>
      <c r="G13" s="94">
        <v>39281000</v>
      </c>
      <c r="H13" s="93"/>
      <c r="I13" s="94"/>
      <c r="J13" s="93">
        <v>4778000</v>
      </c>
      <c r="K13" s="94"/>
      <c r="L13" s="93">
        <v>4873000</v>
      </c>
      <c r="M13" s="94"/>
      <c r="N13" s="93"/>
      <c r="O13" s="94"/>
      <c r="P13" s="93">
        <f t="shared" si="1"/>
        <v>9651000</v>
      </c>
      <c r="Q13" s="94">
        <f t="shared" si="2"/>
        <v>0</v>
      </c>
      <c r="R13" s="48">
        <f t="shared" si="3"/>
        <v>1.9882796149016324</v>
      </c>
      <c r="S13" s="49">
        <f t="shared" si="4"/>
        <v>0</v>
      </c>
      <c r="T13" s="48">
        <f t="shared" si="5"/>
        <v>24.569130113795474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2000000</v>
      </c>
      <c r="C14" s="92">
        <v>0</v>
      </c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48467000</v>
      </c>
      <c r="C16" s="95">
        <f>SUM(C9:C15)</f>
        <v>15581000</v>
      </c>
      <c r="D16" s="95"/>
      <c r="E16" s="95">
        <f t="shared" si="0"/>
        <v>64048000</v>
      </c>
      <c r="F16" s="96">
        <f t="shared" ref="F16:O16" si="7">SUM(F9:F15)</f>
        <v>64048000</v>
      </c>
      <c r="G16" s="97">
        <f t="shared" si="7"/>
        <v>62048000</v>
      </c>
      <c r="H16" s="96">
        <f t="shared" si="7"/>
        <v>2393000</v>
      </c>
      <c r="I16" s="97">
        <f t="shared" si="7"/>
        <v>0</v>
      </c>
      <c r="J16" s="96">
        <f t="shared" si="7"/>
        <v>7512000</v>
      </c>
      <c r="K16" s="97">
        <f t="shared" si="7"/>
        <v>0</v>
      </c>
      <c r="L16" s="96">
        <f t="shared" si="7"/>
        <v>6953000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16858000</v>
      </c>
      <c r="Q16" s="97">
        <f t="shared" si="2"/>
        <v>0</v>
      </c>
      <c r="R16" s="52">
        <f t="shared" si="3"/>
        <v>-7.4414270500532478</v>
      </c>
      <c r="S16" s="53">
        <f t="shared" si="4"/>
        <v>0</v>
      </c>
      <c r="T16" s="52">
        <f>IF((SUM($E9:$E13)+$E15)=0,0,(P16/(SUM($E9:$E13)+$E15)*100))</f>
        <v>27.169288292934503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57829000</v>
      </c>
      <c r="D20" s="92"/>
      <c r="E20" s="92">
        <f t="shared" si="8"/>
        <v>57829000</v>
      </c>
      <c r="F20" s="93">
        <v>57829000</v>
      </c>
      <c r="G20" s="94">
        <v>57829000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57829000</v>
      </c>
      <c r="D24" s="95"/>
      <c r="E24" s="95">
        <f t="shared" si="8"/>
        <v>57829000</v>
      </c>
      <c r="F24" s="96">
        <f t="shared" ref="F24:O24" si="15">SUM(F18:F23)</f>
        <v>57829000</v>
      </c>
      <c r="G24" s="97">
        <f t="shared" si="15"/>
        <v>57829000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285087000</v>
      </c>
      <c r="C28" s="92">
        <v>-66600000</v>
      </c>
      <c r="D28" s="92"/>
      <c r="E28" s="92">
        <f>$B28      +$C28      +$D28</f>
        <v>218487000</v>
      </c>
      <c r="F28" s="93">
        <v>218487000</v>
      </c>
      <c r="G28" s="94">
        <v>218487000</v>
      </c>
      <c r="H28" s="93">
        <v>18245000</v>
      </c>
      <c r="I28" s="94"/>
      <c r="J28" s="93">
        <v>29189000</v>
      </c>
      <c r="K28" s="94"/>
      <c r="L28" s="93">
        <v>15052000</v>
      </c>
      <c r="M28" s="94"/>
      <c r="N28" s="93"/>
      <c r="O28" s="94"/>
      <c r="P28" s="93">
        <f>$H28      +$J28      +$L28      +$N28</f>
        <v>62486000</v>
      </c>
      <c r="Q28" s="94">
        <f>$I28      +$K28      +$M28      +$O28</f>
        <v>0</v>
      </c>
      <c r="R28" s="48">
        <f>IF(($J28      =0),0,((($L28      -$J28      )/$J28      )*100))</f>
        <v>-48.432628730001028</v>
      </c>
      <c r="S28" s="49">
        <f>IF(($K28      =0),0,((($M28      -$K28      )/$K28      )*100))</f>
        <v>0</v>
      </c>
      <c r="T28" s="48">
        <f>IF(($E28      =0),0,(($P28      /$E28      )*100))</f>
        <v>28.599413237400849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285087000</v>
      </c>
      <c r="C30" s="95">
        <f>SUM(C26:C29)</f>
        <v>-66600000</v>
      </c>
      <c r="D30" s="95"/>
      <c r="E30" s="95">
        <f>$B30      +$C30      +$D30</f>
        <v>218487000</v>
      </c>
      <c r="F30" s="96">
        <f t="shared" ref="F30:O30" si="16">SUM(F26:F29)</f>
        <v>218487000</v>
      </c>
      <c r="G30" s="97">
        <f t="shared" si="16"/>
        <v>218487000</v>
      </c>
      <c r="H30" s="96">
        <f t="shared" si="16"/>
        <v>18245000</v>
      </c>
      <c r="I30" s="97">
        <f t="shared" si="16"/>
        <v>0</v>
      </c>
      <c r="J30" s="96">
        <f t="shared" si="16"/>
        <v>29189000</v>
      </c>
      <c r="K30" s="97">
        <f t="shared" si="16"/>
        <v>0</v>
      </c>
      <c r="L30" s="96">
        <f t="shared" si="16"/>
        <v>15052000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62486000</v>
      </c>
      <c r="Q30" s="97">
        <f>$I30      +$K30      +$M30      +$O30</f>
        <v>0</v>
      </c>
      <c r="R30" s="52">
        <f>IF(($J30      =0),0,((($L30      -$J30      )/$J30      )*100))</f>
        <v>-48.432628730001028</v>
      </c>
      <c r="S30" s="53">
        <f>IF(($K30      =0),0,((($M30      -$K30      )/$K30      )*100))</f>
        <v>0</v>
      </c>
      <c r="T30" s="52">
        <f>IF($E30   =0,0,($P30   /$E30   )*100)</f>
        <v>28.599413237400849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7116000</v>
      </c>
      <c r="C32" s="92">
        <v>0</v>
      </c>
      <c r="D32" s="92"/>
      <c r="E32" s="92">
        <f>$B32      +$C32      +$D32</f>
        <v>7116000</v>
      </c>
      <c r="F32" s="93">
        <v>7116000</v>
      </c>
      <c r="G32" s="94">
        <v>7116000</v>
      </c>
      <c r="H32" s="93">
        <v>97000</v>
      </c>
      <c r="I32" s="94"/>
      <c r="J32" s="93">
        <v>1542000</v>
      </c>
      <c r="K32" s="94"/>
      <c r="L32" s="93">
        <v>1957000</v>
      </c>
      <c r="M32" s="94"/>
      <c r="N32" s="93"/>
      <c r="O32" s="94"/>
      <c r="P32" s="93">
        <f>$H32      +$J32      +$L32      +$N32</f>
        <v>3596000</v>
      </c>
      <c r="Q32" s="94">
        <f>$I32      +$K32      +$M32      +$O32</f>
        <v>0</v>
      </c>
      <c r="R32" s="48">
        <f>IF(($J32      =0),0,((($L32      -$J32      )/$J32      )*100))</f>
        <v>26.913099870298314</v>
      </c>
      <c r="S32" s="49">
        <f>IF(($K32      =0),0,((($M32      -$K32      )/$K32      )*100))</f>
        <v>0</v>
      </c>
      <c r="T32" s="48">
        <f>IF(($E32      =0),0,(($P32      /$E32      )*100))</f>
        <v>50.534007869589658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7116000</v>
      </c>
      <c r="C33" s="95">
        <f>C32</f>
        <v>0</v>
      </c>
      <c r="D33" s="95"/>
      <c r="E33" s="95">
        <f>$B33      +$C33      +$D33</f>
        <v>7116000</v>
      </c>
      <c r="F33" s="96">
        <f t="shared" ref="F33:O33" si="17">F32</f>
        <v>7116000</v>
      </c>
      <c r="G33" s="97">
        <f t="shared" si="17"/>
        <v>7116000</v>
      </c>
      <c r="H33" s="96">
        <f t="shared" si="17"/>
        <v>97000</v>
      </c>
      <c r="I33" s="97">
        <f t="shared" si="17"/>
        <v>0</v>
      </c>
      <c r="J33" s="96">
        <f t="shared" si="17"/>
        <v>1542000</v>
      </c>
      <c r="K33" s="97">
        <f t="shared" si="17"/>
        <v>0</v>
      </c>
      <c r="L33" s="96">
        <f t="shared" si="17"/>
        <v>1957000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3596000</v>
      </c>
      <c r="Q33" s="97">
        <f>$I33      +$K33      +$M33      +$O33</f>
        <v>0</v>
      </c>
      <c r="R33" s="52">
        <f>IF(($J33      =0),0,((($L33      -$J33      )/$J33      )*100))</f>
        <v>26.913099870298314</v>
      </c>
      <c r="S33" s="53">
        <f>IF(($K33      =0),0,((($M33      -$K33      )/$K33      )*100))</f>
        <v>0</v>
      </c>
      <c r="T33" s="52">
        <f>IF($E33   =0,0,($P33   /$E33   )*100)</f>
        <v>50.534007869589658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65000000</v>
      </c>
      <c r="D44" s="92"/>
      <c r="E44" s="92">
        <f t="shared" si="26"/>
        <v>65000000</v>
      </c>
      <c r="F44" s="93">
        <v>65000000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65000000</v>
      </c>
      <c r="D53" s="95"/>
      <c r="E53" s="95">
        <f t="shared" si="26"/>
        <v>65000000</v>
      </c>
      <c r="F53" s="96">
        <f t="shared" ref="F53:O53" si="33">SUM(F42:F52)</f>
        <v>65000000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316045000</v>
      </c>
      <c r="C65" s="92">
        <v>-33000000</v>
      </c>
      <c r="D65" s="92"/>
      <c r="E65" s="92">
        <f t="shared" si="35"/>
        <v>283045000</v>
      </c>
      <c r="F65" s="93">
        <v>283045000</v>
      </c>
      <c r="G65" s="94">
        <v>283045000</v>
      </c>
      <c r="H65" s="93">
        <v>2813000</v>
      </c>
      <c r="I65" s="94"/>
      <c r="J65" s="93">
        <v>20121000</v>
      </c>
      <c r="K65" s="94"/>
      <c r="L65" s="93">
        <v>16357000</v>
      </c>
      <c r="M65" s="94"/>
      <c r="N65" s="93"/>
      <c r="O65" s="94"/>
      <c r="P65" s="93">
        <f t="shared" si="36"/>
        <v>39291000</v>
      </c>
      <c r="Q65" s="94">
        <f t="shared" si="37"/>
        <v>0</v>
      </c>
      <c r="R65" s="48">
        <f t="shared" si="38"/>
        <v>-18.706823716515082</v>
      </c>
      <c r="S65" s="49">
        <f t="shared" si="39"/>
        <v>0</v>
      </c>
      <c r="T65" s="48">
        <f t="shared" si="40"/>
        <v>13.881538271299618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316045000</v>
      </c>
      <c r="C66" s="95">
        <f>SUM(C61:C65)</f>
        <v>-33000000</v>
      </c>
      <c r="D66" s="95"/>
      <c r="E66" s="95">
        <f t="shared" si="35"/>
        <v>283045000</v>
      </c>
      <c r="F66" s="96">
        <f t="shared" ref="F66:O66" si="42">SUM(F61:F65)</f>
        <v>283045000</v>
      </c>
      <c r="G66" s="97">
        <f t="shared" si="42"/>
        <v>283045000</v>
      </c>
      <c r="H66" s="96">
        <f t="shared" si="42"/>
        <v>2813000</v>
      </c>
      <c r="I66" s="97">
        <f t="shared" si="42"/>
        <v>0</v>
      </c>
      <c r="J66" s="96">
        <f t="shared" si="42"/>
        <v>20121000</v>
      </c>
      <c r="K66" s="97">
        <f t="shared" si="42"/>
        <v>0</v>
      </c>
      <c r="L66" s="96">
        <f t="shared" si="42"/>
        <v>16357000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39291000</v>
      </c>
      <c r="Q66" s="97">
        <f t="shared" si="37"/>
        <v>0</v>
      </c>
      <c r="R66" s="52">
        <f t="shared" si="38"/>
        <v>-18.706823716515082</v>
      </c>
      <c r="S66" s="53">
        <f t="shared" si="39"/>
        <v>0</v>
      </c>
      <c r="T66" s="52">
        <f>IF((+$E61+$E63+$E64++$E65) =0,0,(P66   /(+$E61+$E63+$E64+$E65) )*100)</f>
        <v>13.881538271299618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656715000</v>
      </c>
      <c r="C67" s="104">
        <f>SUM(C9:C15,C18:C23,C26:C29,C32,C35:C39,C42:C52,C55:C58,C61:C65)</f>
        <v>38810000</v>
      </c>
      <c r="D67" s="104"/>
      <c r="E67" s="104">
        <f t="shared" si="35"/>
        <v>695525000</v>
      </c>
      <c r="F67" s="105">
        <f t="shared" ref="F67:O67" si="43">SUM(F9:F15,F18:F23,F26:F29,F32,F35:F39,F42:F52,F55:F58,F61:F65)</f>
        <v>695525000</v>
      </c>
      <c r="G67" s="106">
        <f t="shared" si="43"/>
        <v>628525000</v>
      </c>
      <c r="H67" s="105">
        <f t="shared" si="43"/>
        <v>23548000</v>
      </c>
      <c r="I67" s="106">
        <f t="shared" si="43"/>
        <v>0</v>
      </c>
      <c r="J67" s="105">
        <f t="shared" si="43"/>
        <v>58364000</v>
      </c>
      <c r="K67" s="106">
        <f t="shared" si="43"/>
        <v>0</v>
      </c>
      <c r="L67" s="105">
        <f t="shared" si="43"/>
        <v>40319000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122231000</v>
      </c>
      <c r="Q67" s="106">
        <f t="shared" si="37"/>
        <v>0</v>
      </c>
      <c r="R67" s="61">
        <f t="shared" si="38"/>
        <v>-30.918031663354125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19.447277355713773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656715000</v>
      </c>
      <c r="C72" s="104">
        <f>SUM(C9:C15,C18:C23,C26:C29,C32,C35:C39,C42:C52,C55:C58,C61:C65,C69)</f>
        <v>38810000</v>
      </c>
      <c r="D72" s="104"/>
      <c r="E72" s="104">
        <f>$B72      +$C72      +$D72</f>
        <v>695525000</v>
      </c>
      <c r="F72" s="105">
        <f t="shared" ref="F72:O72" si="46">SUM(F9:F15,F18:F23,F26:F29,F32,F35:F39,F42:F52,F55:F58,F61:F65,F69)</f>
        <v>695525000</v>
      </c>
      <c r="G72" s="106">
        <f t="shared" si="46"/>
        <v>628525000</v>
      </c>
      <c r="H72" s="105">
        <f t="shared" si="46"/>
        <v>23548000</v>
      </c>
      <c r="I72" s="106">
        <f t="shared" si="46"/>
        <v>0</v>
      </c>
      <c r="J72" s="105">
        <f t="shared" si="46"/>
        <v>58364000</v>
      </c>
      <c r="K72" s="106">
        <f t="shared" si="46"/>
        <v>0</v>
      </c>
      <c r="L72" s="105">
        <f t="shared" si="46"/>
        <v>40319000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122231000</v>
      </c>
      <c r="Q72" s="106">
        <f>$I72      +$K72      +$M72      +$O72</f>
        <v>0</v>
      </c>
      <c r="R72" s="61">
        <f>IF(($J72      =0),0,((($L72      -$J72      )/$J72      )*100))</f>
        <v>-30.918031663354125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19.447277355713773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8IBoKQnVDxcPLuAlkxiL0w2uOKejk2F8sZZPSlh+vGQGpRTEh4+JFFWISZp8Krk+Gc7JBaWqDV/mL9b/zfD/Q==" saltValue="zW+gPgRQHJldIBom2qXuG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313000</v>
      </c>
      <c r="I10" s="94">
        <v>313124</v>
      </c>
      <c r="J10" s="93">
        <v>309000</v>
      </c>
      <c r="K10" s="94">
        <v>308910</v>
      </c>
      <c r="L10" s="93">
        <v>307000</v>
      </c>
      <c r="M10" s="94">
        <v>307148</v>
      </c>
      <c r="N10" s="93"/>
      <c r="O10" s="94"/>
      <c r="P10" s="93">
        <f t="shared" ref="P10:P16" si="1">$H10      +$J10      +$L10      +$N10</f>
        <v>929000</v>
      </c>
      <c r="Q10" s="94">
        <f t="shared" ref="Q10:Q16" si="2">$I10      +$K10      +$M10      +$O10</f>
        <v>929182</v>
      </c>
      <c r="R10" s="48">
        <f t="shared" ref="R10:R16" si="3">IF(($J10      =0),0,((($L10      -$J10      )/$J10      )*100))</f>
        <v>-0.64724919093851141</v>
      </c>
      <c r="S10" s="49">
        <f t="shared" ref="S10:S16" si="4">IF(($K10      =0),0,((($M10      -$K10      )/$K10      )*100))</f>
        <v>-0.57039267100449964</v>
      </c>
      <c r="T10" s="48">
        <f t="shared" ref="T10:T15" si="5">IF(($E10      =0),0,(($P10      /$E10      )*100))</f>
        <v>92.9</v>
      </c>
      <c r="U10" s="50">
        <f t="shared" ref="U10:U15" si="6">IF(($E10      =0),0,(($Q10      /$E10      )*100))</f>
        <v>92.918199999999999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313000</v>
      </c>
      <c r="I16" s="97">
        <f t="shared" si="7"/>
        <v>313124</v>
      </c>
      <c r="J16" s="96">
        <f t="shared" si="7"/>
        <v>309000</v>
      </c>
      <c r="K16" s="97">
        <f t="shared" si="7"/>
        <v>308910</v>
      </c>
      <c r="L16" s="96">
        <f t="shared" si="7"/>
        <v>307000</v>
      </c>
      <c r="M16" s="97">
        <f t="shared" si="7"/>
        <v>307148</v>
      </c>
      <c r="N16" s="96">
        <f t="shared" si="7"/>
        <v>0</v>
      </c>
      <c r="O16" s="97">
        <f t="shared" si="7"/>
        <v>0</v>
      </c>
      <c r="P16" s="96">
        <f t="shared" si="1"/>
        <v>929000</v>
      </c>
      <c r="Q16" s="97">
        <f t="shared" si="2"/>
        <v>929182</v>
      </c>
      <c r="R16" s="52">
        <f t="shared" si="3"/>
        <v>-0.64724919093851141</v>
      </c>
      <c r="S16" s="53">
        <f t="shared" si="4"/>
        <v>-0.57039267100449964</v>
      </c>
      <c r="T16" s="52">
        <f>IF((SUM($E9:$E13)+$E15)=0,0,(P16/(SUM($E9:$E13)+$E15)*100))</f>
        <v>92.9</v>
      </c>
      <c r="U16" s="54">
        <f>IF((SUM($E9:$E13)+$E15)=0,0,(Q16/(SUM($E9:$E13)+$E15)*100))</f>
        <v>92.918199999999999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4031000</v>
      </c>
      <c r="C19" s="92">
        <v>0</v>
      </c>
      <c r="D19" s="92"/>
      <c r="E19" s="92">
        <f t="shared" si="8"/>
        <v>4031000</v>
      </c>
      <c r="F19" s="93">
        <v>4031000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5000000</v>
      </c>
      <c r="D20" s="92"/>
      <c r="E20" s="92">
        <f t="shared" si="8"/>
        <v>5000000</v>
      </c>
      <c r="F20" s="93">
        <v>5000000</v>
      </c>
      <c r="G20" s="94">
        <v>5000000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4031000</v>
      </c>
      <c r="C24" s="95">
        <f>SUM(C18:C23)</f>
        <v>5000000</v>
      </c>
      <c r="D24" s="95"/>
      <c r="E24" s="95">
        <f t="shared" si="8"/>
        <v>9031000</v>
      </c>
      <c r="F24" s="96">
        <f t="shared" ref="F24:O24" si="15">SUM(F18:F23)</f>
        <v>9031000</v>
      </c>
      <c r="G24" s="97">
        <f t="shared" si="15"/>
        <v>5000000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3300000</v>
      </c>
      <c r="C29" s="92">
        <v>0</v>
      </c>
      <c r="D29" s="92"/>
      <c r="E29" s="92">
        <f>$B29      +$C29      +$D29</f>
        <v>3300000</v>
      </c>
      <c r="F29" s="93">
        <v>3300000</v>
      </c>
      <c r="G29" s="94">
        <v>3300000</v>
      </c>
      <c r="H29" s="93"/>
      <c r="I29" s="94"/>
      <c r="J29" s="93">
        <v>812000</v>
      </c>
      <c r="K29" s="94">
        <v>812261</v>
      </c>
      <c r="L29" s="93">
        <v>542000</v>
      </c>
      <c r="M29" s="94">
        <v>542129</v>
      </c>
      <c r="N29" s="93"/>
      <c r="O29" s="94"/>
      <c r="P29" s="93">
        <f>$H29      +$J29      +$L29      +$N29</f>
        <v>1354000</v>
      </c>
      <c r="Q29" s="94">
        <f>$I29      +$K29      +$M29      +$O29</f>
        <v>1354390</v>
      </c>
      <c r="R29" s="48">
        <f>IF(($J29      =0),0,((($L29      -$J29      )/$J29      )*100))</f>
        <v>-33.251231527093594</v>
      </c>
      <c r="S29" s="49">
        <f>IF(($K29      =0),0,((($M29      -$K29      )/$K29      )*100))</f>
        <v>-33.256797999657742</v>
      </c>
      <c r="T29" s="48">
        <f>IF(($E29      =0),0,(($P29      /$E29      )*100))</f>
        <v>41.030303030303031</v>
      </c>
      <c r="U29" s="50">
        <f>IF(($E29      =0),0,(($Q29      /$E29      )*100))</f>
        <v>41.042121212121216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3300000</v>
      </c>
      <c r="C30" s="95">
        <f>SUM(C26:C29)</f>
        <v>0</v>
      </c>
      <c r="D30" s="95"/>
      <c r="E30" s="95">
        <f>$B30      +$C30      +$D30</f>
        <v>3300000</v>
      </c>
      <c r="F30" s="96">
        <f t="shared" ref="F30:O30" si="16">SUM(F26:F29)</f>
        <v>3300000</v>
      </c>
      <c r="G30" s="97">
        <f t="shared" si="16"/>
        <v>3300000</v>
      </c>
      <c r="H30" s="96">
        <f t="shared" si="16"/>
        <v>0</v>
      </c>
      <c r="I30" s="97">
        <f t="shared" si="16"/>
        <v>0</v>
      </c>
      <c r="J30" s="96">
        <f t="shared" si="16"/>
        <v>812000</v>
      </c>
      <c r="K30" s="97">
        <f t="shared" si="16"/>
        <v>812261</v>
      </c>
      <c r="L30" s="96">
        <f t="shared" si="16"/>
        <v>542000</v>
      </c>
      <c r="M30" s="97">
        <f t="shared" si="16"/>
        <v>542129</v>
      </c>
      <c r="N30" s="96">
        <f t="shared" si="16"/>
        <v>0</v>
      </c>
      <c r="O30" s="97">
        <f t="shared" si="16"/>
        <v>0</v>
      </c>
      <c r="P30" s="96">
        <f>$H30      +$J30      +$L30      +$N30</f>
        <v>1354000</v>
      </c>
      <c r="Q30" s="97">
        <f>$I30      +$K30      +$M30      +$O30</f>
        <v>1354390</v>
      </c>
      <c r="R30" s="52">
        <f>IF(($J30      =0),0,((($L30      -$J30      )/$J30      )*100))</f>
        <v>-33.251231527093594</v>
      </c>
      <c r="S30" s="53">
        <f>IF(($K30      =0),0,((($M30      -$K30      )/$K30      )*100))</f>
        <v>-33.256797999657742</v>
      </c>
      <c r="T30" s="52">
        <f>IF($E30   =0,0,($P30   /$E30   )*100)</f>
        <v>41.030303030303031</v>
      </c>
      <c r="U30" s="54">
        <f>IF($E30   =0,0,($Q30   /$E30   )*100)</f>
        <v>41.042121212121216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3838000</v>
      </c>
      <c r="C32" s="92">
        <v>0</v>
      </c>
      <c r="D32" s="92"/>
      <c r="E32" s="92">
        <f>$B32      +$C32      +$D32</f>
        <v>3838000</v>
      </c>
      <c r="F32" s="93">
        <v>3838000</v>
      </c>
      <c r="G32" s="94">
        <v>3838000</v>
      </c>
      <c r="H32" s="93"/>
      <c r="I32" s="94">
        <v>1051304</v>
      </c>
      <c r="J32" s="93">
        <v>2771000</v>
      </c>
      <c r="K32" s="94">
        <v>1096174</v>
      </c>
      <c r="L32" s="93">
        <v>1067000</v>
      </c>
      <c r="M32" s="94">
        <v>1772856</v>
      </c>
      <c r="N32" s="93"/>
      <c r="O32" s="94"/>
      <c r="P32" s="93">
        <f>$H32      +$J32      +$L32      +$N32</f>
        <v>3838000</v>
      </c>
      <c r="Q32" s="94">
        <f>$I32      +$K32      +$M32      +$O32</f>
        <v>3920334</v>
      </c>
      <c r="R32" s="48">
        <f>IF(($J32      =0),0,((($L32      -$J32      )/$J32      )*100))</f>
        <v>-61.494045470949118</v>
      </c>
      <c r="S32" s="49">
        <f>IF(($K32      =0),0,((($M32      -$K32      )/$K32      )*100))</f>
        <v>61.731257993712674</v>
      </c>
      <c r="T32" s="48">
        <f>IF(($E32      =0),0,(($P32      /$E32      )*100))</f>
        <v>100</v>
      </c>
      <c r="U32" s="50">
        <f>IF(($E32      =0),0,(($Q32      /$E32      )*100))</f>
        <v>102.14523189161022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3838000</v>
      </c>
      <c r="C33" s="95">
        <f>C32</f>
        <v>0</v>
      </c>
      <c r="D33" s="95"/>
      <c r="E33" s="95">
        <f>$B33      +$C33      +$D33</f>
        <v>3838000</v>
      </c>
      <c r="F33" s="96">
        <f t="shared" ref="F33:O33" si="17">F32</f>
        <v>3838000</v>
      </c>
      <c r="G33" s="97">
        <f t="shared" si="17"/>
        <v>3838000</v>
      </c>
      <c r="H33" s="96">
        <f t="shared" si="17"/>
        <v>0</v>
      </c>
      <c r="I33" s="97">
        <f t="shared" si="17"/>
        <v>1051304</v>
      </c>
      <c r="J33" s="96">
        <f t="shared" si="17"/>
        <v>2771000</v>
      </c>
      <c r="K33" s="97">
        <f t="shared" si="17"/>
        <v>1096174</v>
      </c>
      <c r="L33" s="96">
        <f t="shared" si="17"/>
        <v>1067000</v>
      </c>
      <c r="M33" s="97">
        <f t="shared" si="17"/>
        <v>1772856</v>
      </c>
      <c r="N33" s="96">
        <f t="shared" si="17"/>
        <v>0</v>
      </c>
      <c r="O33" s="97">
        <f t="shared" si="17"/>
        <v>0</v>
      </c>
      <c r="P33" s="96">
        <f>$H33      +$J33      +$L33      +$N33</f>
        <v>3838000</v>
      </c>
      <c r="Q33" s="97">
        <f>$I33      +$K33      +$M33      +$O33</f>
        <v>3920334</v>
      </c>
      <c r="R33" s="52">
        <f>IF(($J33      =0),0,((($L33      -$J33      )/$J33      )*100))</f>
        <v>-61.494045470949118</v>
      </c>
      <c r="S33" s="53">
        <f>IF(($K33      =0),0,((($M33      -$K33      )/$K33      )*100))</f>
        <v>61.731257993712674</v>
      </c>
      <c r="T33" s="52">
        <f>IF($E33   =0,0,($P33   /$E33   )*100)</f>
        <v>100</v>
      </c>
      <c r="U33" s="54">
        <f>IF($E33   =0,0,($Q33   /$E33   )*100)</f>
        <v>102.14523189161022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241811000</v>
      </c>
      <c r="C43" s="92">
        <v>-21543000</v>
      </c>
      <c r="D43" s="92"/>
      <c r="E43" s="92">
        <f t="shared" si="26"/>
        <v>220268000</v>
      </c>
      <c r="F43" s="93">
        <v>220268000</v>
      </c>
      <c r="G43" s="94">
        <v>220268000</v>
      </c>
      <c r="H43" s="93">
        <v>16524000</v>
      </c>
      <c r="I43" s="94">
        <v>18298124</v>
      </c>
      <c r="J43" s="93">
        <v>51705000</v>
      </c>
      <c r="K43" s="94">
        <v>72938380</v>
      </c>
      <c r="L43" s="93">
        <v>27575000</v>
      </c>
      <c r="M43" s="94">
        <v>14193230</v>
      </c>
      <c r="N43" s="93"/>
      <c r="O43" s="94"/>
      <c r="P43" s="93">
        <f t="shared" si="27"/>
        <v>95804000</v>
      </c>
      <c r="Q43" s="94">
        <f t="shared" si="28"/>
        <v>105429734</v>
      </c>
      <c r="R43" s="48">
        <f t="shared" si="29"/>
        <v>-46.668600715598103</v>
      </c>
      <c r="S43" s="49">
        <f t="shared" si="30"/>
        <v>-80.540793475259534</v>
      </c>
      <c r="T43" s="48">
        <f t="shared" si="31"/>
        <v>43.494288775491675</v>
      </c>
      <c r="U43" s="50">
        <f t="shared" si="32"/>
        <v>47.864298944921643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83000000</v>
      </c>
      <c r="C51" s="92">
        <v>20000000</v>
      </c>
      <c r="D51" s="92"/>
      <c r="E51" s="92">
        <f t="shared" si="26"/>
        <v>103000000</v>
      </c>
      <c r="F51" s="93">
        <v>103000000</v>
      </c>
      <c r="G51" s="94">
        <v>103000000</v>
      </c>
      <c r="H51" s="93">
        <v>17566000</v>
      </c>
      <c r="I51" s="94">
        <v>18776681</v>
      </c>
      <c r="J51" s="93">
        <v>26292000</v>
      </c>
      <c r="K51" s="94">
        <v>25094607</v>
      </c>
      <c r="L51" s="93">
        <v>9179000</v>
      </c>
      <c r="M51" s="94">
        <v>9793290</v>
      </c>
      <c r="N51" s="93"/>
      <c r="O51" s="94"/>
      <c r="P51" s="93">
        <f t="shared" si="27"/>
        <v>53037000</v>
      </c>
      <c r="Q51" s="94">
        <f t="shared" si="28"/>
        <v>53664578</v>
      </c>
      <c r="R51" s="48">
        <f t="shared" si="29"/>
        <v>-65.088239768750952</v>
      </c>
      <c r="S51" s="49">
        <f t="shared" si="30"/>
        <v>-60.974523330849529</v>
      </c>
      <c r="T51" s="48">
        <f t="shared" si="31"/>
        <v>51.492233009708741</v>
      </c>
      <c r="U51" s="50">
        <f t="shared" si="32"/>
        <v>52.101532038834954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324811000</v>
      </c>
      <c r="C53" s="95">
        <f>SUM(C42:C52)</f>
        <v>-1543000</v>
      </c>
      <c r="D53" s="95"/>
      <c r="E53" s="95">
        <f t="shared" si="26"/>
        <v>323268000</v>
      </c>
      <c r="F53" s="96">
        <f t="shared" ref="F53:O53" si="33">SUM(F42:F52)</f>
        <v>323268000</v>
      </c>
      <c r="G53" s="97">
        <f t="shared" si="33"/>
        <v>323268000</v>
      </c>
      <c r="H53" s="96">
        <f t="shared" si="33"/>
        <v>34090000</v>
      </c>
      <c r="I53" s="97">
        <f t="shared" si="33"/>
        <v>37074805</v>
      </c>
      <c r="J53" s="96">
        <f t="shared" si="33"/>
        <v>77997000</v>
      </c>
      <c r="K53" s="97">
        <f t="shared" si="33"/>
        <v>98032987</v>
      </c>
      <c r="L53" s="96">
        <f t="shared" si="33"/>
        <v>36754000</v>
      </c>
      <c r="M53" s="97">
        <f t="shared" si="33"/>
        <v>23986520</v>
      </c>
      <c r="N53" s="96">
        <f t="shared" si="33"/>
        <v>0</v>
      </c>
      <c r="O53" s="97">
        <f t="shared" si="33"/>
        <v>0</v>
      </c>
      <c r="P53" s="96">
        <f t="shared" si="27"/>
        <v>148841000</v>
      </c>
      <c r="Q53" s="97">
        <f t="shared" si="28"/>
        <v>159094312</v>
      </c>
      <c r="R53" s="52">
        <f t="shared" si="29"/>
        <v>-52.877674782363428</v>
      </c>
      <c r="S53" s="53">
        <f t="shared" si="30"/>
        <v>-75.532195096738207</v>
      </c>
      <c r="T53" s="52">
        <f>IF((+$E43+$E45+$E47+$E48+$E51) =0,0,(P53   /(+$E43+$E45+$E47+$E48+$E51) )*100)</f>
        <v>46.042602422757589</v>
      </c>
      <c r="U53" s="54">
        <f>IF((+$E43+$E45+$E47+$E48+$E51) =0,0,(Q53   /(+$E43+$E45+$E47+$E48+$E51) )*100)</f>
        <v>49.2143707388297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336980000</v>
      </c>
      <c r="C67" s="104">
        <f>SUM(C9:C15,C18:C23,C26:C29,C32,C35:C39,C42:C52,C55:C58,C61:C65)</f>
        <v>3457000</v>
      </c>
      <c r="D67" s="104"/>
      <c r="E67" s="104">
        <f t="shared" si="35"/>
        <v>340437000</v>
      </c>
      <c r="F67" s="105">
        <f t="shared" ref="F67:O67" si="43">SUM(F9:F15,F18:F23,F26:F29,F32,F35:F39,F42:F52,F55:F58,F61:F65)</f>
        <v>340437000</v>
      </c>
      <c r="G67" s="106">
        <f t="shared" si="43"/>
        <v>336406000</v>
      </c>
      <c r="H67" s="105">
        <f t="shared" si="43"/>
        <v>34403000</v>
      </c>
      <c r="I67" s="106">
        <f t="shared" si="43"/>
        <v>38439233</v>
      </c>
      <c r="J67" s="105">
        <f t="shared" si="43"/>
        <v>81889000</v>
      </c>
      <c r="K67" s="106">
        <f t="shared" si="43"/>
        <v>100250332</v>
      </c>
      <c r="L67" s="105">
        <f t="shared" si="43"/>
        <v>38670000</v>
      </c>
      <c r="M67" s="106">
        <f t="shared" si="43"/>
        <v>26608653</v>
      </c>
      <c r="N67" s="105">
        <f t="shared" si="43"/>
        <v>0</v>
      </c>
      <c r="O67" s="106">
        <f t="shared" si="43"/>
        <v>0</v>
      </c>
      <c r="P67" s="105">
        <f t="shared" si="36"/>
        <v>154962000</v>
      </c>
      <c r="Q67" s="106">
        <f t="shared" si="37"/>
        <v>165298218</v>
      </c>
      <c r="R67" s="61">
        <f t="shared" si="38"/>
        <v>-52.777540328981921</v>
      </c>
      <c r="S67" s="62">
        <f t="shared" si="39"/>
        <v>-73.457790643526238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46.063982211970064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49.136524913348751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304343000</v>
      </c>
      <c r="C69" s="92">
        <v>0</v>
      </c>
      <c r="D69" s="92"/>
      <c r="E69" s="92">
        <f>$B69      +$C69      +$D69</f>
        <v>304343000</v>
      </c>
      <c r="F69" s="93">
        <v>304343000</v>
      </c>
      <c r="G69" s="94">
        <v>304343000</v>
      </c>
      <c r="H69" s="93">
        <v>84040000</v>
      </c>
      <c r="I69" s="94">
        <v>93834077</v>
      </c>
      <c r="J69" s="93">
        <v>59379000</v>
      </c>
      <c r="K69" s="94">
        <v>63416649</v>
      </c>
      <c r="L69" s="93">
        <v>26974000</v>
      </c>
      <c r="M69" s="94">
        <v>39023087</v>
      </c>
      <c r="N69" s="93"/>
      <c r="O69" s="94"/>
      <c r="P69" s="93">
        <f>$H69      +$J69      +$L69      +$N69</f>
        <v>170393000</v>
      </c>
      <c r="Q69" s="94">
        <f>$I69      +$K69      +$M69      +$O69</f>
        <v>196273813</v>
      </c>
      <c r="R69" s="48">
        <f>IF(($J69      =0),0,((($L69      -$J69      )/$J69      )*100))</f>
        <v>-54.573165597265024</v>
      </c>
      <c r="S69" s="49">
        <f>IF(($K69      =0),0,((($M69      -$K69      )/$K69      )*100))</f>
        <v>-38.465548692110808</v>
      </c>
      <c r="T69" s="48">
        <f>IF(($E69      =0),0,(($P69      /$E69      )*100))</f>
        <v>55.987159224953423</v>
      </c>
      <c r="U69" s="50">
        <f>IF(($E69      =0),0,(($Q69      /$E69      )*100))</f>
        <v>64.490989771409232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304343000</v>
      </c>
      <c r="C70" s="101">
        <f>C69</f>
        <v>0</v>
      </c>
      <c r="D70" s="101"/>
      <c r="E70" s="101">
        <f>$B70      +$C70      +$D70</f>
        <v>304343000</v>
      </c>
      <c r="F70" s="102">
        <f t="shared" ref="F70:O70" si="44">F69</f>
        <v>304343000</v>
      </c>
      <c r="G70" s="103">
        <f t="shared" si="44"/>
        <v>304343000</v>
      </c>
      <c r="H70" s="102">
        <f t="shared" si="44"/>
        <v>84040000</v>
      </c>
      <c r="I70" s="103">
        <f t="shared" si="44"/>
        <v>93834077</v>
      </c>
      <c r="J70" s="102">
        <f t="shared" si="44"/>
        <v>59379000</v>
      </c>
      <c r="K70" s="103">
        <f t="shared" si="44"/>
        <v>63416649</v>
      </c>
      <c r="L70" s="102">
        <f t="shared" si="44"/>
        <v>26974000</v>
      </c>
      <c r="M70" s="103">
        <f t="shared" si="44"/>
        <v>39023087</v>
      </c>
      <c r="N70" s="102">
        <f t="shared" si="44"/>
        <v>0</v>
      </c>
      <c r="O70" s="103">
        <f t="shared" si="44"/>
        <v>0</v>
      </c>
      <c r="P70" s="102">
        <f>$H70      +$J70      +$L70      +$N70</f>
        <v>170393000</v>
      </c>
      <c r="Q70" s="103">
        <f>$I70      +$K70      +$M70      +$O70</f>
        <v>196273813</v>
      </c>
      <c r="R70" s="57">
        <f>IF(($J70      =0),0,((($L70      -$J70      )/$J70      )*100))</f>
        <v>-54.573165597265024</v>
      </c>
      <c r="S70" s="58">
        <f>IF(($K70      =0),0,((($M70      -$K70      )/$K70      )*100))</f>
        <v>-38.465548692110808</v>
      </c>
      <c r="T70" s="57">
        <f>IF($E70   =0,0,($P70   /$E70   )*100)</f>
        <v>55.987159224953423</v>
      </c>
      <c r="U70" s="59">
        <f>IF($E70   =0,0,($Q70   /$E70 )*100)</f>
        <v>64.490989771409232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304343000</v>
      </c>
      <c r="C71" s="104">
        <f>C69</f>
        <v>0</v>
      </c>
      <c r="D71" s="104"/>
      <c r="E71" s="104">
        <f>$B71      +$C71      +$D71</f>
        <v>304343000</v>
      </c>
      <c r="F71" s="105">
        <f t="shared" ref="F71:O71" si="45">F69</f>
        <v>304343000</v>
      </c>
      <c r="G71" s="106">
        <f t="shared" si="45"/>
        <v>304343000</v>
      </c>
      <c r="H71" s="105">
        <f t="shared" si="45"/>
        <v>84040000</v>
      </c>
      <c r="I71" s="106">
        <f t="shared" si="45"/>
        <v>93834077</v>
      </c>
      <c r="J71" s="105">
        <f t="shared" si="45"/>
        <v>59379000</v>
      </c>
      <c r="K71" s="106">
        <f t="shared" si="45"/>
        <v>63416649</v>
      </c>
      <c r="L71" s="105">
        <f t="shared" si="45"/>
        <v>26974000</v>
      </c>
      <c r="M71" s="106">
        <f t="shared" si="45"/>
        <v>39023087</v>
      </c>
      <c r="N71" s="105">
        <f t="shared" si="45"/>
        <v>0</v>
      </c>
      <c r="O71" s="106">
        <f t="shared" si="45"/>
        <v>0</v>
      </c>
      <c r="P71" s="105">
        <f>$H71      +$J71      +$L71      +$N71</f>
        <v>170393000</v>
      </c>
      <c r="Q71" s="106">
        <f>$I71      +$K71      +$M71      +$O71</f>
        <v>196273813</v>
      </c>
      <c r="R71" s="61">
        <f>IF(($J71      =0),0,((($L71      -$J71      )/$J71      )*100))</f>
        <v>-54.573165597265024</v>
      </c>
      <c r="S71" s="62">
        <f>IF(($K71      =0),0,((($M71      -$K71      )/$K71      )*100))</f>
        <v>-38.465548692110808</v>
      </c>
      <c r="T71" s="61">
        <f>IF($E71   =0,0,($P71   /$E71   )*100)</f>
        <v>55.987159224953423</v>
      </c>
      <c r="U71" s="65">
        <f>IF($E71   =0,0,($Q71   /$E71   )*100)</f>
        <v>64.490989771409232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641323000</v>
      </c>
      <c r="C72" s="104">
        <f>SUM(C9:C15,C18:C23,C26:C29,C32,C35:C39,C42:C52,C55:C58,C61:C65,C69)</f>
        <v>3457000</v>
      </c>
      <c r="D72" s="104"/>
      <c r="E72" s="104">
        <f>$B72      +$C72      +$D72</f>
        <v>644780000</v>
      </c>
      <c r="F72" s="105">
        <f t="shared" ref="F72:O72" si="46">SUM(F9:F15,F18:F23,F26:F29,F32,F35:F39,F42:F52,F55:F58,F61:F65,F69)</f>
        <v>644780000</v>
      </c>
      <c r="G72" s="106">
        <f t="shared" si="46"/>
        <v>640749000</v>
      </c>
      <c r="H72" s="105">
        <f t="shared" si="46"/>
        <v>118443000</v>
      </c>
      <c r="I72" s="106">
        <f t="shared" si="46"/>
        <v>132273310</v>
      </c>
      <c r="J72" s="105">
        <f t="shared" si="46"/>
        <v>141268000</v>
      </c>
      <c r="K72" s="106">
        <f t="shared" si="46"/>
        <v>163666981</v>
      </c>
      <c r="L72" s="105">
        <f t="shared" si="46"/>
        <v>65644000</v>
      </c>
      <c r="M72" s="106">
        <f t="shared" si="46"/>
        <v>65631740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325355000</v>
      </c>
      <c r="Q72" s="106">
        <f>$I72      +$K72      +$M72      +$O72</f>
        <v>361572031</v>
      </c>
      <c r="R72" s="61">
        <f>IF(($J72      =0),0,((($L72      -$J72      )/$J72      )*100))</f>
        <v>-53.532293229889291</v>
      </c>
      <c r="S72" s="62">
        <f>IF(($K72      =0),0,((($M72      -$K72      )/$K72      )*100))</f>
        <v>-59.899217545901941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50.777293448760751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56.429589589683324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Yuw2cCHVIwVRz1aDG6xPtugWsHx3w7ns8brR2n++6372yTQGG04/y98uzAWmyO7g0nl6s3uwpKrP4i8LcQnB8g==" saltValue="8LvNyqnjwAjb/UM9gu8xb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1500000</v>
      </c>
      <c r="C10" s="92">
        <v>0</v>
      </c>
      <c r="D10" s="92"/>
      <c r="E10" s="92">
        <f t="shared" ref="E10:E16" si="0">$B10      +$C10      +$D10</f>
        <v>1500000</v>
      </c>
      <c r="F10" s="93">
        <v>1500000</v>
      </c>
      <c r="G10" s="94">
        <v>1500000</v>
      </c>
      <c r="H10" s="93">
        <v>418000</v>
      </c>
      <c r="I10" s="94">
        <v>693441</v>
      </c>
      <c r="J10" s="93">
        <v>90000</v>
      </c>
      <c r="K10" s="94">
        <v>158913</v>
      </c>
      <c r="L10" s="93">
        <v>697000</v>
      </c>
      <c r="M10" s="94">
        <v>419182</v>
      </c>
      <c r="N10" s="93"/>
      <c r="O10" s="94"/>
      <c r="P10" s="93">
        <f t="shared" ref="P10:P16" si="1">$H10      +$J10      +$L10      +$N10</f>
        <v>1205000</v>
      </c>
      <c r="Q10" s="94">
        <f t="shared" ref="Q10:Q16" si="2">$I10      +$K10      +$M10      +$O10</f>
        <v>1271536</v>
      </c>
      <c r="R10" s="48">
        <f t="shared" ref="R10:R16" si="3">IF(($J10      =0),0,((($L10      -$J10      )/$J10      )*100))</f>
        <v>674.44444444444446</v>
      </c>
      <c r="S10" s="49">
        <f t="shared" ref="S10:S16" si="4">IF(($K10      =0),0,((($M10      -$K10      )/$K10      )*100))</f>
        <v>163.78081088394279</v>
      </c>
      <c r="T10" s="48">
        <f t="shared" ref="T10:T15" si="5">IF(($E10      =0),0,(($P10      /$E10      )*100))</f>
        <v>80.333333333333329</v>
      </c>
      <c r="U10" s="50">
        <f t="shared" ref="U10:U15" si="6">IF(($E10      =0),0,(($Q10      /$E10      )*100))</f>
        <v>84.769066666666674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1500000</v>
      </c>
      <c r="C16" s="95">
        <f>SUM(C9:C15)</f>
        <v>0</v>
      </c>
      <c r="D16" s="95"/>
      <c r="E16" s="95">
        <f t="shared" si="0"/>
        <v>1500000</v>
      </c>
      <c r="F16" s="96">
        <f t="shared" ref="F16:O16" si="7">SUM(F9:F15)</f>
        <v>1500000</v>
      </c>
      <c r="G16" s="97">
        <f t="shared" si="7"/>
        <v>1500000</v>
      </c>
      <c r="H16" s="96">
        <f t="shared" si="7"/>
        <v>418000</v>
      </c>
      <c r="I16" s="97">
        <f t="shared" si="7"/>
        <v>693441</v>
      </c>
      <c r="J16" s="96">
        <f t="shared" si="7"/>
        <v>90000</v>
      </c>
      <c r="K16" s="97">
        <f t="shared" si="7"/>
        <v>158913</v>
      </c>
      <c r="L16" s="96">
        <f t="shared" si="7"/>
        <v>697000</v>
      </c>
      <c r="M16" s="97">
        <f t="shared" si="7"/>
        <v>419182</v>
      </c>
      <c r="N16" s="96">
        <f t="shared" si="7"/>
        <v>0</v>
      </c>
      <c r="O16" s="97">
        <f t="shared" si="7"/>
        <v>0</v>
      </c>
      <c r="P16" s="96">
        <f t="shared" si="1"/>
        <v>1205000</v>
      </c>
      <c r="Q16" s="97">
        <f t="shared" si="2"/>
        <v>1271536</v>
      </c>
      <c r="R16" s="52">
        <f t="shared" si="3"/>
        <v>674.44444444444446</v>
      </c>
      <c r="S16" s="53">
        <f t="shared" si="4"/>
        <v>163.78081088394279</v>
      </c>
      <c r="T16" s="52">
        <f>IF((SUM($E9:$E13)+$E15)=0,0,(P16/(SUM($E9:$E13)+$E15)*100))</f>
        <v>80.333333333333329</v>
      </c>
      <c r="U16" s="54">
        <f>IF((SUM($E9:$E13)+$E15)=0,0,(Q16/(SUM($E9:$E13)+$E15)*100))</f>
        <v>84.769066666666674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3031000</v>
      </c>
      <c r="C19" s="92">
        <v>0</v>
      </c>
      <c r="D19" s="92"/>
      <c r="E19" s="92">
        <f t="shared" si="8"/>
        <v>3031000</v>
      </c>
      <c r="F19" s="93">
        <v>3031000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3031000</v>
      </c>
      <c r="C24" s="95">
        <f>SUM(C18:C23)</f>
        <v>0</v>
      </c>
      <c r="D24" s="95"/>
      <c r="E24" s="95">
        <f t="shared" si="8"/>
        <v>3031000</v>
      </c>
      <c r="F24" s="96">
        <f t="shared" ref="F24:O24" si="15">SUM(F18:F23)</f>
        <v>3031000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2233000</v>
      </c>
      <c r="C29" s="92">
        <v>0</v>
      </c>
      <c r="D29" s="92"/>
      <c r="E29" s="92">
        <f>$B29      +$C29      +$D29</f>
        <v>2233000</v>
      </c>
      <c r="F29" s="93">
        <v>2233000</v>
      </c>
      <c r="G29" s="94">
        <v>2233000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2233000</v>
      </c>
      <c r="C30" s="95">
        <f>SUM(C26:C29)</f>
        <v>0</v>
      </c>
      <c r="D30" s="95"/>
      <c r="E30" s="95">
        <f>$B30      +$C30      +$D30</f>
        <v>2233000</v>
      </c>
      <c r="F30" s="96">
        <f t="shared" ref="F30:O30" si="16">SUM(F26:F29)</f>
        <v>2233000</v>
      </c>
      <c r="G30" s="97">
        <f t="shared" si="16"/>
        <v>2233000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1559000</v>
      </c>
      <c r="C32" s="92">
        <v>0</v>
      </c>
      <c r="D32" s="92"/>
      <c r="E32" s="92">
        <f>$B32      +$C32      +$D32</f>
        <v>1559000</v>
      </c>
      <c r="F32" s="93">
        <v>1559000</v>
      </c>
      <c r="G32" s="94">
        <v>1559000</v>
      </c>
      <c r="H32" s="93">
        <v>170000</v>
      </c>
      <c r="I32" s="94"/>
      <c r="J32" s="93">
        <v>155000</v>
      </c>
      <c r="K32" s="94"/>
      <c r="L32" s="93">
        <v>544000</v>
      </c>
      <c r="M32" s="94">
        <v>434279</v>
      </c>
      <c r="N32" s="93"/>
      <c r="O32" s="94"/>
      <c r="P32" s="93">
        <f>$H32      +$J32      +$L32      +$N32</f>
        <v>869000</v>
      </c>
      <c r="Q32" s="94">
        <f>$I32      +$K32      +$M32      +$O32</f>
        <v>434279</v>
      </c>
      <c r="R32" s="48">
        <f>IF(($J32      =0),0,((($L32      -$J32      )/$J32      )*100))</f>
        <v>250.96774193548387</v>
      </c>
      <c r="S32" s="49">
        <f>IF(($K32      =0),0,((($M32      -$K32      )/$K32      )*100))</f>
        <v>0</v>
      </c>
      <c r="T32" s="48">
        <f>IF(($E32      =0),0,(($P32      /$E32      )*100))</f>
        <v>55.740859525336752</v>
      </c>
      <c r="U32" s="50">
        <f>IF(($E32      =0),0,(($Q32      /$E32      )*100))</f>
        <v>27.856254008980113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1559000</v>
      </c>
      <c r="C33" s="95">
        <f>C32</f>
        <v>0</v>
      </c>
      <c r="D33" s="95"/>
      <c r="E33" s="95">
        <f>$B33      +$C33      +$D33</f>
        <v>1559000</v>
      </c>
      <c r="F33" s="96">
        <f t="shared" ref="F33:O33" si="17">F32</f>
        <v>1559000</v>
      </c>
      <c r="G33" s="97">
        <f t="shared" si="17"/>
        <v>1559000</v>
      </c>
      <c r="H33" s="96">
        <f t="shared" si="17"/>
        <v>170000</v>
      </c>
      <c r="I33" s="97">
        <f t="shared" si="17"/>
        <v>0</v>
      </c>
      <c r="J33" s="96">
        <f t="shared" si="17"/>
        <v>155000</v>
      </c>
      <c r="K33" s="97">
        <f t="shared" si="17"/>
        <v>0</v>
      </c>
      <c r="L33" s="96">
        <f t="shared" si="17"/>
        <v>544000</v>
      </c>
      <c r="M33" s="97">
        <f t="shared" si="17"/>
        <v>434279</v>
      </c>
      <c r="N33" s="96">
        <f t="shared" si="17"/>
        <v>0</v>
      </c>
      <c r="O33" s="97">
        <f t="shared" si="17"/>
        <v>0</v>
      </c>
      <c r="P33" s="96">
        <f>$H33      +$J33      +$L33      +$N33</f>
        <v>869000</v>
      </c>
      <c r="Q33" s="97">
        <f>$I33      +$K33      +$M33      +$O33</f>
        <v>434279</v>
      </c>
      <c r="R33" s="52">
        <f>IF(($J33      =0),0,((($L33      -$J33      )/$J33      )*100))</f>
        <v>250.96774193548387</v>
      </c>
      <c r="S33" s="53">
        <f>IF(($K33      =0),0,((($M33      -$K33      )/$K33      )*100))</f>
        <v>0</v>
      </c>
      <c r="T33" s="52">
        <f>IF($E33   =0,0,($P33   /$E33   )*100)</f>
        <v>55.740859525336752</v>
      </c>
      <c r="U33" s="54">
        <f>IF($E33   =0,0,($Q33   /$E33   )*100)</f>
        <v>27.856254008980113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73000000</v>
      </c>
      <c r="C51" s="92">
        <v>0</v>
      </c>
      <c r="D51" s="92"/>
      <c r="E51" s="92">
        <f t="shared" si="26"/>
        <v>73000000</v>
      </c>
      <c r="F51" s="93">
        <v>73000000</v>
      </c>
      <c r="G51" s="94">
        <v>73000000</v>
      </c>
      <c r="H51" s="93">
        <v>2000000</v>
      </c>
      <c r="I51" s="94">
        <v>6832459</v>
      </c>
      <c r="J51" s="93">
        <v>17031000</v>
      </c>
      <c r="K51" s="94">
        <v>9196925</v>
      </c>
      <c r="L51" s="93">
        <v>5702000</v>
      </c>
      <c r="M51" s="94">
        <v>11177702</v>
      </c>
      <c r="N51" s="93"/>
      <c r="O51" s="94"/>
      <c r="P51" s="93">
        <f t="shared" si="27"/>
        <v>24733000</v>
      </c>
      <c r="Q51" s="94">
        <f t="shared" si="28"/>
        <v>27207086</v>
      </c>
      <c r="R51" s="48">
        <f t="shared" si="29"/>
        <v>-66.51987552110856</v>
      </c>
      <c r="S51" s="49">
        <f t="shared" si="30"/>
        <v>21.537383418914473</v>
      </c>
      <c r="T51" s="48">
        <f t="shared" si="31"/>
        <v>33.88082191780822</v>
      </c>
      <c r="U51" s="50">
        <f t="shared" si="32"/>
        <v>37.269980821917805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73000000</v>
      </c>
      <c r="C53" s="95">
        <f>SUM(C42:C52)</f>
        <v>0</v>
      </c>
      <c r="D53" s="95"/>
      <c r="E53" s="95">
        <f t="shared" si="26"/>
        <v>73000000</v>
      </c>
      <c r="F53" s="96">
        <f t="shared" ref="F53:O53" si="33">SUM(F42:F52)</f>
        <v>73000000</v>
      </c>
      <c r="G53" s="97">
        <f t="shared" si="33"/>
        <v>73000000</v>
      </c>
      <c r="H53" s="96">
        <f t="shared" si="33"/>
        <v>2000000</v>
      </c>
      <c r="I53" s="97">
        <f t="shared" si="33"/>
        <v>6832459</v>
      </c>
      <c r="J53" s="96">
        <f t="shared" si="33"/>
        <v>17031000</v>
      </c>
      <c r="K53" s="97">
        <f t="shared" si="33"/>
        <v>9196925</v>
      </c>
      <c r="L53" s="96">
        <f t="shared" si="33"/>
        <v>5702000</v>
      </c>
      <c r="M53" s="97">
        <f t="shared" si="33"/>
        <v>11177702</v>
      </c>
      <c r="N53" s="96">
        <f t="shared" si="33"/>
        <v>0</v>
      </c>
      <c r="O53" s="97">
        <f t="shared" si="33"/>
        <v>0</v>
      </c>
      <c r="P53" s="96">
        <f t="shared" si="27"/>
        <v>24733000</v>
      </c>
      <c r="Q53" s="97">
        <f t="shared" si="28"/>
        <v>27207086</v>
      </c>
      <c r="R53" s="52">
        <f t="shared" si="29"/>
        <v>-66.51987552110856</v>
      </c>
      <c r="S53" s="53">
        <f t="shared" si="30"/>
        <v>21.537383418914473</v>
      </c>
      <c r="T53" s="52">
        <f>IF((+$E43+$E45+$E47+$E48+$E51) =0,0,(P53   /(+$E43+$E45+$E47+$E48+$E51) )*100)</f>
        <v>33.88082191780822</v>
      </c>
      <c r="U53" s="54">
        <f>IF((+$E43+$E45+$E47+$E48+$E51) =0,0,(Q53   /(+$E43+$E45+$E47+$E48+$E51) )*100)</f>
        <v>37.269980821917805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81323000</v>
      </c>
      <c r="C67" s="104">
        <f>SUM(C9:C15,C18:C23,C26:C29,C32,C35:C39,C42:C52,C55:C58,C61:C65)</f>
        <v>0</v>
      </c>
      <c r="D67" s="104"/>
      <c r="E67" s="104">
        <f t="shared" si="35"/>
        <v>81323000</v>
      </c>
      <c r="F67" s="105">
        <f t="shared" ref="F67:O67" si="43">SUM(F9:F15,F18:F23,F26:F29,F32,F35:F39,F42:F52,F55:F58,F61:F65)</f>
        <v>81323000</v>
      </c>
      <c r="G67" s="106">
        <f t="shared" si="43"/>
        <v>78292000</v>
      </c>
      <c r="H67" s="105">
        <f t="shared" si="43"/>
        <v>2588000</v>
      </c>
      <c r="I67" s="106">
        <f t="shared" si="43"/>
        <v>7525900</v>
      </c>
      <c r="J67" s="105">
        <f t="shared" si="43"/>
        <v>17276000</v>
      </c>
      <c r="K67" s="106">
        <f t="shared" si="43"/>
        <v>9355838</v>
      </c>
      <c r="L67" s="105">
        <f t="shared" si="43"/>
        <v>6943000</v>
      </c>
      <c r="M67" s="106">
        <f t="shared" si="43"/>
        <v>12031163</v>
      </c>
      <c r="N67" s="105">
        <f t="shared" si="43"/>
        <v>0</v>
      </c>
      <c r="O67" s="106">
        <f t="shared" si="43"/>
        <v>0</v>
      </c>
      <c r="P67" s="105">
        <f t="shared" si="36"/>
        <v>26807000</v>
      </c>
      <c r="Q67" s="106">
        <f t="shared" si="37"/>
        <v>28912901</v>
      </c>
      <c r="R67" s="61">
        <f t="shared" si="38"/>
        <v>-59.811298911785137</v>
      </c>
      <c r="S67" s="62">
        <f t="shared" si="39"/>
        <v>28.595247160115427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34.239769069636743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36.929572625555615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166188000</v>
      </c>
      <c r="C69" s="92">
        <v>0</v>
      </c>
      <c r="D69" s="92"/>
      <c r="E69" s="92">
        <f>$B69      +$C69      +$D69</f>
        <v>166188000</v>
      </c>
      <c r="F69" s="93">
        <v>166188000</v>
      </c>
      <c r="G69" s="94">
        <v>166188000</v>
      </c>
      <c r="H69" s="93">
        <v>44025000</v>
      </c>
      <c r="I69" s="94">
        <v>53885092</v>
      </c>
      <c r="J69" s="93">
        <v>38841000</v>
      </c>
      <c r="K69" s="94">
        <v>41546944</v>
      </c>
      <c r="L69" s="93">
        <v>7262000</v>
      </c>
      <c r="M69" s="94">
        <v>22762489</v>
      </c>
      <c r="N69" s="93"/>
      <c r="O69" s="94"/>
      <c r="P69" s="93">
        <f>$H69      +$J69      +$L69      +$N69</f>
        <v>90128000</v>
      </c>
      <c r="Q69" s="94">
        <f>$I69      +$K69      +$M69      +$O69</f>
        <v>118194525</v>
      </c>
      <c r="R69" s="48">
        <f>IF(($J69      =0),0,((($L69      -$J69      )/$J69      )*100))</f>
        <v>-81.303262016940863</v>
      </c>
      <c r="S69" s="49">
        <f>IF(($K69      =0),0,((($M69      -$K69      )/$K69      )*100))</f>
        <v>-45.212603362596298</v>
      </c>
      <c r="T69" s="48">
        <f>IF(($E69      =0),0,(($P69      /$E69      )*100))</f>
        <v>54.232555900546366</v>
      </c>
      <c r="U69" s="50">
        <f>IF(($E69      =0),0,(($Q69      /$E69      )*100))</f>
        <v>71.120974438587623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166188000</v>
      </c>
      <c r="C70" s="101">
        <f>C69</f>
        <v>0</v>
      </c>
      <c r="D70" s="101"/>
      <c r="E70" s="101">
        <f>$B70      +$C70      +$D70</f>
        <v>166188000</v>
      </c>
      <c r="F70" s="102">
        <f t="shared" ref="F70:O70" si="44">F69</f>
        <v>166188000</v>
      </c>
      <c r="G70" s="103">
        <f t="shared" si="44"/>
        <v>166188000</v>
      </c>
      <c r="H70" s="102">
        <f t="shared" si="44"/>
        <v>44025000</v>
      </c>
      <c r="I70" s="103">
        <f t="shared" si="44"/>
        <v>53885092</v>
      </c>
      <c r="J70" s="102">
        <f t="shared" si="44"/>
        <v>38841000</v>
      </c>
      <c r="K70" s="103">
        <f t="shared" si="44"/>
        <v>41546944</v>
      </c>
      <c r="L70" s="102">
        <f t="shared" si="44"/>
        <v>7262000</v>
      </c>
      <c r="M70" s="103">
        <f t="shared" si="44"/>
        <v>22762489</v>
      </c>
      <c r="N70" s="102">
        <f t="shared" si="44"/>
        <v>0</v>
      </c>
      <c r="O70" s="103">
        <f t="shared" si="44"/>
        <v>0</v>
      </c>
      <c r="P70" s="102">
        <f>$H70      +$J70      +$L70      +$N70</f>
        <v>90128000</v>
      </c>
      <c r="Q70" s="103">
        <f>$I70      +$K70      +$M70      +$O70</f>
        <v>118194525</v>
      </c>
      <c r="R70" s="57">
        <f>IF(($J70      =0),0,((($L70      -$J70      )/$J70      )*100))</f>
        <v>-81.303262016940863</v>
      </c>
      <c r="S70" s="58">
        <f>IF(($K70      =0),0,((($M70      -$K70      )/$K70      )*100))</f>
        <v>-45.212603362596298</v>
      </c>
      <c r="T70" s="57">
        <f>IF($E70   =0,0,($P70   /$E70   )*100)</f>
        <v>54.232555900546366</v>
      </c>
      <c r="U70" s="59">
        <f>IF($E70   =0,0,($Q70   /$E70 )*100)</f>
        <v>71.120974438587623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166188000</v>
      </c>
      <c r="C71" s="104">
        <f>C69</f>
        <v>0</v>
      </c>
      <c r="D71" s="104"/>
      <c r="E71" s="104">
        <f>$B71      +$C71      +$D71</f>
        <v>166188000</v>
      </c>
      <c r="F71" s="105">
        <f t="shared" ref="F71:O71" si="45">F69</f>
        <v>166188000</v>
      </c>
      <c r="G71" s="106">
        <f t="shared" si="45"/>
        <v>166188000</v>
      </c>
      <c r="H71" s="105">
        <f t="shared" si="45"/>
        <v>44025000</v>
      </c>
      <c r="I71" s="106">
        <f t="shared" si="45"/>
        <v>53885092</v>
      </c>
      <c r="J71" s="105">
        <f t="shared" si="45"/>
        <v>38841000</v>
      </c>
      <c r="K71" s="106">
        <f t="shared" si="45"/>
        <v>41546944</v>
      </c>
      <c r="L71" s="105">
        <f t="shared" si="45"/>
        <v>7262000</v>
      </c>
      <c r="M71" s="106">
        <f t="shared" si="45"/>
        <v>22762489</v>
      </c>
      <c r="N71" s="105">
        <f t="shared" si="45"/>
        <v>0</v>
      </c>
      <c r="O71" s="106">
        <f t="shared" si="45"/>
        <v>0</v>
      </c>
      <c r="P71" s="105">
        <f>$H71      +$J71      +$L71      +$N71</f>
        <v>90128000</v>
      </c>
      <c r="Q71" s="106">
        <f>$I71      +$K71      +$M71      +$O71</f>
        <v>118194525</v>
      </c>
      <c r="R71" s="61">
        <f>IF(($J71      =0),0,((($L71      -$J71      )/$J71      )*100))</f>
        <v>-81.303262016940863</v>
      </c>
      <c r="S71" s="62">
        <f>IF(($K71      =0),0,((($M71      -$K71      )/$K71      )*100))</f>
        <v>-45.212603362596298</v>
      </c>
      <c r="T71" s="61">
        <f>IF($E71   =0,0,($P71   /$E71   )*100)</f>
        <v>54.232555900546366</v>
      </c>
      <c r="U71" s="65">
        <f>IF($E71   =0,0,($Q71   /$E71   )*100)</f>
        <v>71.120974438587623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247511000</v>
      </c>
      <c r="C72" s="104">
        <f>SUM(C9:C15,C18:C23,C26:C29,C32,C35:C39,C42:C52,C55:C58,C61:C65,C69)</f>
        <v>0</v>
      </c>
      <c r="D72" s="104"/>
      <c r="E72" s="104">
        <f>$B72      +$C72      +$D72</f>
        <v>247511000</v>
      </c>
      <c r="F72" s="105">
        <f t="shared" ref="F72:O72" si="46">SUM(F9:F15,F18:F23,F26:F29,F32,F35:F39,F42:F52,F55:F58,F61:F65,F69)</f>
        <v>247511000</v>
      </c>
      <c r="G72" s="106">
        <f t="shared" si="46"/>
        <v>244480000</v>
      </c>
      <c r="H72" s="105">
        <f t="shared" si="46"/>
        <v>46613000</v>
      </c>
      <c r="I72" s="106">
        <f t="shared" si="46"/>
        <v>61410992</v>
      </c>
      <c r="J72" s="105">
        <f t="shared" si="46"/>
        <v>56117000</v>
      </c>
      <c r="K72" s="106">
        <f t="shared" si="46"/>
        <v>50902782</v>
      </c>
      <c r="L72" s="105">
        <f t="shared" si="46"/>
        <v>14205000</v>
      </c>
      <c r="M72" s="106">
        <f t="shared" si="46"/>
        <v>34793652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116935000</v>
      </c>
      <c r="Q72" s="106">
        <f>$I72      +$K72      +$M72      +$O72</f>
        <v>147107426</v>
      </c>
      <c r="R72" s="61">
        <f>IF(($J72      =0),0,((($L72      -$J72      )/$J72      )*100))</f>
        <v>-74.686815047133663</v>
      </c>
      <c r="S72" s="62">
        <f>IF(($K72      =0),0,((($M72      -$K72      )/$K72      )*100))</f>
        <v>-31.646855765172127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47.830088350785338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60.171558409685865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8TFmscMPsWyYfxFRZbNJblGwp1/FlyTr/ZbDg8IWwg5p4XouEV1gxxiPzhBSPBJfHMqu28x6Xa4d3g2kOJL/Yw==" saltValue="J85BRXwy9CwP6s1Z6kU81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2000000</v>
      </c>
      <c r="C10" s="92">
        <v>0</v>
      </c>
      <c r="D10" s="92"/>
      <c r="E10" s="92">
        <f t="shared" ref="E10:E16" si="0">$B10      +$C10      +$D10</f>
        <v>2000000</v>
      </c>
      <c r="F10" s="93">
        <v>2000000</v>
      </c>
      <c r="G10" s="94">
        <v>2000000</v>
      </c>
      <c r="H10" s="93"/>
      <c r="I10" s="94"/>
      <c r="J10" s="93"/>
      <c r="K10" s="94"/>
      <c r="L10" s="93">
        <v>1506000</v>
      </c>
      <c r="M10" s="94"/>
      <c r="N10" s="93"/>
      <c r="O10" s="94"/>
      <c r="P10" s="93">
        <f t="shared" ref="P10:P16" si="1">$H10      +$J10      +$L10      +$N10</f>
        <v>1506000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0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75.3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2000000</v>
      </c>
      <c r="C16" s="95">
        <f>SUM(C9:C15)</f>
        <v>0</v>
      </c>
      <c r="D16" s="95"/>
      <c r="E16" s="95">
        <f t="shared" si="0"/>
        <v>2000000</v>
      </c>
      <c r="F16" s="96">
        <f t="shared" ref="F16:O16" si="7">SUM(F9:F15)</f>
        <v>2000000</v>
      </c>
      <c r="G16" s="97">
        <f t="shared" si="7"/>
        <v>2000000</v>
      </c>
      <c r="H16" s="96">
        <f t="shared" si="7"/>
        <v>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1506000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1506000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75.3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4031000</v>
      </c>
      <c r="C19" s="92">
        <v>0</v>
      </c>
      <c r="D19" s="92"/>
      <c r="E19" s="92">
        <f t="shared" si="8"/>
        <v>4031000</v>
      </c>
      <c r="F19" s="93">
        <v>4031000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4031000</v>
      </c>
      <c r="C24" s="95">
        <f>SUM(C18:C23)</f>
        <v>0</v>
      </c>
      <c r="D24" s="95"/>
      <c r="E24" s="95">
        <f t="shared" si="8"/>
        <v>4031000</v>
      </c>
      <c r="F24" s="96">
        <f t="shared" ref="F24:O24" si="15">SUM(F18:F23)</f>
        <v>4031000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3002000</v>
      </c>
      <c r="C29" s="92">
        <v>0</v>
      </c>
      <c r="D29" s="92"/>
      <c r="E29" s="92">
        <f>$B29      +$C29      +$D29</f>
        <v>3002000</v>
      </c>
      <c r="F29" s="93">
        <v>3002000</v>
      </c>
      <c r="G29" s="94">
        <v>3002000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3002000</v>
      </c>
      <c r="C30" s="95">
        <f>SUM(C26:C29)</f>
        <v>0</v>
      </c>
      <c r="D30" s="95"/>
      <c r="E30" s="95">
        <f>$B30      +$C30      +$D30</f>
        <v>3002000</v>
      </c>
      <c r="F30" s="96">
        <f t="shared" ref="F30:O30" si="16">SUM(F26:F29)</f>
        <v>3002000</v>
      </c>
      <c r="G30" s="97">
        <f t="shared" si="16"/>
        <v>3002000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9245000</v>
      </c>
      <c r="C32" s="92">
        <v>0</v>
      </c>
      <c r="D32" s="92"/>
      <c r="E32" s="92">
        <f>$B32      +$C32      +$D32</f>
        <v>9245000</v>
      </c>
      <c r="F32" s="93">
        <v>9245000</v>
      </c>
      <c r="G32" s="94">
        <v>9245000</v>
      </c>
      <c r="H32" s="93">
        <v>3676000</v>
      </c>
      <c r="I32" s="94"/>
      <c r="J32" s="93">
        <v>2436000</v>
      </c>
      <c r="K32" s="94"/>
      <c r="L32" s="93"/>
      <c r="M32" s="94"/>
      <c r="N32" s="93"/>
      <c r="O32" s="94"/>
      <c r="P32" s="93">
        <f>$H32      +$J32      +$L32      +$N32</f>
        <v>6112000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66.111411573823688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9245000</v>
      </c>
      <c r="C33" s="95">
        <f>C32</f>
        <v>0</v>
      </c>
      <c r="D33" s="95"/>
      <c r="E33" s="95">
        <f>$B33      +$C33      +$D33</f>
        <v>9245000</v>
      </c>
      <c r="F33" s="96">
        <f t="shared" ref="F33:O33" si="17">F32</f>
        <v>9245000</v>
      </c>
      <c r="G33" s="97">
        <f t="shared" si="17"/>
        <v>9245000</v>
      </c>
      <c r="H33" s="96">
        <f t="shared" si="17"/>
        <v>3676000</v>
      </c>
      <c r="I33" s="97">
        <f t="shared" si="17"/>
        <v>0</v>
      </c>
      <c r="J33" s="96">
        <f t="shared" si="17"/>
        <v>2436000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6112000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66.111411573823688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239518000</v>
      </c>
      <c r="C43" s="92">
        <v>-118184000</v>
      </c>
      <c r="D43" s="92"/>
      <c r="E43" s="92">
        <f t="shared" si="26"/>
        <v>121334000</v>
      </c>
      <c r="F43" s="93">
        <v>121334000</v>
      </c>
      <c r="G43" s="94">
        <v>121334000</v>
      </c>
      <c r="H43" s="93"/>
      <c r="I43" s="94"/>
      <c r="J43" s="93"/>
      <c r="K43" s="94"/>
      <c r="L43" s="93">
        <v>63522000</v>
      </c>
      <c r="M43" s="94"/>
      <c r="N43" s="93"/>
      <c r="O43" s="94"/>
      <c r="P43" s="93">
        <f t="shared" si="27"/>
        <v>63522000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52.353009049400825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96000000</v>
      </c>
      <c r="C51" s="92">
        <v>0</v>
      </c>
      <c r="D51" s="92"/>
      <c r="E51" s="92">
        <f t="shared" si="26"/>
        <v>96000000</v>
      </c>
      <c r="F51" s="93">
        <v>96000000</v>
      </c>
      <c r="G51" s="94">
        <v>96000000</v>
      </c>
      <c r="H51" s="93"/>
      <c r="I51" s="94"/>
      <c r="J51" s="93"/>
      <c r="K51" s="94"/>
      <c r="L51" s="93">
        <v>15701000</v>
      </c>
      <c r="M51" s="94"/>
      <c r="N51" s="93"/>
      <c r="O51" s="94"/>
      <c r="P51" s="93">
        <f t="shared" si="27"/>
        <v>15701000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16.355208333333334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335518000</v>
      </c>
      <c r="C53" s="95">
        <f>SUM(C42:C52)</f>
        <v>-118184000</v>
      </c>
      <c r="D53" s="95"/>
      <c r="E53" s="95">
        <f t="shared" si="26"/>
        <v>217334000</v>
      </c>
      <c r="F53" s="96">
        <f t="shared" ref="F53:O53" si="33">SUM(F42:F52)</f>
        <v>217334000</v>
      </c>
      <c r="G53" s="97">
        <f t="shared" si="33"/>
        <v>217334000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79223000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79223000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36.45218879696688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353796000</v>
      </c>
      <c r="C67" s="104">
        <f>SUM(C9:C15,C18:C23,C26:C29,C32,C35:C39,C42:C52,C55:C58,C61:C65)</f>
        <v>-118184000</v>
      </c>
      <c r="D67" s="104"/>
      <c r="E67" s="104">
        <f t="shared" si="35"/>
        <v>235612000</v>
      </c>
      <c r="F67" s="105">
        <f t="shared" ref="F67:O67" si="43">SUM(F9:F15,F18:F23,F26:F29,F32,F35:F39,F42:F52,F55:F58,F61:F65)</f>
        <v>235612000</v>
      </c>
      <c r="G67" s="106">
        <f t="shared" si="43"/>
        <v>231581000</v>
      </c>
      <c r="H67" s="105">
        <f t="shared" si="43"/>
        <v>3676000</v>
      </c>
      <c r="I67" s="106">
        <f t="shared" si="43"/>
        <v>0</v>
      </c>
      <c r="J67" s="105">
        <f t="shared" si="43"/>
        <v>2436000</v>
      </c>
      <c r="K67" s="106">
        <f t="shared" si="43"/>
        <v>0</v>
      </c>
      <c r="L67" s="105">
        <f t="shared" si="43"/>
        <v>80729000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86841000</v>
      </c>
      <c r="Q67" s="106">
        <f t="shared" si="37"/>
        <v>0</v>
      </c>
      <c r="R67" s="61">
        <f t="shared" si="38"/>
        <v>3213.9983579638752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37.499190348085556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671957000</v>
      </c>
      <c r="C69" s="92">
        <v>-142519000</v>
      </c>
      <c r="D69" s="92"/>
      <c r="E69" s="92">
        <f>$B69      +$C69      +$D69</f>
        <v>529438000</v>
      </c>
      <c r="F69" s="93">
        <v>529438000</v>
      </c>
      <c r="G69" s="94">
        <v>529438000</v>
      </c>
      <c r="H69" s="93"/>
      <c r="I69" s="94"/>
      <c r="J69" s="93"/>
      <c r="K69" s="94"/>
      <c r="L69" s="93">
        <v>111761000</v>
      </c>
      <c r="M69" s="94"/>
      <c r="N69" s="93"/>
      <c r="O69" s="94"/>
      <c r="P69" s="93">
        <f>$H69      +$J69      +$L69      +$N69</f>
        <v>111761000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21.109365024799882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671957000</v>
      </c>
      <c r="C70" s="101">
        <f>C69</f>
        <v>-142519000</v>
      </c>
      <c r="D70" s="101"/>
      <c r="E70" s="101">
        <f>$B70      +$C70      +$D70</f>
        <v>529438000</v>
      </c>
      <c r="F70" s="102">
        <f t="shared" ref="F70:O70" si="44">F69</f>
        <v>529438000</v>
      </c>
      <c r="G70" s="103">
        <f t="shared" si="44"/>
        <v>529438000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111761000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111761000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21.109365024799882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671957000</v>
      </c>
      <c r="C71" s="104">
        <f>C69</f>
        <v>-142519000</v>
      </c>
      <c r="D71" s="104"/>
      <c r="E71" s="104">
        <f>$B71      +$C71      +$D71</f>
        <v>529438000</v>
      </c>
      <c r="F71" s="105">
        <f t="shared" ref="F71:O71" si="45">F69</f>
        <v>529438000</v>
      </c>
      <c r="G71" s="106">
        <f t="shared" si="45"/>
        <v>529438000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111761000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111761000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21.109365024799882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1025753000</v>
      </c>
      <c r="C72" s="104">
        <f>SUM(C9:C15,C18:C23,C26:C29,C32,C35:C39,C42:C52,C55:C58,C61:C65,C69)</f>
        <v>-260703000</v>
      </c>
      <c r="D72" s="104"/>
      <c r="E72" s="104">
        <f>$B72      +$C72      +$D72</f>
        <v>765050000</v>
      </c>
      <c r="F72" s="105">
        <f t="shared" ref="F72:O72" si="46">SUM(F9:F15,F18:F23,F26:F29,F32,F35:F39,F42:F52,F55:F58,F61:F65,F69)</f>
        <v>765050000</v>
      </c>
      <c r="G72" s="106">
        <f t="shared" si="46"/>
        <v>761019000</v>
      </c>
      <c r="H72" s="105">
        <f t="shared" si="46"/>
        <v>3676000</v>
      </c>
      <c r="I72" s="106">
        <f t="shared" si="46"/>
        <v>0</v>
      </c>
      <c r="J72" s="105">
        <f t="shared" si="46"/>
        <v>2436000</v>
      </c>
      <c r="K72" s="106">
        <f t="shared" si="46"/>
        <v>0</v>
      </c>
      <c r="L72" s="105">
        <f t="shared" si="46"/>
        <v>192490000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198602000</v>
      </c>
      <c r="Q72" s="106">
        <f>$I72      +$K72      +$M72      +$O72</f>
        <v>0</v>
      </c>
      <c r="R72" s="61">
        <f>IF(($J72      =0),0,((($L72      -$J72      )/$J72      )*100))</f>
        <v>7801.8883415435139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26.096851721179103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C+rtbQPAtX8VvWeG3XLLHn2hKBJNwICOFHqAeUhuoGGotVBIe6ssCzOVUtd0v/bBrIBdIqDOoifYe5C26ViWw==" saltValue="8iXai+G+naoT9wlcy/mms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1950000</v>
      </c>
      <c r="C10" s="92">
        <v>0</v>
      </c>
      <c r="D10" s="92"/>
      <c r="E10" s="92">
        <f t="shared" ref="E10:E16" si="0">$B10      +$C10      +$D10</f>
        <v>1950000</v>
      </c>
      <c r="F10" s="93">
        <v>1950000</v>
      </c>
      <c r="G10" s="94">
        <v>1950000</v>
      </c>
      <c r="H10" s="93">
        <v>96000</v>
      </c>
      <c r="I10" s="94">
        <v>50869</v>
      </c>
      <c r="J10" s="93">
        <v>413000</v>
      </c>
      <c r="K10" s="94">
        <v>366952</v>
      </c>
      <c r="L10" s="93">
        <v>787000</v>
      </c>
      <c r="M10" s="94"/>
      <c r="N10" s="93"/>
      <c r="O10" s="94"/>
      <c r="P10" s="93">
        <f t="shared" ref="P10:P16" si="1">$H10      +$J10      +$L10      +$N10</f>
        <v>1296000</v>
      </c>
      <c r="Q10" s="94">
        <f t="shared" ref="Q10:Q16" si="2">$I10      +$K10      +$M10      +$O10</f>
        <v>417821</v>
      </c>
      <c r="R10" s="48">
        <f t="shared" ref="R10:R16" si="3">IF(($J10      =0),0,((($L10      -$J10      )/$J10      )*100))</f>
        <v>90.556900726392257</v>
      </c>
      <c r="S10" s="49">
        <f t="shared" ref="S10:S16" si="4">IF(($K10      =0),0,((($M10      -$K10      )/$K10      )*100))</f>
        <v>-100</v>
      </c>
      <c r="T10" s="48">
        <f t="shared" ref="T10:T15" si="5">IF(($E10      =0),0,(($P10      /$E10      )*100))</f>
        <v>66.461538461538467</v>
      </c>
      <c r="U10" s="50">
        <f t="shared" ref="U10:U15" si="6">IF(($E10      =0),0,(($Q10      /$E10      )*100))</f>
        <v>21.42671794871795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5500000</v>
      </c>
      <c r="C11" s="92">
        <v>0</v>
      </c>
      <c r="D11" s="92"/>
      <c r="E11" s="92">
        <f t="shared" si="0"/>
        <v>5500000</v>
      </c>
      <c r="F11" s="93">
        <v>5500000</v>
      </c>
      <c r="G11" s="94">
        <v>5500000</v>
      </c>
      <c r="H11" s="93">
        <v>1014000</v>
      </c>
      <c r="I11" s="94">
        <v>356566</v>
      </c>
      <c r="J11" s="93">
        <v>1538000</v>
      </c>
      <c r="K11" s="94">
        <v>1538152</v>
      </c>
      <c r="L11" s="93">
        <v>1275000</v>
      </c>
      <c r="M11" s="94"/>
      <c r="N11" s="93"/>
      <c r="O11" s="94"/>
      <c r="P11" s="93">
        <f t="shared" si="1"/>
        <v>3827000</v>
      </c>
      <c r="Q11" s="94">
        <f t="shared" si="2"/>
        <v>1894718</v>
      </c>
      <c r="R11" s="48">
        <f t="shared" si="3"/>
        <v>-17.100130039011706</v>
      </c>
      <c r="S11" s="49">
        <f t="shared" si="4"/>
        <v>-100</v>
      </c>
      <c r="T11" s="48">
        <f t="shared" si="5"/>
        <v>69.581818181818178</v>
      </c>
      <c r="U11" s="50">
        <f t="shared" si="6"/>
        <v>34.449418181818181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7450000</v>
      </c>
      <c r="C16" s="95">
        <f>SUM(C9:C15)</f>
        <v>0</v>
      </c>
      <c r="D16" s="95"/>
      <c r="E16" s="95">
        <f t="shared" si="0"/>
        <v>7450000</v>
      </c>
      <c r="F16" s="96">
        <f t="shared" ref="F16:O16" si="7">SUM(F9:F15)</f>
        <v>7450000</v>
      </c>
      <c r="G16" s="97">
        <f t="shared" si="7"/>
        <v>7450000</v>
      </c>
      <c r="H16" s="96">
        <f t="shared" si="7"/>
        <v>1110000</v>
      </c>
      <c r="I16" s="97">
        <f t="shared" si="7"/>
        <v>407435</v>
      </c>
      <c r="J16" s="96">
        <f t="shared" si="7"/>
        <v>1951000</v>
      </c>
      <c r="K16" s="97">
        <f t="shared" si="7"/>
        <v>1905104</v>
      </c>
      <c r="L16" s="96">
        <f t="shared" si="7"/>
        <v>2062000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5123000</v>
      </c>
      <c r="Q16" s="97">
        <f t="shared" si="2"/>
        <v>2312539</v>
      </c>
      <c r="R16" s="52">
        <f t="shared" si="3"/>
        <v>5.6893900563813427</v>
      </c>
      <c r="S16" s="53">
        <f t="shared" si="4"/>
        <v>-100</v>
      </c>
      <c r="T16" s="52">
        <f>IF((SUM($E9:$E13)+$E15)=0,0,(P16/(SUM($E9:$E13)+$E15)*100))</f>
        <v>68.765100671140942</v>
      </c>
      <c r="U16" s="54">
        <f>IF((SUM($E9:$E13)+$E15)=0,0,(Q16/(SUM($E9:$E13)+$E15)*100))</f>
        <v>31.040791946308726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3031000</v>
      </c>
      <c r="C19" s="92">
        <v>0</v>
      </c>
      <c r="D19" s="92"/>
      <c r="E19" s="92">
        <f t="shared" si="8"/>
        <v>3031000</v>
      </c>
      <c r="F19" s="93">
        <v>3031000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3031000</v>
      </c>
      <c r="C24" s="95">
        <f>SUM(C18:C23)</f>
        <v>0</v>
      </c>
      <c r="D24" s="95"/>
      <c r="E24" s="95">
        <f t="shared" si="8"/>
        <v>3031000</v>
      </c>
      <c r="F24" s="96">
        <f t="shared" ref="F24:O24" si="15">SUM(F18:F23)</f>
        <v>3031000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2340000</v>
      </c>
      <c r="C29" s="92">
        <v>0</v>
      </c>
      <c r="D29" s="92"/>
      <c r="E29" s="92">
        <f>$B29      +$C29      +$D29</f>
        <v>2340000</v>
      </c>
      <c r="F29" s="93">
        <v>2340000</v>
      </c>
      <c r="G29" s="94">
        <v>2340000</v>
      </c>
      <c r="H29" s="93"/>
      <c r="I29" s="94"/>
      <c r="J29" s="93">
        <v>1105000</v>
      </c>
      <c r="K29" s="94">
        <v>241810</v>
      </c>
      <c r="L29" s="93">
        <v>547000</v>
      </c>
      <c r="M29" s="94"/>
      <c r="N29" s="93"/>
      <c r="O29" s="94"/>
      <c r="P29" s="93">
        <f>$H29      +$J29      +$L29      +$N29</f>
        <v>1652000</v>
      </c>
      <c r="Q29" s="94">
        <f>$I29      +$K29      +$M29      +$O29</f>
        <v>241810</v>
      </c>
      <c r="R29" s="48">
        <f>IF(($J29      =0),0,((($L29      -$J29      )/$J29      )*100))</f>
        <v>-50.497737556561084</v>
      </c>
      <c r="S29" s="49">
        <f>IF(($K29      =0),0,((($M29      -$K29      )/$K29      )*100))</f>
        <v>-100</v>
      </c>
      <c r="T29" s="48">
        <f>IF(($E29      =0),0,(($P29      /$E29      )*100))</f>
        <v>70.598290598290603</v>
      </c>
      <c r="U29" s="50">
        <f>IF(($E29      =0),0,(($Q29      /$E29      )*100))</f>
        <v>10.333760683760683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2340000</v>
      </c>
      <c r="C30" s="95">
        <f>SUM(C26:C29)</f>
        <v>0</v>
      </c>
      <c r="D30" s="95"/>
      <c r="E30" s="95">
        <f>$B30      +$C30      +$D30</f>
        <v>2340000</v>
      </c>
      <c r="F30" s="96">
        <f t="shared" ref="F30:O30" si="16">SUM(F26:F29)</f>
        <v>2340000</v>
      </c>
      <c r="G30" s="97">
        <f t="shared" si="16"/>
        <v>2340000</v>
      </c>
      <c r="H30" s="96">
        <f t="shared" si="16"/>
        <v>0</v>
      </c>
      <c r="I30" s="97">
        <f t="shared" si="16"/>
        <v>0</v>
      </c>
      <c r="J30" s="96">
        <f t="shared" si="16"/>
        <v>1105000</v>
      </c>
      <c r="K30" s="97">
        <f t="shared" si="16"/>
        <v>241810</v>
      </c>
      <c r="L30" s="96">
        <f t="shared" si="16"/>
        <v>547000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1652000</v>
      </c>
      <c r="Q30" s="97">
        <f>$I30      +$K30      +$M30      +$O30</f>
        <v>241810</v>
      </c>
      <c r="R30" s="52">
        <f>IF(($J30      =0),0,((($L30      -$J30      )/$J30      )*100))</f>
        <v>-50.497737556561084</v>
      </c>
      <c r="S30" s="53">
        <f>IF(($K30      =0),0,((($M30      -$K30      )/$K30      )*100))</f>
        <v>-100</v>
      </c>
      <c r="T30" s="52">
        <f>IF($E30   =0,0,($P30   /$E30   )*100)</f>
        <v>70.598290598290603</v>
      </c>
      <c r="U30" s="54">
        <f>IF($E30   =0,0,($Q30   /$E30   )*100)</f>
        <v>10.333760683760683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9740000</v>
      </c>
      <c r="C32" s="92">
        <v>0</v>
      </c>
      <c r="D32" s="92"/>
      <c r="E32" s="92">
        <f>$B32      +$C32      +$D32</f>
        <v>9740000</v>
      </c>
      <c r="F32" s="93">
        <v>9740000</v>
      </c>
      <c r="G32" s="94">
        <v>9740000</v>
      </c>
      <c r="H32" s="93">
        <v>2322000</v>
      </c>
      <c r="I32" s="94">
        <v>1334321</v>
      </c>
      <c r="J32" s="93">
        <v>5029000</v>
      </c>
      <c r="K32" s="94">
        <v>6347896</v>
      </c>
      <c r="L32" s="93">
        <v>124000</v>
      </c>
      <c r="M32" s="94"/>
      <c r="N32" s="93"/>
      <c r="O32" s="94"/>
      <c r="P32" s="93">
        <f>$H32      +$J32      +$L32      +$N32</f>
        <v>7475000</v>
      </c>
      <c r="Q32" s="94">
        <f>$I32      +$K32      +$M32      +$O32</f>
        <v>7682217</v>
      </c>
      <c r="R32" s="48">
        <f>IF(($J32      =0),0,((($L32      -$J32      )/$J32      )*100))</f>
        <v>-97.534301053887447</v>
      </c>
      <c r="S32" s="49">
        <f>IF(($K32      =0),0,((($M32      -$K32      )/$K32      )*100))</f>
        <v>-100</v>
      </c>
      <c r="T32" s="48">
        <f>IF(($E32      =0),0,(($P32      /$E32      )*100))</f>
        <v>76.745379876796719</v>
      </c>
      <c r="U32" s="50">
        <f>IF(($E32      =0),0,(($Q32      /$E32      )*100))</f>
        <v>78.872864476386042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9740000</v>
      </c>
      <c r="C33" s="95">
        <f>C32</f>
        <v>0</v>
      </c>
      <c r="D33" s="95"/>
      <c r="E33" s="95">
        <f>$B33      +$C33      +$D33</f>
        <v>9740000</v>
      </c>
      <c r="F33" s="96">
        <f t="shared" ref="F33:O33" si="17">F32</f>
        <v>9740000</v>
      </c>
      <c r="G33" s="97">
        <f t="shared" si="17"/>
        <v>9740000</v>
      </c>
      <c r="H33" s="96">
        <f t="shared" si="17"/>
        <v>2322000</v>
      </c>
      <c r="I33" s="97">
        <f t="shared" si="17"/>
        <v>1334321</v>
      </c>
      <c r="J33" s="96">
        <f t="shared" si="17"/>
        <v>5029000</v>
      </c>
      <c r="K33" s="97">
        <f t="shared" si="17"/>
        <v>6347896</v>
      </c>
      <c r="L33" s="96">
        <f t="shared" si="17"/>
        <v>124000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7475000</v>
      </c>
      <c r="Q33" s="97">
        <f>$I33      +$K33      +$M33      +$O33</f>
        <v>7682217</v>
      </c>
      <c r="R33" s="52">
        <f>IF(($J33      =0),0,((($L33      -$J33      )/$J33      )*100))</f>
        <v>-97.534301053887447</v>
      </c>
      <c r="S33" s="53">
        <f>IF(($K33      =0),0,((($M33      -$K33      )/$K33      )*100))</f>
        <v>-100</v>
      </c>
      <c r="T33" s="52">
        <f>IF($E33   =0,0,($P33   /$E33   )*100)</f>
        <v>76.745379876796719</v>
      </c>
      <c r="U33" s="54">
        <f>IF($E33   =0,0,($Q33   /$E33   )*100)</f>
        <v>78.872864476386042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1500000</v>
      </c>
      <c r="K38" s="94">
        <v>1313400</v>
      </c>
      <c r="L38" s="93">
        <v>708000</v>
      </c>
      <c r="M38" s="94"/>
      <c r="N38" s="93"/>
      <c r="O38" s="94"/>
      <c r="P38" s="93">
        <f t="shared" si="19"/>
        <v>2208000</v>
      </c>
      <c r="Q38" s="94">
        <f t="shared" si="20"/>
        <v>1313400</v>
      </c>
      <c r="R38" s="48">
        <f t="shared" si="21"/>
        <v>-52.800000000000004</v>
      </c>
      <c r="S38" s="49">
        <f t="shared" si="22"/>
        <v>-100</v>
      </c>
      <c r="T38" s="48">
        <f t="shared" si="23"/>
        <v>55.2</v>
      </c>
      <c r="U38" s="50">
        <f t="shared" si="24"/>
        <v>32.835000000000001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4000000</v>
      </c>
      <c r="C40" s="95">
        <f>SUM(C35:C39)</f>
        <v>0</v>
      </c>
      <c r="D40" s="95"/>
      <c r="E40" s="95">
        <f t="shared" si="18"/>
        <v>4000000</v>
      </c>
      <c r="F40" s="96">
        <f t="shared" ref="F40:O40" si="25">SUM(F35:F39)</f>
        <v>4000000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1500000</v>
      </c>
      <c r="K40" s="97">
        <f t="shared" si="25"/>
        <v>1313400</v>
      </c>
      <c r="L40" s="96">
        <f t="shared" si="25"/>
        <v>708000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2208000</v>
      </c>
      <c r="Q40" s="97">
        <f t="shared" si="20"/>
        <v>1313400</v>
      </c>
      <c r="R40" s="52">
        <f t="shared" si="21"/>
        <v>-52.800000000000004</v>
      </c>
      <c r="S40" s="53">
        <f t="shared" si="22"/>
        <v>-100</v>
      </c>
      <c r="T40" s="52">
        <f>IF((+$E35+$E38) =0,0,(P40   /(+$E35+$E38) )*100)</f>
        <v>55.2</v>
      </c>
      <c r="U40" s="54">
        <f>IF((+$E35+$E38) =0,0,(Q40   /(+$E35+$E38) )*100)</f>
        <v>32.835000000000001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31000000</v>
      </c>
      <c r="C44" s="92">
        <v>19715000</v>
      </c>
      <c r="D44" s="92"/>
      <c r="E44" s="92">
        <f t="shared" si="26"/>
        <v>50715000</v>
      </c>
      <c r="F44" s="93">
        <v>50715000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110000000</v>
      </c>
      <c r="C51" s="92">
        <v>35000000</v>
      </c>
      <c r="D51" s="92"/>
      <c r="E51" s="92">
        <f t="shared" si="26"/>
        <v>145000000</v>
      </c>
      <c r="F51" s="93">
        <v>145000000</v>
      </c>
      <c r="G51" s="94">
        <v>145000000</v>
      </c>
      <c r="H51" s="93">
        <v>16500000</v>
      </c>
      <c r="I51" s="94"/>
      <c r="J51" s="93">
        <v>40824000</v>
      </c>
      <c r="K51" s="94">
        <v>49996504</v>
      </c>
      <c r="L51" s="93">
        <v>21826000</v>
      </c>
      <c r="M51" s="94"/>
      <c r="N51" s="93"/>
      <c r="O51" s="94"/>
      <c r="P51" s="93">
        <f t="shared" si="27"/>
        <v>79150000</v>
      </c>
      <c r="Q51" s="94">
        <f t="shared" si="28"/>
        <v>49996504</v>
      </c>
      <c r="R51" s="48">
        <f t="shared" si="29"/>
        <v>-46.536351165980797</v>
      </c>
      <c r="S51" s="49">
        <f t="shared" si="30"/>
        <v>-100</v>
      </c>
      <c r="T51" s="48">
        <f t="shared" si="31"/>
        <v>54.586206896551722</v>
      </c>
      <c r="U51" s="50">
        <f t="shared" si="32"/>
        <v>34.480347586206896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141000000</v>
      </c>
      <c r="C53" s="95">
        <f>SUM(C42:C52)</f>
        <v>54715000</v>
      </c>
      <c r="D53" s="95"/>
      <c r="E53" s="95">
        <f t="shared" si="26"/>
        <v>195715000</v>
      </c>
      <c r="F53" s="96">
        <f t="shared" ref="F53:O53" si="33">SUM(F42:F52)</f>
        <v>195715000</v>
      </c>
      <c r="G53" s="97">
        <f t="shared" si="33"/>
        <v>145000000</v>
      </c>
      <c r="H53" s="96">
        <f t="shared" si="33"/>
        <v>16500000</v>
      </c>
      <c r="I53" s="97">
        <f t="shared" si="33"/>
        <v>0</v>
      </c>
      <c r="J53" s="96">
        <f t="shared" si="33"/>
        <v>40824000</v>
      </c>
      <c r="K53" s="97">
        <f t="shared" si="33"/>
        <v>49996504</v>
      </c>
      <c r="L53" s="96">
        <f t="shared" si="33"/>
        <v>21826000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79150000</v>
      </c>
      <c r="Q53" s="97">
        <f t="shared" si="28"/>
        <v>49996504</v>
      </c>
      <c r="R53" s="52">
        <f t="shared" si="29"/>
        <v>-46.536351165980797</v>
      </c>
      <c r="S53" s="53">
        <f t="shared" si="30"/>
        <v>-100</v>
      </c>
      <c r="T53" s="52">
        <f>IF((+$E43+$E45+$E47+$E48+$E51) =0,0,(P53   /(+$E43+$E45+$E47+$E48+$E51) )*100)</f>
        <v>54.586206896551722</v>
      </c>
      <c r="U53" s="54">
        <f>IF((+$E43+$E45+$E47+$E48+$E51) =0,0,(Q53   /(+$E43+$E45+$E47+$E48+$E51) )*100)</f>
        <v>34.480347586206896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167561000</v>
      </c>
      <c r="C67" s="104">
        <f>SUM(C9:C15,C18:C23,C26:C29,C32,C35:C39,C42:C52,C55:C58,C61:C65)</f>
        <v>54715000</v>
      </c>
      <c r="D67" s="104"/>
      <c r="E67" s="104">
        <f t="shared" si="35"/>
        <v>222276000</v>
      </c>
      <c r="F67" s="105">
        <f t="shared" ref="F67:O67" si="43">SUM(F9:F15,F18:F23,F26:F29,F32,F35:F39,F42:F52,F55:F58,F61:F65)</f>
        <v>222276000</v>
      </c>
      <c r="G67" s="106">
        <f t="shared" si="43"/>
        <v>168530000</v>
      </c>
      <c r="H67" s="105">
        <f t="shared" si="43"/>
        <v>19932000</v>
      </c>
      <c r="I67" s="106">
        <f t="shared" si="43"/>
        <v>1741756</v>
      </c>
      <c r="J67" s="105">
        <f t="shared" si="43"/>
        <v>50409000</v>
      </c>
      <c r="K67" s="106">
        <f t="shared" si="43"/>
        <v>59804714</v>
      </c>
      <c r="L67" s="105">
        <f t="shared" si="43"/>
        <v>25267000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95608000</v>
      </c>
      <c r="Q67" s="106">
        <f t="shared" si="37"/>
        <v>61546470</v>
      </c>
      <c r="R67" s="61">
        <f t="shared" si="38"/>
        <v>-49.876014203812815</v>
      </c>
      <c r="S67" s="62">
        <f t="shared" si="39"/>
        <v>-100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56.730552423900789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36.519592950809944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398778000</v>
      </c>
      <c r="C69" s="92">
        <v>0</v>
      </c>
      <c r="D69" s="92"/>
      <c r="E69" s="92">
        <f>$B69      +$C69      +$D69</f>
        <v>398778000</v>
      </c>
      <c r="F69" s="93">
        <v>398778000</v>
      </c>
      <c r="G69" s="94">
        <v>347509000</v>
      </c>
      <c r="H69" s="93">
        <v>54755000</v>
      </c>
      <c r="I69" s="94">
        <v>14326940</v>
      </c>
      <c r="J69" s="93">
        <v>121581000</v>
      </c>
      <c r="K69" s="94">
        <v>132110944</v>
      </c>
      <c r="L69" s="93">
        <v>82000000</v>
      </c>
      <c r="M69" s="94"/>
      <c r="N69" s="93"/>
      <c r="O69" s="94"/>
      <c r="P69" s="93">
        <f>$H69      +$J69      +$L69      +$N69</f>
        <v>258336000</v>
      </c>
      <c r="Q69" s="94">
        <f>$I69      +$K69      +$M69      +$O69</f>
        <v>146437884</v>
      </c>
      <c r="R69" s="48">
        <f>IF(($J69      =0),0,((($L69      -$J69      )/$J69      )*100))</f>
        <v>-32.555251231689162</v>
      </c>
      <c r="S69" s="49">
        <f>IF(($K69      =0),0,((($M69      -$K69      )/$K69      )*100))</f>
        <v>-100</v>
      </c>
      <c r="T69" s="48">
        <f>IF(($E69      =0),0,(($P69      /$E69      )*100))</f>
        <v>64.781908731173729</v>
      </c>
      <c r="U69" s="50">
        <f>IF(($E69      =0),0,(($Q69      /$E69      )*100))</f>
        <v>36.721655658035296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398778000</v>
      </c>
      <c r="C70" s="101">
        <f>C69</f>
        <v>0</v>
      </c>
      <c r="D70" s="101"/>
      <c r="E70" s="101">
        <f>$B70      +$C70      +$D70</f>
        <v>398778000</v>
      </c>
      <c r="F70" s="102">
        <f t="shared" ref="F70:O70" si="44">F69</f>
        <v>398778000</v>
      </c>
      <c r="G70" s="103">
        <f t="shared" si="44"/>
        <v>347509000</v>
      </c>
      <c r="H70" s="102">
        <f t="shared" si="44"/>
        <v>54755000</v>
      </c>
      <c r="I70" s="103">
        <f t="shared" si="44"/>
        <v>14326940</v>
      </c>
      <c r="J70" s="102">
        <f t="shared" si="44"/>
        <v>121581000</v>
      </c>
      <c r="K70" s="103">
        <f t="shared" si="44"/>
        <v>132110944</v>
      </c>
      <c r="L70" s="102">
        <f t="shared" si="44"/>
        <v>82000000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258336000</v>
      </c>
      <c r="Q70" s="103">
        <f>$I70      +$K70      +$M70      +$O70</f>
        <v>146437884</v>
      </c>
      <c r="R70" s="57">
        <f>IF(($J70      =0),0,((($L70      -$J70      )/$J70      )*100))</f>
        <v>-32.555251231689162</v>
      </c>
      <c r="S70" s="58">
        <f>IF(($K70      =0),0,((($M70      -$K70      )/$K70      )*100))</f>
        <v>-100</v>
      </c>
      <c r="T70" s="57">
        <f>IF($E70   =0,0,($P70   /$E70   )*100)</f>
        <v>64.781908731173729</v>
      </c>
      <c r="U70" s="59">
        <f>IF($E70   =0,0,($Q70   /$E70 )*100)</f>
        <v>36.721655658035296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398778000</v>
      </c>
      <c r="C71" s="104">
        <f>C69</f>
        <v>0</v>
      </c>
      <c r="D71" s="104"/>
      <c r="E71" s="104">
        <f>$B71      +$C71      +$D71</f>
        <v>398778000</v>
      </c>
      <c r="F71" s="105">
        <f t="shared" ref="F71:O71" si="45">F69</f>
        <v>398778000</v>
      </c>
      <c r="G71" s="106">
        <f t="shared" si="45"/>
        <v>347509000</v>
      </c>
      <c r="H71" s="105">
        <f t="shared" si="45"/>
        <v>54755000</v>
      </c>
      <c r="I71" s="106">
        <f t="shared" si="45"/>
        <v>14326940</v>
      </c>
      <c r="J71" s="105">
        <f t="shared" si="45"/>
        <v>121581000</v>
      </c>
      <c r="K71" s="106">
        <f t="shared" si="45"/>
        <v>132110944</v>
      </c>
      <c r="L71" s="105">
        <f t="shared" si="45"/>
        <v>82000000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258336000</v>
      </c>
      <c r="Q71" s="106">
        <f>$I71      +$K71      +$M71      +$O71</f>
        <v>146437884</v>
      </c>
      <c r="R71" s="61">
        <f>IF(($J71      =0),0,((($L71      -$J71      )/$J71      )*100))</f>
        <v>-32.555251231689162</v>
      </c>
      <c r="S71" s="62">
        <f>IF(($K71      =0),0,((($M71      -$K71      )/$K71      )*100))</f>
        <v>-100</v>
      </c>
      <c r="T71" s="61">
        <f>IF($E71   =0,0,($P71   /$E71   )*100)</f>
        <v>64.781908731173729</v>
      </c>
      <c r="U71" s="65">
        <f>IF($E71   =0,0,($Q71   /$E71   )*100)</f>
        <v>36.721655658035296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566339000</v>
      </c>
      <c r="C72" s="104">
        <f>SUM(C9:C15,C18:C23,C26:C29,C32,C35:C39,C42:C52,C55:C58,C61:C65,C69)</f>
        <v>54715000</v>
      </c>
      <c r="D72" s="104"/>
      <c r="E72" s="104">
        <f>$B72      +$C72      +$D72</f>
        <v>621054000</v>
      </c>
      <c r="F72" s="105">
        <f t="shared" ref="F72:O72" si="46">SUM(F9:F15,F18:F23,F26:F29,F32,F35:F39,F42:F52,F55:F58,F61:F65,F69)</f>
        <v>621054000</v>
      </c>
      <c r="G72" s="106">
        <f t="shared" si="46"/>
        <v>516039000</v>
      </c>
      <c r="H72" s="105">
        <f t="shared" si="46"/>
        <v>74687000</v>
      </c>
      <c r="I72" s="106">
        <f t="shared" si="46"/>
        <v>16068696</v>
      </c>
      <c r="J72" s="105">
        <f t="shared" si="46"/>
        <v>171990000</v>
      </c>
      <c r="K72" s="106">
        <f t="shared" si="46"/>
        <v>191915658</v>
      </c>
      <c r="L72" s="105">
        <f t="shared" si="46"/>
        <v>107267000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353944000</v>
      </c>
      <c r="Q72" s="106">
        <f>$I72      +$K72      +$M72      +$O72</f>
        <v>207984354</v>
      </c>
      <c r="R72" s="61">
        <f>IF(($J72      =0),0,((($L72      -$J72      )/$J72      )*100))</f>
        <v>-37.631839060410485</v>
      </c>
      <c r="S72" s="62">
        <f>IF(($K72      =0),0,((($M72      -$K72      )/$K72      )*100))</f>
        <v>-100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62.390094974863743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36.661628956404634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C1+dP8LfO4SV5T2Q5q3cVWAQCvLu3hucQSSF2BQXYg7uBqP44tr+15bR73ZXpOBt/bs0AU3t/N32T59ZInNX4g==" saltValue="jrGvyVyAtpNW9cqTu1KKh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3" width="13.7109375" customWidth="1"/>
    <col min="14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336000</v>
      </c>
      <c r="I10" s="94">
        <v>122400</v>
      </c>
      <c r="J10" s="93">
        <v>2128000</v>
      </c>
      <c r="K10" s="94">
        <v>-122400</v>
      </c>
      <c r="L10" s="93">
        <v>636000</v>
      </c>
      <c r="M10" s="94"/>
      <c r="N10" s="93"/>
      <c r="O10" s="94"/>
      <c r="P10" s="93">
        <f t="shared" ref="P10:P16" si="1">$H10      +$J10      +$L10      +$N10</f>
        <v>3100000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-70.112781954887211</v>
      </c>
      <c r="S10" s="49">
        <f t="shared" ref="S10:S16" si="4">IF(($K10      =0),0,((($M10      -$K10      )/$K10      )*100))</f>
        <v>-100</v>
      </c>
      <c r="T10" s="48">
        <f t="shared" ref="T10:T15" si="5">IF(($E10      =0),0,(($P10      /$E10      )*100))</f>
        <v>100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336000</v>
      </c>
      <c r="I16" s="97">
        <f t="shared" si="7"/>
        <v>122400</v>
      </c>
      <c r="J16" s="96">
        <f t="shared" si="7"/>
        <v>2128000</v>
      </c>
      <c r="K16" s="97">
        <f t="shared" si="7"/>
        <v>-122400</v>
      </c>
      <c r="L16" s="96">
        <f t="shared" si="7"/>
        <v>636000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3100000</v>
      </c>
      <c r="Q16" s="97">
        <f t="shared" si="2"/>
        <v>0</v>
      </c>
      <c r="R16" s="52">
        <f t="shared" si="3"/>
        <v>-70.112781954887211</v>
      </c>
      <c r="S16" s="53">
        <f t="shared" si="4"/>
        <v>-100</v>
      </c>
      <c r="T16" s="52">
        <f>IF((SUM($E9:$E13)+$E15)=0,0,(P16/(SUM($E9:$E13)+$E15)*100))</f>
        <v>100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6057000</v>
      </c>
      <c r="D20" s="92"/>
      <c r="E20" s="92">
        <f t="shared" si="8"/>
        <v>6057000</v>
      </c>
      <c r="F20" s="93">
        <v>6057000</v>
      </c>
      <c r="G20" s="94">
        <v>6057000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6057000</v>
      </c>
      <c r="D24" s="95"/>
      <c r="E24" s="95">
        <f t="shared" si="8"/>
        <v>6057000</v>
      </c>
      <c r="F24" s="96">
        <f t="shared" ref="F24:O24" si="15">SUM(F18:F23)</f>
        <v>6057000</v>
      </c>
      <c r="G24" s="97">
        <f t="shared" si="15"/>
        <v>6057000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1552000</v>
      </c>
      <c r="C32" s="92">
        <v>0</v>
      </c>
      <c r="D32" s="92"/>
      <c r="E32" s="92">
        <f>$B32      +$C32      +$D32</f>
        <v>1552000</v>
      </c>
      <c r="F32" s="93">
        <v>1552000</v>
      </c>
      <c r="G32" s="94">
        <v>1552000</v>
      </c>
      <c r="H32" s="93">
        <v>1093000</v>
      </c>
      <c r="I32" s="94"/>
      <c r="J32" s="93">
        <v>459000</v>
      </c>
      <c r="K32" s="94"/>
      <c r="L32" s="93"/>
      <c r="M32" s="94"/>
      <c r="N32" s="93"/>
      <c r="O32" s="94"/>
      <c r="P32" s="93">
        <f>$H32      +$J32      +$L32      +$N32</f>
        <v>1552000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1552000</v>
      </c>
      <c r="C33" s="95">
        <f>C32</f>
        <v>0</v>
      </c>
      <c r="D33" s="95"/>
      <c r="E33" s="95">
        <f>$B33      +$C33      +$D33</f>
        <v>1552000</v>
      </c>
      <c r="F33" s="96">
        <f t="shared" ref="F33:O33" si="17">F32</f>
        <v>1552000</v>
      </c>
      <c r="G33" s="97">
        <f t="shared" si="17"/>
        <v>1552000</v>
      </c>
      <c r="H33" s="96">
        <f t="shared" si="17"/>
        <v>1093000</v>
      </c>
      <c r="I33" s="97">
        <f t="shared" si="17"/>
        <v>0</v>
      </c>
      <c r="J33" s="96">
        <f t="shared" si="17"/>
        <v>459000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1552000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2248000</v>
      </c>
      <c r="C36" s="92">
        <v>0</v>
      </c>
      <c r="D36" s="92"/>
      <c r="E36" s="92">
        <f t="shared" si="18"/>
        <v>2248000</v>
      </c>
      <c r="F36" s="93">
        <v>2248000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2248000</v>
      </c>
      <c r="C40" s="95">
        <f>SUM(C35:C39)</f>
        <v>0</v>
      </c>
      <c r="D40" s="95"/>
      <c r="E40" s="95">
        <f t="shared" si="18"/>
        <v>2248000</v>
      </c>
      <c r="F40" s="96">
        <f t="shared" ref="F40:O40" si="25">SUM(F35:F39)</f>
        <v>2248000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41000000</v>
      </c>
      <c r="C44" s="92">
        <v>-19000000</v>
      </c>
      <c r="D44" s="92"/>
      <c r="E44" s="92">
        <f t="shared" si="26"/>
        <v>22000000</v>
      </c>
      <c r="F44" s="93">
        <v>22000000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12000000</v>
      </c>
      <c r="C51" s="92">
        <v>0</v>
      </c>
      <c r="D51" s="92"/>
      <c r="E51" s="92">
        <f t="shared" si="26"/>
        <v>12000000</v>
      </c>
      <c r="F51" s="93">
        <v>12000000</v>
      </c>
      <c r="G51" s="94">
        <v>12000000</v>
      </c>
      <c r="H51" s="93">
        <v>1638000</v>
      </c>
      <c r="I51" s="94">
        <v>1088109</v>
      </c>
      <c r="J51" s="93">
        <v>3893000</v>
      </c>
      <c r="K51" s="94"/>
      <c r="L51" s="93"/>
      <c r="M51" s="94"/>
      <c r="N51" s="93"/>
      <c r="O51" s="94"/>
      <c r="P51" s="93">
        <f t="shared" si="27"/>
        <v>5531000</v>
      </c>
      <c r="Q51" s="94">
        <f t="shared" si="28"/>
        <v>1088109</v>
      </c>
      <c r="R51" s="48">
        <f t="shared" si="29"/>
        <v>-100</v>
      </c>
      <c r="S51" s="49">
        <f t="shared" si="30"/>
        <v>0</v>
      </c>
      <c r="T51" s="48">
        <f t="shared" si="31"/>
        <v>46.091666666666661</v>
      </c>
      <c r="U51" s="50">
        <f t="shared" si="32"/>
        <v>9.0675749999999997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53000000</v>
      </c>
      <c r="C53" s="95">
        <f>SUM(C42:C52)</f>
        <v>-19000000</v>
      </c>
      <c r="D53" s="95"/>
      <c r="E53" s="95">
        <f t="shared" si="26"/>
        <v>34000000</v>
      </c>
      <c r="F53" s="96">
        <f t="shared" ref="F53:O53" si="33">SUM(F42:F52)</f>
        <v>34000000</v>
      </c>
      <c r="G53" s="97">
        <f t="shared" si="33"/>
        <v>12000000</v>
      </c>
      <c r="H53" s="96">
        <f t="shared" si="33"/>
        <v>1638000</v>
      </c>
      <c r="I53" s="97">
        <f t="shared" si="33"/>
        <v>1088109</v>
      </c>
      <c r="J53" s="96">
        <f t="shared" si="33"/>
        <v>3893000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5531000</v>
      </c>
      <c r="Q53" s="97">
        <f t="shared" si="28"/>
        <v>1088109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46.091666666666661</v>
      </c>
      <c r="U53" s="54">
        <f>IF((+$E43+$E45+$E47+$E48+$E51) =0,0,(Q53   /(+$E43+$E45+$E47+$E48+$E51) )*100)</f>
        <v>9.0675749999999997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59900000</v>
      </c>
      <c r="C67" s="104">
        <f>SUM(C9:C15,C18:C23,C26:C29,C32,C35:C39,C42:C52,C55:C58,C61:C65)</f>
        <v>-12943000</v>
      </c>
      <c r="D67" s="104"/>
      <c r="E67" s="104">
        <f t="shared" si="35"/>
        <v>46957000</v>
      </c>
      <c r="F67" s="105">
        <f t="shared" ref="F67:O67" si="43">SUM(F9:F15,F18:F23,F26:F29,F32,F35:F39,F42:F52,F55:F58,F61:F65)</f>
        <v>46957000</v>
      </c>
      <c r="G67" s="106">
        <f t="shared" si="43"/>
        <v>22709000</v>
      </c>
      <c r="H67" s="105">
        <f t="shared" si="43"/>
        <v>3067000</v>
      </c>
      <c r="I67" s="106">
        <f t="shared" si="43"/>
        <v>1210509</v>
      </c>
      <c r="J67" s="105">
        <f t="shared" si="43"/>
        <v>6480000</v>
      </c>
      <c r="K67" s="106">
        <f t="shared" si="43"/>
        <v>-122400</v>
      </c>
      <c r="L67" s="105">
        <f t="shared" si="43"/>
        <v>636000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10183000</v>
      </c>
      <c r="Q67" s="106">
        <f t="shared" si="37"/>
        <v>1088109</v>
      </c>
      <c r="R67" s="61">
        <f t="shared" si="38"/>
        <v>-90.18518518518519</v>
      </c>
      <c r="S67" s="62">
        <f t="shared" si="39"/>
        <v>-100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44.841252366902992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4.7915319917213441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28564000</v>
      </c>
      <c r="C69" s="92">
        <v>0</v>
      </c>
      <c r="D69" s="92"/>
      <c r="E69" s="92">
        <f>$B69      +$C69      +$D69</f>
        <v>28564000</v>
      </c>
      <c r="F69" s="93">
        <v>28564000</v>
      </c>
      <c r="G69" s="94">
        <v>28564000</v>
      </c>
      <c r="H69" s="93">
        <v>5357000</v>
      </c>
      <c r="I69" s="94"/>
      <c r="J69" s="93">
        <v>9370000</v>
      </c>
      <c r="K69" s="94"/>
      <c r="L69" s="93">
        <v>6853000</v>
      </c>
      <c r="M69" s="94"/>
      <c r="N69" s="93"/>
      <c r="O69" s="94"/>
      <c r="P69" s="93">
        <f>$H69      +$J69      +$L69      +$N69</f>
        <v>21580000</v>
      </c>
      <c r="Q69" s="94">
        <f>$I69      +$K69      +$M69      +$O69</f>
        <v>0</v>
      </c>
      <c r="R69" s="48">
        <f>IF(($J69      =0),0,((($L69      -$J69      )/$J69      )*100))</f>
        <v>-26.86232657417289</v>
      </c>
      <c r="S69" s="49">
        <f>IF(($K69      =0),0,((($M69      -$K69      )/$K69      )*100))</f>
        <v>0</v>
      </c>
      <c r="T69" s="48">
        <f>IF(($E69      =0),0,(($P69      /$E69      )*100))</f>
        <v>75.549642907155857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28564000</v>
      </c>
      <c r="C70" s="101">
        <f>C69</f>
        <v>0</v>
      </c>
      <c r="D70" s="101"/>
      <c r="E70" s="101">
        <f>$B70      +$C70      +$D70</f>
        <v>28564000</v>
      </c>
      <c r="F70" s="102">
        <f t="shared" ref="F70:O70" si="44">F69</f>
        <v>28564000</v>
      </c>
      <c r="G70" s="103">
        <f t="shared" si="44"/>
        <v>28564000</v>
      </c>
      <c r="H70" s="102">
        <f t="shared" si="44"/>
        <v>5357000</v>
      </c>
      <c r="I70" s="103">
        <f t="shared" si="44"/>
        <v>0</v>
      </c>
      <c r="J70" s="102">
        <f t="shared" si="44"/>
        <v>9370000</v>
      </c>
      <c r="K70" s="103">
        <f t="shared" si="44"/>
        <v>0</v>
      </c>
      <c r="L70" s="102">
        <f t="shared" si="44"/>
        <v>6853000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21580000</v>
      </c>
      <c r="Q70" s="103">
        <f>$I70      +$K70      +$M70      +$O70</f>
        <v>0</v>
      </c>
      <c r="R70" s="57">
        <f>IF(($J70      =0),0,((($L70      -$J70      )/$J70      )*100))</f>
        <v>-26.86232657417289</v>
      </c>
      <c r="S70" s="58">
        <f>IF(($K70      =0),0,((($M70      -$K70      )/$K70      )*100))</f>
        <v>0</v>
      </c>
      <c r="T70" s="57">
        <f>IF($E70   =0,0,($P70   /$E70   )*100)</f>
        <v>75.549642907155857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28564000</v>
      </c>
      <c r="C71" s="104">
        <f>C69</f>
        <v>0</v>
      </c>
      <c r="D71" s="104"/>
      <c r="E71" s="104">
        <f>$B71      +$C71      +$D71</f>
        <v>28564000</v>
      </c>
      <c r="F71" s="105">
        <f t="shared" ref="F71:O71" si="45">F69</f>
        <v>28564000</v>
      </c>
      <c r="G71" s="106">
        <f t="shared" si="45"/>
        <v>28564000</v>
      </c>
      <c r="H71" s="105">
        <f t="shared" si="45"/>
        <v>5357000</v>
      </c>
      <c r="I71" s="106">
        <f t="shared" si="45"/>
        <v>0</v>
      </c>
      <c r="J71" s="105">
        <f t="shared" si="45"/>
        <v>9370000</v>
      </c>
      <c r="K71" s="106">
        <f t="shared" si="45"/>
        <v>0</v>
      </c>
      <c r="L71" s="105">
        <f t="shared" si="45"/>
        <v>6853000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21580000</v>
      </c>
      <c r="Q71" s="106">
        <f>$I71      +$K71      +$M71      +$O71</f>
        <v>0</v>
      </c>
      <c r="R71" s="61">
        <f>IF(($J71      =0),0,((($L71      -$J71      )/$J71      )*100))</f>
        <v>-26.86232657417289</v>
      </c>
      <c r="S71" s="62">
        <f>IF(($K71      =0),0,((($M71      -$K71      )/$K71      )*100))</f>
        <v>0</v>
      </c>
      <c r="T71" s="61">
        <f>IF($E71   =0,0,($P71   /$E71   )*100)</f>
        <v>75.549642907155857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88464000</v>
      </c>
      <c r="C72" s="104">
        <f>SUM(C9:C15,C18:C23,C26:C29,C32,C35:C39,C42:C52,C55:C58,C61:C65,C69)</f>
        <v>-12943000</v>
      </c>
      <c r="D72" s="104"/>
      <c r="E72" s="104">
        <f>$B72      +$C72      +$D72</f>
        <v>75521000</v>
      </c>
      <c r="F72" s="105">
        <f t="shared" ref="F72:O72" si="46">SUM(F9:F15,F18:F23,F26:F29,F32,F35:F39,F42:F52,F55:F58,F61:F65,F69)</f>
        <v>75521000</v>
      </c>
      <c r="G72" s="106">
        <f t="shared" si="46"/>
        <v>51273000</v>
      </c>
      <c r="H72" s="105">
        <f t="shared" si="46"/>
        <v>8424000</v>
      </c>
      <c r="I72" s="106">
        <f t="shared" si="46"/>
        <v>1210509</v>
      </c>
      <c r="J72" s="105">
        <f t="shared" si="46"/>
        <v>15850000</v>
      </c>
      <c r="K72" s="106">
        <f t="shared" si="46"/>
        <v>-122400</v>
      </c>
      <c r="L72" s="105">
        <f t="shared" si="46"/>
        <v>7489000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31763000</v>
      </c>
      <c r="Q72" s="106">
        <f>$I72      +$K72      +$M72      +$O72</f>
        <v>1088109</v>
      </c>
      <c r="R72" s="61">
        <f>IF(($J72      =0),0,((($L72      -$J72      )/$J72      )*100))</f>
        <v>-52.75078864353312</v>
      </c>
      <c r="S72" s="62">
        <f>IF(($K72      =0),0,((($M72      -$K72      )/$K72      )*100))</f>
        <v>-100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61.948783960368999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2.1221871160259784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150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151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152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153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154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155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156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157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158</v>
      </c>
    </row>
    <row r="116" spans="1:23" x14ac:dyDescent="0.2">
      <c r="A116" s="29" t="s">
        <v>159</v>
      </c>
    </row>
    <row r="117" spans="1:23" x14ac:dyDescent="0.2">
      <c r="A117" s="29" t="s">
        <v>160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161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162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163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3xgUzT/QxNOyL9iAn4aV7yxCCpRr0sciaiWxpk61BLLXibhOaNLkUql6V06v7dQIvvJL9lInzGF/2tPGFDpF1w==" saltValue="7eXIVhOjULSHacFxBVIzC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188232-42AB-4137-9DD4-FD1D796ACDAE}"/>
</file>

<file path=customXml/itemProps2.xml><?xml version="1.0" encoding="utf-8"?>
<ds:datastoreItem xmlns:ds="http://schemas.openxmlformats.org/officeDocument/2006/customXml" ds:itemID="{D66FF2CD-C9FC-44ED-A314-D6B98C1A289C}"/>
</file>

<file path=customXml/itemProps3.xml><?xml version="1.0" encoding="utf-8"?>
<ds:datastoreItem xmlns:ds="http://schemas.openxmlformats.org/officeDocument/2006/customXml" ds:itemID="{1E3BC184-C880-4F43-97BF-3CAF1D98E1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40</vt:i4>
      </vt:variant>
    </vt:vector>
  </HeadingPairs>
  <TitlesOfParts>
    <vt:vector size="80" baseType="lpstr">
      <vt:lpstr>Summary</vt:lpstr>
      <vt:lpstr>BUF</vt:lpstr>
      <vt:lpstr>DC10</vt:lpstr>
      <vt:lpstr>DC12</vt:lpstr>
      <vt:lpstr>DC13</vt:lpstr>
      <vt:lpstr>DC14</vt:lpstr>
      <vt:lpstr>DC15</vt:lpstr>
      <vt:lpstr>DC44</vt:lpstr>
      <vt:lpstr>EC101</vt:lpstr>
      <vt:lpstr>EC102</vt:lpstr>
      <vt:lpstr>EC104</vt:lpstr>
      <vt:lpstr>EC105</vt:lpstr>
      <vt:lpstr>EC106</vt:lpstr>
      <vt:lpstr>EC108</vt:lpstr>
      <vt:lpstr>EC109</vt:lpstr>
      <vt:lpstr>EC121</vt:lpstr>
      <vt:lpstr>EC122</vt:lpstr>
      <vt:lpstr>EC123</vt:lpstr>
      <vt:lpstr>EC124</vt:lpstr>
      <vt:lpstr>EC126</vt:lpstr>
      <vt:lpstr>EC129</vt:lpstr>
      <vt:lpstr>EC131</vt:lpstr>
      <vt:lpstr>EC135</vt:lpstr>
      <vt:lpstr>EC136</vt:lpstr>
      <vt:lpstr>EC137</vt:lpstr>
      <vt:lpstr>EC138</vt:lpstr>
      <vt:lpstr>EC139</vt:lpstr>
      <vt:lpstr>EC141</vt:lpstr>
      <vt:lpstr>EC142</vt:lpstr>
      <vt:lpstr>EC145</vt:lpstr>
      <vt:lpstr>EC153</vt:lpstr>
      <vt:lpstr>EC154</vt:lpstr>
      <vt:lpstr>EC155</vt:lpstr>
      <vt:lpstr>EC156</vt:lpstr>
      <vt:lpstr>EC157</vt:lpstr>
      <vt:lpstr>EC441</vt:lpstr>
      <vt:lpstr>EC442</vt:lpstr>
      <vt:lpstr>EC443</vt:lpstr>
      <vt:lpstr>EC444</vt:lpstr>
      <vt:lpstr>NMA</vt:lpstr>
      <vt:lpstr>BUF!Print_Area</vt:lpstr>
      <vt:lpstr>'DC10'!Print_Area</vt:lpstr>
      <vt:lpstr>'DC12'!Print_Area</vt:lpstr>
      <vt:lpstr>'DC13'!Print_Area</vt:lpstr>
      <vt:lpstr>'DC14'!Print_Area</vt:lpstr>
      <vt:lpstr>'DC15'!Print_Area</vt:lpstr>
      <vt:lpstr>'DC44'!Print_Area</vt:lpstr>
      <vt:lpstr>'EC101'!Print_Area</vt:lpstr>
      <vt:lpstr>'EC102'!Print_Area</vt:lpstr>
      <vt:lpstr>'EC104'!Print_Area</vt:lpstr>
      <vt:lpstr>'EC105'!Print_Area</vt:lpstr>
      <vt:lpstr>'EC106'!Print_Area</vt:lpstr>
      <vt:lpstr>'EC108'!Print_Area</vt:lpstr>
      <vt:lpstr>'EC109'!Print_Area</vt:lpstr>
      <vt:lpstr>'EC121'!Print_Area</vt:lpstr>
      <vt:lpstr>'EC122'!Print_Area</vt:lpstr>
      <vt:lpstr>'EC123'!Print_Area</vt:lpstr>
      <vt:lpstr>'EC124'!Print_Area</vt:lpstr>
      <vt:lpstr>'EC126'!Print_Area</vt:lpstr>
      <vt:lpstr>'EC129'!Print_Area</vt:lpstr>
      <vt:lpstr>'EC131'!Print_Area</vt:lpstr>
      <vt:lpstr>'EC135'!Print_Area</vt:lpstr>
      <vt:lpstr>'EC136'!Print_Area</vt:lpstr>
      <vt:lpstr>'EC137'!Print_Area</vt:lpstr>
      <vt:lpstr>'EC138'!Print_Area</vt:lpstr>
      <vt:lpstr>'EC139'!Print_Area</vt:lpstr>
      <vt:lpstr>'EC141'!Print_Area</vt:lpstr>
      <vt:lpstr>'EC142'!Print_Area</vt:lpstr>
      <vt:lpstr>'EC145'!Print_Area</vt:lpstr>
      <vt:lpstr>'EC153'!Print_Area</vt:lpstr>
      <vt:lpstr>'EC154'!Print_Area</vt:lpstr>
      <vt:lpstr>'EC155'!Print_Area</vt:lpstr>
      <vt:lpstr>'EC156'!Print_Area</vt:lpstr>
      <vt:lpstr>'EC157'!Print_Area</vt:lpstr>
      <vt:lpstr>'EC441'!Print_Area</vt:lpstr>
      <vt:lpstr>'EC442'!Print_Area</vt:lpstr>
      <vt:lpstr>'EC443'!Print_Area</vt:lpstr>
      <vt:lpstr>'EC444'!Print_Area</vt:lpstr>
      <vt:lpstr>NMA!Print_Area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2022-05-05T12:26:40Z</dcterms:created>
  <dcterms:modified xsi:type="dcterms:W3CDTF">2022-05-05T12:28:49Z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