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workbookProtection workbookAlgorithmName="SHA-512" workbookHashValue="X/wRs/hQXZc+jhA6b+54xn8CzETfG9IWf5IZrucm4fiWKE2iEMhMfwgmTaQq2qk2LBuav3BtobLjXyosglYqPg==" workbookSaltValue="dnpkC8pmlKh9bCSHTTdezg==" workbookSpinCount="100000" lockStructure="1"/>
  <bookViews>
    <workbookView xWindow="480" yWindow="60" windowWidth="13275" windowHeight="7170"/>
  </bookViews>
  <sheets>
    <sheet name="Summary" sheetId="1" r:id="rId1"/>
    <sheet name="DC16" sheetId="2" r:id="rId2"/>
    <sheet name="DC18" sheetId="3" r:id="rId3"/>
    <sheet name="DC19" sheetId="4" r:id="rId4"/>
    <sheet name="DC20" sheetId="5" r:id="rId5"/>
    <sheet name="FS161" sheetId="6" r:id="rId6"/>
    <sheet name="FS162" sheetId="7" r:id="rId7"/>
    <sheet name="FS163" sheetId="8" r:id="rId8"/>
    <sheet name="FS181" sheetId="9" r:id="rId9"/>
    <sheet name="FS182" sheetId="10" r:id="rId10"/>
    <sheet name="FS183" sheetId="11" r:id="rId11"/>
    <sheet name="FS184" sheetId="12" r:id="rId12"/>
    <sheet name="FS185" sheetId="13" r:id="rId13"/>
    <sheet name="FS191" sheetId="14" r:id="rId14"/>
    <sheet name="FS192" sheetId="15" r:id="rId15"/>
    <sheet name="FS193" sheetId="16" r:id="rId16"/>
    <sheet name="FS194" sheetId="17" r:id="rId17"/>
    <sheet name="FS195" sheetId="18" r:id="rId18"/>
    <sheet name="FS196" sheetId="19" r:id="rId19"/>
    <sheet name="FS201" sheetId="20" r:id="rId20"/>
    <sheet name="FS203" sheetId="21" r:id="rId21"/>
    <sheet name="FS204" sheetId="22" r:id="rId22"/>
    <sheet name="FS205" sheetId="23" r:id="rId23"/>
    <sheet name="MAN" sheetId="24" r:id="rId24"/>
  </sheets>
  <definedNames>
    <definedName name="_xlnm.Print_Area" localSheetId="1">'DC16'!$A$1:$X$127</definedName>
    <definedName name="_xlnm.Print_Area" localSheetId="2">'DC18'!$A$1:$X$127</definedName>
    <definedName name="_xlnm.Print_Area" localSheetId="3">'DC19'!$A$1:$X$127</definedName>
    <definedName name="_xlnm.Print_Area" localSheetId="4">'DC20'!$A$1:$X$127</definedName>
    <definedName name="_xlnm.Print_Area" localSheetId="5">'FS161'!$A$1:$X$127</definedName>
    <definedName name="_xlnm.Print_Area" localSheetId="6">'FS162'!$A$1:$X$127</definedName>
    <definedName name="_xlnm.Print_Area" localSheetId="7">'FS163'!$A$1:$X$127</definedName>
    <definedName name="_xlnm.Print_Area" localSheetId="8">'FS181'!$A$1:$X$127</definedName>
    <definedName name="_xlnm.Print_Area" localSheetId="9">'FS182'!$A$1:$X$127</definedName>
    <definedName name="_xlnm.Print_Area" localSheetId="10">'FS183'!$A$1:$X$127</definedName>
    <definedName name="_xlnm.Print_Area" localSheetId="11">'FS184'!$A$1:$X$127</definedName>
    <definedName name="_xlnm.Print_Area" localSheetId="12">'FS185'!$A$1:$X$127</definedName>
    <definedName name="_xlnm.Print_Area" localSheetId="13">'FS191'!$A$1:$X$127</definedName>
    <definedName name="_xlnm.Print_Area" localSheetId="14">'FS192'!$A$1:$X$127</definedName>
    <definedName name="_xlnm.Print_Area" localSheetId="15">'FS193'!$A$1:$X$127</definedName>
    <definedName name="_xlnm.Print_Area" localSheetId="16">'FS194'!$A$1:$X$127</definedName>
    <definedName name="_xlnm.Print_Area" localSheetId="17">'FS195'!$A$1:$X$127</definedName>
    <definedName name="_xlnm.Print_Area" localSheetId="18">'FS196'!$A$1:$X$127</definedName>
    <definedName name="_xlnm.Print_Area" localSheetId="19">'FS201'!$A$1:$X$127</definedName>
    <definedName name="_xlnm.Print_Area" localSheetId="20">'FS203'!$A$1:$X$127</definedName>
    <definedName name="_xlnm.Print_Area" localSheetId="21">'FS204'!$A$1:$X$127</definedName>
    <definedName name="_xlnm.Print_Area" localSheetId="22">'FS205'!$A$1:$X$127</definedName>
    <definedName name="_xlnm.Print_Area" localSheetId="23">MAN!$A$1:$X$127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U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T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T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U100" i="3" s="1"/>
  <c r="S99" i="3"/>
  <c r="R99" i="3"/>
  <c r="E99" i="3"/>
  <c r="T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R113" i="4"/>
  <c r="Q113" i="4"/>
  <c r="P113" i="4"/>
  <c r="O113" i="4"/>
  <c r="N113" i="4"/>
  <c r="M113" i="4"/>
  <c r="S113" i="4" s="1"/>
  <c r="L113" i="4"/>
  <c r="K113" i="4"/>
  <c r="J113" i="4"/>
  <c r="I113" i="4"/>
  <c r="H113" i="4"/>
  <c r="G113" i="4"/>
  <c r="F113" i="4"/>
  <c r="E113" i="4"/>
  <c r="T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U109" i="4" s="1"/>
  <c r="S108" i="4"/>
  <c r="R108" i="4"/>
  <c r="E108" i="4"/>
  <c r="T108" i="4" s="1"/>
  <c r="S107" i="4"/>
  <c r="R107" i="4"/>
  <c r="E107" i="4"/>
  <c r="U107" i="4" s="1"/>
  <c r="T106" i="4"/>
  <c r="S106" i="4"/>
  <c r="R106" i="4"/>
  <c r="E106" i="4"/>
  <c r="U106" i="4" s="1"/>
  <c r="S105" i="4"/>
  <c r="R105" i="4"/>
  <c r="E105" i="4"/>
  <c r="U105" i="4" s="1"/>
  <c r="U104" i="4"/>
  <c r="S104" i="4"/>
  <c r="R104" i="4"/>
  <c r="E104" i="4"/>
  <c r="T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T100" i="4" s="1"/>
  <c r="S99" i="4"/>
  <c r="R99" i="4"/>
  <c r="E99" i="4"/>
  <c r="U99" i="4" s="1"/>
  <c r="S98" i="4"/>
  <c r="R98" i="4"/>
  <c r="E98" i="4"/>
  <c r="S97" i="4"/>
  <c r="R97" i="4"/>
  <c r="E97" i="4"/>
  <c r="U97" i="4" s="1"/>
  <c r="S96" i="4"/>
  <c r="R96" i="4"/>
  <c r="E96" i="4"/>
  <c r="T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R113" i="5"/>
  <c r="Q113" i="5"/>
  <c r="P113" i="5"/>
  <c r="O113" i="5"/>
  <c r="N113" i="5"/>
  <c r="M113" i="5"/>
  <c r="S113" i="5" s="1"/>
  <c r="L113" i="5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T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T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T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T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U109" i="6" s="1"/>
  <c r="T108" i="6"/>
  <c r="S108" i="6"/>
  <c r="R108" i="6"/>
  <c r="E108" i="6"/>
  <c r="U108" i="6" s="1"/>
  <c r="T107" i="6"/>
  <c r="S107" i="6"/>
  <c r="R107" i="6"/>
  <c r="E107" i="6"/>
  <c r="U107" i="6" s="1"/>
  <c r="U106" i="6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S95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S98" i="7"/>
  <c r="R98" i="7"/>
  <c r="E98" i="7"/>
  <c r="T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T104" i="9"/>
  <c r="S104" i="9"/>
  <c r="R104" i="9"/>
  <c r="E104" i="9"/>
  <c r="U104" i="9" s="1"/>
  <c r="T103" i="9"/>
  <c r="S103" i="9"/>
  <c r="R103" i="9"/>
  <c r="E103" i="9"/>
  <c r="U103" i="9" s="1"/>
  <c r="T102" i="9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S108" i="10"/>
  <c r="R108" i="10"/>
  <c r="E108" i="10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T101" i="10"/>
  <c r="S101" i="10"/>
  <c r="R101" i="10"/>
  <c r="E101" i="10"/>
  <c r="U101" i="10" s="1"/>
  <c r="T100" i="10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T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T96" i="12" s="1"/>
  <c r="W95" i="12"/>
  <c r="W112" i="12" s="1"/>
  <c r="V95" i="12"/>
  <c r="V112" i="12" s="1"/>
  <c r="M95" i="12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S113" i="13"/>
  <c r="Q113" i="13"/>
  <c r="P113" i="13"/>
  <c r="O113" i="13"/>
  <c r="N113" i="13"/>
  <c r="M113" i="13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T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T101" i="13" s="1"/>
  <c r="T100" i="13"/>
  <c r="S100" i="13"/>
  <c r="R100" i="13"/>
  <c r="E100" i="13"/>
  <c r="U100" i="13" s="1"/>
  <c r="S99" i="13"/>
  <c r="R99" i="13"/>
  <c r="E99" i="13"/>
  <c r="U99" i="13" s="1"/>
  <c r="U98" i="13"/>
  <c r="S98" i="13"/>
  <c r="R98" i="13"/>
  <c r="E98" i="13"/>
  <c r="T98" i="13" s="1"/>
  <c r="S97" i="13"/>
  <c r="R97" i="13"/>
  <c r="E97" i="13"/>
  <c r="S96" i="13"/>
  <c r="R96" i="13"/>
  <c r="E96" i="13"/>
  <c r="U96" i="13" s="1"/>
  <c r="W95" i="13"/>
  <c r="W112" i="13" s="1"/>
  <c r="V95" i="13"/>
  <c r="V112" i="13" s="1"/>
  <c r="R95" i="13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S113" i="14"/>
  <c r="Q113" i="14"/>
  <c r="P113" i="14"/>
  <c r="O113" i="14"/>
  <c r="N113" i="14"/>
  <c r="M113" i="14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T103" i="14" s="1"/>
  <c r="S102" i="14"/>
  <c r="R102" i="14"/>
  <c r="E102" i="14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S97" i="14"/>
  <c r="R97" i="14"/>
  <c r="E97" i="14"/>
  <c r="U97" i="14" s="1"/>
  <c r="S96" i="14"/>
  <c r="R96" i="14"/>
  <c r="E96" i="14"/>
  <c r="T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T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T100" i="15" s="1"/>
  <c r="S99" i="15"/>
  <c r="R99" i="15"/>
  <c r="E99" i="15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T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S100" i="16"/>
  <c r="R100" i="16"/>
  <c r="E100" i="16"/>
  <c r="S99" i="16"/>
  <c r="R99" i="16"/>
  <c r="E99" i="16"/>
  <c r="S98" i="16"/>
  <c r="R98" i="16"/>
  <c r="E98" i="16"/>
  <c r="T98" i="16" s="1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S95" i="16" s="1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T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T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T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T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T106" i="18" s="1"/>
  <c r="T105" i="18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T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T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T103" i="19" s="1"/>
  <c r="S102" i="19"/>
  <c r="R102" i="19"/>
  <c r="E102" i="19"/>
  <c r="U102" i="19" s="1"/>
  <c r="S101" i="19"/>
  <c r="R101" i="19"/>
  <c r="E101" i="19"/>
  <c r="T101" i="19" s="1"/>
  <c r="S100" i="19"/>
  <c r="R100" i="19"/>
  <c r="E100" i="19"/>
  <c r="U100" i="19" s="1"/>
  <c r="S99" i="19"/>
  <c r="R99" i="19"/>
  <c r="E99" i="19"/>
  <c r="T99" i="19" s="1"/>
  <c r="S98" i="19"/>
  <c r="R98" i="19"/>
  <c r="E98" i="19"/>
  <c r="U98" i="19" s="1"/>
  <c r="S97" i="19"/>
  <c r="R97" i="19"/>
  <c r="E97" i="19"/>
  <c r="T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T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S109" i="20"/>
  <c r="R109" i="20"/>
  <c r="E109" i="20"/>
  <c r="U109" i="20" s="1"/>
  <c r="S108" i="20"/>
  <c r="R108" i="20"/>
  <c r="E108" i="20"/>
  <c r="T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T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T96" i="20" s="1"/>
  <c r="W95" i="20"/>
  <c r="W112" i="20" s="1"/>
  <c r="V95" i="20"/>
  <c r="V112" i="20" s="1"/>
  <c r="M95" i="20"/>
  <c r="L95" i="20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T102" i="21"/>
  <c r="S102" i="21"/>
  <c r="R102" i="21"/>
  <c r="E102" i="21"/>
  <c r="U102" i="21" s="1"/>
  <c r="T101" i="21"/>
  <c r="S101" i="21"/>
  <c r="R101" i="21"/>
  <c r="E101" i="21"/>
  <c r="U101" i="21" s="1"/>
  <c r="T100" i="2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W95" i="22"/>
  <c r="W112" i="22" s="1"/>
  <c r="V95" i="22"/>
  <c r="V112" i="22" s="1"/>
  <c r="M95" i="22"/>
  <c r="S95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T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M112" i="23" s="1"/>
  <c r="S112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T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T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T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T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T96" i="24" s="1"/>
  <c r="W95" i="24"/>
  <c r="W112" i="24" s="1"/>
  <c r="V95" i="24"/>
  <c r="V112" i="24" s="1"/>
  <c r="M95" i="24"/>
  <c r="M112" i="24" s="1"/>
  <c r="S112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T110" i="1"/>
  <c r="S110" i="1"/>
  <c r="R110" i="1"/>
  <c r="E110" i="1"/>
  <c r="U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E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E79" i="15" s="1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E79" i="21" s="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79" i="22" s="1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4"/>
  <c r="R93" i="24"/>
  <c r="Q93" i="24"/>
  <c r="P93" i="24"/>
  <c r="E93" i="24"/>
  <c r="U93" i="24" s="1"/>
  <c r="S92" i="24"/>
  <c r="R92" i="24"/>
  <c r="Q92" i="24"/>
  <c r="P92" i="24"/>
  <c r="E92" i="24"/>
  <c r="U92" i="24" s="1"/>
  <c r="S91" i="24"/>
  <c r="R91" i="24"/>
  <c r="Q91" i="24"/>
  <c r="P91" i="24"/>
  <c r="E91" i="24"/>
  <c r="T91" i="24" s="1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S88" i="24"/>
  <c r="R88" i="24"/>
  <c r="Q88" i="24"/>
  <c r="P88" i="24"/>
  <c r="E88" i="24"/>
  <c r="U88" i="24" s="1"/>
  <c r="S87" i="24"/>
  <c r="R87" i="24"/>
  <c r="Q87" i="24"/>
  <c r="P87" i="24"/>
  <c r="E87" i="24"/>
  <c r="T87" i="24" s="1"/>
  <c r="S86" i="24"/>
  <c r="R86" i="24"/>
  <c r="Q86" i="24"/>
  <c r="P86" i="24"/>
  <c r="E86" i="24"/>
  <c r="U86" i="24" s="1"/>
  <c r="W72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W71" i="24"/>
  <c r="V71" i="24"/>
  <c r="O71" i="24"/>
  <c r="N71" i="24"/>
  <c r="M71" i="24"/>
  <c r="L71" i="24"/>
  <c r="K71" i="24"/>
  <c r="S71" i="24" s="1"/>
  <c r="J71" i="24"/>
  <c r="R71" i="24" s="1"/>
  <c r="I71" i="24"/>
  <c r="H71" i="24"/>
  <c r="G71" i="24"/>
  <c r="F71" i="24"/>
  <c r="C71" i="24"/>
  <c r="B71" i="24"/>
  <c r="E71" i="24" s="1"/>
  <c r="W70" i="24"/>
  <c r="V70" i="24"/>
  <c r="O70" i="24"/>
  <c r="N70" i="24"/>
  <c r="M70" i="24"/>
  <c r="L70" i="24"/>
  <c r="K70" i="24"/>
  <c r="S70" i="24" s="1"/>
  <c r="J70" i="24"/>
  <c r="R70" i="24" s="1"/>
  <c r="I70" i="24"/>
  <c r="Q70" i="24" s="1"/>
  <c r="H70" i="24"/>
  <c r="G70" i="24"/>
  <c r="F70" i="24"/>
  <c r="E70" i="24"/>
  <c r="C70" i="24"/>
  <c r="B70" i="24"/>
  <c r="S69" i="24"/>
  <c r="R69" i="24"/>
  <c r="Q69" i="24"/>
  <c r="P69" i="24"/>
  <c r="E69" i="24"/>
  <c r="U69" i="24" s="1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O66" i="24"/>
  <c r="N66" i="24"/>
  <c r="M66" i="24"/>
  <c r="L66" i="24"/>
  <c r="K66" i="24"/>
  <c r="S66" i="24" s="1"/>
  <c r="J66" i="24"/>
  <c r="I66" i="24"/>
  <c r="H66" i="24"/>
  <c r="G66" i="24"/>
  <c r="F66" i="24"/>
  <c r="C66" i="24"/>
  <c r="B66" i="24"/>
  <c r="E66" i="24" s="1"/>
  <c r="S65" i="24"/>
  <c r="R65" i="24"/>
  <c r="Q65" i="24"/>
  <c r="P65" i="24"/>
  <c r="E65" i="24"/>
  <c r="T65" i="24" s="1"/>
  <c r="S64" i="24"/>
  <c r="R64" i="24"/>
  <c r="Q64" i="24"/>
  <c r="P64" i="24"/>
  <c r="E64" i="24"/>
  <c r="U64" i="24" s="1"/>
  <c r="S63" i="24"/>
  <c r="R63" i="24"/>
  <c r="Q63" i="24"/>
  <c r="P63" i="24"/>
  <c r="E63" i="24"/>
  <c r="U63" i="24" s="1"/>
  <c r="S62" i="24"/>
  <c r="R62" i="24"/>
  <c r="Q62" i="24"/>
  <c r="P62" i="24"/>
  <c r="E62" i="24"/>
  <c r="U62" i="24" s="1"/>
  <c r="S61" i="24"/>
  <c r="R61" i="24"/>
  <c r="Q61" i="24"/>
  <c r="P61" i="24"/>
  <c r="E61" i="24"/>
  <c r="U61" i="24" s="1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T57" i="24" s="1"/>
  <c r="S56" i="24"/>
  <c r="R56" i="24"/>
  <c r="Q56" i="24"/>
  <c r="P56" i="24"/>
  <c r="E56" i="24"/>
  <c r="U56" i="24" s="1"/>
  <c r="S55" i="24"/>
  <c r="R55" i="24"/>
  <c r="Q55" i="24"/>
  <c r="P55" i="24"/>
  <c r="E55" i="24"/>
  <c r="U55" i="24" s="1"/>
  <c r="W53" i="24"/>
  <c r="V53" i="24"/>
  <c r="O53" i="24"/>
  <c r="N53" i="24"/>
  <c r="M53" i="24"/>
  <c r="L53" i="24"/>
  <c r="K53" i="24"/>
  <c r="S53" i="24" s="1"/>
  <c r="J53" i="24"/>
  <c r="R53" i="24" s="1"/>
  <c r="I53" i="24"/>
  <c r="H53" i="24"/>
  <c r="G53" i="24"/>
  <c r="F53" i="24"/>
  <c r="C53" i="24"/>
  <c r="B53" i="24"/>
  <c r="S52" i="24"/>
  <c r="R52" i="24"/>
  <c r="Q52" i="24"/>
  <c r="P52" i="24"/>
  <c r="E52" i="24"/>
  <c r="T52" i="24" s="1"/>
  <c r="S51" i="24"/>
  <c r="R51" i="24"/>
  <c r="Q51" i="24"/>
  <c r="P51" i="24"/>
  <c r="E51" i="24"/>
  <c r="T51" i="24" s="1"/>
  <c r="T50" i="24"/>
  <c r="S50" i="24"/>
  <c r="R50" i="24"/>
  <c r="Q50" i="24"/>
  <c r="P50" i="24"/>
  <c r="E50" i="24"/>
  <c r="U50" i="24" s="1"/>
  <c r="S49" i="24"/>
  <c r="R49" i="24"/>
  <c r="Q49" i="24"/>
  <c r="P49" i="24"/>
  <c r="E49" i="24"/>
  <c r="U49" i="24" s="1"/>
  <c r="S48" i="24"/>
  <c r="R48" i="24"/>
  <c r="Q48" i="24"/>
  <c r="P48" i="24"/>
  <c r="E48" i="24"/>
  <c r="T48" i="24" s="1"/>
  <c r="S47" i="24"/>
  <c r="R47" i="24"/>
  <c r="Q47" i="24"/>
  <c r="P47" i="24"/>
  <c r="E47" i="24"/>
  <c r="T47" i="24" s="1"/>
  <c r="T46" i="24"/>
  <c r="S46" i="24"/>
  <c r="R46" i="24"/>
  <c r="Q46" i="24"/>
  <c r="P46" i="24"/>
  <c r="E46" i="24"/>
  <c r="U46" i="24" s="1"/>
  <c r="S45" i="24"/>
  <c r="R45" i="24"/>
  <c r="Q45" i="24"/>
  <c r="P45" i="24"/>
  <c r="E45" i="24"/>
  <c r="U45" i="24" s="1"/>
  <c r="S44" i="24"/>
  <c r="R44" i="24"/>
  <c r="Q44" i="24"/>
  <c r="P44" i="24"/>
  <c r="E44" i="24"/>
  <c r="U43" i="24"/>
  <c r="S43" i="24"/>
  <c r="R43" i="24"/>
  <c r="Q43" i="24"/>
  <c r="P43" i="24"/>
  <c r="E43" i="24"/>
  <c r="T43" i="24" s="1"/>
  <c r="S42" i="24"/>
  <c r="R42" i="24"/>
  <c r="Q42" i="24"/>
  <c r="P42" i="24"/>
  <c r="E42" i="24"/>
  <c r="W40" i="24"/>
  <c r="V40" i="24"/>
  <c r="O40" i="24"/>
  <c r="N40" i="24"/>
  <c r="M40" i="24"/>
  <c r="L40" i="24"/>
  <c r="K40" i="24"/>
  <c r="S40" i="24" s="1"/>
  <c r="J40" i="24"/>
  <c r="R40" i="24" s="1"/>
  <c r="I40" i="24"/>
  <c r="H40" i="24"/>
  <c r="G40" i="24"/>
  <c r="F40" i="24"/>
  <c r="C40" i="24"/>
  <c r="B40" i="24"/>
  <c r="S39" i="24"/>
  <c r="R39" i="24"/>
  <c r="Q39" i="24"/>
  <c r="P39" i="24"/>
  <c r="E39" i="24"/>
  <c r="T39" i="24" s="1"/>
  <c r="U38" i="24"/>
  <c r="S38" i="24"/>
  <c r="R38" i="24"/>
  <c r="Q38" i="24"/>
  <c r="P38" i="24"/>
  <c r="E38" i="24"/>
  <c r="T38" i="24" s="1"/>
  <c r="S37" i="24"/>
  <c r="R37" i="24"/>
  <c r="Q37" i="24"/>
  <c r="P37" i="24"/>
  <c r="E37" i="24"/>
  <c r="U37" i="24" s="1"/>
  <c r="S36" i="24"/>
  <c r="R36" i="24"/>
  <c r="Q36" i="24"/>
  <c r="P36" i="24"/>
  <c r="E36" i="24"/>
  <c r="S35" i="24"/>
  <c r="R35" i="24"/>
  <c r="Q35" i="24"/>
  <c r="P35" i="24"/>
  <c r="E35" i="24"/>
  <c r="U35" i="24" s="1"/>
  <c r="W33" i="24"/>
  <c r="V33" i="24"/>
  <c r="Q33" i="24"/>
  <c r="O33" i="24"/>
  <c r="N33" i="24"/>
  <c r="M33" i="24"/>
  <c r="L33" i="24"/>
  <c r="K33" i="24"/>
  <c r="J33" i="24"/>
  <c r="I33" i="24"/>
  <c r="H33" i="24"/>
  <c r="G33" i="24"/>
  <c r="F33" i="24"/>
  <c r="C33" i="24"/>
  <c r="B33" i="24"/>
  <c r="E33" i="24" s="1"/>
  <c r="S32" i="24"/>
  <c r="R32" i="24"/>
  <c r="Q32" i="24"/>
  <c r="P32" i="24"/>
  <c r="T32" i="24" s="1"/>
  <c r="E32" i="24"/>
  <c r="W30" i="24"/>
  <c r="V30" i="24"/>
  <c r="O30" i="24"/>
  <c r="N30" i="24"/>
  <c r="M30" i="24"/>
  <c r="L30" i="24"/>
  <c r="K30" i="24"/>
  <c r="S30" i="24" s="1"/>
  <c r="J30" i="24"/>
  <c r="I30" i="24"/>
  <c r="H30" i="24"/>
  <c r="G30" i="24"/>
  <c r="F30" i="24"/>
  <c r="C30" i="24"/>
  <c r="B30" i="24"/>
  <c r="S29" i="24"/>
  <c r="R29" i="24"/>
  <c r="Q29" i="24"/>
  <c r="P29" i="24"/>
  <c r="E29" i="24"/>
  <c r="S28" i="24"/>
  <c r="R28" i="24"/>
  <c r="Q28" i="24"/>
  <c r="P28" i="24"/>
  <c r="E28" i="24"/>
  <c r="S27" i="24"/>
  <c r="R27" i="24"/>
  <c r="Q27" i="24"/>
  <c r="P27" i="24"/>
  <c r="E27" i="24"/>
  <c r="U27" i="24" s="1"/>
  <c r="S26" i="24"/>
  <c r="R26" i="24"/>
  <c r="Q26" i="24"/>
  <c r="P26" i="24"/>
  <c r="E26" i="24"/>
  <c r="W24" i="24"/>
  <c r="V24" i="24"/>
  <c r="O24" i="24"/>
  <c r="N24" i="24"/>
  <c r="M24" i="24"/>
  <c r="L24" i="24"/>
  <c r="K24" i="24"/>
  <c r="S24" i="24" s="1"/>
  <c r="J24" i="24"/>
  <c r="R24" i="24" s="1"/>
  <c r="I24" i="24"/>
  <c r="Q24" i="24" s="1"/>
  <c r="H24" i="24"/>
  <c r="G24" i="24"/>
  <c r="F24" i="24"/>
  <c r="E24" i="24"/>
  <c r="C24" i="24"/>
  <c r="B24" i="24"/>
  <c r="U23" i="24"/>
  <c r="T23" i="24"/>
  <c r="S23" i="24"/>
  <c r="R23" i="24"/>
  <c r="Q23" i="24"/>
  <c r="P23" i="24"/>
  <c r="E23" i="24"/>
  <c r="S22" i="24"/>
  <c r="R22" i="24"/>
  <c r="Q22" i="24"/>
  <c r="P22" i="24"/>
  <c r="E22" i="24"/>
  <c r="U22" i="24" s="1"/>
  <c r="S21" i="24"/>
  <c r="R21" i="24"/>
  <c r="Q21" i="24"/>
  <c r="P21" i="24"/>
  <c r="E21" i="24"/>
  <c r="U20" i="24"/>
  <c r="S20" i="24"/>
  <c r="R20" i="24"/>
  <c r="Q20" i="24"/>
  <c r="P20" i="24"/>
  <c r="E20" i="24"/>
  <c r="T20" i="24" s="1"/>
  <c r="S19" i="24"/>
  <c r="R19" i="24"/>
  <c r="Q19" i="24"/>
  <c r="U19" i="24" s="1"/>
  <c r="P19" i="24"/>
  <c r="T19" i="24" s="1"/>
  <c r="E19" i="24"/>
  <c r="S18" i="24"/>
  <c r="R18" i="24"/>
  <c r="Q18" i="24"/>
  <c r="P18" i="24"/>
  <c r="E18" i="24"/>
  <c r="U18" i="24" s="1"/>
  <c r="W16" i="24"/>
  <c r="V16" i="24"/>
  <c r="O16" i="24"/>
  <c r="N16" i="24"/>
  <c r="M16" i="24"/>
  <c r="L16" i="24"/>
  <c r="K16" i="24"/>
  <c r="S16" i="24" s="1"/>
  <c r="J16" i="24"/>
  <c r="R16" i="24" s="1"/>
  <c r="I16" i="24"/>
  <c r="H16" i="24"/>
  <c r="G16" i="24"/>
  <c r="F16" i="24"/>
  <c r="C16" i="24"/>
  <c r="B16" i="24"/>
  <c r="E16" i="24" s="1"/>
  <c r="U15" i="24"/>
  <c r="S15" i="24"/>
  <c r="R15" i="24"/>
  <c r="Q15" i="24"/>
  <c r="P15" i="24"/>
  <c r="E15" i="24"/>
  <c r="T15" i="24" s="1"/>
  <c r="S14" i="24"/>
  <c r="R14" i="24"/>
  <c r="Q14" i="24"/>
  <c r="U14" i="24" s="1"/>
  <c r="P14" i="24"/>
  <c r="T14" i="24" s="1"/>
  <c r="E14" i="24"/>
  <c r="S13" i="24"/>
  <c r="R13" i="24"/>
  <c r="Q13" i="24"/>
  <c r="P13" i="24"/>
  <c r="E13" i="24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T11" i="24" s="1"/>
  <c r="S10" i="24"/>
  <c r="R10" i="24"/>
  <c r="Q10" i="24"/>
  <c r="P10" i="24"/>
  <c r="E10" i="24"/>
  <c r="S9" i="24"/>
  <c r="R9" i="24"/>
  <c r="Q9" i="24"/>
  <c r="P9" i="24"/>
  <c r="E9" i="24"/>
  <c r="S93" i="23"/>
  <c r="R93" i="23"/>
  <c r="Q93" i="23"/>
  <c r="P93" i="23"/>
  <c r="E93" i="23"/>
  <c r="U93" i="23" s="1"/>
  <c r="S92" i="23"/>
  <c r="R92" i="23"/>
  <c r="Q92" i="23"/>
  <c r="P92" i="23"/>
  <c r="E92" i="23"/>
  <c r="S91" i="23"/>
  <c r="R91" i="23"/>
  <c r="Q91" i="23"/>
  <c r="P91" i="23"/>
  <c r="E91" i="23"/>
  <c r="S90" i="23"/>
  <c r="R90" i="23"/>
  <c r="Q90" i="23"/>
  <c r="P90" i="23"/>
  <c r="E90" i="23"/>
  <c r="U90" i="23" s="1"/>
  <c r="S89" i="23"/>
  <c r="R89" i="23"/>
  <c r="Q89" i="23"/>
  <c r="P89" i="23"/>
  <c r="E89" i="23"/>
  <c r="U89" i="23" s="1"/>
  <c r="S88" i="23"/>
  <c r="R88" i="23"/>
  <c r="Q88" i="23"/>
  <c r="P88" i="23"/>
  <c r="E88" i="23"/>
  <c r="S87" i="23"/>
  <c r="R87" i="23"/>
  <c r="Q87" i="23"/>
  <c r="P87" i="23"/>
  <c r="E87" i="23"/>
  <c r="S86" i="23"/>
  <c r="R86" i="23"/>
  <c r="Q86" i="23"/>
  <c r="P86" i="23"/>
  <c r="E86" i="23"/>
  <c r="U86" i="23" s="1"/>
  <c r="W72" i="23"/>
  <c r="V72" i="23"/>
  <c r="O72" i="23"/>
  <c r="N72" i="23"/>
  <c r="M72" i="23"/>
  <c r="L72" i="23"/>
  <c r="K72" i="23"/>
  <c r="S72" i="23" s="1"/>
  <c r="J72" i="23"/>
  <c r="R72" i="23" s="1"/>
  <c r="I72" i="23"/>
  <c r="H72" i="23"/>
  <c r="G72" i="23"/>
  <c r="F72" i="23"/>
  <c r="C72" i="23"/>
  <c r="B72" i="23"/>
  <c r="E72" i="23" s="1"/>
  <c r="W71" i="23"/>
  <c r="V71" i="23"/>
  <c r="O71" i="23"/>
  <c r="N71" i="23"/>
  <c r="M71" i="23"/>
  <c r="L71" i="23"/>
  <c r="K71" i="23"/>
  <c r="J71" i="23"/>
  <c r="I71" i="23"/>
  <c r="H71" i="23"/>
  <c r="G71" i="23"/>
  <c r="F71" i="23"/>
  <c r="E71" i="23"/>
  <c r="C71" i="23"/>
  <c r="B71" i="23"/>
  <c r="W70" i="23"/>
  <c r="V70" i="23"/>
  <c r="O70" i="23"/>
  <c r="N70" i="23"/>
  <c r="M70" i="23"/>
  <c r="L70" i="23"/>
  <c r="K70" i="23"/>
  <c r="S70" i="23" s="1"/>
  <c r="J70" i="23"/>
  <c r="I70" i="23"/>
  <c r="H70" i="23"/>
  <c r="G70" i="23"/>
  <c r="F70" i="23"/>
  <c r="C70" i="23"/>
  <c r="B70" i="23"/>
  <c r="S69" i="23"/>
  <c r="R69" i="23"/>
  <c r="Q69" i="23"/>
  <c r="P69" i="23"/>
  <c r="E69" i="23"/>
  <c r="U69" i="23" s="1"/>
  <c r="W67" i="23"/>
  <c r="V67" i="23"/>
  <c r="O67" i="23"/>
  <c r="N67" i="23"/>
  <c r="M67" i="23"/>
  <c r="L67" i="23"/>
  <c r="K67" i="23"/>
  <c r="J67" i="23"/>
  <c r="R67" i="23" s="1"/>
  <c r="I67" i="23"/>
  <c r="H67" i="23"/>
  <c r="G67" i="23"/>
  <c r="F67" i="23"/>
  <c r="C67" i="23"/>
  <c r="B67" i="23"/>
  <c r="W66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E66" i="23"/>
  <c r="C66" i="23"/>
  <c r="B66" i="23"/>
  <c r="S65" i="23"/>
  <c r="R65" i="23"/>
  <c r="Q65" i="23"/>
  <c r="P65" i="23"/>
  <c r="E65" i="23"/>
  <c r="S64" i="23"/>
  <c r="R64" i="23"/>
  <c r="Q64" i="23"/>
  <c r="P64" i="23"/>
  <c r="E64" i="23"/>
  <c r="U64" i="23" s="1"/>
  <c r="T63" i="23"/>
  <c r="S63" i="23"/>
  <c r="R63" i="23"/>
  <c r="Q63" i="23"/>
  <c r="P63" i="23"/>
  <c r="E63" i="23"/>
  <c r="U63" i="23" s="1"/>
  <c r="S62" i="23"/>
  <c r="R62" i="23"/>
  <c r="Q62" i="23"/>
  <c r="P62" i="23"/>
  <c r="E62" i="23"/>
  <c r="U62" i="23" s="1"/>
  <c r="S61" i="23"/>
  <c r="R61" i="23"/>
  <c r="Q61" i="23"/>
  <c r="P61" i="23"/>
  <c r="E61" i="23"/>
  <c r="V59" i="23"/>
  <c r="O59" i="23"/>
  <c r="N59" i="23"/>
  <c r="M59" i="23"/>
  <c r="L59" i="23"/>
  <c r="K59" i="23"/>
  <c r="S59" i="23" s="1"/>
  <c r="J59" i="23"/>
  <c r="R59" i="23" s="1"/>
  <c r="I59" i="23"/>
  <c r="H59" i="23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U56" i="23" s="1"/>
  <c r="T55" i="23"/>
  <c r="S55" i="23"/>
  <c r="R55" i="23"/>
  <c r="Q55" i="23"/>
  <c r="P55" i="23"/>
  <c r="E55" i="23"/>
  <c r="U55" i="23" s="1"/>
  <c r="W53" i="23"/>
  <c r="V53" i="23"/>
  <c r="O53" i="23"/>
  <c r="N53" i="23"/>
  <c r="M53" i="23"/>
  <c r="L53" i="23"/>
  <c r="K53" i="23"/>
  <c r="S53" i="23" s="1"/>
  <c r="J53" i="23"/>
  <c r="I53" i="23"/>
  <c r="H53" i="23"/>
  <c r="G53" i="23"/>
  <c r="F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S50" i="23"/>
  <c r="R50" i="23"/>
  <c r="Q50" i="23"/>
  <c r="P50" i="23"/>
  <c r="E50" i="23"/>
  <c r="S49" i="23"/>
  <c r="R49" i="23"/>
  <c r="Q49" i="23"/>
  <c r="P49" i="23"/>
  <c r="E49" i="23"/>
  <c r="U49" i="23" s="1"/>
  <c r="T48" i="23"/>
  <c r="S48" i="23"/>
  <c r="R48" i="23"/>
  <c r="Q48" i="23"/>
  <c r="P48" i="23"/>
  <c r="E48" i="23"/>
  <c r="U48" i="23" s="1"/>
  <c r="S47" i="23"/>
  <c r="R47" i="23"/>
  <c r="Q47" i="23"/>
  <c r="P47" i="23"/>
  <c r="E47" i="23"/>
  <c r="U47" i="23" s="1"/>
  <c r="T46" i="23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S43" i="23"/>
  <c r="R43" i="23"/>
  <c r="Q43" i="23"/>
  <c r="P43" i="23"/>
  <c r="E43" i="23"/>
  <c r="T42" i="23"/>
  <c r="S42" i="23"/>
  <c r="R42" i="23"/>
  <c r="Q42" i="23"/>
  <c r="P42" i="23"/>
  <c r="E42" i="23"/>
  <c r="U42" i="23" s="1"/>
  <c r="W40" i="23"/>
  <c r="V40" i="23"/>
  <c r="O40" i="23"/>
  <c r="N40" i="23"/>
  <c r="M40" i="23"/>
  <c r="L40" i="23"/>
  <c r="K40" i="23"/>
  <c r="J40" i="23"/>
  <c r="I40" i="23"/>
  <c r="H40" i="23"/>
  <c r="G40" i="23"/>
  <c r="F40" i="23"/>
  <c r="C40" i="23"/>
  <c r="B40" i="23"/>
  <c r="S39" i="23"/>
  <c r="R39" i="23"/>
  <c r="Q39" i="23"/>
  <c r="P39" i="23"/>
  <c r="E39" i="23"/>
  <c r="S38" i="23"/>
  <c r="R38" i="23"/>
  <c r="Q38" i="23"/>
  <c r="P38" i="23"/>
  <c r="E38" i="23"/>
  <c r="U38" i="23" s="1"/>
  <c r="T37" i="23"/>
  <c r="S37" i="23"/>
  <c r="R37" i="23"/>
  <c r="Q37" i="23"/>
  <c r="P37" i="23"/>
  <c r="E37" i="23"/>
  <c r="U37" i="23" s="1"/>
  <c r="S36" i="23"/>
  <c r="R36" i="23"/>
  <c r="Q36" i="23"/>
  <c r="P36" i="23"/>
  <c r="E36" i="23"/>
  <c r="U36" i="23" s="1"/>
  <c r="S35" i="23"/>
  <c r="R35" i="23"/>
  <c r="Q35" i="23"/>
  <c r="U35" i="23" s="1"/>
  <c r="P35" i="23"/>
  <c r="T35" i="23" s="1"/>
  <c r="E35" i="23"/>
  <c r="W33" i="23"/>
  <c r="V33" i="23"/>
  <c r="O33" i="23"/>
  <c r="N33" i="23"/>
  <c r="M33" i="23"/>
  <c r="L33" i="23"/>
  <c r="K33" i="23"/>
  <c r="S33" i="23" s="1"/>
  <c r="J33" i="23"/>
  <c r="I33" i="23"/>
  <c r="H33" i="23"/>
  <c r="P33" i="23" s="1"/>
  <c r="G33" i="23"/>
  <c r="F33" i="23"/>
  <c r="C33" i="23"/>
  <c r="B33" i="23"/>
  <c r="E33" i="23" s="1"/>
  <c r="S32" i="23"/>
  <c r="R32" i="23"/>
  <c r="Q32" i="23"/>
  <c r="P32" i="23"/>
  <c r="T32" i="23" s="1"/>
  <c r="E32" i="23"/>
  <c r="W30" i="23"/>
  <c r="V30" i="23"/>
  <c r="O30" i="23"/>
  <c r="N30" i="23"/>
  <c r="M30" i="23"/>
  <c r="L30" i="23"/>
  <c r="K30" i="23"/>
  <c r="S30" i="23" s="1"/>
  <c r="J30" i="23"/>
  <c r="R30" i="23" s="1"/>
  <c r="I30" i="23"/>
  <c r="H30" i="23"/>
  <c r="G30" i="23"/>
  <c r="F30" i="23"/>
  <c r="C30" i="23"/>
  <c r="B30" i="23"/>
  <c r="E30" i="23" s="1"/>
  <c r="U29" i="23"/>
  <c r="T29" i="23"/>
  <c r="S29" i="23"/>
  <c r="R29" i="23"/>
  <c r="Q29" i="23"/>
  <c r="P29" i="23"/>
  <c r="E29" i="23"/>
  <c r="S28" i="23"/>
  <c r="R28" i="23"/>
  <c r="Q28" i="23"/>
  <c r="P28" i="23"/>
  <c r="E28" i="23"/>
  <c r="U28" i="23" s="1"/>
  <c r="T27" i="23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W24" i="23"/>
  <c r="V24" i="23"/>
  <c r="O24" i="23"/>
  <c r="N24" i="23"/>
  <c r="M24" i="23"/>
  <c r="L24" i="23"/>
  <c r="K24" i="23"/>
  <c r="S24" i="23" s="1"/>
  <c r="J24" i="23"/>
  <c r="R24" i="23" s="1"/>
  <c r="I24" i="23"/>
  <c r="Q24" i="23" s="1"/>
  <c r="H24" i="23"/>
  <c r="G24" i="23"/>
  <c r="F24" i="23"/>
  <c r="C24" i="23"/>
  <c r="B24" i="23"/>
  <c r="S23" i="23"/>
  <c r="R23" i="23"/>
  <c r="Q23" i="23"/>
  <c r="P23" i="23"/>
  <c r="E23" i="23"/>
  <c r="U23" i="23" s="1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T18" i="23"/>
  <c r="S18" i="23"/>
  <c r="R18" i="23"/>
  <c r="Q18" i="23"/>
  <c r="P18" i="23"/>
  <c r="E18" i="23"/>
  <c r="U18" i="23" s="1"/>
  <c r="W16" i="23"/>
  <c r="V16" i="23"/>
  <c r="O16" i="23"/>
  <c r="N16" i="23"/>
  <c r="M16" i="23"/>
  <c r="L16" i="23"/>
  <c r="K16" i="23"/>
  <c r="S16" i="23" s="1"/>
  <c r="J16" i="23"/>
  <c r="I16" i="23"/>
  <c r="Q16" i="23" s="1"/>
  <c r="H16" i="23"/>
  <c r="G16" i="23"/>
  <c r="F16" i="23"/>
  <c r="C16" i="23"/>
  <c r="B16" i="23"/>
  <c r="S15" i="23"/>
  <c r="R15" i="23"/>
  <c r="Q15" i="23"/>
  <c r="P15" i="23"/>
  <c r="E15" i="23"/>
  <c r="U15" i="23" s="1"/>
  <c r="S14" i="23"/>
  <c r="R14" i="23"/>
  <c r="Q14" i="23"/>
  <c r="P14" i="23"/>
  <c r="E14" i="23"/>
  <c r="U14" i="23" s="1"/>
  <c r="S13" i="23"/>
  <c r="R13" i="23"/>
  <c r="Q13" i="23"/>
  <c r="P13" i="23"/>
  <c r="E13" i="23"/>
  <c r="U12" i="23"/>
  <c r="S12" i="23"/>
  <c r="R12" i="23"/>
  <c r="Q12" i="23"/>
  <c r="P12" i="23"/>
  <c r="E12" i="23"/>
  <c r="T12" i="23" s="1"/>
  <c r="T11" i="23"/>
  <c r="S11" i="23"/>
  <c r="R11" i="23"/>
  <c r="Q11" i="23"/>
  <c r="P11" i="23"/>
  <c r="E11" i="23"/>
  <c r="U11" i="23" s="1"/>
  <c r="S10" i="23"/>
  <c r="R10" i="23"/>
  <c r="Q10" i="23"/>
  <c r="P10" i="23"/>
  <c r="E10" i="23"/>
  <c r="S9" i="23"/>
  <c r="R9" i="23"/>
  <c r="Q9" i="23"/>
  <c r="P9" i="23"/>
  <c r="E9" i="23"/>
  <c r="U93" i="22"/>
  <c r="S93" i="22"/>
  <c r="R93" i="22"/>
  <c r="Q93" i="22"/>
  <c r="P93" i="22"/>
  <c r="E93" i="22"/>
  <c r="T93" i="22" s="1"/>
  <c r="S92" i="22"/>
  <c r="R92" i="22"/>
  <c r="Q92" i="22"/>
  <c r="P92" i="22"/>
  <c r="E92" i="22"/>
  <c r="S91" i="22"/>
  <c r="R91" i="22"/>
  <c r="Q91" i="22"/>
  <c r="P91" i="22"/>
  <c r="E91" i="22"/>
  <c r="U91" i="22" s="1"/>
  <c r="S90" i="22"/>
  <c r="R90" i="22"/>
  <c r="Q90" i="22"/>
  <c r="P90" i="22"/>
  <c r="E90" i="22"/>
  <c r="U89" i="22"/>
  <c r="S89" i="22"/>
  <c r="R89" i="22"/>
  <c r="Q89" i="22"/>
  <c r="P89" i="22"/>
  <c r="E89" i="22"/>
  <c r="T89" i="22" s="1"/>
  <c r="T88" i="22"/>
  <c r="S88" i="22"/>
  <c r="R88" i="22"/>
  <c r="Q88" i="22"/>
  <c r="P88" i="22"/>
  <c r="E88" i="22"/>
  <c r="U88" i="22" s="1"/>
  <c r="S87" i="22"/>
  <c r="R87" i="22"/>
  <c r="Q87" i="22"/>
  <c r="P87" i="22"/>
  <c r="E87" i="22"/>
  <c r="U87" i="22" s="1"/>
  <c r="S86" i="22"/>
  <c r="R86" i="22"/>
  <c r="Q86" i="22"/>
  <c r="P86" i="22"/>
  <c r="E86" i="22"/>
  <c r="W72" i="22"/>
  <c r="V72" i="22"/>
  <c r="O72" i="22"/>
  <c r="N72" i="22"/>
  <c r="M72" i="22"/>
  <c r="L72" i="22"/>
  <c r="K72" i="22"/>
  <c r="J72" i="22"/>
  <c r="I72" i="22"/>
  <c r="Q72" i="22" s="1"/>
  <c r="H72" i="22"/>
  <c r="G72" i="22"/>
  <c r="F72" i="22"/>
  <c r="C72" i="22"/>
  <c r="B72" i="22"/>
  <c r="W71" i="22"/>
  <c r="V71" i="22"/>
  <c r="O71" i="22"/>
  <c r="N71" i="22"/>
  <c r="M71" i="22"/>
  <c r="L71" i="22"/>
  <c r="K71" i="22"/>
  <c r="S71" i="22" s="1"/>
  <c r="J71" i="22"/>
  <c r="R71" i="22" s="1"/>
  <c r="I71" i="22"/>
  <c r="H71" i="22"/>
  <c r="P71" i="22" s="1"/>
  <c r="G71" i="22"/>
  <c r="F71" i="22"/>
  <c r="C71" i="22"/>
  <c r="B71" i="22"/>
  <c r="W70" i="22"/>
  <c r="V70" i="22"/>
  <c r="O70" i="22"/>
  <c r="N70" i="22"/>
  <c r="M70" i="22"/>
  <c r="L70" i="22"/>
  <c r="K70" i="22"/>
  <c r="J70" i="22"/>
  <c r="I70" i="22"/>
  <c r="H70" i="22"/>
  <c r="G70" i="22"/>
  <c r="F70" i="22"/>
  <c r="C70" i="22"/>
  <c r="B70" i="22"/>
  <c r="S69" i="22"/>
  <c r="R69" i="22"/>
  <c r="Q69" i="22"/>
  <c r="P69" i="22"/>
  <c r="T69" i="22" s="1"/>
  <c r="E69" i="22"/>
  <c r="W67" i="22"/>
  <c r="V67" i="22"/>
  <c r="O67" i="22"/>
  <c r="N67" i="22"/>
  <c r="M67" i="22"/>
  <c r="L67" i="22"/>
  <c r="K67" i="22"/>
  <c r="S67" i="22" s="1"/>
  <c r="J67" i="22"/>
  <c r="I67" i="22"/>
  <c r="H67" i="22"/>
  <c r="P67" i="22" s="1"/>
  <c r="G67" i="22"/>
  <c r="F67" i="22"/>
  <c r="C67" i="22"/>
  <c r="B67" i="22"/>
  <c r="W66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C66" i="22"/>
  <c r="E66" i="22" s="1"/>
  <c r="B66" i="22"/>
  <c r="S65" i="22"/>
  <c r="R65" i="22"/>
  <c r="Q65" i="22"/>
  <c r="P65" i="22"/>
  <c r="E65" i="22"/>
  <c r="U65" i="22" s="1"/>
  <c r="T64" i="22"/>
  <c r="S64" i="22"/>
  <c r="R64" i="22"/>
  <c r="Q64" i="22"/>
  <c r="P64" i="22"/>
  <c r="E64" i="22"/>
  <c r="U64" i="22" s="1"/>
  <c r="S63" i="22"/>
  <c r="R63" i="22"/>
  <c r="Q63" i="22"/>
  <c r="P63" i="22"/>
  <c r="E63" i="22"/>
  <c r="T63" i="22" s="1"/>
  <c r="U62" i="22"/>
  <c r="T62" i="22"/>
  <c r="S62" i="22"/>
  <c r="R62" i="22"/>
  <c r="Q62" i="22"/>
  <c r="P62" i="22"/>
  <c r="E62" i="22"/>
  <c r="S61" i="22"/>
  <c r="R61" i="22"/>
  <c r="Q61" i="22"/>
  <c r="P61" i="22"/>
  <c r="E61" i="22"/>
  <c r="V59" i="22"/>
  <c r="O59" i="22"/>
  <c r="N59" i="22"/>
  <c r="M59" i="22"/>
  <c r="L59" i="22"/>
  <c r="K59" i="22"/>
  <c r="S59" i="22" s="1"/>
  <c r="J59" i="22"/>
  <c r="R59" i="22" s="1"/>
  <c r="I59" i="22"/>
  <c r="Q59" i="22" s="1"/>
  <c r="H59" i="22"/>
  <c r="P59" i="22" s="1"/>
  <c r="G59" i="22"/>
  <c r="F59" i="22"/>
  <c r="C59" i="22"/>
  <c r="B59" i="22"/>
  <c r="E59" i="22" s="1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T56" i="22"/>
  <c r="S56" i="22"/>
  <c r="R56" i="22"/>
  <c r="Q56" i="22"/>
  <c r="P56" i="22"/>
  <c r="E56" i="22"/>
  <c r="U56" i="22" s="1"/>
  <c r="U55" i="22"/>
  <c r="S55" i="22"/>
  <c r="R55" i="22"/>
  <c r="Q55" i="22"/>
  <c r="P55" i="22"/>
  <c r="E55" i="22"/>
  <c r="T55" i="22" s="1"/>
  <c r="W53" i="22"/>
  <c r="V53" i="22"/>
  <c r="O53" i="22"/>
  <c r="N53" i="22"/>
  <c r="M53" i="22"/>
  <c r="L53" i="22"/>
  <c r="K53" i="22"/>
  <c r="J53" i="22"/>
  <c r="R53" i="22" s="1"/>
  <c r="I53" i="22"/>
  <c r="H53" i="22"/>
  <c r="G53" i="22"/>
  <c r="F53" i="22"/>
  <c r="C53" i="22"/>
  <c r="E53" i="22" s="1"/>
  <c r="B53" i="22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U50" i="22"/>
  <c r="S50" i="22"/>
  <c r="R50" i="22"/>
  <c r="Q50" i="22"/>
  <c r="P50" i="22"/>
  <c r="E50" i="22"/>
  <c r="T50" i="22" s="1"/>
  <c r="T49" i="22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U46" i="22"/>
  <c r="S46" i="22"/>
  <c r="R46" i="22"/>
  <c r="Q46" i="22"/>
  <c r="P46" i="22"/>
  <c r="E46" i="22"/>
  <c r="T46" i="22" s="1"/>
  <c r="T45" i="22"/>
  <c r="S45" i="22"/>
  <c r="R45" i="22"/>
  <c r="Q45" i="22"/>
  <c r="P45" i="22"/>
  <c r="E45" i="22"/>
  <c r="U45" i="22" s="1"/>
  <c r="S44" i="22"/>
  <c r="R44" i="22"/>
  <c r="Q44" i="22"/>
  <c r="P44" i="22"/>
  <c r="E44" i="22"/>
  <c r="S43" i="22"/>
  <c r="R43" i="22"/>
  <c r="Q43" i="22"/>
  <c r="P43" i="22"/>
  <c r="E43" i="22"/>
  <c r="U42" i="22"/>
  <c r="S42" i="22"/>
  <c r="R42" i="22"/>
  <c r="Q42" i="22"/>
  <c r="P42" i="22"/>
  <c r="E42" i="22"/>
  <c r="T42" i="22" s="1"/>
  <c r="W40" i="22"/>
  <c r="V40" i="22"/>
  <c r="O40" i="22"/>
  <c r="N40" i="22"/>
  <c r="M40" i="22"/>
  <c r="L40" i="22"/>
  <c r="K40" i="22"/>
  <c r="J40" i="22"/>
  <c r="I40" i="22"/>
  <c r="H40" i="22"/>
  <c r="P40" i="22" s="1"/>
  <c r="G40" i="22"/>
  <c r="F40" i="22"/>
  <c r="C40" i="22"/>
  <c r="B40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U37" i="22"/>
  <c r="S37" i="22"/>
  <c r="R37" i="22"/>
  <c r="Q37" i="22"/>
  <c r="P37" i="22"/>
  <c r="E37" i="22"/>
  <c r="T37" i="22" s="1"/>
  <c r="S36" i="22"/>
  <c r="R36" i="22"/>
  <c r="Q36" i="22"/>
  <c r="P36" i="22"/>
  <c r="E36" i="22"/>
  <c r="S35" i="22"/>
  <c r="R35" i="22"/>
  <c r="Q35" i="22"/>
  <c r="P35" i="22"/>
  <c r="E35" i="22"/>
  <c r="W33" i="22"/>
  <c r="V33" i="22"/>
  <c r="O33" i="22"/>
  <c r="N33" i="22"/>
  <c r="M33" i="22"/>
  <c r="L33" i="22"/>
  <c r="K33" i="22"/>
  <c r="S33" i="22" s="1"/>
  <c r="J33" i="22"/>
  <c r="R33" i="22" s="1"/>
  <c r="I33" i="22"/>
  <c r="H33" i="22"/>
  <c r="P33" i="22" s="1"/>
  <c r="G33" i="22"/>
  <c r="F33" i="22"/>
  <c r="C33" i="22"/>
  <c r="B33" i="22"/>
  <c r="E33" i="22" s="1"/>
  <c r="S32" i="22"/>
  <c r="R32" i="22"/>
  <c r="Q32" i="22"/>
  <c r="P32" i="22"/>
  <c r="E32" i="22"/>
  <c r="U32" i="22" s="1"/>
  <c r="W30" i="22"/>
  <c r="V30" i="22"/>
  <c r="O30" i="22"/>
  <c r="N30" i="22"/>
  <c r="M30" i="22"/>
  <c r="L30" i="22"/>
  <c r="K30" i="22"/>
  <c r="S30" i="22" s="1"/>
  <c r="J30" i="22"/>
  <c r="R30" i="22" s="1"/>
  <c r="I30" i="22"/>
  <c r="H30" i="22"/>
  <c r="G30" i="22"/>
  <c r="F30" i="22"/>
  <c r="C30" i="22"/>
  <c r="E30" i="22" s="1"/>
  <c r="B30" i="22"/>
  <c r="U29" i="22"/>
  <c r="S29" i="22"/>
  <c r="R29" i="22"/>
  <c r="Q29" i="22"/>
  <c r="P29" i="22"/>
  <c r="E29" i="22"/>
  <c r="T29" i="22" s="1"/>
  <c r="T28" i="22"/>
  <c r="S28" i="22"/>
  <c r="R28" i="22"/>
  <c r="Q28" i="22"/>
  <c r="P28" i="22"/>
  <c r="E28" i="22"/>
  <c r="U28" i="22" s="1"/>
  <c r="S27" i="22"/>
  <c r="R27" i="22"/>
  <c r="Q27" i="22"/>
  <c r="P27" i="22"/>
  <c r="E27" i="22"/>
  <c r="U27" i="22" s="1"/>
  <c r="U26" i="22"/>
  <c r="T26" i="22"/>
  <c r="S26" i="22"/>
  <c r="R26" i="22"/>
  <c r="Q26" i="22"/>
  <c r="P26" i="22"/>
  <c r="E26" i="22"/>
  <c r="W24" i="22"/>
  <c r="V24" i="22"/>
  <c r="O24" i="22"/>
  <c r="N24" i="22"/>
  <c r="M24" i="22"/>
  <c r="L24" i="22"/>
  <c r="K24" i="22"/>
  <c r="S24" i="22" s="1"/>
  <c r="J24" i="22"/>
  <c r="R24" i="22" s="1"/>
  <c r="I24" i="22"/>
  <c r="Q24" i="22" s="1"/>
  <c r="H24" i="22"/>
  <c r="P24" i="22" s="1"/>
  <c r="G24" i="22"/>
  <c r="F24" i="22"/>
  <c r="C24" i="22"/>
  <c r="B24" i="22"/>
  <c r="E24" i="22" s="1"/>
  <c r="S23" i="22"/>
  <c r="R23" i="22"/>
  <c r="Q23" i="22"/>
  <c r="P23" i="22"/>
  <c r="E23" i="22"/>
  <c r="U23" i="22" s="1"/>
  <c r="S22" i="22"/>
  <c r="R22" i="22"/>
  <c r="Q22" i="22"/>
  <c r="P22" i="22"/>
  <c r="E22" i="22"/>
  <c r="U22" i="22" s="1"/>
  <c r="S21" i="22"/>
  <c r="R21" i="22"/>
  <c r="Q21" i="22"/>
  <c r="P21" i="22"/>
  <c r="E21" i="22"/>
  <c r="U20" i="22"/>
  <c r="T20" i="22"/>
  <c r="S20" i="22"/>
  <c r="R20" i="22"/>
  <c r="Q20" i="22"/>
  <c r="P20" i="22"/>
  <c r="E20" i="22"/>
  <c r="S19" i="22"/>
  <c r="R19" i="22"/>
  <c r="Q19" i="22"/>
  <c r="P19" i="22"/>
  <c r="E19" i="22"/>
  <c r="S18" i="22"/>
  <c r="R18" i="22"/>
  <c r="Q18" i="22"/>
  <c r="P18" i="22"/>
  <c r="E18" i="22"/>
  <c r="U18" i="22" s="1"/>
  <c r="W16" i="22"/>
  <c r="V16" i="22"/>
  <c r="O16" i="22"/>
  <c r="N16" i="22"/>
  <c r="M16" i="22"/>
  <c r="L16" i="22"/>
  <c r="K16" i="22"/>
  <c r="S16" i="22" s="1"/>
  <c r="J16" i="22"/>
  <c r="I16" i="22"/>
  <c r="H16" i="22"/>
  <c r="G16" i="22"/>
  <c r="F16" i="22"/>
  <c r="C16" i="22"/>
  <c r="B16" i="22"/>
  <c r="E16" i="22" s="1"/>
  <c r="S15" i="22"/>
  <c r="R15" i="22"/>
  <c r="Q15" i="22"/>
  <c r="P15" i="22"/>
  <c r="E15" i="22"/>
  <c r="T14" i="22"/>
  <c r="S14" i="22"/>
  <c r="R14" i="22"/>
  <c r="Q14" i="22"/>
  <c r="P14" i="22"/>
  <c r="E14" i="22"/>
  <c r="U14" i="22" s="1"/>
  <c r="S13" i="22"/>
  <c r="R13" i="22"/>
  <c r="Q13" i="22"/>
  <c r="P13" i="22"/>
  <c r="E13" i="22"/>
  <c r="U13" i="22" s="1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S10" i="22"/>
  <c r="R10" i="22"/>
  <c r="Q10" i="22"/>
  <c r="P10" i="22"/>
  <c r="T10" i="22" s="1"/>
  <c r="E10" i="22"/>
  <c r="U10" i="22" s="1"/>
  <c r="S9" i="22"/>
  <c r="R9" i="22"/>
  <c r="Q9" i="22"/>
  <c r="P9" i="22"/>
  <c r="E9" i="22"/>
  <c r="U9" i="22" s="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U89" i="21"/>
  <c r="T89" i="21"/>
  <c r="S89" i="21"/>
  <c r="R89" i="21"/>
  <c r="Q89" i="21"/>
  <c r="P89" i="21"/>
  <c r="E89" i="21"/>
  <c r="T88" i="21"/>
  <c r="S88" i="21"/>
  <c r="R88" i="21"/>
  <c r="Q88" i="21"/>
  <c r="P88" i="21"/>
  <c r="E88" i="21"/>
  <c r="U88" i="21" s="1"/>
  <c r="S87" i="21"/>
  <c r="R87" i="21"/>
  <c r="Q87" i="21"/>
  <c r="P87" i="21"/>
  <c r="E87" i="2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R72" i="21" s="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J71" i="21"/>
  <c r="I71" i="21"/>
  <c r="H71" i="21"/>
  <c r="P71" i="21" s="1"/>
  <c r="G71" i="21"/>
  <c r="F71" i="21"/>
  <c r="E71" i="21"/>
  <c r="C71" i="21"/>
  <c r="B71" i="21"/>
  <c r="W70" i="21"/>
  <c r="V70" i="21"/>
  <c r="O70" i="21"/>
  <c r="N70" i="21"/>
  <c r="M70" i="21"/>
  <c r="L70" i="21"/>
  <c r="K70" i="21"/>
  <c r="S70" i="21" s="1"/>
  <c r="J70" i="21"/>
  <c r="I70" i="21"/>
  <c r="H70" i="21"/>
  <c r="G70" i="21"/>
  <c r="F70" i="21"/>
  <c r="C70" i="21"/>
  <c r="B70" i="21"/>
  <c r="E70" i="21" s="1"/>
  <c r="S69" i="21"/>
  <c r="R69" i="21"/>
  <c r="Q69" i="21"/>
  <c r="P69" i="21"/>
  <c r="E69" i="21"/>
  <c r="U69" i="21" s="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W66" i="21"/>
  <c r="V66" i="21"/>
  <c r="O66" i="21"/>
  <c r="N66" i="21"/>
  <c r="M66" i="21"/>
  <c r="L66" i="21"/>
  <c r="K66" i="21"/>
  <c r="S66" i="21" s="1"/>
  <c r="J66" i="21"/>
  <c r="R66" i="21" s="1"/>
  <c r="I66" i="21"/>
  <c r="H66" i="21"/>
  <c r="P66" i="21" s="1"/>
  <c r="G66" i="21"/>
  <c r="F66" i="21"/>
  <c r="E66" i="21"/>
  <c r="C66" i="21"/>
  <c r="B66" i="21"/>
  <c r="S65" i="21"/>
  <c r="R65" i="21"/>
  <c r="Q65" i="21"/>
  <c r="P65" i="21"/>
  <c r="E65" i="21"/>
  <c r="S64" i="21"/>
  <c r="R64" i="21"/>
  <c r="Q64" i="21"/>
  <c r="P64" i="21"/>
  <c r="E64" i="21"/>
  <c r="U64" i="21" s="1"/>
  <c r="U63" i="21"/>
  <c r="T63" i="21"/>
  <c r="S63" i="21"/>
  <c r="R63" i="21"/>
  <c r="Q63" i="21"/>
  <c r="P63" i="21"/>
  <c r="E63" i="21"/>
  <c r="U62" i="21"/>
  <c r="S62" i="21"/>
  <c r="R62" i="21"/>
  <c r="Q62" i="21"/>
  <c r="P62" i="21"/>
  <c r="E62" i="21"/>
  <c r="T62" i="21" s="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Q56" i="21"/>
  <c r="P56" i="21"/>
  <c r="E56" i="21"/>
  <c r="U56" i="21" s="1"/>
  <c r="S55" i="21"/>
  <c r="R55" i="21"/>
  <c r="Q55" i="21"/>
  <c r="P55" i="21"/>
  <c r="E55" i="21"/>
  <c r="W53" i="21"/>
  <c r="V53" i="21"/>
  <c r="O53" i="21"/>
  <c r="N53" i="21"/>
  <c r="M53" i="21"/>
  <c r="L53" i="21"/>
  <c r="K53" i="21"/>
  <c r="J53" i="21"/>
  <c r="R53" i="21" s="1"/>
  <c r="I53" i="21"/>
  <c r="H53" i="21"/>
  <c r="G53" i="21"/>
  <c r="F53" i="21"/>
  <c r="E53" i="21"/>
  <c r="C53" i="21"/>
  <c r="B53" i="21"/>
  <c r="T52" i="21"/>
  <c r="S52" i="21"/>
  <c r="R52" i="21"/>
  <c r="Q52" i="21"/>
  <c r="P52" i="21"/>
  <c r="E52" i="21"/>
  <c r="U52" i="21" s="1"/>
  <c r="S51" i="21"/>
  <c r="R51" i="21"/>
  <c r="Q51" i="21"/>
  <c r="P51" i="21"/>
  <c r="E51" i="21"/>
  <c r="U50" i="21"/>
  <c r="T50" i="21"/>
  <c r="S50" i="21"/>
  <c r="R50" i="21"/>
  <c r="Q50" i="21"/>
  <c r="P50" i="21"/>
  <c r="E50" i="2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U46" i="21"/>
  <c r="T46" i="21"/>
  <c r="S46" i="21"/>
  <c r="R46" i="21"/>
  <c r="Q46" i="21"/>
  <c r="P46" i="21"/>
  <c r="E46" i="21"/>
  <c r="U45" i="21"/>
  <c r="T45" i="21"/>
  <c r="S45" i="21"/>
  <c r="R45" i="21"/>
  <c r="Q45" i="21"/>
  <c r="P45" i="21"/>
  <c r="E45" i="21"/>
  <c r="S44" i="21"/>
  <c r="R44" i="21"/>
  <c r="Q44" i="21"/>
  <c r="P44" i="21"/>
  <c r="T44" i="21" s="1"/>
  <c r="E44" i="21"/>
  <c r="S43" i="21"/>
  <c r="R43" i="21"/>
  <c r="Q43" i="21"/>
  <c r="P43" i="21"/>
  <c r="E43" i="21"/>
  <c r="U43" i="21" s="1"/>
  <c r="U42" i="21"/>
  <c r="T42" i="21"/>
  <c r="S42" i="21"/>
  <c r="R42" i="21"/>
  <c r="Q42" i="21"/>
  <c r="P42" i="21"/>
  <c r="E42" i="21"/>
  <c r="W40" i="21"/>
  <c r="V40" i="21"/>
  <c r="O40" i="21"/>
  <c r="N40" i="21"/>
  <c r="M40" i="21"/>
  <c r="L40" i="21"/>
  <c r="K40" i="21"/>
  <c r="S40" i="21" s="1"/>
  <c r="J40" i="21"/>
  <c r="I40" i="21"/>
  <c r="Q40" i="21" s="1"/>
  <c r="H40" i="21"/>
  <c r="G40" i="21"/>
  <c r="F40" i="21"/>
  <c r="C40" i="21"/>
  <c r="B40" i="21"/>
  <c r="E40" i="21" s="1"/>
  <c r="T39" i="21"/>
  <c r="S39" i="21"/>
  <c r="R39" i="21"/>
  <c r="Q39" i="21"/>
  <c r="P39" i="21"/>
  <c r="E39" i="21"/>
  <c r="U39" i="21" s="1"/>
  <c r="S38" i="21"/>
  <c r="R38" i="21"/>
  <c r="Q38" i="21"/>
  <c r="P38" i="21"/>
  <c r="E38" i="21"/>
  <c r="U38" i="21" s="1"/>
  <c r="S37" i="21"/>
  <c r="R37" i="21"/>
  <c r="Q37" i="21"/>
  <c r="P37" i="21"/>
  <c r="E37" i="21"/>
  <c r="S36" i="21"/>
  <c r="R36" i="21"/>
  <c r="Q36" i="21"/>
  <c r="P36" i="21"/>
  <c r="E36" i="21"/>
  <c r="S35" i="21"/>
  <c r="R35" i="21"/>
  <c r="Q35" i="21"/>
  <c r="P35" i="21"/>
  <c r="T35" i="21" s="1"/>
  <c r="E35" i="21"/>
  <c r="W33" i="21"/>
  <c r="V33" i="21"/>
  <c r="O33" i="21"/>
  <c r="N33" i="21"/>
  <c r="M33" i="21"/>
  <c r="L33" i="21"/>
  <c r="K33" i="21"/>
  <c r="S33" i="21" s="1"/>
  <c r="J33" i="21"/>
  <c r="I33" i="21"/>
  <c r="H33" i="21"/>
  <c r="G33" i="21"/>
  <c r="F33" i="21"/>
  <c r="C33" i="21"/>
  <c r="B33" i="21"/>
  <c r="E33" i="21" s="1"/>
  <c r="S32" i="21"/>
  <c r="R32" i="21"/>
  <c r="Q32" i="21"/>
  <c r="P32" i="21"/>
  <c r="E32" i="21"/>
  <c r="W30" i="21"/>
  <c r="V30" i="21"/>
  <c r="O30" i="21"/>
  <c r="N30" i="21"/>
  <c r="M30" i="21"/>
  <c r="L30" i="21"/>
  <c r="K30" i="21"/>
  <c r="S30" i="21" s="1"/>
  <c r="J30" i="21"/>
  <c r="R30" i="21" s="1"/>
  <c r="I30" i="21"/>
  <c r="H30" i="21"/>
  <c r="G30" i="21"/>
  <c r="F30" i="21"/>
  <c r="E30" i="21"/>
  <c r="C30" i="21"/>
  <c r="B30" i="21"/>
  <c r="T29" i="21"/>
  <c r="S29" i="21"/>
  <c r="R29" i="21"/>
  <c r="Q29" i="21"/>
  <c r="P29" i="21"/>
  <c r="E29" i="21"/>
  <c r="U29" i="21" s="1"/>
  <c r="S28" i="21"/>
  <c r="R28" i="21"/>
  <c r="Q28" i="21"/>
  <c r="P28" i="21"/>
  <c r="E28" i="21"/>
  <c r="U28" i="21" s="1"/>
  <c r="U27" i="21"/>
  <c r="T27" i="21"/>
  <c r="S27" i="21"/>
  <c r="R27" i="21"/>
  <c r="Q27" i="21"/>
  <c r="P27" i="21"/>
  <c r="E27" i="21"/>
  <c r="T26" i="21"/>
  <c r="S26" i="21"/>
  <c r="R26" i="21"/>
  <c r="Q26" i="21"/>
  <c r="P26" i="21"/>
  <c r="E26" i="21"/>
  <c r="U26" i="21" s="1"/>
  <c r="W24" i="21"/>
  <c r="V24" i="21"/>
  <c r="O24" i="21"/>
  <c r="N24" i="21"/>
  <c r="M24" i="21"/>
  <c r="L24" i="21"/>
  <c r="K24" i="21"/>
  <c r="S24" i="21" s="1"/>
  <c r="J24" i="21"/>
  <c r="R24" i="21" s="1"/>
  <c r="I24" i="21"/>
  <c r="H24" i="21"/>
  <c r="G24" i="21"/>
  <c r="F24" i="21"/>
  <c r="C24" i="21"/>
  <c r="B24" i="21"/>
  <c r="S23" i="21"/>
  <c r="R23" i="21"/>
  <c r="Q23" i="21"/>
  <c r="P23" i="21"/>
  <c r="E23" i="21"/>
  <c r="U23" i="21" s="1"/>
  <c r="U22" i="21"/>
  <c r="T22" i="21"/>
  <c r="S22" i="21"/>
  <c r="R22" i="21"/>
  <c r="Q22" i="21"/>
  <c r="P22" i="21"/>
  <c r="E22" i="21"/>
  <c r="U21" i="21"/>
  <c r="T21" i="21"/>
  <c r="S21" i="21"/>
  <c r="R21" i="21"/>
  <c r="Q21" i="21"/>
  <c r="P21" i="21"/>
  <c r="E21" i="2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S18" i="21"/>
  <c r="R18" i="21"/>
  <c r="Q18" i="21"/>
  <c r="P18" i="21"/>
  <c r="E18" i="21"/>
  <c r="W16" i="21"/>
  <c r="V16" i="21"/>
  <c r="O16" i="21"/>
  <c r="N16" i="21"/>
  <c r="M16" i="21"/>
  <c r="L16" i="21"/>
  <c r="K16" i="21"/>
  <c r="J16" i="21"/>
  <c r="R16" i="21" s="1"/>
  <c r="I16" i="21"/>
  <c r="H16" i="21"/>
  <c r="G16" i="21"/>
  <c r="F16" i="21"/>
  <c r="E16" i="21"/>
  <c r="C16" i="21"/>
  <c r="B16" i="21"/>
  <c r="S15" i="21"/>
  <c r="R15" i="21"/>
  <c r="Q15" i="21"/>
  <c r="P15" i="21"/>
  <c r="E15" i="21"/>
  <c r="S14" i="21"/>
  <c r="R14" i="21"/>
  <c r="Q14" i="21"/>
  <c r="P14" i="21"/>
  <c r="E14" i="21"/>
  <c r="U14" i="21" s="1"/>
  <c r="S13" i="21"/>
  <c r="R13" i="21"/>
  <c r="Q13" i="21"/>
  <c r="P13" i="21"/>
  <c r="E13" i="21"/>
  <c r="S12" i="21"/>
  <c r="R12" i="21"/>
  <c r="Q12" i="21"/>
  <c r="P12" i="21"/>
  <c r="E12" i="21"/>
  <c r="T11" i="21"/>
  <c r="S11" i="21"/>
  <c r="R11" i="21"/>
  <c r="Q11" i="21"/>
  <c r="P11" i="21"/>
  <c r="E11" i="21"/>
  <c r="U11" i="21" s="1"/>
  <c r="S10" i="21"/>
  <c r="R10" i="21"/>
  <c r="Q10" i="21"/>
  <c r="P10" i="21"/>
  <c r="E10" i="21"/>
  <c r="T9" i="21"/>
  <c r="S9" i="21"/>
  <c r="R9" i="21"/>
  <c r="Q9" i="21"/>
  <c r="P9" i="21"/>
  <c r="E9" i="21"/>
  <c r="U9" i="21" s="1"/>
  <c r="S93" i="20"/>
  <c r="R93" i="20"/>
  <c r="Q93" i="20"/>
  <c r="P93" i="20"/>
  <c r="E93" i="20"/>
  <c r="T92" i="20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U90" i="20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S87" i="20"/>
  <c r="R87" i="20"/>
  <c r="Q87" i="20"/>
  <c r="P87" i="20"/>
  <c r="E87" i="20"/>
  <c r="U87" i="20" s="1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S72" i="20" s="1"/>
  <c r="J72" i="20"/>
  <c r="I72" i="20"/>
  <c r="H72" i="20"/>
  <c r="G72" i="20"/>
  <c r="F72" i="20"/>
  <c r="C72" i="20"/>
  <c r="B72" i="20"/>
  <c r="W71" i="20"/>
  <c r="V71" i="20"/>
  <c r="O71" i="20"/>
  <c r="N71" i="20"/>
  <c r="M71" i="20"/>
  <c r="L71" i="20"/>
  <c r="K71" i="20"/>
  <c r="S71" i="20" s="1"/>
  <c r="J71" i="20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S70" i="20" s="1"/>
  <c r="J70" i="20"/>
  <c r="R70" i="20" s="1"/>
  <c r="I70" i="20"/>
  <c r="Q70" i="20" s="1"/>
  <c r="H70" i="20"/>
  <c r="G70" i="20"/>
  <c r="F70" i="20"/>
  <c r="C70" i="20"/>
  <c r="B70" i="20"/>
  <c r="S69" i="20"/>
  <c r="R69" i="20"/>
  <c r="Q69" i="20"/>
  <c r="U69" i="20" s="1"/>
  <c r="P69" i="20"/>
  <c r="T69" i="20" s="1"/>
  <c r="E69" i="20"/>
  <c r="W67" i="20"/>
  <c r="V67" i="20"/>
  <c r="O67" i="20"/>
  <c r="N67" i="20"/>
  <c r="M67" i="20"/>
  <c r="L67" i="20"/>
  <c r="K67" i="20"/>
  <c r="S67" i="20" s="1"/>
  <c r="J67" i="20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S66" i="20" s="1"/>
  <c r="J66" i="20"/>
  <c r="R66" i="20" s="1"/>
  <c r="I66" i="20"/>
  <c r="H66" i="20"/>
  <c r="G66" i="20"/>
  <c r="F66" i="20"/>
  <c r="C66" i="20"/>
  <c r="B66" i="20"/>
  <c r="S65" i="20"/>
  <c r="R65" i="20"/>
  <c r="Q65" i="20"/>
  <c r="P65" i="20"/>
  <c r="E65" i="20"/>
  <c r="T64" i="20"/>
  <c r="S64" i="20"/>
  <c r="R64" i="20"/>
  <c r="Q64" i="20"/>
  <c r="P64" i="20"/>
  <c r="E64" i="20"/>
  <c r="U64" i="20" s="1"/>
  <c r="U63" i="20"/>
  <c r="T63" i="20"/>
  <c r="S63" i="20"/>
  <c r="R63" i="20"/>
  <c r="Q63" i="20"/>
  <c r="P63" i="20"/>
  <c r="E63" i="20"/>
  <c r="S62" i="20"/>
  <c r="R62" i="20"/>
  <c r="Q62" i="20"/>
  <c r="P62" i="20"/>
  <c r="E62" i="20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T56" i="20"/>
  <c r="S56" i="20"/>
  <c r="R56" i="20"/>
  <c r="Q56" i="20"/>
  <c r="P56" i="20"/>
  <c r="E56" i="20"/>
  <c r="U56" i="20" s="1"/>
  <c r="U55" i="20"/>
  <c r="T55" i="20"/>
  <c r="S55" i="20"/>
  <c r="R55" i="20"/>
  <c r="Q55" i="20"/>
  <c r="P55" i="20"/>
  <c r="E55" i="20"/>
  <c r="W53" i="20"/>
  <c r="V53" i="20"/>
  <c r="S53" i="20"/>
  <c r="O53" i="20"/>
  <c r="N53" i="20"/>
  <c r="M53" i="20"/>
  <c r="L53" i="20"/>
  <c r="K53" i="20"/>
  <c r="J53" i="20"/>
  <c r="I53" i="20"/>
  <c r="Q53" i="20" s="1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U51" i="20" s="1"/>
  <c r="P51" i="20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T48" i="20" s="1"/>
  <c r="U47" i="20"/>
  <c r="T47" i="20"/>
  <c r="S47" i="20"/>
  <c r="R47" i="20"/>
  <c r="Q47" i="20"/>
  <c r="P47" i="20"/>
  <c r="E47" i="20"/>
  <c r="S46" i="20"/>
  <c r="R46" i="20"/>
  <c r="Q46" i="20"/>
  <c r="P46" i="20"/>
  <c r="E46" i="20"/>
  <c r="S45" i="20"/>
  <c r="R45" i="20"/>
  <c r="Q45" i="20"/>
  <c r="P45" i="20"/>
  <c r="E45" i="20"/>
  <c r="U45" i="20" s="1"/>
  <c r="S44" i="20"/>
  <c r="R44" i="20"/>
  <c r="Q44" i="20"/>
  <c r="U44" i="20" s="1"/>
  <c r="P44" i="20"/>
  <c r="E44" i="20"/>
  <c r="T44" i="20" s="1"/>
  <c r="U43" i="20"/>
  <c r="T43" i="20"/>
  <c r="S43" i="20"/>
  <c r="R43" i="20"/>
  <c r="Q43" i="20"/>
  <c r="P43" i="20"/>
  <c r="E43" i="20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S40" i="20" s="1"/>
  <c r="J40" i="20"/>
  <c r="R40" i="20" s="1"/>
  <c r="I40" i="20"/>
  <c r="H40" i="20"/>
  <c r="G40" i="20"/>
  <c r="F40" i="20"/>
  <c r="C40" i="20"/>
  <c r="B40" i="20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U38" i="20" s="1"/>
  <c r="S37" i="20"/>
  <c r="R37" i="20"/>
  <c r="Q37" i="20"/>
  <c r="P37" i="20"/>
  <c r="E37" i="20"/>
  <c r="T37" i="20" s="1"/>
  <c r="S36" i="20"/>
  <c r="R36" i="20"/>
  <c r="Q36" i="20"/>
  <c r="P36" i="20"/>
  <c r="T36" i="20" s="1"/>
  <c r="E36" i="20"/>
  <c r="S35" i="20"/>
  <c r="R35" i="20"/>
  <c r="Q35" i="20"/>
  <c r="P35" i="20"/>
  <c r="E35" i="20"/>
  <c r="W33" i="20"/>
  <c r="V33" i="20"/>
  <c r="O33" i="20"/>
  <c r="N33" i="20"/>
  <c r="M33" i="20"/>
  <c r="L33" i="20"/>
  <c r="K33" i="20"/>
  <c r="S33" i="20" s="1"/>
  <c r="J33" i="20"/>
  <c r="I33" i="20"/>
  <c r="H33" i="20"/>
  <c r="G33" i="20"/>
  <c r="F33" i="20"/>
  <c r="C33" i="20"/>
  <c r="E33" i="20" s="1"/>
  <c r="B33" i="20"/>
  <c r="S32" i="20"/>
  <c r="R32" i="20"/>
  <c r="Q32" i="20"/>
  <c r="U32" i="20" s="1"/>
  <c r="P32" i="20"/>
  <c r="E32" i="20"/>
  <c r="W30" i="20"/>
  <c r="V30" i="20"/>
  <c r="O30" i="20"/>
  <c r="N30" i="20"/>
  <c r="M30" i="20"/>
  <c r="L30" i="20"/>
  <c r="K30" i="20"/>
  <c r="S30" i="20" s="1"/>
  <c r="J30" i="20"/>
  <c r="R30" i="20" s="1"/>
  <c r="I30" i="20"/>
  <c r="H30" i="20"/>
  <c r="P30" i="20" s="1"/>
  <c r="G30" i="20"/>
  <c r="F30" i="20"/>
  <c r="C30" i="20"/>
  <c r="B30" i="20"/>
  <c r="S29" i="20"/>
  <c r="R29" i="20"/>
  <c r="Q29" i="20"/>
  <c r="P29" i="20"/>
  <c r="E29" i="20"/>
  <c r="T29" i="20" s="1"/>
  <c r="S28" i="20"/>
  <c r="R28" i="20"/>
  <c r="Q28" i="20"/>
  <c r="P28" i="20"/>
  <c r="E28" i="20"/>
  <c r="S27" i="20"/>
  <c r="R27" i="20"/>
  <c r="Q27" i="20"/>
  <c r="P27" i="20"/>
  <c r="E27" i="20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B24" i="20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S21" i="20"/>
  <c r="R21" i="20"/>
  <c r="Q21" i="20"/>
  <c r="P21" i="20"/>
  <c r="E21" i="20"/>
  <c r="T21" i="20" s="1"/>
  <c r="S20" i="20"/>
  <c r="R20" i="20"/>
  <c r="Q20" i="20"/>
  <c r="P20" i="20"/>
  <c r="E20" i="20"/>
  <c r="U20" i="20" s="1"/>
  <c r="S19" i="20"/>
  <c r="R19" i="20"/>
  <c r="Q19" i="20"/>
  <c r="P19" i="20"/>
  <c r="E19" i="20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S16" i="20" s="1"/>
  <c r="J16" i="20"/>
  <c r="I16" i="20"/>
  <c r="Q16" i="20" s="1"/>
  <c r="H16" i="20"/>
  <c r="P16" i="20" s="1"/>
  <c r="G16" i="20"/>
  <c r="F16" i="20"/>
  <c r="C16" i="20"/>
  <c r="B16" i="20"/>
  <c r="E16" i="20" s="1"/>
  <c r="S15" i="20"/>
  <c r="R15" i="20"/>
  <c r="Q15" i="20"/>
  <c r="P15" i="20"/>
  <c r="E15" i="20"/>
  <c r="U15" i="20" s="1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T12" i="20" s="1"/>
  <c r="U11" i="20"/>
  <c r="S11" i="20"/>
  <c r="R11" i="20"/>
  <c r="Q11" i="20"/>
  <c r="P11" i="20"/>
  <c r="E11" i="20"/>
  <c r="T11" i="20" s="1"/>
  <c r="S10" i="20"/>
  <c r="R10" i="20"/>
  <c r="Q10" i="20"/>
  <c r="U10" i="20" s="1"/>
  <c r="P10" i="20"/>
  <c r="E10" i="20"/>
  <c r="S9" i="20"/>
  <c r="R9" i="20"/>
  <c r="Q9" i="20"/>
  <c r="P9" i="20"/>
  <c r="E9" i="20"/>
  <c r="T9" i="20" s="1"/>
  <c r="S93" i="19"/>
  <c r="R93" i="19"/>
  <c r="Q93" i="19"/>
  <c r="P93" i="19"/>
  <c r="E93" i="19"/>
  <c r="T93" i="19" s="1"/>
  <c r="S92" i="19"/>
  <c r="R92" i="19"/>
  <c r="Q92" i="19"/>
  <c r="P92" i="19"/>
  <c r="E92" i="19"/>
  <c r="U91" i="19"/>
  <c r="S91" i="19"/>
  <c r="R91" i="19"/>
  <c r="Q91" i="19"/>
  <c r="P91" i="19"/>
  <c r="E91" i="19"/>
  <c r="T91" i="19" s="1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T89" i="19" s="1"/>
  <c r="S88" i="19"/>
  <c r="R88" i="19"/>
  <c r="Q88" i="19"/>
  <c r="P88" i="19"/>
  <c r="E88" i="19"/>
  <c r="U87" i="19"/>
  <c r="S87" i="19"/>
  <c r="R87" i="19"/>
  <c r="Q87" i="19"/>
  <c r="P87" i="19"/>
  <c r="E87" i="19"/>
  <c r="T87" i="19" s="1"/>
  <c r="T86" i="19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S72" i="19" s="1"/>
  <c r="J72" i="19"/>
  <c r="R72" i="19" s="1"/>
  <c r="I72" i="19"/>
  <c r="H72" i="19"/>
  <c r="G72" i="19"/>
  <c r="F72" i="19"/>
  <c r="C72" i="19"/>
  <c r="B72" i="19"/>
  <c r="W71" i="19"/>
  <c r="V71" i="19"/>
  <c r="O71" i="19"/>
  <c r="N71" i="19"/>
  <c r="M71" i="19"/>
  <c r="L71" i="19"/>
  <c r="K71" i="19"/>
  <c r="S71" i="19" s="1"/>
  <c r="J71" i="19"/>
  <c r="I71" i="19"/>
  <c r="H71" i="19"/>
  <c r="G71" i="19"/>
  <c r="F71" i="19"/>
  <c r="C71" i="19"/>
  <c r="E71" i="19" s="1"/>
  <c r="B71" i="19"/>
  <c r="W70" i="19"/>
  <c r="V70" i="19"/>
  <c r="O70" i="19"/>
  <c r="N70" i="19"/>
  <c r="M70" i="19"/>
  <c r="L70" i="19"/>
  <c r="K70" i="19"/>
  <c r="S70" i="19" s="1"/>
  <c r="J70" i="19"/>
  <c r="I70" i="19"/>
  <c r="H70" i="19"/>
  <c r="G70" i="19"/>
  <c r="F70" i="19"/>
  <c r="C70" i="19"/>
  <c r="B70" i="19"/>
  <c r="S69" i="19"/>
  <c r="R69" i="19"/>
  <c r="Q69" i="19"/>
  <c r="P69" i="19"/>
  <c r="T69" i="19" s="1"/>
  <c r="E69" i="19"/>
  <c r="U69" i="19" s="1"/>
  <c r="W67" i="19"/>
  <c r="V67" i="19"/>
  <c r="O67" i="19"/>
  <c r="N67" i="19"/>
  <c r="M67" i="19"/>
  <c r="L67" i="19"/>
  <c r="K67" i="19"/>
  <c r="S67" i="19" s="1"/>
  <c r="J67" i="19"/>
  <c r="R67" i="19" s="1"/>
  <c r="I67" i="19"/>
  <c r="H67" i="19"/>
  <c r="G67" i="19"/>
  <c r="F67" i="19"/>
  <c r="C67" i="19"/>
  <c r="B67" i="19"/>
  <c r="W66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E66" i="19"/>
  <c r="C66" i="19"/>
  <c r="B66" i="19"/>
  <c r="T65" i="19"/>
  <c r="S65" i="19"/>
  <c r="R65" i="19"/>
  <c r="Q65" i="19"/>
  <c r="P65" i="19"/>
  <c r="E65" i="19"/>
  <c r="U65" i="19" s="1"/>
  <c r="S64" i="19"/>
  <c r="R64" i="19"/>
  <c r="Q64" i="19"/>
  <c r="P64" i="19"/>
  <c r="E64" i="19"/>
  <c r="S63" i="19"/>
  <c r="R63" i="19"/>
  <c r="Q63" i="19"/>
  <c r="P63" i="19"/>
  <c r="E63" i="19"/>
  <c r="T63" i="19" s="1"/>
  <c r="S62" i="19"/>
  <c r="R62" i="19"/>
  <c r="Q62" i="19"/>
  <c r="P62" i="19"/>
  <c r="E62" i="19"/>
  <c r="T62" i="19" s="1"/>
  <c r="T61" i="19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S58" i="19"/>
  <c r="R58" i="19"/>
  <c r="Q58" i="19"/>
  <c r="P58" i="19"/>
  <c r="E58" i="19"/>
  <c r="T58" i="19" s="1"/>
  <c r="U57" i="19"/>
  <c r="S57" i="19"/>
  <c r="R57" i="19"/>
  <c r="Q57" i="19"/>
  <c r="P57" i="19"/>
  <c r="E57" i="19"/>
  <c r="T57" i="19" s="1"/>
  <c r="S56" i="19"/>
  <c r="R56" i="19"/>
  <c r="Q56" i="19"/>
  <c r="P56" i="19"/>
  <c r="E56" i="19"/>
  <c r="S55" i="19"/>
  <c r="R55" i="19"/>
  <c r="Q55" i="19"/>
  <c r="P55" i="19"/>
  <c r="E55" i="19"/>
  <c r="T55" i="19" s="1"/>
  <c r="W53" i="19"/>
  <c r="V53" i="19"/>
  <c r="O53" i="19"/>
  <c r="N53" i="19"/>
  <c r="M53" i="19"/>
  <c r="L53" i="19"/>
  <c r="K53" i="19"/>
  <c r="S53" i="19" s="1"/>
  <c r="J53" i="19"/>
  <c r="R53" i="19" s="1"/>
  <c r="I53" i="19"/>
  <c r="H53" i="19"/>
  <c r="G53" i="19"/>
  <c r="F53" i="19"/>
  <c r="C53" i="19"/>
  <c r="B53" i="19"/>
  <c r="U52" i="19"/>
  <c r="S52" i="19"/>
  <c r="R52" i="19"/>
  <c r="Q52" i="19"/>
  <c r="P52" i="19"/>
  <c r="E52" i="19"/>
  <c r="T52" i="19" s="1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T49" i="19" s="1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T46" i="19" s="1"/>
  <c r="U45" i="19"/>
  <c r="S45" i="19"/>
  <c r="R45" i="19"/>
  <c r="Q45" i="19"/>
  <c r="P45" i="19"/>
  <c r="E45" i="19"/>
  <c r="T45" i="19" s="1"/>
  <c r="S44" i="19"/>
  <c r="R44" i="19"/>
  <c r="Q44" i="19"/>
  <c r="U44" i="19" s="1"/>
  <c r="P44" i="19"/>
  <c r="E44" i="19"/>
  <c r="S43" i="19"/>
  <c r="R43" i="19"/>
  <c r="Q43" i="19"/>
  <c r="P43" i="19"/>
  <c r="E43" i="19"/>
  <c r="T43" i="19" s="1"/>
  <c r="S42" i="19"/>
  <c r="R42" i="19"/>
  <c r="Q42" i="19"/>
  <c r="P42" i="19"/>
  <c r="E42" i="19"/>
  <c r="T42" i="19" s="1"/>
  <c r="W40" i="19"/>
  <c r="V40" i="19"/>
  <c r="O40" i="19"/>
  <c r="N40" i="19"/>
  <c r="M40" i="19"/>
  <c r="L40" i="19"/>
  <c r="K40" i="19"/>
  <c r="S40" i="19" s="1"/>
  <c r="J40" i="19"/>
  <c r="R40" i="19" s="1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S36" i="19"/>
  <c r="R36" i="19"/>
  <c r="Q36" i="19"/>
  <c r="P36" i="19"/>
  <c r="E36" i="19"/>
  <c r="T36" i="19" s="1"/>
  <c r="S35" i="19"/>
  <c r="R35" i="19"/>
  <c r="Q35" i="19"/>
  <c r="P35" i="19"/>
  <c r="E35" i="19"/>
  <c r="W33" i="19"/>
  <c r="V33" i="19"/>
  <c r="O33" i="19"/>
  <c r="N33" i="19"/>
  <c r="M33" i="19"/>
  <c r="L33" i="19"/>
  <c r="K33" i="19"/>
  <c r="S33" i="19" s="1"/>
  <c r="J33" i="19"/>
  <c r="R33" i="19" s="1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T32" i="19" s="1"/>
  <c r="W30" i="19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E30" i="19"/>
  <c r="C30" i="19"/>
  <c r="B30" i="19"/>
  <c r="U29" i="19"/>
  <c r="T29" i="19"/>
  <c r="S29" i="19"/>
  <c r="R29" i="19"/>
  <c r="Q29" i="19"/>
  <c r="P29" i="19"/>
  <c r="E29" i="19"/>
  <c r="S28" i="19"/>
  <c r="R28" i="19"/>
  <c r="Q28" i="19"/>
  <c r="P28" i="19"/>
  <c r="E28" i="19"/>
  <c r="U28" i="19" s="1"/>
  <c r="S27" i="19"/>
  <c r="R27" i="19"/>
  <c r="Q27" i="19"/>
  <c r="P27" i="19"/>
  <c r="E27" i="19"/>
  <c r="T27" i="19" s="1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S24" i="19" s="1"/>
  <c r="J24" i="19"/>
  <c r="R24" i="19" s="1"/>
  <c r="I24" i="19"/>
  <c r="Q24" i="19" s="1"/>
  <c r="H24" i="19"/>
  <c r="P24" i="19" s="1"/>
  <c r="G24" i="19"/>
  <c r="F24" i="19"/>
  <c r="C24" i="19"/>
  <c r="B24" i="19"/>
  <c r="E24" i="19" s="1"/>
  <c r="T23" i="19"/>
  <c r="S23" i="19"/>
  <c r="R23" i="19"/>
  <c r="Q23" i="19"/>
  <c r="P23" i="19"/>
  <c r="E23" i="19"/>
  <c r="U23" i="19" s="1"/>
  <c r="S22" i="19"/>
  <c r="R22" i="19"/>
  <c r="Q22" i="19"/>
  <c r="P22" i="19"/>
  <c r="E22" i="19"/>
  <c r="T22" i="19" s="1"/>
  <c r="S21" i="19"/>
  <c r="R21" i="19"/>
  <c r="Q21" i="19"/>
  <c r="P21" i="19"/>
  <c r="E21" i="19"/>
  <c r="T21" i="19" s="1"/>
  <c r="U20" i="19"/>
  <c r="T20" i="19"/>
  <c r="S20" i="19"/>
  <c r="R20" i="19"/>
  <c r="Q20" i="19"/>
  <c r="P20" i="19"/>
  <c r="E20" i="19"/>
  <c r="T19" i="19"/>
  <c r="S19" i="19"/>
  <c r="R19" i="19"/>
  <c r="Q19" i="19"/>
  <c r="P19" i="19"/>
  <c r="E19" i="19"/>
  <c r="U19" i="19" s="1"/>
  <c r="S18" i="19"/>
  <c r="R18" i="19"/>
  <c r="Q18" i="19"/>
  <c r="P18" i="19"/>
  <c r="E18" i="19"/>
  <c r="T18" i="19" s="1"/>
  <c r="W16" i="19"/>
  <c r="V16" i="19"/>
  <c r="O16" i="19"/>
  <c r="N16" i="19"/>
  <c r="M16" i="19"/>
  <c r="L16" i="19"/>
  <c r="K16" i="19"/>
  <c r="S16" i="19" s="1"/>
  <c r="J16" i="19"/>
  <c r="R16" i="19" s="1"/>
  <c r="I16" i="19"/>
  <c r="H16" i="19"/>
  <c r="G16" i="19"/>
  <c r="F16" i="19"/>
  <c r="C16" i="19"/>
  <c r="B16" i="19"/>
  <c r="E16" i="19" s="1"/>
  <c r="U15" i="19"/>
  <c r="S15" i="19"/>
  <c r="R15" i="19"/>
  <c r="Q15" i="19"/>
  <c r="P15" i="19"/>
  <c r="E15" i="19"/>
  <c r="T15" i="19" s="1"/>
  <c r="S14" i="19"/>
  <c r="R14" i="19"/>
  <c r="Q14" i="19"/>
  <c r="P14" i="19"/>
  <c r="E14" i="19"/>
  <c r="S13" i="19"/>
  <c r="R13" i="19"/>
  <c r="Q13" i="19"/>
  <c r="P13" i="19"/>
  <c r="E13" i="19"/>
  <c r="T13" i="19" s="1"/>
  <c r="S12" i="19"/>
  <c r="R12" i="19"/>
  <c r="Q12" i="19"/>
  <c r="P12" i="19"/>
  <c r="E12" i="19"/>
  <c r="U11" i="19"/>
  <c r="S11" i="19"/>
  <c r="R11" i="19"/>
  <c r="Q11" i="19"/>
  <c r="P11" i="19"/>
  <c r="E11" i="19"/>
  <c r="T11" i="19" s="1"/>
  <c r="S10" i="19"/>
  <c r="R10" i="19"/>
  <c r="Q10" i="19"/>
  <c r="P10" i="19"/>
  <c r="T10" i="19" s="1"/>
  <c r="E10" i="19"/>
  <c r="U10" i="19" s="1"/>
  <c r="S9" i="19"/>
  <c r="R9" i="19"/>
  <c r="Q9" i="19"/>
  <c r="P9" i="19"/>
  <c r="E9" i="19"/>
  <c r="U9" i="19" s="1"/>
  <c r="S93" i="18"/>
  <c r="R93" i="18"/>
  <c r="Q93" i="18"/>
  <c r="P93" i="18"/>
  <c r="E93" i="18"/>
  <c r="T93" i="18" s="1"/>
  <c r="U92" i="18"/>
  <c r="T92" i="18"/>
  <c r="S92" i="18"/>
  <c r="R92" i="18"/>
  <c r="Q92" i="18"/>
  <c r="P92" i="18"/>
  <c r="E92" i="18"/>
  <c r="S91" i="18"/>
  <c r="R91" i="18"/>
  <c r="Q91" i="18"/>
  <c r="P91" i="18"/>
  <c r="E91" i="18"/>
  <c r="U91" i="18" s="1"/>
  <c r="S90" i="18"/>
  <c r="R90" i="18"/>
  <c r="Q90" i="18"/>
  <c r="P90" i="18"/>
  <c r="E90" i="18"/>
  <c r="T90" i="18" s="1"/>
  <c r="S89" i="18"/>
  <c r="R89" i="18"/>
  <c r="Q89" i="18"/>
  <c r="P89" i="18"/>
  <c r="E89" i="18"/>
  <c r="T89" i="18" s="1"/>
  <c r="U88" i="18"/>
  <c r="T88" i="18"/>
  <c r="S88" i="18"/>
  <c r="R88" i="18"/>
  <c r="Q88" i="18"/>
  <c r="P88" i="18"/>
  <c r="E88" i="18"/>
  <c r="S87" i="18"/>
  <c r="R87" i="18"/>
  <c r="Q87" i="18"/>
  <c r="P87" i="18"/>
  <c r="E87" i="18"/>
  <c r="U87" i="18" s="1"/>
  <c r="S86" i="18"/>
  <c r="R86" i="18"/>
  <c r="Q86" i="18"/>
  <c r="P86" i="18"/>
  <c r="E86" i="18"/>
  <c r="T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E72" i="18" s="1"/>
  <c r="W71" i="18"/>
  <c r="V71" i="18"/>
  <c r="O71" i="18"/>
  <c r="N71" i="18"/>
  <c r="M71" i="18"/>
  <c r="L71" i="18"/>
  <c r="K71" i="18"/>
  <c r="S71" i="18" s="1"/>
  <c r="J71" i="18"/>
  <c r="R71" i="18" s="1"/>
  <c r="I71" i="18"/>
  <c r="H71" i="18"/>
  <c r="G71" i="18"/>
  <c r="F71" i="18"/>
  <c r="E71" i="18"/>
  <c r="C71" i="18"/>
  <c r="B71" i="18"/>
  <c r="W70" i="18"/>
  <c r="V70" i="18"/>
  <c r="O70" i="18"/>
  <c r="N70" i="18"/>
  <c r="M70" i="18"/>
  <c r="L70" i="18"/>
  <c r="K70" i="18"/>
  <c r="S70" i="18" s="1"/>
  <c r="J70" i="18"/>
  <c r="I70" i="18"/>
  <c r="Q70" i="18" s="1"/>
  <c r="H70" i="18"/>
  <c r="G70" i="18"/>
  <c r="F70" i="18"/>
  <c r="C70" i="18"/>
  <c r="B70" i="18"/>
  <c r="E70" i="18" s="1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E66" i="18"/>
  <c r="C66" i="18"/>
  <c r="B66" i="18"/>
  <c r="S65" i="18"/>
  <c r="R65" i="18"/>
  <c r="Q65" i="18"/>
  <c r="P65" i="18"/>
  <c r="E65" i="18"/>
  <c r="S64" i="18"/>
  <c r="R64" i="18"/>
  <c r="Q64" i="18"/>
  <c r="P64" i="18"/>
  <c r="E64" i="18"/>
  <c r="T64" i="18" s="1"/>
  <c r="S63" i="18"/>
  <c r="R63" i="18"/>
  <c r="Q63" i="18"/>
  <c r="P63" i="18"/>
  <c r="E63" i="18"/>
  <c r="S62" i="18"/>
  <c r="R62" i="18"/>
  <c r="Q62" i="18"/>
  <c r="P62" i="18"/>
  <c r="E62" i="18"/>
  <c r="S61" i="18"/>
  <c r="R61" i="18"/>
  <c r="Q61" i="18"/>
  <c r="P61" i="18"/>
  <c r="E61" i="18"/>
  <c r="T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U58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U55" i="18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K53" i="18"/>
  <c r="S53" i="18" s="1"/>
  <c r="J53" i="18"/>
  <c r="I53" i="18"/>
  <c r="H53" i="18"/>
  <c r="G53" i="18"/>
  <c r="F53" i="18"/>
  <c r="C53" i="18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S46" i="18"/>
  <c r="R46" i="18"/>
  <c r="Q46" i="18"/>
  <c r="P46" i="18"/>
  <c r="E46" i="18"/>
  <c r="T46" i="18" s="1"/>
  <c r="U45" i="18"/>
  <c r="T45" i="18"/>
  <c r="S45" i="18"/>
  <c r="R45" i="18"/>
  <c r="Q45" i="18"/>
  <c r="P45" i="18"/>
  <c r="E45" i="18"/>
  <c r="S44" i="18"/>
  <c r="R44" i="18"/>
  <c r="Q44" i="18"/>
  <c r="P44" i="18"/>
  <c r="E44" i="18"/>
  <c r="S43" i="18"/>
  <c r="R43" i="18"/>
  <c r="Q43" i="18"/>
  <c r="P43" i="18"/>
  <c r="E43" i="18"/>
  <c r="U42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S40" i="18" s="1"/>
  <c r="J40" i="18"/>
  <c r="I40" i="18"/>
  <c r="H40" i="18"/>
  <c r="P40" i="18" s="1"/>
  <c r="G40" i="18"/>
  <c r="F40" i="18"/>
  <c r="C40" i="18"/>
  <c r="B40" i="18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U37" i="18"/>
  <c r="S37" i="18"/>
  <c r="R37" i="18"/>
  <c r="Q37" i="18"/>
  <c r="P37" i="18"/>
  <c r="E37" i="18"/>
  <c r="T37" i="18" s="1"/>
  <c r="S36" i="18"/>
  <c r="R36" i="18"/>
  <c r="Q36" i="18"/>
  <c r="U36" i="18" s="1"/>
  <c r="P36" i="18"/>
  <c r="T36" i="18" s="1"/>
  <c r="E36" i="18"/>
  <c r="S35" i="18"/>
  <c r="R35" i="18"/>
  <c r="Q35" i="18"/>
  <c r="P35" i="18"/>
  <c r="E35" i="18"/>
  <c r="W33" i="18"/>
  <c r="V33" i="18"/>
  <c r="O33" i="18"/>
  <c r="N33" i="18"/>
  <c r="M33" i="18"/>
  <c r="L33" i="18"/>
  <c r="K33" i="18"/>
  <c r="S33" i="18" s="1"/>
  <c r="J33" i="18"/>
  <c r="I33" i="18"/>
  <c r="Q33" i="18" s="1"/>
  <c r="H33" i="18"/>
  <c r="G33" i="18"/>
  <c r="F33" i="18"/>
  <c r="C33" i="18"/>
  <c r="B33" i="18"/>
  <c r="S32" i="18"/>
  <c r="R32" i="18"/>
  <c r="Q32" i="18"/>
  <c r="P32" i="18"/>
  <c r="E32" i="18"/>
  <c r="W30" i="18"/>
  <c r="V30" i="18"/>
  <c r="O30" i="18"/>
  <c r="N30" i="18"/>
  <c r="M30" i="18"/>
  <c r="L30" i="18"/>
  <c r="K30" i="18"/>
  <c r="S30" i="18" s="1"/>
  <c r="J30" i="18"/>
  <c r="R30" i="18" s="1"/>
  <c r="I30" i="18"/>
  <c r="H30" i="18"/>
  <c r="G30" i="18"/>
  <c r="F30" i="18"/>
  <c r="C30" i="18"/>
  <c r="B30" i="18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S26" i="18"/>
  <c r="R26" i="18"/>
  <c r="Q26" i="18"/>
  <c r="P26" i="18"/>
  <c r="E26" i="18"/>
  <c r="W24" i="18"/>
  <c r="V24" i="18"/>
  <c r="O24" i="18"/>
  <c r="N24" i="18"/>
  <c r="M24" i="18"/>
  <c r="L24" i="18"/>
  <c r="K24" i="18"/>
  <c r="S24" i="18" s="1"/>
  <c r="J24" i="18"/>
  <c r="R24" i="18" s="1"/>
  <c r="I24" i="18"/>
  <c r="Q24" i="18" s="1"/>
  <c r="H24" i="18"/>
  <c r="G24" i="18"/>
  <c r="F24" i="18"/>
  <c r="C24" i="18"/>
  <c r="B24" i="18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U21" i="18"/>
  <c r="S21" i="18"/>
  <c r="R21" i="18"/>
  <c r="Q21" i="18"/>
  <c r="P21" i="18"/>
  <c r="E21" i="18"/>
  <c r="T21" i="18" s="1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S16" i="18" s="1"/>
  <c r="J16" i="18"/>
  <c r="I16" i="18"/>
  <c r="Q16" i="18" s="1"/>
  <c r="H16" i="18"/>
  <c r="P16" i="18" s="1"/>
  <c r="G16" i="18"/>
  <c r="F16" i="18"/>
  <c r="C16" i="18"/>
  <c r="B16" i="18"/>
  <c r="S15" i="18"/>
  <c r="R15" i="18"/>
  <c r="Q15" i="18"/>
  <c r="P15" i="18"/>
  <c r="E15" i="18"/>
  <c r="T15" i="18" s="1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T12" i="18" s="1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S93" i="17"/>
  <c r="R93" i="17"/>
  <c r="Q93" i="17"/>
  <c r="P93" i="17"/>
  <c r="E93" i="17"/>
  <c r="T93" i="17" s="1"/>
  <c r="U92" i="17"/>
  <c r="S92" i="17"/>
  <c r="R92" i="17"/>
  <c r="Q92" i="17"/>
  <c r="P92" i="17"/>
  <c r="E92" i="17"/>
  <c r="T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S88" i="17"/>
  <c r="R88" i="17"/>
  <c r="Q88" i="17"/>
  <c r="P88" i="17"/>
  <c r="E88" i="17"/>
  <c r="T88" i="17" s="1"/>
  <c r="U87" i="17"/>
  <c r="T87" i="17"/>
  <c r="S87" i="17"/>
  <c r="R87" i="17"/>
  <c r="Q87" i="17"/>
  <c r="P87" i="17"/>
  <c r="E87" i="17"/>
  <c r="S86" i="17"/>
  <c r="R86" i="17"/>
  <c r="Q86" i="17"/>
  <c r="P86" i="17"/>
  <c r="E86" i="17"/>
  <c r="U86" i="17" s="1"/>
  <c r="W72" i="17"/>
  <c r="V72" i="17"/>
  <c r="O72" i="17"/>
  <c r="N72" i="17"/>
  <c r="M72" i="17"/>
  <c r="L72" i="17"/>
  <c r="K72" i="17"/>
  <c r="J72" i="17"/>
  <c r="R72" i="17" s="1"/>
  <c r="I72" i="17"/>
  <c r="H72" i="17"/>
  <c r="G72" i="17"/>
  <c r="F72" i="17"/>
  <c r="C72" i="17"/>
  <c r="B72" i="17"/>
  <c r="W71" i="17"/>
  <c r="V71" i="17"/>
  <c r="O71" i="17"/>
  <c r="N71" i="17"/>
  <c r="M71" i="17"/>
  <c r="L71" i="17"/>
  <c r="K71" i="17"/>
  <c r="S71" i="17" s="1"/>
  <c r="J71" i="17"/>
  <c r="I71" i="17"/>
  <c r="H71" i="17"/>
  <c r="P71" i="17" s="1"/>
  <c r="G71" i="17"/>
  <c r="F71" i="17"/>
  <c r="C71" i="17"/>
  <c r="B71" i="17"/>
  <c r="E71" i="17" s="1"/>
  <c r="W70" i="17"/>
  <c r="V70" i="17"/>
  <c r="O70" i="17"/>
  <c r="N70" i="17"/>
  <c r="M70" i="17"/>
  <c r="L70" i="17"/>
  <c r="K70" i="17"/>
  <c r="S70" i="17" s="1"/>
  <c r="J70" i="17"/>
  <c r="R70" i="17" s="1"/>
  <c r="I70" i="17"/>
  <c r="H70" i="17"/>
  <c r="G70" i="17"/>
  <c r="F70" i="17"/>
  <c r="C70" i="17"/>
  <c r="E70" i="17" s="1"/>
  <c r="B70" i="17"/>
  <c r="S69" i="17"/>
  <c r="R69" i="17"/>
  <c r="Q69" i="17"/>
  <c r="P69" i="17"/>
  <c r="E69" i="17"/>
  <c r="U69" i="17" s="1"/>
  <c r="W67" i="17"/>
  <c r="V67" i="17"/>
  <c r="O67" i="17"/>
  <c r="N67" i="17"/>
  <c r="M67" i="17"/>
  <c r="L67" i="17"/>
  <c r="K67" i="17"/>
  <c r="J67" i="17"/>
  <c r="R67" i="17" s="1"/>
  <c r="I67" i="17"/>
  <c r="H67" i="17"/>
  <c r="G67" i="17"/>
  <c r="F67" i="17"/>
  <c r="C67" i="17"/>
  <c r="B67" i="17"/>
  <c r="W66" i="17"/>
  <c r="V66" i="17"/>
  <c r="O66" i="17"/>
  <c r="N66" i="17"/>
  <c r="M66" i="17"/>
  <c r="L66" i="17"/>
  <c r="K66" i="17"/>
  <c r="S66" i="17" s="1"/>
  <c r="J66" i="17"/>
  <c r="R66" i="17" s="1"/>
  <c r="I66" i="17"/>
  <c r="H66" i="17"/>
  <c r="P66" i="17" s="1"/>
  <c r="G66" i="17"/>
  <c r="F66" i="17"/>
  <c r="C66" i="17"/>
  <c r="B66" i="17"/>
  <c r="E66" i="17" s="1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T63" i="17" s="1"/>
  <c r="S62" i="17"/>
  <c r="R62" i="17"/>
  <c r="Q62" i="17"/>
  <c r="P62" i="17"/>
  <c r="E62" i="17"/>
  <c r="T62" i="17" s="1"/>
  <c r="U61" i="17"/>
  <c r="T61" i="17"/>
  <c r="S61" i="17"/>
  <c r="R61" i="17"/>
  <c r="Q61" i="17"/>
  <c r="P61" i="17"/>
  <c r="E61" i="17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E59" i="17" s="1"/>
  <c r="U58" i="17"/>
  <c r="S58" i="17"/>
  <c r="R58" i="17"/>
  <c r="Q58" i="17"/>
  <c r="P58" i="17"/>
  <c r="E58" i="17"/>
  <c r="T58" i="17" s="1"/>
  <c r="T57" i="17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K53" i="17"/>
  <c r="S53" i="17" s="1"/>
  <c r="J53" i="17"/>
  <c r="R53" i="17" s="1"/>
  <c r="I53" i="17"/>
  <c r="Q53" i="17" s="1"/>
  <c r="H53" i="17"/>
  <c r="P53" i="17" s="1"/>
  <c r="G53" i="17"/>
  <c r="F53" i="17"/>
  <c r="C53" i="17"/>
  <c r="E53" i="17" s="1"/>
  <c r="B53" i="17"/>
  <c r="S52" i="17"/>
  <c r="R52" i="17"/>
  <c r="Q52" i="17"/>
  <c r="U52" i="17" s="1"/>
  <c r="P52" i="17"/>
  <c r="T52" i="17" s="1"/>
  <c r="E52" i="17"/>
  <c r="S51" i="17"/>
  <c r="R51" i="17"/>
  <c r="Q51" i="17"/>
  <c r="P51" i="17"/>
  <c r="E51" i="17"/>
  <c r="U51" i="17" s="1"/>
  <c r="S50" i="17"/>
  <c r="R50" i="17"/>
  <c r="Q50" i="17"/>
  <c r="P50" i="17"/>
  <c r="E50" i="17"/>
  <c r="T50" i="17" s="1"/>
  <c r="U49" i="17"/>
  <c r="S49" i="17"/>
  <c r="R49" i="17"/>
  <c r="Q49" i="17"/>
  <c r="P49" i="17"/>
  <c r="E49" i="17"/>
  <c r="T49" i="17" s="1"/>
  <c r="U48" i="17"/>
  <c r="T48" i="17"/>
  <c r="S48" i="17"/>
  <c r="R48" i="17"/>
  <c r="Q48" i="17"/>
  <c r="P48" i="17"/>
  <c r="E48" i="17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U45" i="17"/>
  <c r="S45" i="17"/>
  <c r="R45" i="17"/>
  <c r="Q45" i="17"/>
  <c r="P45" i="17"/>
  <c r="E45" i="17"/>
  <c r="T45" i="17" s="1"/>
  <c r="S44" i="17"/>
  <c r="R44" i="17"/>
  <c r="Q44" i="17"/>
  <c r="U44" i="17" s="1"/>
  <c r="P44" i="17"/>
  <c r="E44" i="17"/>
  <c r="S43" i="17"/>
  <c r="R43" i="17"/>
  <c r="Q43" i="17"/>
  <c r="P43" i="17"/>
  <c r="E43" i="17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S40" i="17" s="1"/>
  <c r="J40" i="17"/>
  <c r="R40" i="17" s="1"/>
  <c r="I40" i="17"/>
  <c r="H40" i="17"/>
  <c r="G40" i="17"/>
  <c r="F40" i="17"/>
  <c r="C40" i="17"/>
  <c r="B40" i="17"/>
  <c r="E40" i="17" s="1"/>
  <c r="U39" i="17"/>
  <c r="S39" i="17"/>
  <c r="R39" i="17"/>
  <c r="Q39" i="17"/>
  <c r="P39" i="17"/>
  <c r="E39" i="17"/>
  <c r="T39" i="17" s="1"/>
  <c r="S38" i="17"/>
  <c r="R38" i="17"/>
  <c r="Q38" i="17"/>
  <c r="P38" i="17"/>
  <c r="E38" i="17"/>
  <c r="U38" i="17" s="1"/>
  <c r="S37" i="17"/>
  <c r="R37" i="17"/>
  <c r="Q37" i="17"/>
  <c r="P37" i="17"/>
  <c r="E37" i="17"/>
  <c r="T37" i="17" s="1"/>
  <c r="S36" i="17"/>
  <c r="R36" i="17"/>
  <c r="Q36" i="17"/>
  <c r="U36" i="17" s="1"/>
  <c r="P36" i="17"/>
  <c r="E36" i="17"/>
  <c r="S35" i="17"/>
  <c r="R35" i="17"/>
  <c r="Q35" i="17"/>
  <c r="U35" i="17" s="1"/>
  <c r="P35" i="17"/>
  <c r="T35" i="17" s="1"/>
  <c r="E35" i="17"/>
  <c r="W33" i="17"/>
  <c r="V33" i="17"/>
  <c r="O33" i="17"/>
  <c r="N33" i="17"/>
  <c r="M33" i="17"/>
  <c r="L33" i="17"/>
  <c r="K33" i="17"/>
  <c r="S33" i="17" s="1"/>
  <c r="J33" i="17"/>
  <c r="I33" i="17"/>
  <c r="H33" i="17"/>
  <c r="G33" i="17"/>
  <c r="F33" i="17"/>
  <c r="C33" i="17"/>
  <c r="B33" i="17"/>
  <c r="E33" i="17" s="1"/>
  <c r="S32" i="17"/>
  <c r="R32" i="17"/>
  <c r="Q32" i="17"/>
  <c r="P32" i="17"/>
  <c r="E32" i="17"/>
  <c r="W30" i="17"/>
  <c r="V30" i="17"/>
  <c r="O30" i="17"/>
  <c r="N30" i="17"/>
  <c r="M30" i="17"/>
  <c r="L30" i="17"/>
  <c r="K30" i="17"/>
  <c r="S30" i="17" s="1"/>
  <c r="J30" i="17"/>
  <c r="R30" i="17" s="1"/>
  <c r="I30" i="17"/>
  <c r="H30" i="17"/>
  <c r="P30" i="17" s="1"/>
  <c r="G30" i="17"/>
  <c r="F30" i="17"/>
  <c r="C30" i="17"/>
  <c r="B30" i="17"/>
  <c r="E30" i="17" s="1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S27" i="17"/>
  <c r="R27" i="17"/>
  <c r="Q27" i="17"/>
  <c r="P27" i="17"/>
  <c r="E27" i="17"/>
  <c r="T27" i="17" s="1"/>
  <c r="S26" i="17"/>
  <c r="R26" i="17"/>
  <c r="Q26" i="17"/>
  <c r="P26" i="17"/>
  <c r="E26" i="17"/>
  <c r="T26" i="17" s="1"/>
  <c r="W24" i="17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E24" i="17" s="1"/>
  <c r="B24" i="17"/>
  <c r="S23" i="17"/>
  <c r="R23" i="17"/>
  <c r="Q23" i="17"/>
  <c r="P23" i="17"/>
  <c r="E23" i="17"/>
  <c r="U23" i="17" s="1"/>
  <c r="S22" i="17"/>
  <c r="R22" i="17"/>
  <c r="Q22" i="17"/>
  <c r="P22" i="17"/>
  <c r="E22" i="17"/>
  <c r="T22" i="17" s="1"/>
  <c r="U21" i="17"/>
  <c r="S21" i="17"/>
  <c r="R21" i="17"/>
  <c r="Q21" i="17"/>
  <c r="P21" i="17"/>
  <c r="E21" i="17"/>
  <c r="T21" i="17" s="1"/>
  <c r="S20" i="17"/>
  <c r="R20" i="17"/>
  <c r="Q20" i="17"/>
  <c r="P20" i="17"/>
  <c r="E20" i="17"/>
  <c r="S19" i="17"/>
  <c r="R19" i="17"/>
  <c r="Q19" i="17"/>
  <c r="P19" i="17"/>
  <c r="E19" i="17"/>
  <c r="U19" i="17" s="1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S16" i="17" s="1"/>
  <c r="J16" i="17"/>
  <c r="I16" i="17"/>
  <c r="H16" i="17"/>
  <c r="G16" i="17"/>
  <c r="F16" i="17"/>
  <c r="C16" i="17"/>
  <c r="E16" i="17" s="1"/>
  <c r="B16" i="17"/>
  <c r="S15" i="17"/>
  <c r="R15" i="17"/>
  <c r="Q15" i="17"/>
  <c r="P15" i="17"/>
  <c r="E15" i="17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E10" i="17"/>
  <c r="U10" i="17" s="1"/>
  <c r="S9" i="17"/>
  <c r="R9" i="17"/>
  <c r="Q9" i="17"/>
  <c r="P9" i="17"/>
  <c r="E9" i="17"/>
  <c r="U9" i="17" s="1"/>
  <c r="S93" i="16"/>
  <c r="R93" i="16"/>
  <c r="Q93" i="16"/>
  <c r="P93" i="16"/>
  <c r="E93" i="16"/>
  <c r="U92" i="16"/>
  <c r="S92" i="16"/>
  <c r="R92" i="16"/>
  <c r="Q92" i="16"/>
  <c r="P92" i="16"/>
  <c r="E92" i="16"/>
  <c r="T92" i="16" s="1"/>
  <c r="S91" i="16"/>
  <c r="R91" i="16"/>
  <c r="Q91" i="16"/>
  <c r="P91" i="16"/>
  <c r="E91" i="16"/>
  <c r="U91" i="16" s="1"/>
  <c r="S90" i="16"/>
  <c r="R90" i="16"/>
  <c r="Q90" i="16"/>
  <c r="P90" i="16"/>
  <c r="E90" i="16"/>
  <c r="T90" i="16" s="1"/>
  <c r="S89" i="16"/>
  <c r="R89" i="16"/>
  <c r="Q89" i="16"/>
  <c r="P89" i="16"/>
  <c r="E89" i="16"/>
  <c r="T89" i="16" s="1"/>
  <c r="U88" i="16"/>
  <c r="T88" i="16"/>
  <c r="S88" i="16"/>
  <c r="R88" i="16"/>
  <c r="Q88" i="16"/>
  <c r="P88" i="16"/>
  <c r="E88" i="16"/>
  <c r="S87" i="16"/>
  <c r="R87" i="16"/>
  <c r="Q87" i="16"/>
  <c r="P87" i="16"/>
  <c r="E87" i="16"/>
  <c r="U87" i="16" s="1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S72" i="16" s="1"/>
  <c r="J72" i="16"/>
  <c r="R72" i="16" s="1"/>
  <c r="I72" i="16"/>
  <c r="Q72" i="16" s="1"/>
  <c r="H72" i="16"/>
  <c r="G72" i="16"/>
  <c r="F72" i="16"/>
  <c r="C72" i="16"/>
  <c r="E72" i="16" s="1"/>
  <c r="B72" i="16"/>
  <c r="W71" i="16"/>
  <c r="V71" i="16"/>
  <c r="O71" i="16"/>
  <c r="N71" i="16"/>
  <c r="M71" i="16"/>
  <c r="L71" i="16"/>
  <c r="K71" i="16"/>
  <c r="S71" i="16" s="1"/>
  <c r="J71" i="16"/>
  <c r="I71" i="16"/>
  <c r="H71" i="16"/>
  <c r="P71" i="16" s="1"/>
  <c r="G71" i="16"/>
  <c r="F71" i="16"/>
  <c r="C71" i="16"/>
  <c r="B71" i="16"/>
  <c r="W70" i="16"/>
  <c r="V70" i="16"/>
  <c r="O70" i="16"/>
  <c r="N70" i="16"/>
  <c r="M70" i="16"/>
  <c r="L70" i="16"/>
  <c r="K70" i="16"/>
  <c r="S70" i="16" s="1"/>
  <c r="J70" i="16"/>
  <c r="R70" i="16" s="1"/>
  <c r="I70" i="16"/>
  <c r="H70" i="16"/>
  <c r="G70" i="16"/>
  <c r="F70" i="16"/>
  <c r="C70" i="16"/>
  <c r="B70" i="16"/>
  <c r="S69" i="16"/>
  <c r="R69" i="16"/>
  <c r="Q69" i="16"/>
  <c r="P69" i="16"/>
  <c r="E69" i="16"/>
  <c r="T69" i="16" s="1"/>
  <c r="W67" i="16"/>
  <c r="V67" i="16"/>
  <c r="O67" i="16"/>
  <c r="N67" i="16"/>
  <c r="M67" i="16"/>
  <c r="L67" i="16"/>
  <c r="K67" i="16"/>
  <c r="S67" i="16" s="1"/>
  <c r="J67" i="16"/>
  <c r="I67" i="16"/>
  <c r="Q67" i="16" s="1"/>
  <c r="H67" i="16"/>
  <c r="G67" i="16"/>
  <c r="F67" i="16"/>
  <c r="C67" i="16"/>
  <c r="E67" i="16" s="1"/>
  <c r="B67" i="16"/>
  <c r="W66" i="16"/>
  <c r="V66" i="16"/>
  <c r="O66" i="16"/>
  <c r="N66" i="16"/>
  <c r="M66" i="16"/>
  <c r="L66" i="16"/>
  <c r="K66" i="16"/>
  <c r="S66" i="16" s="1"/>
  <c r="J66" i="16"/>
  <c r="R66" i="16" s="1"/>
  <c r="I66" i="16"/>
  <c r="H66" i="16"/>
  <c r="P66" i="16" s="1"/>
  <c r="G66" i="16"/>
  <c r="F66" i="16"/>
  <c r="C66" i="16"/>
  <c r="B66" i="16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T63" i="16" s="1"/>
  <c r="U62" i="16"/>
  <c r="T62" i="16"/>
  <c r="S62" i="16"/>
  <c r="R62" i="16"/>
  <c r="Q62" i="16"/>
  <c r="P62" i="16"/>
  <c r="E62" i="16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Q59" i="16" s="1"/>
  <c r="H59" i="16"/>
  <c r="G59" i="16"/>
  <c r="F59" i="16"/>
  <c r="C59" i="16"/>
  <c r="E59" i="16" s="1"/>
  <c r="B59" i="16"/>
  <c r="T58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T56" i="16" s="1"/>
  <c r="U55" i="16"/>
  <c r="S55" i="16"/>
  <c r="R55" i="16"/>
  <c r="Q55" i="16"/>
  <c r="P55" i="16"/>
  <c r="E55" i="16"/>
  <c r="T55" i="16" s="1"/>
  <c r="W53" i="16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S52" i="16"/>
  <c r="R52" i="16"/>
  <c r="Q52" i="16"/>
  <c r="P52" i="16"/>
  <c r="E52" i="16"/>
  <c r="U52" i="16" s="1"/>
  <c r="S51" i="16"/>
  <c r="R51" i="16"/>
  <c r="Q51" i="16"/>
  <c r="P51" i="16"/>
  <c r="E51" i="16"/>
  <c r="T51" i="16" s="1"/>
  <c r="U50" i="16"/>
  <c r="S50" i="16"/>
  <c r="R50" i="16"/>
  <c r="Q50" i="16"/>
  <c r="P50" i="16"/>
  <c r="E50" i="16"/>
  <c r="T50" i="16" s="1"/>
  <c r="U49" i="16"/>
  <c r="T49" i="16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T47" i="16" s="1"/>
  <c r="U46" i="16"/>
  <c r="S46" i="16"/>
  <c r="R46" i="16"/>
  <c r="Q46" i="16"/>
  <c r="P46" i="16"/>
  <c r="E46" i="16"/>
  <c r="T46" i="16" s="1"/>
  <c r="S45" i="16"/>
  <c r="R45" i="16"/>
  <c r="Q45" i="16"/>
  <c r="P45" i="16"/>
  <c r="E45" i="16"/>
  <c r="S44" i="16"/>
  <c r="R44" i="16"/>
  <c r="Q44" i="16"/>
  <c r="P44" i="16"/>
  <c r="E44" i="16"/>
  <c r="S43" i="16"/>
  <c r="R43" i="16"/>
  <c r="Q43" i="16"/>
  <c r="P43" i="16"/>
  <c r="E43" i="16"/>
  <c r="U43" i="16" s="1"/>
  <c r="S42" i="16"/>
  <c r="R42" i="16"/>
  <c r="Q42" i="16"/>
  <c r="P42" i="16"/>
  <c r="E42" i="16"/>
  <c r="W40" i="16"/>
  <c r="V40" i="16"/>
  <c r="O40" i="16"/>
  <c r="N40" i="16"/>
  <c r="M40" i="16"/>
  <c r="L40" i="16"/>
  <c r="K40" i="16"/>
  <c r="S40" i="16" s="1"/>
  <c r="J40" i="16"/>
  <c r="R40" i="16" s="1"/>
  <c r="I40" i="16"/>
  <c r="H40" i="16"/>
  <c r="G40" i="16"/>
  <c r="F40" i="16"/>
  <c r="C40" i="16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T38" i="16" s="1"/>
  <c r="S37" i="16"/>
  <c r="R37" i="16"/>
  <c r="Q37" i="16"/>
  <c r="P37" i="16"/>
  <c r="E37" i="16"/>
  <c r="T37" i="16" s="1"/>
  <c r="S36" i="16"/>
  <c r="R36" i="16"/>
  <c r="Q36" i="16"/>
  <c r="P36" i="16"/>
  <c r="E36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S33" i="16" s="1"/>
  <c r="J33" i="16"/>
  <c r="R33" i="16" s="1"/>
  <c r="I33" i="16"/>
  <c r="H33" i="16"/>
  <c r="G33" i="16"/>
  <c r="F33" i="16"/>
  <c r="C33" i="16"/>
  <c r="B33" i="16"/>
  <c r="E33" i="16" s="1"/>
  <c r="S32" i="16"/>
  <c r="R32" i="16"/>
  <c r="Q32" i="16"/>
  <c r="P32" i="16"/>
  <c r="E32" i="16"/>
  <c r="T32" i="16" s="1"/>
  <c r="W30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E30" i="16" s="1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T28" i="16" s="1"/>
  <c r="U27" i="16"/>
  <c r="S27" i="16"/>
  <c r="R27" i="16"/>
  <c r="Q27" i="16"/>
  <c r="P27" i="16"/>
  <c r="E27" i="16"/>
  <c r="T27" i="16" s="1"/>
  <c r="S26" i="16"/>
  <c r="R26" i="16"/>
  <c r="Q26" i="16"/>
  <c r="P26" i="16"/>
  <c r="E26" i="16"/>
  <c r="W24" i="16"/>
  <c r="V24" i="16"/>
  <c r="O24" i="16"/>
  <c r="N24" i="16"/>
  <c r="M24" i="16"/>
  <c r="L24" i="16"/>
  <c r="K24" i="16"/>
  <c r="S24" i="16" s="1"/>
  <c r="J24" i="16"/>
  <c r="R24" i="16" s="1"/>
  <c r="I24" i="16"/>
  <c r="H24" i="16"/>
  <c r="G24" i="16"/>
  <c r="F24" i="16"/>
  <c r="C24" i="16"/>
  <c r="B24" i="16"/>
  <c r="E24" i="16" s="1"/>
  <c r="S23" i="16"/>
  <c r="R23" i="16"/>
  <c r="Q23" i="16"/>
  <c r="P23" i="16"/>
  <c r="E23" i="16"/>
  <c r="T23" i="16" s="1"/>
  <c r="U22" i="16"/>
  <c r="S22" i="16"/>
  <c r="R22" i="16"/>
  <c r="Q22" i="16"/>
  <c r="P22" i="16"/>
  <c r="E22" i="16"/>
  <c r="T22" i="16" s="1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T19" i="16" s="1"/>
  <c r="S18" i="16"/>
  <c r="R18" i="16"/>
  <c r="Q18" i="16"/>
  <c r="P18" i="16"/>
  <c r="E18" i="16"/>
  <c r="W16" i="16"/>
  <c r="V16" i="16"/>
  <c r="O16" i="16"/>
  <c r="N16" i="16"/>
  <c r="M16" i="16"/>
  <c r="L16" i="16"/>
  <c r="K16" i="16"/>
  <c r="S16" i="16" s="1"/>
  <c r="J16" i="16"/>
  <c r="R16" i="16" s="1"/>
  <c r="I16" i="16"/>
  <c r="H16" i="16"/>
  <c r="G16" i="16"/>
  <c r="F16" i="16"/>
  <c r="C16" i="16"/>
  <c r="B16" i="16"/>
  <c r="S15" i="16"/>
  <c r="R15" i="16"/>
  <c r="Q15" i="16"/>
  <c r="P15" i="16"/>
  <c r="E15" i="16"/>
  <c r="U15" i="16" s="1"/>
  <c r="S14" i="16"/>
  <c r="R14" i="16"/>
  <c r="Q14" i="16"/>
  <c r="P14" i="16"/>
  <c r="E14" i="16"/>
  <c r="T14" i="16" s="1"/>
  <c r="S13" i="16"/>
  <c r="R13" i="16"/>
  <c r="Q13" i="16"/>
  <c r="P13" i="16"/>
  <c r="E13" i="16"/>
  <c r="T13" i="16" s="1"/>
  <c r="U12" i="16"/>
  <c r="T12" i="16"/>
  <c r="S12" i="16"/>
  <c r="R12" i="16"/>
  <c r="Q12" i="16"/>
  <c r="P12" i="16"/>
  <c r="E12" i="16"/>
  <c r="S11" i="16"/>
  <c r="R11" i="16"/>
  <c r="Q11" i="16"/>
  <c r="P11" i="16"/>
  <c r="E11" i="16"/>
  <c r="U11" i="16" s="1"/>
  <c r="S10" i="16"/>
  <c r="R10" i="16"/>
  <c r="Q10" i="16"/>
  <c r="P10" i="16"/>
  <c r="E10" i="16"/>
  <c r="T10" i="16" s="1"/>
  <c r="U9" i="16"/>
  <c r="S9" i="16"/>
  <c r="R9" i="16"/>
  <c r="Q9" i="16"/>
  <c r="P9" i="16"/>
  <c r="E9" i="16"/>
  <c r="T9" i="16" s="1"/>
  <c r="T93" i="15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U90" i="15"/>
  <c r="S90" i="15"/>
  <c r="R90" i="15"/>
  <c r="Q90" i="15"/>
  <c r="P90" i="15"/>
  <c r="E90" i="15"/>
  <c r="T90" i="15" s="1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S87" i="15"/>
  <c r="R87" i="15"/>
  <c r="Q87" i="15"/>
  <c r="P87" i="15"/>
  <c r="E87" i="15"/>
  <c r="T87" i="15" s="1"/>
  <c r="S86" i="15"/>
  <c r="R86" i="15"/>
  <c r="Q86" i="15"/>
  <c r="P86" i="15"/>
  <c r="E86" i="15"/>
  <c r="T86" i="15" s="1"/>
  <c r="W72" i="15"/>
  <c r="V72" i="15"/>
  <c r="O72" i="15"/>
  <c r="N72" i="15"/>
  <c r="M72" i="15"/>
  <c r="L72" i="15"/>
  <c r="K72" i="15"/>
  <c r="S72" i="15" s="1"/>
  <c r="J72" i="15"/>
  <c r="I72" i="15"/>
  <c r="H72" i="15"/>
  <c r="G72" i="15"/>
  <c r="F72" i="15"/>
  <c r="C72" i="15"/>
  <c r="B72" i="15"/>
  <c r="W71" i="15"/>
  <c r="V71" i="15"/>
  <c r="O71" i="15"/>
  <c r="N71" i="15"/>
  <c r="M71" i="15"/>
  <c r="L71" i="15"/>
  <c r="K71" i="15"/>
  <c r="S71" i="15" s="1"/>
  <c r="J71" i="15"/>
  <c r="I71" i="15"/>
  <c r="H71" i="15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S70" i="15" s="1"/>
  <c r="J70" i="15"/>
  <c r="R70" i="15" s="1"/>
  <c r="I70" i="15"/>
  <c r="Q70" i="15" s="1"/>
  <c r="H70" i="15"/>
  <c r="G70" i="15"/>
  <c r="F70" i="15"/>
  <c r="C70" i="15"/>
  <c r="B70" i="15"/>
  <c r="S69" i="15"/>
  <c r="R69" i="15"/>
  <c r="Q69" i="15"/>
  <c r="U69" i="15" s="1"/>
  <c r="P69" i="15"/>
  <c r="E69" i="15"/>
  <c r="W67" i="15"/>
  <c r="V67" i="15"/>
  <c r="O67" i="15"/>
  <c r="N67" i="15"/>
  <c r="M67" i="15"/>
  <c r="L67" i="15"/>
  <c r="K67" i="15"/>
  <c r="S67" i="15" s="1"/>
  <c r="J67" i="15"/>
  <c r="I67" i="15"/>
  <c r="H67" i="15"/>
  <c r="G67" i="15"/>
  <c r="F67" i="15"/>
  <c r="C67" i="15"/>
  <c r="B67" i="15"/>
  <c r="W66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E66" i="15" s="1"/>
  <c r="S65" i="15"/>
  <c r="R65" i="15"/>
  <c r="Q65" i="15"/>
  <c r="P65" i="15"/>
  <c r="E65" i="15"/>
  <c r="T65" i="15" s="1"/>
  <c r="U64" i="15"/>
  <c r="S64" i="15"/>
  <c r="R64" i="15"/>
  <c r="Q64" i="15"/>
  <c r="P64" i="15"/>
  <c r="E64" i="15"/>
  <c r="T64" i="15" s="1"/>
  <c r="S63" i="15"/>
  <c r="R63" i="15"/>
  <c r="Q63" i="15"/>
  <c r="P63" i="15"/>
  <c r="E63" i="15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S56" i="15"/>
  <c r="R56" i="15"/>
  <c r="Q56" i="15"/>
  <c r="P56" i="15"/>
  <c r="E56" i="15"/>
  <c r="U55" i="15"/>
  <c r="S55" i="15"/>
  <c r="R55" i="15"/>
  <c r="Q55" i="15"/>
  <c r="P55" i="15"/>
  <c r="E55" i="15"/>
  <c r="T55" i="15" s="1"/>
  <c r="W53" i="15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B53" i="15"/>
  <c r="E53" i="15" s="1"/>
  <c r="S52" i="15"/>
  <c r="R52" i="15"/>
  <c r="Q52" i="15"/>
  <c r="P52" i="15"/>
  <c r="E52" i="15"/>
  <c r="T52" i="15" s="1"/>
  <c r="S51" i="15"/>
  <c r="R51" i="15"/>
  <c r="Q51" i="15"/>
  <c r="U51" i="15" s="1"/>
  <c r="P51" i="15"/>
  <c r="E51" i="15"/>
  <c r="T51" i="15" s="1"/>
  <c r="U50" i="15"/>
  <c r="T50" i="15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S47" i="15"/>
  <c r="R47" i="15"/>
  <c r="Q47" i="15"/>
  <c r="P47" i="15"/>
  <c r="E47" i="15"/>
  <c r="T47" i="15" s="1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T43" i="15" s="1"/>
  <c r="U42" i="15"/>
  <c r="S42" i="15"/>
  <c r="R42" i="15"/>
  <c r="Q42" i="15"/>
  <c r="P42" i="15"/>
  <c r="E42" i="15"/>
  <c r="T42" i="15" s="1"/>
  <c r="W40" i="15"/>
  <c r="V40" i="15"/>
  <c r="O40" i="15"/>
  <c r="N40" i="15"/>
  <c r="M40" i="15"/>
  <c r="L40" i="15"/>
  <c r="K40" i="15"/>
  <c r="S40" i="15" s="1"/>
  <c r="J40" i="15"/>
  <c r="R40" i="15" s="1"/>
  <c r="I40" i="15"/>
  <c r="H40" i="15"/>
  <c r="G40" i="15"/>
  <c r="F40" i="15"/>
  <c r="C40" i="15"/>
  <c r="B40" i="15"/>
  <c r="E40" i="15" s="1"/>
  <c r="S39" i="15"/>
  <c r="R39" i="15"/>
  <c r="Q39" i="15"/>
  <c r="P39" i="15"/>
  <c r="E39" i="15"/>
  <c r="T39" i="15" s="1"/>
  <c r="S38" i="15"/>
  <c r="R38" i="15"/>
  <c r="Q38" i="15"/>
  <c r="P38" i="15"/>
  <c r="E38" i="15"/>
  <c r="T38" i="15" s="1"/>
  <c r="U37" i="15"/>
  <c r="S37" i="15"/>
  <c r="R37" i="15"/>
  <c r="Q37" i="15"/>
  <c r="P37" i="15"/>
  <c r="E37" i="15"/>
  <c r="T37" i="15" s="1"/>
  <c r="S36" i="15"/>
  <c r="R36" i="15"/>
  <c r="Q36" i="15"/>
  <c r="P36" i="15"/>
  <c r="E36" i="15"/>
  <c r="U36" i="15" s="1"/>
  <c r="S35" i="15"/>
  <c r="R35" i="15"/>
  <c r="Q35" i="15"/>
  <c r="P35" i="15"/>
  <c r="E35" i="15"/>
  <c r="U35" i="15" s="1"/>
  <c r="W33" i="15"/>
  <c r="V33" i="15"/>
  <c r="O33" i="15"/>
  <c r="N33" i="15"/>
  <c r="M33" i="15"/>
  <c r="L33" i="15"/>
  <c r="K33" i="15"/>
  <c r="S33" i="15" s="1"/>
  <c r="J33" i="15"/>
  <c r="R33" i="15" s="1"/>
  <c r="I33" i="15"/>
  <c r="H33" i="15"/>
  <c r="G33" i="15"/>
  <c r="F33" i="15"/>
  <c r="C33" i="15"/>
  <c r="B33" i="15"/>
  <c r="E33" i="15" s="1"/>
  <c r="S32" i="15"/>
  <c r="R32" i="15"/>
  <c r="Q32" i="15"/>
  <c r="P32" i="15"/>
  <c r="E32" i="15"/>
  <c r="W30" i="15"/>
  <c r="V30" i="15"/>
  <c r="O30" i="15"/>
  <c r="N30" i="15"/>
  <c r="M30" i="15"/>
  <c r="L30" i="15"/>
  <c r="K30" i="15"/>
  <c r="S30" i="15" s="1"/>
  <c r="J30" i="15"/>
  <c r="R30" i="15" s="1"/>
  <c r="I30" i="15"/>
  <c r="H30" i="15"/>
  <c r="G30" i="15"/>
  <c r="F30" i="15"/>
  <c r="C30" i="15"/>
  <c r="B30" i="15"/>
  <c r="E30" i="15" s="1"/>
  <c r="S29" i="15"/>
  <c r="R29" i="15"/>
  <c r="Q29" i="15"/>
  <c r="P29" i="15"/>
  <c r="E29" i="15"/>
  <c r="T29" i="15" s="1"/>
  <c r="U28" i="15"/>
  <c r="S28" i="15"/>
  <c r="R28" i="15"/>
  <c r="Q28" i="15"/>
  <c r="P28" i="15"/>
  <c r="E28" i="15"/>
  <c r="T28" i="15" s="1"/>
  <c r="S27" i="15"/>
  <c r="R27" i="15"/>
  <c r="Q27" i="15"/>
  <c r="P27" i="15"/>
  <c r="E27" i="15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S24" i="15" s="1"/>
  <c r="J24" i="15"/>
  <c r="R24" i="15" s="1"/>
  <c r="I24" i="15"/>
  <c r="H24" i="15"/>
  <c r="P24" i="15" s="1"/>
  <c r="G24" i="15"/>
  <c r="F24" i="15"/>
  <c r="C24" i="15"/>
  <c r="B24" i="15"/>
  <c r="E24" i="15" s="1"/>
  <c r="U23" i="15"/>
  <c r="S23" i="15"/>
  <c r="R23" i="15"/>
  <c r="Q23" i="15"/>
  <c r="P23" i="15"/>
  <c r="E23" i="15"/>
  <c r="T23" i="15" s="1"/>
  <c r="S22" i="15"/>
  <c r="R22" i="15"/>
  <c r="Q22" i="15"/>
  <c r="P22" i="15"/>
  <c r="E22" i="15"/>
  <c r="S21" i="15"/>
  <c r="R21" i="15"/>
  <c r="Q21" i="15"/>
  <c r="P21" i="15"/>
  <c r="E21" i="15"/>
  <c r="U21" i="15" s="1"/>
  <c r="S20" i="15"/>
  <c r="R20" i="15"/>
  <c r="Q20" i="15"/>
  <c r="P20" i="15"/>
  <c r="E20" i="15"/>
  <c r="T20" i="15" s="1"/>
  <c r="S19" i="15"/>
  <c r="R19" i="15"/>
  <c r="Q19" i="15"/>
  <c r="P19" i="15"/>
  <c r="E19" i="15"/>
  <c r="S18" i="15"/>
  <c r="R18" i="15"/>
  <c r="Q18" i="15"/>
  <c r="P18" i="15"/>
  <c r="E18" i="15"/>
  <c r="W16" i="15"/>
  <c r="V16" i="15"/>
  <c r="O16" i="15"/>
  <c r="N16" i="15"/>
  <c r="M16" i="15"/>
  <c r="L16" i="15"/>
  <c r="K16" i="15"/>
  <c r="S16" i="15" s="1"/>
  <c r="J16" i="15"/>
  <c r="R16" i="15" s="1"/>
  <c r="I16" i="15"/>
  <c r="Q16" i="15" s="1"/>
  <c r="H16" i="15"/>
  <c r="G16" i="15"/>
  <c r="F16" i="15"/>
  <c r="C16" i="15"/>
  <c r="B16" i="15"/>
  <c r="S15" i="15"/>
  <c r="R15" i="15"/>
  <c r="Q15" i="15"/>
  <c r="P15" i="15"/>
  <c r="E15" i="15"/>
  <c r="T15" i="15" s="1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T11" i="15" s="1"/>
  <c r="S10" i="15"/>
  <c r="R10" i="15"/>
  <c r="Q10" i="15"/>
  <c r="U10" i="15" s="1"/>
  <c r="P10" i="15"/>
  <c r="E10" i="15"/>
  <c r="T10" i="15" s="1"/>
  <c r="U9" i="15"/>
  <c r="T9" i="15"/>
  <c r="S9" i="15"/>
  <c r="R9" i="15"/>
  <c r="Q9" i="15"/>
  <c r="P9" i="15"/>
  <c r="E9" i="15"/>
  <c r="S93" i="14"/>
  <c r="R93" i="14"/>
  <c r="Q93" i="14"/>
  <c r="P93" i="14"/>
  <c r="E93" i="14"/>
  <c r="U93" i="14" s="1"/>
  <c r="S92" i="14"/>
  <c r="R92" i="14"/>
  <c r="Q92" i="14"/>
  <c r="P92" i="14"/>
  <c r="E92" i="14"/>
  <c r="T92" i="14" s="1"/>
  <c r="U91" i="14"/>
  <c r="S91" i="14"/>
  <c r="R91" i="14"/>
  <c r="Q91" i="14"/>
  <c r="P91" i="14"/>
  <c r="E91" i="14"/>
  <c r="T91" i="14" s="1"/>
  <c r="T90" i="14"/>
  <c r="S90" i="14"/>
  <c r="R90" i="14"/>
  <c r="Q90" i="14"/>
  <c r="P90" i="14"/>
  <c r="E90" i="14"/>
  <c r="U90" i="14" s="1"/>
  <c r="S89" i="14"/>
  <c r="R89" i="14"/>
  <c r="Q89" i="14"/>
  <c r="P89" i="14"/>
  <c r="E89" i="14"/>
  <c r="U89" i="14" s="1"/>
  <c r="S88" i="14"/>
  <c r="R88" i="14"/>
  <c r="Q88" i="14"/>
  <c r="P88" i="14"/>
  <c r="E88" i="14"/>
  <c r="T88" i="14" s="1"/>
  <c r="U87" i="14"/>
  <c r="S87" i="14"/>
  <c r="R87" i="14"/>
  <c r="Q87" i="14"/>
  <c r="P87" i="14"/>
  <c r="E87" i="14"/>
  <c r="T87" i="14" s="1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S72" i="14" s="1"/>
  <c r="J72" i="14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S71" i="14" s="1"/>
  <c r="J71" i="14"/>
  <c r="I71" i="14"/>
  <c r="H71" i="14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S70" i="14" s="1"/>
  <c r="J70" i="14"/>
  <c r="R70" i="14" s="1"/>
  <c r="I70" i="14"/>
  <c r="Q70" i="14" s="1"/>
  <c r="H70" i="14"/>
  <c r="G70" i="14"/>
  <c r="F70" i="14"/>
  <c r="E70" i="14"/>
  <c r="C70" i="14"/>
  <c r="B70" i="14"/>
  <c r="S69" i="14"/>
  <c r="R69" i="14"/>
  <c r="Q69" i="14"/>
  <c r="P69" i="14"/>
  <c r="E69" i="14"/>
  <c r="W67" i="14"/>
  <c r="V67" i="14"/>
  <c r="O67" i="14"/>
  <c r="N67" i="14"/>
  <c r="M67" i="14"/>
  <c r="L67" i="14"/>
  <c r="K67" i="14"/>
  <c r="S67" i="14" s="1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E66" i="14" s="1"/>
  <c r="U65" i="14"/>
  <c r="S65" i="14"/>
  <c r="R65" i="14"/>
  <c r="Q65" i="14"/>
  <c r="P65" i="14"/>
  <c r="E65" i="14"/>
  <c r="T65" i="14" s="1"/>
  <c r="T64" i="14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S62" i="14"/>
  <c r="R62" i="14"/>
  <c r="Q62" i="14"/>
  <c r="P62" i="14"/>
  <c r="E62" i="14"/>
  <c r="T62" i="14" s="1"/>
  <c r="U61" i="14"/>
  <c r="S61" i="14"/>
  <c r="R61" i="14"/>
  <c r="Q61" i="14"/>
  <c r="P61" i="14"/>
  <c r="E61" i="14"/>
  <c r="T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S58" i="14"/>
  <c r="R58" i="14"/>
  <c r="Q58" i="14"/>
  <c r="P58" i="14"/>
  <c r="E58" i="14"/>
  <c r="T58" i="14" s="1"/>
  <c r="U57" i="14"/>
  <c r="S57" i="14"/>
  <c r="R57" i="14"/>
  <c r="Q57" i="14"/>
  <c r="P57" i="14"/>
  <c r="E57" i="14"/>
  <c r="T57" i="14" s="1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S53" i="14" s="1"/>
  <c r="J53" i="14"/>
  <c r="I53" i="14"/>
  <c r="H53" i="14"/>
  <c r="G53" i="14"/>
  <c r="F53" i="14"/>
  <c r="C53" i="14"/>
  <c r="B53" i="14"/>
  <c r="E53" i="14" s="1"/>
  <c r="S52" i="14"/>
  <c r="R52" i="14"/>
  <c r="Q52" i="14"/>
  <c r="P52" i="14"/>
  <c r="E52" i="14"/>
  <c r="T52" i="14" s="1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T49" i="14" s="1"/>
  <c r="S48" i="14"/>
  <c r="R48" i="14"/>
  <c r="Q48" i="14"/>
  <c r="P48" i="14"/>
  <c r="E48" i="14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T45" i="14" s="1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W40" i="14"/>
  <c r="V40" i="14"/>
  <c r="O40" i="14"/>
  <c r="N40" i="14"/>
  <c r="M40" i="14"/>
  <c r="L40" i="14"/>
  <c r="K40" i="14"/>
  <c r="S40" i="14" s="1"/>
  <c r="J40" i="14"/>
  <c r="R40" i="14" s="1"/>
  <c r="I40" i="14"/>
  <c r="H40" i="14"/>
  <c r="G40" i="14"/>
  <c r="F40" i="14"/>
  <c r="C40" i="14"/>
  <c r="B40" i="14"/>
  <c r="U39" i="14"/>
  <c r="S39" i="14"/>
  <c r="R39" i="14"/>
  <c r="Q39" i="14"/>
  <c r="P39" i="14"/>
  <c r="E39" i="14"/>
  <c r="T39" i="14" s="1"/>
  <c r="T38" i="14"/>
  <c r="S38" i="14"/>
  <c r="R38" i="14"/>
  <c r="Q38" i="14"/>
  <c r="P38" i="14"/>
  <c r="E38" i="14"/>
  <c r="U38" i="14" s="1"/>
  <c r="S37" i="14"/>
  <c r="R37" i="14"/>
  <c r="Q37" i="14"/>
  <c r="P37" i="14"/>
  <c r="E37" i="14"/>
  <c r="T37" i="14" s="1"/>
  <c r="S36" i="14"/>
  <c r="R36" i="14"/>
  <c r="Q36" i="14"/>
  <c r="P36" i="14"/>
  <c r="E36" i="14"/>
  <c r="S35" i="14"/>
  <c r="R35" i="14"/>
  <c r="Q35" i="14"/>
  <c r="P35" i="14"/>
  <c r="E35" i="14"/>
  <c r="U35" i="14" s="1"/>
  <c r="W33" i="14"/>
  <c r="V33" i="14"/>
  <c r="O33" i="14"/>
  <c r="N33" i="14"/>
  <c r="M33" i="14"/>
  <c r="L33" i="14"/>
  <c r="K33" i="14"/>
  <c r="S33" i="14" s="1"/>
  <c r="J33" i="14"/>
  <c r="R33" i="14" s="1"/>
  <c r="I33" i="14"/>
  <c r="H33" i="14"/>
  <c r="G33" i="14"/>
  <c r="F33" i="14"/>
  <c r="C33" i="14"/>
  <c r="E33" i="14" s="1"/>
  <c r="B33" i="14"/>
  <c r="S32" i="14"/>
  <c r="R32" i="14"/>
  <c r="Q32" i="14"/>
  <c r="P32" i="14"/>
  <c r="E32" i="14"/>
  <c r="T32" i="14" s="1"/>
  <c r="W30" i="14"/>
  <c r="V30" i="14"/>
  <c r="O30" i="14"/>
  <c r="N30" i="14"/>
  <c r="M30" i="14"/>
  <c r="L30" i="14"/>
  <c r="K30" i="14"/>
  <c r="S30" i="14" s="1"/>
  <c r="J30" i="14"/>
  <c r="R30" i="14" s="1"/>
  <c r="I30" i="14"/>
  <c r="Q30" i="14" s="1"/>
  <c r="H30" i="14"/>
  <c r="P30" i="14" s="1"/>
  <c r="G30" i="14"/>
  <c r="F30" i="14"/>
  <c r="C30" i="14"/>
  <c r="B30" i="14"/>
  <c r="S29" i="14"/>
  <c r="R29" i="14"/>
  <c r="Q29" i="14"/>
  <c r="P29" i="14"/>
  <c r="E29" i="14"/>
  <c r="T29" i="14" s="1"/>
  <c r="S28" i="14"/>
  <c r="R28" i="14"/>
  <c r="Q28" i="14"/>
  <c r="P28" i="14"/>
  <c r="E28" i="14"/>
  <c r="S27" i="14"/>
  <c r="R27" i="14"/>
  <c r="Q27" i="14"/>
  <c r="P27" i="14"/>
  <c r="E27" i="14"/>
  <c r="T27" i="14" s="1"/>
  <c r="T26" i="14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C24" i="14"/>
  <c r="B24" i="14"/>
  <c r="E24" i="14" s="1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S16" i="14" s="1"/>
  <c r="J16" i="14"/>
  <c r="R16" i="14" s="1"/>
  <c r="I16" i="14"/>
  <c r="H16" i="14"/>
  <c r="G16" i="14"/>
  <c r="F16" i="14"/>
  <c r="C16" i="14"/>
  <c r="B16" i="14"/>
  <c r="E16" i="14" s="1"/>
  <c r="S15" i="14"/>
  <c r="R15" i="14"/>
  <c r="Q15" i="14"/>
  <c r="P15" i="14"/>
  <c r="E15" i="14"/>
  <c r="S14" i="14"/>
  <c r="R14" i="14"/>
  <c r="Q14" i="14"/>
  <c r="P14" i="14"/>
  <c r="E14" i="14"/>
  <c r="S13" i="14"/>
  <c r="R13" i="14"/>
  <c r="Q13" i="14"/>
  <c r="P13" i="14"/>
  <c r="E13" i="14"/>
  <c r="U13" i="14" s="1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S9" i="14"/>
  <c r="R9" i="14"/>
  <c r="Q9" i="14"/>
  <c r="P9" i="14"/>
  <c r="E9" i="14"/>
  <c r="U9" i="14" s="1"/>
  <c r="S93" i="13"/>
  <c r="R93" i="13"/>
  <c r="Q93" i="13"/>
  <c r="P93" i="13"/>
  <c r="E93" i="13"/>
  <c r="S92" i="13"/>
  <c r="R92" i="13"/>
  <c r="Q92" i="13"/>
  <c r="P92" i="13"/>
  <c r="E92" i="13"/>
  <c r="T92" i="13" s="1"/>
  <c r="U91" i="13"/>
  <c r="T91" i="13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S88" i="13"/>
  <c r="R88" i="13"/>
  <c r="Q88" i="13"/>
  <c r="P88" i="13"/>
  <c r="E88" i="13"/>
  <c r="T88" i="13" s="1"/>
  <c r="U87" i="13"/>
  <c r="T87" i="13"/>
  <c r="S87" i="13"/>
  <c r="R87" i="13"/>
  <c r="Q87" i="13"/>
  <c r="P87" i="13"/>
  <c r="E87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W71" i="13"/>
  <c r="V71" i="13"/>
  <c r="O71" i="13"/>
  <c r="N71" i="13"/>
  <c r="M71" i="13"/>
  <c r="L71" i="13"/>
  <c r="K71" i="13"/>
  <c r="S71" i="13" s="1"/>
  <c r="J71" i="13"/>
  <c r="R71" i="13" s="1"/>
  <c r="I71" i="13"/>
  <c r="H71" i="13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J70" i="13"/>
  <c r="R70" i="13" s="1"/>
  <c r="I70" i="13"/>
  <c r="Q70" i="13" s="1"/>
  <c r="H70" i="13"/>
  <c r="G70" i="13"/>
  <c r="F70" i="13"/>
  <c r="C70" i="13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E66" i="13" s="1"/>
  <c r="U65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T63" i="13"/>
  <c r="S63" i="13"/>
  <c r="R63" i="13"/>
  <c r="Q63" i="13"/>
  <c r="P63" i="13"/>
  <c r="E63" i="13"/>
  <c r="U63" i="13" s="1"/>
  <c r="S62" i="13"/>
  <c r="R62" i="13"/>
  <c r="Q62" i="13"/>
  <c r="P62" i="13"/>
  <c r="E62" i="13"/>
  <c r="U61" i="13"/>
  <c r="S61" i="13"/>
  <c r="R61" i="13"/>
  <c r="Q61" i="13"/>
  <c r="P61" i="13"/>
  <c r="E61" i="13"/>
  <c r="T61" i="13" s="1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S56" i="13"/>
  <c r="R56" i="13"/>
  <c r="Q56" i="13"/>
  <c r="P56" i="13"/>
  <c r="E56" i="13"/>
  <c r="U56" i="13" s="1"/>
  <c r="T55" i="13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J53" i="13"/>
  <c r="I53" i="13"/>
  <c r="H53" i="13"/>
  <c r="G53" i="13"/>
  <c r="F53" i="13"/>
  <c r="E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U45" i="13"/>
  <c r="S45" i="13"/>
  <c r="R45" i="13"/>
  <c r="Q45" i="13"/>
  <c r="P45" i="13"/>
  <c r="E45" i="13"/>
  <c r="T45" i="13" s="1"/>
  <c r="S44" i="13"/>
  <c r="R44" i="13"/>
  <c r="Q44" i="13"/>
  <c r="U44" i="13" s="1"/>
  <c r="P44" i="13"/>
  <c r="T44" i="13" s="1"/>
  <c r="E44" i="13"/>
  <c r="S43" i="13"/>
  <c r="R43" i="13"/>
  <c r="Q43" i="13"/>
  <c r="P43" i="13"/>
  <c r="E43" i="13"/>
  <c r="U43" i="13" s="1"/>
  <c r="T42" i="13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S40" i="13" s="1"/>
  <c r="J40" i="13"/>
  <c r="R40" i="13" s="1"/>
  <c r="I40" i="13"/>
  <c r="H40" i="13"/>
  <c r="G40" i="13"/>
  <c r="F40" i="13"/>
  <c r="C40" i="13"/>
  <c r="B40" i="13"/>
  <c r="E40" i="13" s="1"/>
  <c r="U39" i="13"/>
  <c r="S39" i="13"/>
  <c r="R39" i="13"/>
  <c r="Q39" i="13"/>
  <c r="P39" i="13"/>
  <c r="E39" i="13"/>
  <c r="T39" i="13" s="1"/>
  <c r="S38" i="13"/>
  <c r="R38" i="13"/>
  <c r="Q38" i="13"/>
  <c r="P38" i="13"/>
  <c r="E38" i="13"/>
  <c r="T38" i="13" s="1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U35" i="13"/>
  <c r="T35" i="13"/>
  <c r="S35" i="13"/>
  <c r="R35" i="13"/>
  <c r="Q35" i="13"/>
  <c r="P35" i="13"/>
  <c r="E35" i="13"/>
  <c r="W33" i="13"/>
  <c r="V33" i="13"/>
  <c r="O33" i="13"/>
  <c r="N33" i="13"/>
  <c r="M33" i="13"/>
  <c r="L33" i="13"/>
  <c r="K33" i="13"/>
  <c r="S33" i="13" s="1"/>
  <c r="J33" i="13"/>
  <c r="R33" i="13" s="1"/>
  <c r="I33" i="13"/>
  <c r="H33" i="13"/>
  <c r="P33" i="13" s="1"/>
  <c r="G33" i="13"/>
  <c r="F33" i="13"/>
  <c r="C33" i="13"/>
  <c r="B33" i="13"/>
  <c r="E33" i="13" s="1"/>
  <c r="S32" i="13"/>
  <c r="R32" i="13"/>
  <c r="Q32" i="13"/>
  <c r="P32" i="13"/>
  <c r="T32" i="13" s="1"/>
  <c r="E32" i="13"/>
  <c r="W30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E30" i="13" s="1"/>
  <c r="U29" i="13"/>
  <c r="S29" i="13"/>
  <c r="R29" i="13"/>
  <c r="Q29" i="13"/>
  <c r="P29" i="13"/>
  <c r="E29" i="13"/>
  <c r="T29" i="13" s="1"/>
  <c r="U28" i="13"/>
  <c r="S28" i="13"/>
  <c r="R28" i="13"/>
  <c r="Q28" i="13"/>
  <c r="P28" i="13"/>
  <c r="E28" i="13"/>
  <c r="T28" i="13" s="1"/>
  <c r="T27" i="13"/>
  <c r="S27" i="13"/>
  <c r="R27" i="13"/>
  <c r="Q27" i="13"/>
  <c r="P27" i="13"/>
  <c r="E27" i="13"/>
  <c r="U27" i="13" s="1"/>
  <c r="S26" i="13"/>
  <c r="R26" i="13"/>
  <c r="Q26" i="13"/>
  <c r="P26" i="13"/>
  <c r="E26" i="13"/>
  <c r="U26" i="13" s="1"/>
  <c r="W24" i="13"/>
  <c r="V24" i="13"/>
  <c r="O24" i="13"/>
  <c r="N24" i="13"/>
  <c r="M24" i="13"/>
  <c r="L24" i="13"/>
  <c r="K24" i="13"/>
  <c r="S24" i="13" s="1"/>
  <c r="J24" i="13"/>
  <c r="R24" i="13" s="1"/>
  <c r="I24" i="13"/>
  <c r="Q24" i="13" s="1"/>
  <c r="H24" i="13"/>
  <c r="G24" i="13"/>
  <c r="F24" i="13"/>
  <c r="C24" i="13"/>
  <c r="B24" i="13"/>
  <c r="S23" i="13"/>
  <c r="R23" i="13"/>
  <c r="Q23" i="13"/>
  <c r="P23" i="13"/>
  <c r="E23" i="13"/>
  <c r="T23" i="13" s="1"/>
  <c r="T22" i="13"/>
  <c r="S22" i="13"/>
  <c r="R22" i="13"/>
  <c r="Q22" i="13"/>
  <c r="P22" i="13"/>
  <c r="E22" i="13"/>
  <c r="U22" i="13" s="1"/>
  <c r="S21" i="13"/>
  <c r="R21" i="13"/>
  <c r="Q21" i="13"/>
  <c r="P21" i="13"/>
  <c r="E21" i="13"/>
  <c r="U21" i="13" s="1"/>
  <c r="U20" i="13"/>
  <c r="T20" i="13"/>
  <c r="S20" i="13"/>
  <c r="R20" i="13"/>
  <c r="Q20" i="13"/>
  <c r="P20" i="13"/>
  <c r="E20" i="13"/>
  <c r="S19" i="13"/>
  <c r="R19" i="13"/>
  <c r="Q19" i="13"/>
  <c r="P19" i="13"/>
  <c r="E19" i="13"/>
  <c r="T19" i="13" s="1"/>
  <c r="T18" i="13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S16" i="13" s="1"/>
  <c r="J16" i="13"/>
  <c r="I16" i="13"/>
  <c r="H16" i="13"/>
  <c r="G16" i="13"/>
  <c r="F16" i="13"/>
  <c r="C16" i="13"/>
  <c r="B16" i="13"/>
  <c r="E16" i="13" s="1"/>
  <c r="U15" i="13"/>
  <c r="S15" i="13"/>
  <c r="R15" i="13"/>
  <c r="Q15" i="13"/>
  <c r="P15" i="13"/>
  <c r="E15" i="13"/>
  <c r="T15" i="13" s="1"/>
  <c r="U14" i="13"/>
  <c r="S14" i="13"/>
  <c r="R14" i="13"/>
  <c r="Q14" i="13"/>
  <c r="P14" i="13"/>
  <c r="E14" i="13"/>
  <c r="T14" i="13" s="1"/>
  <c r="T13" i="13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U11" i="13"/>
  <c r="S11" i="13"/>
  <c r="R11" i="13"/>
  <c r="Q11" i="13"/>
  <c r="P11" i="13"/>
  <c r="E11" i="13"/>
  <c r="T11" i="13" s="1"/>
  <c r="S10" i="13"/>
  <c r="R10" i="13"/>
  <c r="Q10" i="13"/>
  <c r="P10" i="13"/>
  <c r="E10" i="13"/>
  <c r="T10" i="13" s="1"/>
  <c r="T9" i="13"/>
  <c r="S9" i="13"/>
  <c r="R9" i="13"/>
  <c r="Q9" i="13"/>
  <c r="P9" i="13"/>
  <c r="E9" i="13"/>
  <c r="S93" i="12"/>
  <c r="R93" i="12"/>
  <c r="Q93" i="12"/>
  <c r="P93" i="12"/>
  <c r="E93" i="12"/>
  <c r="U93" i="12" s="1"/>
  <c r="U92" i="12"/>
  <c r="T92" i="12"/>
  <c r="S92" i="12"/>
  <c r="R92" i="12"/>
  <c r="Q92" i="12"/>
  <c r="P92" i="12"/>
  <c r="E92" i="12"/>
  <c r="S91" i="12"/>
  <c r="R91" i="12"/>
  <c r="Q91" i="12"/>
  <c r="P91" i="12"/>
  <c r="E91" i="12"/>
  <c r="T91" i="12" s="1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U88" i="12"/>
  <c r="T88" i="12"/>
  <c r="S88" i="12"/>
  <c r="R88" i="12"/>
  <c r="Q88" i="12"/>
  <c r="P88" i="12"/>
  <c r="E88" i="12"/>
  <c r="S87" i="12"/>
  <c r="R87" i="12"/>
  <c r="Q87" i="12"/>
  <c r="P87" i="12"/>
  <c r="E87" i="12"/>
  <c r="T87" i="12" s="1"/>
  <c r="T86" i="12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S72" i="12" s="1"/>
  <c r="J72" i="12"/>
  <c r="I72" i="12"/>
  <c r="H72" i="12"/>
  <c r="G72" i="12"/>
  <c r="F72" i="12"/>
  <c r="C72" i="12"/>
  <c r="B72" i="12"/>
  <c r="E72" i="12" s="1"/>
  <c r="W71" i="12"/>
  <c r="V71" i="12"/>
  <c r="O71" i="12"/>
  <c r="N71" i="12"/>
  <c r="M71" i="12"/>
  <c r="L71" i="12"/>
  <c r="K71" i="12"/>
  <c r="S71" i="12" s="1"/>
  <c r="J71" i="12"/>
  <c r="R71" i="12" s="1"/>
  <c r="I71" i="12"/>
  <c r="Q71" i="12" s="1"/>
  <c r="H71" i="12"/>
  <c r="G71" i="12"/>
  <c r="F71" i="12"/>
  <c r="C71" i="12"/>
  <c r="B71" i="12"/>
  <c r="W70" i="12"/>
  <c r="V70" i="12"/>
  <c r="O70" i="12"/>
  <c r="N70" i="12"/>
  <c r="M70" i="12"/>
  <c r="L70" i="12"/>
  <c r="K70" i="12"/>
  <c r="S70" i="12" s="1"/>
  <c r="J70" i="12"/>
  <c r="R70" i="12" s="1"/>
  <c r="I70" i="12"/>
  <c r="H70" i="12"/>
  <c r="P70" i="12" s="1"/>
  <c r="G70" i="12"/>
  <c r="F70" i="12"/>
  <c r="C70" i="12"/>
  <c r="B70" i="12"/>
  <c r="E70" i="12" s="1"/>
  <c r="S69" i="12"/>
  <c r="R69" i="12"/>
  <c r="Q69" i="12"/>
  <c r="P69" i="12"/>
  <c r="T69" i="12" s="1"/>
  <c r="E69" i="12"/>
  <c r="W67" i="12"/>
  <c r="V67" i="12"/>
  <c r="O67" i="12"/>
  <c r="N67" i="12"/>
  <c r="M67" i="12"/>
  <c r="L67" i="12"/>
  <c r="K67" i="12"/>
  <c r="S67" i="12" s="1"/>
  <c r="J67" i="12"/>
  <c r="I67" i="12"/>
  <c r="H67" i="12"/>
  <c r="G67" i="12"/>
  <c r="F67" i="12"/>
  <c r="C67" i="12"/>
  <c r="B67" i="12"/>
  <c r="E67" i="12" s="1"/>
  <c r="W66" i="12"/>
  <c r="V66" i="12"/>
  <c r="O66" i="12"/>
  <c r="N66" i="12"/>
  <c r="M66" i="12"/>
  <c r="L66" i="12"/>
  <c r="K66" i="12"/>
  <c r="S66" i="12" s="1"/>
  <c r="J66" i="12"/>
  <c r="R66" i="12" s="1"/>
  <c r="I66" i="12"/>
  <c r="Q66" i="12" s="1"/>
  <c r="H66" i="12"/>
  <c r="G66" i="12"/>
  <c r="F66" i="12"/>
  <c r="C66" i="12"/>
  <c r="B66" i="12"/>
  <c r="S65" i="12"/>
  <c r="R65" i="12"/>
  <c r="Q65" i="12"/>
  <c r="P65" i="12"/>
  <c r="E65" i="12"/>
  <c r="T65" i="12" s="1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S62" i="12"/>
  <c r="R62" i="12"/>
  <c r="Q62" i="12"/>
  <c r="P62" i="12"/>
  <c r="E62" i="12"/>
  <c r="S61" i="12"/>
  <c r="R61" i="12"/>
  <c r="Q61" i="12"/>
  <c r="P61" i="12"/>
  <c r="E61" i="12"/>
  <c r="T61" i="12" s="1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T56" i="12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K53" i="12"/>
  <c r="S53" i="12" s="1"/>
  <c r="J53" i="12"/>
  <c r="I53" i="12"/>
  <c r="Q53" i="12" s="1"/>
  <c r="H53" i="12"/>
  <c r="P53" i="12" s="1"/>
  <c r="G53" i="12"/>
  <c r="F53" i="12"/>
  <c r="C53" i="12"/>
  <c r="E53" i="12" s="1"/>
  <c r="B53" i="12"/>
  <c r="U52" i="12"/>
  <c r="S52" i="12"/>
  <c r="R52" i="12"/>
  <c r="Q52" i="12"/>
  <c r="P52" i="12"/>
  <c r="E52" i="12"/>
  <c r="T52" i="12" s="1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T45" i="12"/>
  <c r="S45" i="12"/>
  <c r="R45" i="12"/>
  <c r="Q45" i="12"/>
  <c r="P45" i="12"/>
  <c r="E45" i="12"/>
  <c r="U45" i="12" s="1"/>
  <c r="S44" i="12"/>
  <c r="R44" i="12"/>
  <c r="Q44" i="12"/>
  <c r="U44" i="12" s="1"/>
  <c r="P44" i="12"/>
  <c r="E44" i="12"/>
  <c r="T43" i="12"/>
  <c r="S43" i="12"/>
  <c r="R43" i="12"/>
  <c r="Q43" i="12"/>
  <c r="P43" i="12"/>
  <c r="E43" i="12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S40" i="12" s="1"/>
  <c r="J40" i="12"/>
  <c r="R40" i="12" s="1"/>
  <c r="I40" i="12"/>
  <c r="H40" i="12"/>
  <c r="P40" i="12" s="1"/>
  <c r="G40" i="12"/>
  <c r="F40" i="12"/>
  <c r="C40" i="12"/>
  <c r="B40" i="12"/>
  <c r="E40" i="12" s="1"/>
  <c r="U39" i="12"/>
  <c r="S39" i="12"/>
  <c r="R39" i="12"/>
  <c r="Q39" i="12"/>
  <c r="P39" i="12"/>
  <c r="E39" i="12"/>
  <c r="T39" i="12" s="1"/>
  <c r="S38" i="12"/>
  <c r="R38" i="12"/>
  <c r="Q38" i="12"/>
  <c r="P38" i="12"/>
  <c r="E38" i="12"/>
  <c r="S37" i="12"/>
  <c r="R37" i="12"/>
  <c r="Q37" i="12"/>
  <c r="P37" i="12"/>
  <c r="E37" i="12"/>
  <c r="U37" i="12" s="1"/>
  <c r="S36" i="12"/>
  <c r="R36" i="12"/>
  <c r="Q36" i="12"/>
  <c r="P36" i="12"/>
  <c r="T36" i="12" s="1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S33" i="12" s="1"/>
  <c r="J33" i="12"/>
  <c r="R33" i="12" s="1"/>
  <c r="I33" i="12"/>
  <c r="Q33" i="12" s="1"/>
  <c r="H33" i="12"/>
  <c r="G33" i="12"/>
  <c r="F33" i="12"/>
  <c r="C33" i="12"/>
  <c r="E33" i="12" s="1"/>
  <c r="B33" i="12"/>
  <c r="S32" i="12"/>
  <c r="R32" i="12"/>
  <c r="Q32" i="12"/>
  <c r="P32" i="12"/>
  <c r="E32" i="12"/>
  <c r="W30" i="12"/>
  <c r="V30" i="12"/>
  <c r="O30" i="12"/>
  <c r="N30" i="12"/>
  <c r="M30" i="12"/>
  <c r="L30" i="12"/>
  <c r="K30" i="12"/>
  <c r="S30" i="12" s="1"/>
  <c r="J30" i="12"/>
  <c r="R30" i="12" s="1"/>
  <c r="I30" i="12"/>
  <c r="H30" i="12"/>
  <c r="G30" i="12"/>
  <c r="F30" i="12"/>
  <c r="C30" i="12"/>
  <c r="B30" i="12"/>
  <c r="U29" i="12"/>
  <c r="S29" i="12"/>
  <c r="R29" i="12"/>
  <c r="Q29" i="12"/>
  <c r="P29" i="12"/>
  <c r="E29" i="12"/>
  <c r="T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U27" i="12" s="1"/>
  <c r="S26" i="12"/>
  <c r="R26" i="12"/>
  <c r="Q26" i="12"/>
  <c r="P26" i="12"/>
  <c r="E26" i="12"/>
  <c r="W24" i="12"/>
  <c r="V24" i="12"/>
  <c r="O24" i="12"/>
  <c r="N24" i="12"/>
  <c r="M24" i="12"/>
  <c r="L24" i="12"/>
  <c r="K24" i="12"/>
  <c r="S24" i="12" s="1"/>
  <c r="J24" i="12"/>
  <c r="R24" i="12" s="1"/>
  <c r="I24" i="12"/>
  <c r="Q24" i="12" s="1"/>
  <c r="H24" i="12"/>
  <c r="G24" i="12"/>
  <c r="F24" i="12"/>
  <c r="E24" i="12"/>
  <c r="C24" i="12"/>
  <c r="B24" i="12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U20" i="12"/>
  <c r="S20" i="12"/>
  <c r="R20" i="12"/>
  <c r="Q20" i="12"/>
  <c r="P20" i="12"/>
  <c r="E20" i="12"/>
  <c r="T20" i="12" s="1"/>
  <c r="S19" i="12"/>
  <c r="R19" i="12"/>
  <c r="Q19" i="12"/>
  <c r="P19" i="12"/>
  <c r="E19" i="12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S16" i="12" s="1"/>
  <c r="J16" i="12"/>
  <c r="R16" i="12" s="1"/>
  <c r="I16" i="12"/>
  <c r="Q16" i="12" s="1"/>
  <c r="H16" i="12"/>
  <c r="G16" i="12"/>
  <c r="F16" i="12"/>
  <c r="C16" i="12"/>
  <c r="B16" i="12"/>
  <c r="S15" i="12"/>
  <c r="R15" i="12"/>
  <c r="Q15" i="12"/>
  <c r="P15" i="12"/>
  <c r="E15" i="12"/>
  <c r="T15" i="12" s="1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E10" i="12"/>
  <c r="U10" i="12" s="1"/>
  <c r="S9" i="12"/>
  <c r="R9" i="12"/>
  <c r="Q9" i="12"/>
  <c r="P9" i="12"/>
  <c r="E9" i="12"/>
  <c r="S93" i="11"/>
  <c r="R93" i="11"/>
  <c r="Q93" i="11"/>
  <c r="P93" i="11"/>
  <c r="E93" i="11"/>
  <c r="U92" i="11"/>
  <c r="S92" i="11"/>
  <c r="R92" i="11"/>
  <c r="Q92" i="11"/>
  <c r="P92" i="11"/>
  <c r="E92" i="11"/>
  <c r="T92" i="11" s="1"/>
  <c r="S91" i="11"/>
  <c r="R91" i="11"/>
  <c r="Q91" i="11"/>
  <c r="P91" i="11"/>
  <c r="E91" i="11"/>
  <c r="S90" i="11"/>
  <c r="R90" i="11"/>
  <c r="Q90" i="11"/>
  <c r="P90" i="11"/>
  <c r="E90" i="11"/>
  <c r="U90" i="11" s="1"/>
  <c r="T89" i="11"/>
  <c r="S89" i="11"/>
  <c r="R89" i="11"/>
  <c r="Q89" i="11"/>
  <c r="P89" i="11"/>
  <c r="E89" i="11"/>
  <c r="U89" i="11" s="1"/>
  <c r="U88" i="11"/>
  <c r="S88" i="11"/>
  <c r="R88" i="11"/>
  <c r="Q88" i="11"/>
  <c r="P88" i="11"/>
  <c r="E88" i="11"/>
  <c r="T88" i="11" s="1"/>
  <c r="T87" i="11"/>
  <c r="S87" i="11"/>
  <c r="R87" i="11"/>
  <c r="Q87" i="11"/>
  <c r="P87" i="11"/>
  <c r="E87" i="11"/>
  <c r="U87" i="11" s="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S71" i="11" s="1"/>
  <c r="J71" i="11"/>
  <c r="I71" i="11"/>
  <c r="H71" i="1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I70" i="11"/>
  <c r="H70" i="11"/>
  <c r="G70" i="11"/>
  <c r="F70" i="11"/>
  <c r="C70" i="11"/>
  <c r="B70" i="11"/>
  <c r="S69" i="11"/>
  <c r="R69" i="11"/>
  <c r="Q69" i="11"/>
  <c r="P69" i="11"/>
  <c r="E69" i="11"/>
  <c r="U69" i="11" s="1"/>
  <c r="W67" i="11"/>
  <c r="V67" i="11"/>
  <c r="O67" i="11"/>
  <c r="N67" i="11"/>
  <c r="M67" i="11"/>
  <c r="L67" i="11"/>
  <c r="K67" i="11"/>
  <c r="S67" i="11" s="1"/>
  <c r="J67" i="11"/>
  <c r="I67" i="11"/>
  <c r="H67" i="11"/>
  <c r="P67" i="11" s="1"/>
  <c r="G67" i="11"/>
  <c r="F67" i="11"/>
  <c r="C67" i="11"/>
  <c r="B67" i="11"/>
  <c r="W66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E66" i="11"/>
  <c r="C66" i="11"/>
  <c r="B66" i="11"/>
  <c r="S65" i="11"/>
  <c r="R65" i="11"/>
  <c r="Q65" i="11"/>
  <c r="P65" i="11"/>
  <c r="E65" i="11"/>
  <c r="S64" i="11"/>
  <c r="R64" i="11"/>
  <c r="Q64" i="11"/>
  <c r="P64" i="11"/>
  <c r="E64" i="11"/>
  <c r="U64" i="11" s="1"/>
  <c r="T63" i="11"/>
  <c r="S63" i="11"/>
  <c r="R63" i="11"/>
  <c r="Q63" i="11"/>
  <c r="P63" i="11"/>
  <c r="E63" i="11"/>
  <c r="U63" i="11" s="1"/>
  <c r="S62" i="11"/>
  <c r="R62" i="11"/>
  <c r="Q62" i="11"/>
  <c r="P62" i="11"/>
  <c r="E62" i="11"/>
  <c r="T62" i="11" s="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S59" i="11" s="1"/>
  <c r="J59" i="11"/>
  <c r="R59" i="11" s="1"/>
  <c r="I59" i="11"/>
  <c r="Q59" i="11" s="1"/>
  <c r="H59" i="11"/>
  <c r="P59" i="11" s="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S56" i="11"/>
  <c r="R56" i="11"/>
  <c r="Q56" i="11"/>
  <c r="P56" i="11"/>
  <c r="E56" i="11"/>
  <c r="T55" i="1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S53" i="11" s="1"/>
  <c r="J53" i="11"/>
  <c r="I53" i="11"/>
  <c r="H53" i="11"/>
  <c r="G53" i="11"/>
  <c r="F53" i="11"/>
  <c r="E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S46" i="11"/>
  <c r="R46" i="11"/>
  <c r="Q46" i="11"/>
  <c r="P46" i="11"/>
  <c r="E46" i="11"/>
  <c r="U46" i="11" s="1"/>
  <c r="S45" i="11"/>
  <c r="R45" i="11"/>
  <c r="Q45" i="11"/>
  <c r="P45" i="11"/>
  <c r="E45" i="11"/>
  <c r="S44" i="11"/>
  <c r="R44" i="11"/>
  <c r="Q44" i="11"/>
  <c r="P44" i="11"/>
  <c r="E44" i="11"/>
  <c r="U44" i="11" s="1"/>
  <c r="S43" i="11"/>
  <c r="R43" i="11"/>
  <c r="Q43" i="11"/>
  <c r="P43" i="11"/>
  <c r="E43" i="11"/>
  <c r="S42" i="11"/>
  <c r="R42" i="11"/>
  <c r="Q42" i="11"/>
  <c r="P42" i="11"/>
  <c r="E42" i="11"/>
  <c r="W40" i="11"/>
  <c r="V40" i="11"/>
  <c r="O40" i="11"/>
  <c r="N40" i="11"/>
  <c r="M40" i="11"/>
  <c r="L40" i="11"/>
  <c r="K40" i="11"/>
  <c r="S40" i="11" s="1"/>
  <c r="J40" i="11"/>
  <c r="R40" i="11" s="1"/>
  <c r="I40" i="11"/>
  <c r="H40" i="11"/>
  <c r="G40" i="11"/>
  <c r="F40" i="11"/>
  <c r="C40" i="11"/>
  <c r="B40" i="11"/>
  <c r="E40" i="11" s="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T36" i="11" s="1"/>
  <c r="T35" i="11"/>
  <c r="S35" i="11"/>
  <c r="R35" i="11"/>
  <c r="Q35" i="11"/>
  <c r="P35" i="11"/>
  <c r="E35" i="11"/>
  <c r="W33" i="11"/>
  <c r="V33" i="11"/>
  <c r="O33" i="11"/>
  <c r="N33" i="11"/>
  <c r="M33" i="11"/>
  <c r="L33" i="11"/>
  <c r="K33" i="11"/>
  <c r="S33" i="11" s="1"/>
  <c r="J33" i="1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W30" i="11"/>
  <c r="V30" i="11"/>
  <c r="O30" i="11"/>
  <c r="N30" i="11"/>
  <c r="M30" i="11"/>
  <c r="L30" i="11"/>
  <c r="K30" i="11"/>
  <c r="S30" i="11" s="1"/>
  <c r="J30" i="11"/>
  <c r="R30" i="11" s="1"/>
  <c r="I30" i="11"/>
  <c r="Q30" i="11" s="1"/>
  <c r="H30" i="11"/>
  <c r="G30" i="11"/>
  <c r="F30" i="11"/>
  <c r="C30" i="11"/>
  <c r="B30" i="11"/>
  <c r="E30" i="11" s="1"/>
  <c r="T29" i="11"/>
  <c r="S29" i="11"/>
  <c r="R29" i="11"/>
  <c r="Q29" i="11"/>
  <c r="P29" i="11"/>
  <c r="E29" i="11"/>
  <c r="U29" i="11" s="1"/>
  <c r="S28" i="11"/>
  <c r="R28" i="11"/>
  <c r="Q28" i="11"/>
  <c r="P28" i="11"/>
  <c r="E28" i="11"/>
  <c r="S27" i="11"/>
  <c r="R27" i="11"/>
  <c r="Q27" i="11"/>
  <c r="P27" i="11"/>
  <c r="E27" i="11"/>
  <c r="U26" i="11"/>
  <c r="S26" i="11"/>
  <c r="R26" i="11"/>
  <c r="Q26" i="11"/>
  <c r="P26" i="11"/>
  <c r="E26" i="11"/>
  <c r="T26" i="11" s="1"/>
  <c r="W24" i="11"/>
  <c r="V24" i="11"/>
  <c r="O24" i="11"/>
  <c r="N24" i="11"/>
  <c r="M24" i="11"/>
  <c r="L24" i="11"/>
  <c r="K24" i="11"/>
  <c r="S24" i="11" s="1"/>
  <c r="J24" i="11"/>
  <c r="R24" i="11" s="1"/>
  <c r="I24" i="11"/>
  <c r="Q24" i="11" s="1"/>
  <c r="H24" i="11"/>
  <c r="P24" i="11" s="1"/>
  <c r="G24" i="11"/>
  <c r="F24" i="11"/>
  <c r="C24" i="11"/>
  <c r="B24" i="11"/>
  <c r="S23" i="11"/>
  <c r="R23" i="11"/>
  <c r="Q23" i="11"/>
  <c r="P23" i="11"/>
  <c r="E23" i="11"/>
  <c r="S22" i="11"/>
  <c r="R22" i="11"/>
  <c r="Q22" i="11"/>
  <c r="P22" i="11"/>
  <c r="E22" i="11"/>
  <c r="U21" i="11"/>
  <c r="S21" i="11"/>
  <c r="R21" i="11"/>
  <c r="Q21" i="11"/>
  <c r="P21" i="11"/>
  <c r="E21" i="11"/>
  <c r="T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W16" i="11"/>
  <c r="V16" i="11"/>
  <c r="O16" i="11"/>
  <c r="N16" i="11"/>
  <c r="M16" i="11"/>
  <c r="L16" i="11"/>
  <c r="K16" i="11"/>
  <c r="S16" i="11" s="1"/>
  <c r="J16" i="11"/>
  <c r="R16" i="11" s="1"/>
  <c r="I16" i="11"/>
  <c r="Q16" i="11" s="1"/>
  <c r="H16" i="11"/>
  <c r="G16" i="11"/>
  <c r="F16" i="11"/>
  <c r="C16" i="11"/>
  <c r="B16" i="11"/>
  <c r="E16" i="11" s="1"/>
  <c r="T15" i="11"/>
  <c r="S15" i="11"/>
  <c r="R15" i="11"/>
  <c r="Q15" i="11"/>
  <c r="P15" i="11"/>
  <c r="E15" i="11"/>
  <c r="U15" i="11" s="1"/>
  <c r="S14" i="11"/>
  <c r="R14" i="11"/>
  <c r="Q14" i="11"/>
  <c r="P14" i="11"/>
  <c r="E14" i="11"/>
  <c r="S13" i="11"/>
  <c r="R13" i="11"/>
  <c r="Q13" i="11"/>
  <c r="P13" i="11"/>
  <c r="E13" i="11"/>
  <c r="U12" i="11"/>
  <c r="S12" i="11"/>
  <c r="R12" i="11"/>
  <c r="Q12" i="11"/>
  <c r="P12" i="11"/>
  <c r="E12" i="11"/>
  <c r="T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U93" i="10"/>
  <c r="S93" i="10"/>
  <c r="R93" i="10"/>
  <c r="Q93" i="10"/>
  <c r="P93" i="10"/>
  <c r="E93" i="10"/>
  <c r="T93" i="10" s="1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U89" i="10"/>
  <c r="S89" i="10"/>
  <c r="R89" i="10"/>
  <c r="Q89" i="10"/>
  <c r="P89" i="10"/>
  <c r="E89" i="10"/>
  <c r="T89" i="10" s="1"/>
  <c r="T88" i="10"/>
  <c r="S88" i="10"/>
  <c r="R88" i="10"/>
  <c r="Q88" i="10"/>
  <c r="P88" i="10"/>
  <c r="E88" i="10"/>
  <c r="U88" i="10" s="1"/>
  <c r="S87" i="10"/>
  <c r="R87" i="10"/>
  <c r="Q87" i="10"/>
  <c r="P87" i="10"/>
  <c r="E87" i="10"/>
  <c r="S86" i="10"/>
  <c r="R86" i="10"/>
  <c r="Q86" i="10"/>
  <c r="P86" i="10"/>
  <c r="E86" i="10"/>
  <c r="W72" i="10"/>
  <c r="V72" i="10"/>
  <c r="O72" i="10"/>
  <c r="N72" i="10"/>
  <c r="M72" i="10"/>
  <c r="L72" i="10"/>
  <c r="K72" i="10"/>
  <c r="J72" i="10"/>
  <c r="R72" i="10" s="1"/>
  <c r="I72" i="10"/>
  <c r="H72" i="10"/>
  <c r="G72" i="10"/>
  <c r="F72" i="10"/>
  <c r="C72" i="10"/>
  <c r="B72" i="10"/>
  <c r="W71" i="10"/>
  <c r="V71" i="10"/>
  <c r="O71" i="10"/>
  <c r="N71" i="10"/>
  <c r="M71" i="10"/>
  <c r="L71" i="10"/>
  <c r="K71" i="10"/>
  <c r="S71" i="10" s="1"/>
  <c r="J71" i="10"/>
  <c r="I71" i="10"/>
  <c r="Q71" i="10" s="1"/>
  <c r="H71" i="10"/>
  <c r="P71" i="10" s="1"/>
  <c r="G71" i="10"/>
  <c r="F71" i="10"/>
  <c r="C71" i="10"/>
  <c r="B71" i="10"/>
  <c r="W70" i="10"/>
  <c r="V70" i="10"/>
  <c r="S70" i="10"/>
  <c r="O70" i="10"/>
  <c r="N70" i="10"/>
  <c r="M70" i="10"/>
  <c r="L70" i="10"/>
  <c r="K70" i="10"/>
  <c r="J70" i="10"/>
  <c r="R70" i="10" s="1"/>
  <c r="I70" i="10"/>
  <c r="H70" i="10"/>
  <c r="P70" i="10" s="1"/>
  <c r="G70" i="10"/>
  <c r="F70" i="10"/>
  <c r="C70" i="10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W66" i="10"/>
  <c r="V66" i="10"/>
  <c r="O66" i="10"/>
  <c r="N66" i="10"/>
  <c r="M66" i="10"/>
  <c r="L66" i="10"/>
  <c r="K66" i="10"/>
  <c r="S66" i="10" s="1"/>
  <c r="J66" i="10"/>
  <c r="R66" i="10" s="1"/>
  <c r="I66" i="10"/>
  <c r="Q66" i="10" s="1"/>
  <c r="H66" i="10"/>
  <c r="P66" i="10" s="1"/>
  <c r="G66" i="10"/>
  <c r="F66" i="10"/>
  <c r="C66" i="10"/>
  <c r="B66" i="10"/>
  <c r="E66" i="10" s="1"/>
  <c r="S65" i="10"/>
  <c r="R65" i="10"/>
  <c r="Q65" i="10"/>
  <c r="P65" i="10"/>
  <c r="E65" i="10"/>
  <c r="S64" i="10"/>
  <c r="R64" i="10"/>
  <c r="Q64" i="10"/>
  <c r="P64" i="10"/>
  <c r="E64" i="10"/>
  <c r="U63" i="10"/>
  <c r="S63" i="10"/>
  <c r="R63" i="10"/>
  <c r="Q63" i="10"/>
  <c r="P63" i="10"/>
  <c r="E63" i="10"/>
  <c r="T63" i="10" s="1"/>
  <c r="T62" i="10"/>
  <c r="S62" i="10"/>
  <c r="R62" i="10"/>
  <c r="Q62" i="10"/>
  <c r="P62" i="10"/>
  <c r="E62" i="10"/>
  <c r="U62" i="10" s="1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E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S56" i="10"/>
  <c r="R56" i="10"/>
  <c r="Q56" i="10"/>
  <c r="P56" i="10"/>
  <c r="E56" i="10"/>
  <c r="U55" i="10"/>
  <c r="S55" i="10"/>
  <c r="R55" i="10"/>
  <c r="Q55" i="10"/>
  <c r="P55" i="10"/>
  <c r="E55" i="10"/>
  <c r="T55" i="10" s="1"/>
  <c r="W53" i="10"/>
  <c r="V53" i="10"/>
  <c r="O53" i="10"/>
  <c r="N53" i="10"/>
  <c r="M53" i="10"/>
  <c r="L53" i="10"/>
  <c r="K53" i="10"/>
  <c r="J53" i="10"/>
  <c r="R53" i="10" s="1"/>
  <c r="I53" i="10"/>
  <c r="Q53" i="10" s="1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U51" i="10" s="1"/>
  <c r="U50" i="10"/>
  <c r="S50" i="10"/>
  <c r="R50" i="10"/>
  <c r="Q50" i="10"/>
  <c r="P50" i="10"/>
  <c r="E50" i="10"/>
  <c r="T50" i="10" s="1"/>
  <c r="S49" i="10"/>
  <c r="R49" i="10"/>
  <c r="Q49" i="10"/>
  <c r="P49" i="10"/>
  <c r="E49" i="10"/>
  <c r="U49" i="10" s="1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T46" i="10" s="1"/>
  <c r="S45" i="10"/>
  <c r="R45" i="10"/>
  <c r="Q45" i="10"/>
  <c r="P45" i="10"/>
  <c r="E45" i="10"/>
  <c r="S44" i="10"/>
  <c r="R44" i="10"/>
  <c r="Q44" i="10"/>
  <c r="P44" i="10"/>
  <c r="E44" i="10"/>
  <c r="U43" i="10"/>
  <c r="T43" i="10"/>
  <c r="S43" i="10"/>
  <c r="R43" i="10"/>
  <c r="Q43" i="10"/>
  <c r="P43" i="10"/>
  <c r="E43" i="10"/>
  <c r="S42" i="10"/>
  <c r="R42" i="10"/>
  <c r="Q42" i="10"/>
  <c r="P42" i="10"/>
  <c r="E42" i="10"/>
  <c r="T42" i="10" s="1"/>
  <c r="W40" i="10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B40" i="10"/>
  <c r="U39" i="10"/>
  <c r="S39" i="10"/>
  <c r="R39" i="10"/>
  <c r="Q39" i="10"/>
  <c r="P39" i="10"/>
  <c r="E39" i="10"/>
  <c r="T39" i="10" s="1"/>
  <c r="U38" i="10"/>
  <c r="T38" i="10"/>
  <c r="S38" i="10"/>
  <c r="R38" i="10"/>
  <c r="Q38" i="10"/>
  <c r="P38" i="10"/>
  <c r="E38" i="10"/>
  <c r="S37" i="10"/>
  <c r="R37" i="10"/>
  <c r="Q37" i="10"/>
  <c r="P37" i="10"/>
  <c r="E37" i="10"/>
  <c r="T37" i="10" s="1"/>
  <c r="S36" i="10"/>
  <c r="R36" i="10"/>
  <c r="Q36" i="10"/>
  <c r="P36" i="10"/>
  <c r="E36" i="10"/>
  <c r="U36" i="10" s="1"/>
  <c r="S35" i="10"/>
  <c r="R35" i="10"/>
  <c r="Q35" i="10"/>
  <c r="P35" i="10"/>
  <c r="E35" i="10"/>
  <c r="W33" i="10"/>
  <c r="V33" i="10"/>
  <c r="O33" i="10"/>
  <c r="N33" i="10"/>
  <c r="M33" i="10"/>
  <c r="L33" i="10"/>
  <c r="K33" i="10"/>
  <c r="S33" i="10" s="1"/>
  <c r="J33" i="10"/>
  <c r="R33" i="10" s="1"/>
  <c r="I33" i="10"/>
  <c r="H33" i="10"/>
  <c r="G33" i="10"/>
  <c r="F33" i="10"/>
  <c r="C33" i="10"/>
  <c r="B33" i="10"/>
  <c r="S32" i="10"/>
  <c r="R32" i="10"/>
  <c r="Q32" i="10"/>
  <c r="P32" i="10"/>
  <c r="E32" i="10"/>
  <c r="T32" i="10" s="1"/>
  <c r="W30" i="10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B30" i="10"/>
  <c r="E30" i="10" s="1"/>
  <c r="U29" i="10"/>
  <c r="T29" i="10"/>
  <c r="S29" i="10"/>
  <c r="R29" i="10"/>
  <c r="Q29" i="10"/>
  <c r="P29" i="10"/>
  <c r="E29" i="10"/>
  <c r="S28" i="10"/>
  <c r="R28" i="10"/>
  <c r="Q28" i="10"/>
  <c r="P28" i="10"/>
  <c r="E28" i="10"/>
  <c r="T28" i="10" s="1"/>
  <c r="S27" i="10"/>
  <c r="R27" i="10"/>
  <c r="Q27" i="10"/>
  <c r="P27" i="10"/>
  <c r="E27" i="10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H24" i="10"/>
  <c r="P24" i="10" s="1"/>
  <c r="G24" i="10"/>
  <c r="F24" i="10"/>
  <c r="C24" i="10"/>
  <c r="E24" i="10" s="1"/>
  <c r="B24" i="10"/>
  <c r="S23" i="10"/>
  <c r="R23" i="10"/>
  <c r="Q23" i="10"/>
  <c r="P23" i="10"/>
  <c r="E23" i="10"/>
  <c r="T23" i="10" s="1"/>
  <c r="S22" i="10"/>
  <c r="R22" i="10"/>
  <c r="Q22" i="10"/>
  <c r="P22" i="10"/>
  <c r="E22" i="10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S19" i="10"/>
  <c r="R19" i="10"/>
  <c r="Q19" i="10"/>
  <c r="P19" i="10"/>
  <c r="E19" i="10"/>
  <c r="T19" i="10" s="1"/>
  <c r="S18" i="10"/>
  <c r="R18" i="10"/>
  <c r="Q18" i="10"/>
  <c r="P18" i="10"/>
  <c r="E18" i="10"/>
  <c r="W16" i="10"/>
  <c r="V16" i="10"/>
  <c r="O16" i="10"/>
  <c r="N16" i="10"/>
  <c r="M16" i="10"/>
  <c r="L16" i="10"/>
  <c r="K16" i="10"/>
  <c r="S16" i="10" s="1"/>
  <c r="J16" i="10"/>
  <c r="R16" i="10" s="1"/>
  <c r="I16" i="10"/>
  <c r="Q16" i="10" s="1"/>
  <c r="H16" i="10"/>
  <c r="G16" i="10"/>
  <c r="F16" i="10"/>
  <c r="C16" i="10"/>
  <c r="B16" i="10"/>
  <c r="E16" i="10" s="1"/>
  <c r="U15" i="10"/>
  <c r="T15" i="10"/>
  <c r="S15" i="10"/>
  <c r="R15" i="10"/>
  <c r="Q15" i="10"/>
  <c r="P15" i="10"/>
  <c r="E15" i="10"/>
  <c r="S14" i="10"/>
  <c r="R14" i="10"/>
  <c r="Q14" i="10"/>
  <c r="P14" i="10"/>
  <c r="E14" i="10"/>
  <c r="T14" i="10" s="1"/>
  <c r="S13" i="10"/>
  <c r="R13" i="10"/>
  <c r="Q13" i="10"/>
  <c r="P13" i="10"/>
  <c r="E13" i="10"/>
  <c r="S12" i="10"/>
  <c r="R12" i="10"/>
  <c r="Q12" i="10"/>
  <c r="P12" i="10"/>
  <c r="E12" i="10"/>
  <c r="T12" i="10" s="1"/>
  <c r="U11" i="10"/>
  <c r="T11" i="10"/>
  <c r="S11" i="10"/>
  <c r="R11" i="10"/>
  <c r="Q11" i="10"/>
  <c r="P11" i="10"/>
  <c r="E11" i="10"/>
  <c r="S10" i="10"/>
  <c r="R10" i="10"/>
  <c r="Q10" i="10"/>
  <c r="U10" i="10" s="1"/>
  <c r="P10" i="10"/>
  <c r="E10" i="10"/>
  <c r="S9" i="10"/>
  <c r="R9" i="10"/>
  <c r="Q9" i="10"/>
  <c r="P9" i="10"/>
  <c r="E9" i="10"/>
  <c r="T9" i="10" s="1"/>
  <c r="S93" i="9"/>
  <c r="R93" i="9"/>
  <c r="Q93" i="9"/>
  <c r="P93" i="9"/>
  <c r="E93" i="9"/>
  <c r="T93" i="9" s="1"/>
  <c r="U92" i="9"/>
  <c r="T92" i="9"/>
  <c r="S92" i="9"/>
  <c r="R92" i="9"/>
  <c r="Q92" i="9"/>
  <c r="P92" i="9"/>
  <c r="E92" i="9"/>
  <c r="S91" i="9"/>
  <c r="R91" i="9"/>
  <c r="Q91" i="9"/>
  <c r="P91" i="9"/>
  <c r="E91" i="9"/>
  <c r="T91" i="9" s="1"/>
  <c r="S90" i="9"/>
  <c r="R90" i="9"/>
  <c r="Q90" i="9"/>
  <c r="P90" i="9"/>
  <c r="E90" i="9"/>
  <c r="S89" i="9"/>
  <c r="R89" i="9"/>
  <c r="Q89" i="9"/>
  <c r="P89" i="9"/>
  <c r="E89" i="9"/>
  <c r="T89" i="9" s="1"/>
  <c r="U88" i="9"/>
  <c r="T88" i="9"/>
  <c r="S88" i="9"/>
  <c r="R88" i="9"/>
  <c r="Q88" i="9"/>
  <c r="P88" i="9"/>
  <c r="E88" i="9"/>
  <c r="S87" i="9"/>
  <c r="R87" i="9"/>
  <c r="Q87" i="9"/>
  <c r="P87" i="9"/>
  <c r="E87" i="9"/>
  <c r="T87" i="9" s="1"/>
  <c r="S86" i="9"/>
  <c r="R86" i="9"/>
  <c r="Q86" i="9"/>
  <c r="P86" i="9"/>
  <c r="E86" i="9"/>
  <c r="W72" i="9"/>
  <c r="V72" i="9"/>
  <c r="O72" i="9"/>
  <c r="N72" i="9"/>
  <c r="M72" i="9"/>
  <c r="L72" i="9"/>
  <c r="K72" i="9"/>
  <c r="S72" i="9" s="1"/>
  <c r="J72" i="9"/>
  <c r="R72" i="9" s="1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R71" i="9" s="1"/>
  <c r="I71" i="9"/>
  <c r="H71" i="9"/>
  <c r="P71" i="9" s="1"/>
  <c r="G71" i="9"/>
  <c r="F71" i="9"/>
  <c r="C71" i="9"/>
  <c r="E71" i="9" s="1"/>
  <c r="B71" i="9"/>
  <c r="W70" i="9"/>
  <c r="V70" i="9"/>
  <c r="O70" i="9"/>
  <c r="N70" i="9"/>
  <c r="M70" i="9"/>
  <c r="L70" i="9"/>
  <c r="K70" i="9"/>
  <c r="S70" i="9" s="1"/>
  <c r="J70" i="9"/>
  <c r="I70" i="9"/>
  <c r="H70" i="9"/>
  <c r="G70" i="9"/>
  <c r="F70" i="9"/>
  <c r="E70" i="9"/>
  <c r="C70" i="9"/>
  <c r="B70" i="9"/>
  <c r="S69" i="9"/>
  <c r="R69" i="9"/>
  <c r="Q69" i="9"/>
  <c r="P69" i="9"/>
  <c r="E69" i="9"/>
  <c r="U69" i="9" s="1"/>
  <c r="W67" i="9"/>
  <c r="V67" i="9"/>
  <c r="O67" i="9"/>
  <c r="N67" i="9"/>
  <c r="M67" i="9"/>
  <c r="L67" i="9"/>
  <c r="K67" i="9"/>
  <c r="S67" i="9" s="1"/>
  <c r="J67" i="9"/>
  <c r="R67" i="9" s="1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H66" i="9"/>
  <c r="P66" i="9" s="1"/>
  <c r="G66" i="9"/>
  <c r="F66" i="9"/>
  <c r="C66" i="9"/>
  <c r="E66" i="9" s="1"/>
  <c r="B66" i="9"/>
  <c r="S65" i="9"/>
  <c r="R65" i="9"/>
  <c r="Q65" i="9"/>
  <c r="P65" i="9"/>
  <c r="E65" i="9"/>
  <c r="T65" i="9" s="1"/>
  <c r="S64" i="9"/>
  <c r="R64" i="9"/>
  <c r="Q64" i="9"/>
  <c r="P64" i="9"/>
  <c r="E64" i="9"/>
  <c r="S63" i="9"/>
  <c r="R63" i="9"/>
  <c r="Q63" i="9"/>
  <c r="P63" i="9"/>
  <c r="E63" i="9"/>
  <c r="T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U58" i="9"/>
  <c r="T58" i="9"/>
  <c r="S58" i="9"/>
  <c r="R58" i="9"/>
  <c r="Q58" i="9"/>
  <c r="P58" i="9"/>
  <c r="E58" i="9"/>
  <c r="S57" i="9"/>
  <c r="R57" i="9"/>
  <c r="Q57" i="9"/>
  <c r="P57" i="9"/>
  <c r="E57" i="9"/>
  <c r="T57" i="9" s="1"/>
  <c r="S56" i="9"/>
  <c r="R56" i="9"/>
  <c r="Q56" i="9"/>
  <c r="P56" i="9"/>
  <c r="E56" i="9"/>
  <c r="U56" i="9" s="1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S53" i="9" s="1"/>
  <c r="J53" i="9"/>
  <c r="I53" i="9"/>
  <c r="Q53" i="9" s="1"/>
  <c r="H53" i="9"/>
  <c r="G53" i="9"/>
  <c r="F53" i="9"/>
  <c r="C53" i="9"/>
  <c r="E53" i="9" s="1"/>
  <c r="B53" i="9"/>
  <c r="S52" i="9"/>
  <c r="R52" i="9"/>
  <c r="Q52" i="9"/>
  <c r="U52" i="9" s="1"/>
  <c r="P52" i="9"/>
  <c r="E52" i="9"/>
  <c r="S51" i="9"/>
  <c r="R51" i="9"/>
  <c r="Q51" i="9"/>
  <c r="P51" i="9"/>
  <c r="T51" i="9" s="1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T46" i="9" s="1"/>
  <c r="S45" i="9"/>
  <c r="R45" i="9"/>
  <c r="Q45" i="9"/>
  <c r="P45" i="9"/>
  <c r="E45" i="9"/>
  <c r="U45" i="9" s="1"/>
  <c r="S44" i="9"/>
  <c r="R44" i="9"/>
  <c r="Q44" i="9"/>
  <c r="U44" i="9" s="1"/>
  <c r="P44" i="9"/>
  <c r="E44" i="9"/>
  <c r="T44" i="9" s="1"/>
  <c r="T43" i="9"/>
  <c r="S43" i="9"/>
  <c r="R43" i="9"/>
  <c r="Q43" i="9"/>
  <c r="P43" i="9"/>
  <c r="E43" i="9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B40" i="9"/>
  <c r="U39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S37" i="9"/>
  <c r="R37" i="9"/>
  <c r="Q37" i="9"/>
  <c r="P37" i="9"/>
  <c r="E37" i="9"/>
  <c r="T37" i="9" s="1"/>
  <c r="S36" i="9"/>
  <c r="R36" i="9"/>
  <c r="Q36" i="9"/>
  <c r="U36" i="9" s="1"/>
  <c r="P36" i="9"/>
  <c r="T36" i="9" s="1"/>
  <c r="E36" i="9"/>
  <c r="S35" i="9"/>
  <c r="R35" i="9"/>
  <c r="Q35" i="9"/>
  <c r="P35" i="9"/>
  <c r="E35" i="9"/>
  <c r="U35" i="9" s="1"/>
  <c r="W33" i="9"/>
  <c r="V33" i="9"/>
  <c r="O33" i="9"/>
  <c r="N33" i="9"/>
  <c r="M33" i="9"/>
  <c r="L33" i="9"/>
  <c r="K33" i="9"/>
  <c r="S33" i="9" s="1"/>
  <c r="J33" i="9"/>
  <c r="I33" i="9"/>
  <c r="H33" i="9"/>
  <c r="G33" i="9"/>
  <c r="F33" i="9"/>
  <c r="C33" i="9"/>
  <c r="B33" i="9"/>
  <c r="S32" i="9"/>
  <c r="R32" i="9"/>
  <c r="Q32" i="9"/>
  <c r="P32" i="9"/>
  <c r="E32" i="9"/>
  <c r="T32" i="9" s="1"/>
  <c r="W30" i="9"/>
  <c r="V30" i="9"/>
  <c r="O30" i="9"/>
  <c r="N30" i="9"/>
  <c r="M30" i="9"/>
  <c r="L30" i="9"/>
  <c r="K30" i="9"/>
  <c r="S30" i="9" s="1"/>
  <c r="J30" i="9"/>
  <c r="R30" i="9" s="1"/>
  <c r="I30" i="9"/>
  <c r="Q30" i="9" s="1"/>
  <c r="H30" i="9"/>
  <c r="P30" i="9" s="1"/>
  <c r="G30" i="9"/>
  <c r="F30" i="9"/>
  <c r="C30" i="9"/>
  <c r="E30" i="9" s="1"/>
  <c r="B30" i="9"/>
  <c r="S29" i="9"/>
  <c r="R29" i="9"/>
  <c r="Q29" i="9"/>
  <c r="P29" i="9"/>
  <c r="E29" i="9"/>
  <c r="T29" i="9" s="1"/>
  <c r="S28" i="9"/>
  <c r="R28" i="9"/>
  <c r="Q28" i="9"/>
  <c r="P28" i="9"/>
  <c r="E28" i="9"/>
  <c r="S27" i="9"/>
  <c r="R27" i="9"/>
  <c r="Q27" i="9"/>
  <c r="P27" i="9"/>
  <c r="E27" i="9"/>
  <c r="T27" i="9" s="1"/>
  <c r="T26" i="9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E24" i="9" s="1"/>
  <c r="B24" i="9"/>
  <c r="S23" i="9"/>
  <c r="R23" i="9"/>
  <c r="Q23" i="9"/>
  <c r="P23" i="9"/>
  <c r="E23" i="9"/>
  <c r="U23" i="9" s="1"/>
  <c r="S22" i="9"/>
  <c r="R22" i="9"/>
  <c r="Q22" i="9"/>
  <c r="P22" i="9"/>
  <c r="E22" i="9"/>
  <c r="T22" i="9" s="1"/>
  <c r="U21" i="9"/>
  <c r="T21" i="9"/>
  <c r="S21" i="9"/>
  <c r="R21" i="9"/>
  <c r="Q21" i="9"/>
  <c r="P21" i="9"/>
  <c r="E21" i="9"/>
  <c r="S20" i="9"/>
  <c r="R20" i="9"/>
  <c r="Q20" i="9"/>
  <c r="P20" i="9"/>
  <c r="E20" i="9"/>
  <c r="T20" i="9" s="1"/>
  <c r="S19" i="9"/>
  <c r="R19" i="9"/>
  <c r="Q19" i="9"/>
  <c r="P19" i="9"/>
  <c r="E19" i="9"/>
  <c r="U19" i="9" s="1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S16" i="9" s="1"/>
  <c r="J16" i="9"/>
  <c r="R16" i="9" s="1"/>
  <c r="I16" i="9"/>
  <c r="Q16" i="9" s="1"/>
  <c r="H16" i="9"/>
  <c r="P16" i="9" s="1"/>
  <c r="G16" i="9"/>
  <c r="F16" i="9"/>
  <c r="C16" i="9"/>
  <c r="E16" i="9" s="1"/>
  <c r="B16" i="9"/>
  <c r="S15" i="9"/>
  <c r="R15" i="9"/>
  <c r="Q15" i="9"/>
  <c r="P15" i="9"/>
  <c r="E15" i="9"/>
  <c r="T15" i="9" s="1"/>
  <c r="S14" i="9"/>
  <c r="R14" i="9"/>
  <c r="Q14" i="9"/>
  <c r="P14" i="9"/>
  <c r="E14" i="9"/>
  <c r="S13" i="9"/>
  <c r="R13" i="9"/>
  <c r="Q13" i="9"/>
  <c r="P13" i="9"/>
  <c r="E13" i="9"/>
  <c r="T13" i="9" s="1"/>
  <c r="T12" i="9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U10" i="9" s="1"/>
  <c r="S9" i="9"/>
  <c r="R9" i="9"/>
  <c r="Q9" i="9"/>
  <c r="P9" i="9"/>
  <c r="E9" i="9"/>
  <c r="U9" i="9" s="1"/>
  <c r="S93" i="8"/>
  <c r="R93" i="8"/>
  <c r="Q93" i="8"/>
  <c r="P93" i="8"/>
  <c r="E93" i="8"/>
  <c r="U93" i="8" s="1"/>
  <c r="S92" i="8"/>
  <c r="R92" i="8"/>
  <c r="Q92" i="8"/>
  <c r="P92" i="8"/>
  <c r="E92" i="8"/>
  <c r="T92" i="8" s="1"/>
  <c r="S91" i="8"/>
  <c r="R91" i="8"/>
  <c r="Q91" i="8"/>
  <c r="P91" i="8"/>
  <c r="E91" i="8"/>
  <c r="S90" i="8"/>
  <c r="R90" i="8"/>
  <c r="Q90" i="8"/>
  <c r="P90" i="8"/>
  <c r="E90" i="8"/>
  <c r="T90" i="8" s="1"/>
  <c r="S89" i="8"/>
  <c r="R89" i="8"/>
  <c r="Q89" i="8"/>
  <c r="P89" i="8"/>
  <c r="E89" i="8"/>
  <c r="U89" i="8" s="1"/>
  <c r="S88" i="8"/>
  <c r="R88" i="8"/>
  <c r="Q88" i="8"/>
  <c r="P88" i="8"/>
  <c r="E88" i="8"/>
  <c r="T88" i="8" s="1"/>
  <c r="S87" i="8"/>
  <c r="R87" i="8"/>
  <c r="Q87" i="8"/>
  <c r="P87" i="8"/>
  <c r="E87" i="8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W71" i="8"/>
  <c r="V71" i="8"/>
  <c r="O71" i="8"/>
  <c r="N71" i="8"/>
  <c r="M71" i="8"/>
  <c r="L71" i="8"/>
  <c r="K71" i="8"/>
  <c r="J71" i="8"/>
  <c r="I71" i="8"/>
  <c r="H71" i="8"/>
  <c r="G71" i="8"/>
  <c r="F71" i="8"/>
  <c r="C71" i="8"/>
  <c r="E71" i="8" s="1"/>
  <c r="B71" i="8"/>
  <c r="W70" i="8"/>
  <c r="V70" i="8"/>
  <c r="O70" i="8"/>
  <c r="N70" i="8"/>
  <c r="M70" i="8"/>
  <c r="L70" i="8"/>
  <c r="K70" i="8"/>
  <c r="S70" i="8" s="1"/>
  <c r="J70" i="8"/>
  <c r="I70" i="8"/>
  <c r="H70" i="8"/>
  <c r="G70" i="8"/>
  <c r="F70" i="8"/>
  <c r="C70" i="8"/>
  <c r="B70" i="8"/>
  <c r="E70" i="8" s="1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E66" i="8" s="1"/>
  <c r="B66" i="8"/>
  <c r="S65" i="8"/>
  <c r="R65" i="8"/>
  <c r="Q65" i="8"/>
  <c r="P65" i="8"/>
  <c r="E65" i="8"/>
  <c r="S64" i="8"/>
  <c r="R64" i="8"/>
  <c r="Q64" i="8"/>
  <c r="P64" i="8"/>
  <c r="E64" i="8"/>
  <c r="T64" i="8" s="1"/>
  <c r="S63" i="8"/>
  <c r="R63" i="8"/>
  <c r="Q63" i="8"/>
  <c r="P63" i="8"/>
  <c r="E63" i="8"/>
  <c r="U63" i="8" s="1"/>
  <c r="S62" i="8"/>
  <c r="R62" i="8"/>
  <c r="Q62" i="8"/>
  <c r="P62" i="8"/>
  <c r="E62" i="8"/>
  <c r="T61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R56" i="8"/>
  <c r="Q56" i="8"/>
  <c r="P56" i="8"/>
  <c r="E56" i="8"/>
  <c r="T56" i="8" s="1"/>
  <c r="S55" i="8"/>
  <c r="R55" i="8"/>
  <c r="Q55" i="8"/>
  <c r="P55" i="8"/>
  <c r="E55" i="8"/>
  <c r="W53" i="8"/>
  <c r="V53" i="8"/>
  <c r="O53" i="8"/>
  <c r="N53" i="8"/>
  <c r="M53" i="8"/>
  <c r="L53" i="8"/>
  <c r="K53" i="8"/>
  <c r="S53" i="8" s="1"/>
  <c r="J53" i="8"/>
  <c r="I53" i="8"/>
  <c r="H53" i="8"/>
  <c r="G53" i="8"/>
  <c r="F53" i="8"/>
  <c r="C53" i="8"/>
  <c r="B53" i="8"/>
  <c r="S52" i="8"/>
  <c r="R52" i="8"/>
  <c r="Q52" i="8"/>
  <c r="P52" i="8"/>
  <c r="T52" i="8" s="1"/>
  <c r="E52" i="8"/>
  <c r="S51" i="8"/>
  <c r="R51" i="8"/>
  <c r="Q51" i="8"/>
  <c r="P51" i="8"/>
  <c r="E51" i="8"/>
  <c r="T51" i="8" s="1"/>
  <c r="S50" i="8"/>
  <c r="R50" i="8"/>
  <c r="Q50" i="8"/>
  <c r="P50" i="8"/>
  <c r="E50" i="8"/>
  <c r="U50" i="8" s="1"/>
  <c r="U49" i="8"/>
  <c r="T49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U46" i="8"/>
  <c r="S46" i="8"/>
  <c r="R46" i="8"/>
  <c r="Q46" i="8"/>
  <c r="P46" i="8"/>
  <c r="E46" i="8"/>
  <c r="T46" i="8" s="1"/>
  <c r="U45" i="8"/>
  <c r="T45" i="8"/>
  <c r="S45" i="8"/>
  <c r="R45" i="8"/>
  <c r="Q45" i="8"/>
  <c r="P45" i="8"/>
  <c r="E45" i="8"/>
  <c r="S44" i="8"/>
  <c r="R44" i="8"/>
  <c r="Q44" i="8"/>
  <c r="P44" i="8"/>
  <c r="T44" i="8" s="1"/>
  <c r="E44" i="8"/>
  <c r="S43" i="8"/>
  <c r="R43" i="8"/>
  <c r="Q43" i="8"/>
  <c r="P43" i="8"/>
  <c r="E43" i="8"/>
  <c r="U43" i="8" s="1"/>
  <c r="U42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S40" i="8" s="1"/>
  <c r="J40" i="8"/>
  <c r="I40" i="8"/>
  <c r="H40" i="8"/>
  <c r="G40" i="8"/>
  <c r="F40" i="8"/>
  <c r="C40" i="8"/>
  <c r="E40" i="8" s="1"/>
  <c r="B40" i="8"/>
  <c r="S39" i="8"/>
  <c r="R39" i="8"/>
  <c r="Q39" i="8"/>
  <c r="P39" i="8"/>
  <c r="E39" i="8"/>
  <c r="U39" i="8" s="1"/>
  <c r="S38" i="8"/>
  <c r="R38" i="8"/>
  <c r="Q38" i="8"/>
  <c r="P38" i="8"/>
  <c r="E38" i="8"/>
  <c r="T38" i="8" s="1"/>
  <c r="U37" i="8"/>
  <c r="S37" i="8"/>
  <c r="R37" i="8"/>
  <c r="Q37" i="8"/>
  <c r="P37" i="8"/>
  <c r="E37" i="8"/>
  <c r="T37" i="8" s="1"/>
  <c r="S36" i="8"/>
  <c r="R36" i="8"/>
  <c r="Q36" i="8"/>
  <c r="U36" i="8" s="1"/>
  <c r="P36" i="8"/>
  <c r="T36" i="8" s="1"/>
  <c r="E36" i="8"/>
  <c r="S35" i="8"/>
  <c r="R35" i="8"/>
  <c r="Q35" i="8"/>
  <c r="P35" i="8"/>
  <c r="T35" i="8" s="1"/>
  <c r="E35" i="8"/>
  <c r="W33" i="8"/>
  <c r="V33" i="8"/>
  <c r="O33" i="8"/>
  <c r="N33" i="8"/>
  <c r="M33" i="8"/>
  <c r="L33" i="8"/>
  <c r="K33" i="8"/>
  <c r="S33" i="8" s="1"/>
  <c r="J33" i="8"/>
  <c r="R33" i="8" s="1"/>
  <c r="I33" i="8"/>
  <c r="Q33" i="8" s="1"/>
  <c r="H33" i="8"/>
  <c r="P33" i="8" s="1"/>
  <c r="G33" i="8"/>
  <c r="F33" i="8"/>
  <c r="C33" i="8"/>
  <c r="B33" i="8"/>
  <c r="E33" i="8" s="1"/>
  <c r="S32" i="8"/>
  <c r="R32" i="8"/>
  <c r="Q32" i="8"/>
  <c r="U32" i="8" s="1"/>
  <c r="P32" i="8"/>
  <c r="E32" i="8"/>
  <c r="W30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B30" i="8"/>
  <c r="E30" i="8" s="1"/>
  <c r="T29" i="8"/>
  <c r="S29" i="8"/>
  <c r="R29" i="8"/>
  <c r="Q29" i="8"/>
  <c r="P29" i="8"/>
  <c r="E29" i="8"/>
  <c r="U29" i="8" s="1"/>
  <c r="S28" i="8"/>
  <c r="R28" i="8"/>
  <c r="Q28" i="8"/>
  <c r="P28" i="8"/>
  <c r="E28" i="8"/>
  <c r="T28" i="8" s="1"/>
  <c r="S27" i="8"/>
  <c r="R27" i="8"/>
  <c r="Q27" i="8"/>
  <c r="P27" i="8"/>
  <c r="E27" i="8"/>
  <c r="T27" i="8" s="1"/>
  <c r="S26" i="8"/>
  <c r="R26" i="8"/>
  <c r="Q26" i="8"/>
  <c r="P26" i="8"/>
  <c r="E26" i="8"/>
  <c r="W24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C24" i="8"/>
  <c r="B24" i="8"/>
  <c r="E24" i="8" s="1"/>
  <c r="S23" i="8"/>
  <c r="R23" i="8"/>
  <c r="Q23" i="8"/>
  <c r="P23" i="8"/>
  <c r="E23" i="8"/>
  <c r="T23" i="8" s="1"/>
  <c r="S22" i="8"/>
  <c r="R22" i="8"/>
  <c r="Q22" i="8"/>
  <c r="P22" i="8"/>
  <c r="E22" i="8"/>
  <c r="T22" i="8" s="1"/>
  <c r="S21" i="8"/>
  <c r="R21" i="8"/>
  <c r="Q21" i="8"/>
  <c r="P21" i="8"/>
  <c r="E21" i="8"/>
  <c r="T20" i="8"/>
  <c r="S20" i="8"/>
  <c r="R20" i="8"/>
  <c r="Q20" i="8"/>
  <c r="P20" i="8"/>
  <c r="E20" i="8"/>
  <c r="U20" i="8" s="1"/>
  <c r="S19" i="8"/>
  <c r="R19" i="8"/>
  <c r="Q19" i="8"/>
  <c r="P19" i="8"/>
  <c r="E19" i="8"/>
  <c r="T19" i="8" s="1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S16" i="8" s="1"/>
  <c r="J16" i="8"/>
  <c r="I16" i="8"/>
  <c r="H16" i="8"/>
  <c r="G16" i="8"/>
  <c r="F16" i="8"/>
  <c r="C16" i="8"/>
  <c r="B16" i="8"/>
  <c r="E16" i="8" s="1"/>
  <c r="T15" i="8"/>
  <c r="S15" i="8"/>
  <c r="R15" i="8"/>
  <c r="Q15" i="8"/>
  <c r="P15" i="8"/>
  <c r="E15" i="8"/>
  <c r="U15" i="8" s="1"/>
  <c r="S14" i="8"/>
  <c r="R14" i="8"/>
  <c r="Q14" i="8"/>
  <c r="P14" i="8"/>
  <c r="E14" i="8"/>
  <c r="T14" i="8" s="1"/>
  <c r="S13" i="8"/>
  <c r="R13" i="8"/>
  <c r="Q13" i="8"/>
  <c r="P13" i="8"/>
  <c r="E13" i="8"/>
  <c r="T13" i="8" s="1"/>
  <c r="S12" i="8"/>
  <c r="R12" i="8"/>
  <c r="Q12" i="8"/>
  <c r="P12" i="8"/>
  <c r="E12" i="8"/>
  <c r="T11" i="8"/>
  <c r="S11" i="8"/>
  <c r="R11" i="8"/>
  <c r="Q11" i="8"/>
  <c r="P11" i="8"/>
  <c r="E11" i="8"/>
  <c r="U11" i="8" s="1"/>
  <c r="S10" i="8"/>
  <c r="R10" i="8"/>
  <c r="Q10" i="8"/>
  <c r="P10" i="8"/>
  <c r="E10" i="8"/>
  <c r="S9" i="8"/>
  <c r="R9" i="8"/>
  <c r="Q9" i="8"/>
  <c r="P9" i="8"/>
  <c r="E9" i="8"/>
  <c r="T9" i="8" s="1"/>
  <c r="S93" i="7"/>
  <c r="R93" i="7"/>
  <c r="Q93" i="7"/>
  <c r="P93" i="7"/>
  <c r="E93" i="7"/>
  <c r="T92" i="7"/>
  <c r="S92" i="7"/>
  <c r="R92" i="7"/>
  <c r="Q92" i="7"/>
  <c r="P92" i="7"/>
  <c r="E92" i="7"/>
  <c r="U92" i="7" s="1"/>
  <c r="S91" i="7"/>
  <c r="R91" i="7"/>
  <c r="Q91" i="7"/>
  <c r="P91" i="7"/>
  <c r="E91" i="7"/>
  <c r="T91" i="7" s="1"/>
  <c r="S90" i="7"/>
  <c r="R90" i="7"/>
  <c r="Q90" i="7"/>
  <c r="P90" i="7"/>
  <c r="E90" i="7"/>
  <c r="S89" i="7"/>
  <c r="R89" i="7"/>
  <c r="Q89" i="7"/>
  <c r="P89" i="7"/>
  <c r="E89" i="7"/>
  <c r="T88" i="7"/>
  <c r="S88" i="7"/>
  <c r="R88" i="7"/>
  <c r="Q88" i="7"/>
  <c r="P88" i="7"/>
  <c r="E88" i="7"/>
  <c r="U88" i="7" s="1"/>
  <c r="S87" i="7"/>
  <c r="R87" i="7"/>
  <c r="Q87" i="7"/>
  <c r="P87" i="7"/>
  <c r="E87" i="7"/>
  <c r="T87" i="7" s="1"/>
  <c r="S86" i="7"/>
  <c r="R86" i="7"/>
  <c r="Q86" i="7"/>
  <c r="P86" i="7"/>
  <c r="E86" i="7"/>
  <c r="W72" i="7"/>
  <c r="V72" i="7"/>
  <c r="O72" i="7"/>
  <c r="N72" i="7"/>
  <c r="M72" i="7"/>
  <c r="L72" i="7"/>
  <c r="K72" i="7"/>
  <c r="S72" i="7" s="1"/>
  <c r="J72" i="7"/>
  <c r="I72" i="7"/>
  <c r="H72" i="7"/>
  <c r="G72" i="7"/>
  <c r="F72" i="7"/>
  <c r="C72" i="7"/>
  <c r="B72" i="7"/>
  <c r="E72" i="7" s="1"/>
  <c r="W71" i="7"/>
  <c r="V71" i="7"/>
  <c r="O71" i="7"/>
  <c r="N71" i="7"/>
  <c r="M71" i="7"/>
  <c r="L71" i="7"/>
  <c r="K71" i="7"/>
  <c r="S71" i="7" s="1"/>
  <c r="J71" i="7"/>
  <c r="R71" i="7" s="1"/>
  <c r="I71" i="7"/>
  <c r="Q71" i="7" s="1"/>
  <c r="H71" i="7"/>
  <c r="G71" i="7"/>
  <c r="F71" i="7"/>
  <c r="C71" i="7"/>
  <c r="B71" i="7"/>
  <c r="W70" i="7"/>
  <c r="V70" i="7"/>
  <c r="O70" i="7"/>
  <c r="N70" i="7"/>
  <c r="M70" i="7"/>
  <c r="L70" i="7"/>
  <c r="K70" i="7"/>
  <c r="S70" i="7" s="1"/>
  <c r="J70" i="7"/>
  <c r="I70" i="7"/>
  <c r="H70" i="7"/>
  <c r="P70" i="7" s="1"/>
  <c r="G70" i="7"/>
  <c r="F70" i="7"/>
  <c r="C70" i="7"/>
  <c r="B70" i="7"/>
  <c r="S69" i="7"/>
  <c r="R69" i="7"/>
  <c r="Q69" i="7"/>
  <c r="P69" i="7"/>
  <c r="E69" i="7"/>
  <c r="W67" i="7"/>
  <c r="V67" i="7"/>
  <c r="O67" i="7"/>
  <c r="N67" i="7"/>
  <c r="M67" i="7"/>
  <c r="L67" i="7"/>
  <c r="K67" i="7"/>
  <c r="S67" i="7" s="1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S66" i="7" s="1"/>
  <c r="J66" i="7"/>
  <c r="R66" i="7" s="1"/>
  <c r="I66" i="7"/>
  <c r="Q66" i="7" s="1"/>
  <c r="H66" i="7"/>
  <c r="P66" i="7" s="1"/>
  <c r="G66" i="7"/>
  <c r="F66" i="7"/>
  <c r="C66" i="7"/>
  <c r="B66" i="7"/>
  <c r="E66" i="7" s="1"/>
  <c r="S65" i="7"/>
  <c r="R65" i="7"/>
  <c r="Q65" i="7"/>
  <c r="P65" i="7"/>
  <c r="E65" i="7"/>
  <c r="T65" i="7" s="1"/>
  <c r="S64" i="7"/>
  <c r="R64" i="7"/>
  <c r="Q64" i="7"/>
  <c r="P64" i="7"/>
  <c r="E64" i="7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U56" i="7"/>
  <c r="S56" i="7"/>
  <c r="R56" i="7"/>
  <c r="Q56" i="7"/>
  <c r="P56" i="7"/>
  <c r="E56" i="7"/>
  <c r="T56" i="7" s="1"/>
  <c r="U55" i="7"/>
  <c r="T55" i="7"/>
  <c r="S55" i="7"/>
  <c r="R55" i="7"/>
  <c r="Q55" i="7"/>
  <c r="P55" i="7"/>
  <c r="E55" i="7"/>
  <c r="W53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S52" i="7"/>
  <c r="R52" i="7"/>
  <c r="Q52" i="7"/>
  <c r="P52" i="7"/>
  <c r="E52" i="7"/>
  <c r="S51" i="7"/>
  <c r="R51" i="7"/>
  <c r="Q51" i="7"/>
  <c r="P51" i="7"/>
  <c r="E51" i="7"/>
  <c r="U50" i="7"/>
  <c r="T50" i="7"/>
  <c r="S50" i="7"/>
  <c r="R50" i="7"/>
  <c r="Q50" i="7"/>
  <c r="P50" i="7"/>
  <c r="E50" i="7"/>
  <c r="S49" i="7"/>
  <c r="R49" i="7"/>
  <c r="Q49" i="7"/>
  <c r="P49" i="7"/>
  <c r="E49" i="7"/>
  <c r="U49" i="7" s="1"/>
  <c r="S48" i="7"/>
  <c r="R48" i="7"/>
  <c r="Q48" i="7"/>
  <c r="P48" i="7"/>
  <c r="E48" i="7"/>
  <c r="T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T44" i="7" s="1"/>
  <c r="T43" i="7"/>
  <c r="S43" i="7"/>
  <c r="R43" i="7"/>
  <c r="Q43" i="7"/>
  <c r="P43" i="7"/>
  <c r="E43" i="7"/>
  <c r="U43" i="7" s="1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S40" i="7" s="1"/>
  <c r="J40" i="7"/>
  <c r="R40" i="7" s="1"/>
  <c r="I40" i="7"/>
  <c r="H40" i="7"/>
  <c r="G40" i="7"/>
  <c r="F40" i="7"/>
  <c r="C40" i="7"/>
  <c r="B40" i="7"/>
  <c r="E40" i="7" s="1"/>
  <c r="S39" i="7"/>
  <c r="R39" i="7"/>
  <c r="Q39" i="7"/>
  <c r="P39" i="7"/>
  <c r="E39" i="7"/>
  <c r="T39" i="7" s="1"/>
  <c r="S38" i="7"/>
  <c r="R38" i="7"/>
  <c r="Q38" i="7"/>
  <c r="P38" i="7"/>
  <c r="E38" i="7"/>
  <c r="U38" i="7" s="1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U35" i="7" s="1"/>
  <c r="W33" i="7"/>
  <c r="V33" i="7"/>
  <c r="O33" i="7"/>
  <c r="N33" i="7"/>
  <c r="M33" i="7"/>
  <c r="L33" i="7"/>
  <c r="K33" i="7"/>
  <c r="S33" i="7" s="1"/>
  <c r="J33" i="7"/>
  <c r="R33" i="7" s="1"/>
  <c r="I33" i="7"/>
  <c r="H33" i="7"/>
  <c r="G33" i="7"/>
  <c r="F33" i="7"/>
  <c r="E33" i="7"/>
  <c r="C33" i="7"/>
  <c r="B33" i="7"/>
  <c r="S32" i="7"/>
  <c r="R32" i="7"/>
  <c r="Q32" i="7"/>
  <c r="P32" i="7"/>
  <c r="E32" i="7"/>
  <c r="U32" i="7" s="1"/>
  <c r="W30" i="7"/>
  <c r="V30" i="7"/>
  <c r="O30" i="7"/>
  <c r="N30" i="7"/>
  <c r="M30" i="7"/>
  <c r="L30" i="7"/>
  <c r="K30" i="7"/>
  <c r="S30" i="7" s="1"/>
  <c r="J30" i="7"/>
  <c r="R30" i="7" s="1"/>
  <c r="I30" i="7"/>
  <c r="Q30" i="7" s="1"/>
  <c r="H30" i="7"/>
  <c r="G30" i="7"/>
  <c r="F30" i="7"/>
  <c r="C30" i="7"/>
  <c r="B30" i="7"/>
  <c r="E30" i="7" s="1"/>
  <c r="S29" i="7"/>
  <c r="R29" i="7"/>
  <c r="Q29" i="7"/>
  <c r="P29" i="7"/>
  <c r="E29" i="7"/>
  <c r="T29" i="7" s="1"/>
  <c r="S28" i="7"/>
  <c r="R28" i="7"/>
  <c r="Q28" i="7"/>
  <c r="P28" i="7"/>
  <c r="E28" i="7"/>
  <c r="U28" i="7" s="1"/>
  <c r="S27" i="7"/>
  <c r="R27" i="7"/>
  <c r="Q27" i="7"/>
  <c r="P27" i="7"/>
  <c r="E27" i="7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E24" i="7" s="1"/>
  <c r="S23" i="7"/>
  <c r="R23" i="7"/>
  <c r="Q23" i="7"/>
  <c r="P23" i="7"/>
  <c r="E23" i="7"/>
  <c r="U23" i="7" s="1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P19" i="7"/>
  <c r="E19" i="7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S16" i="7" s="1"/>
  <c r="J16" i="7"/>
  <c r="R16" i="7" s="1"/>
  <c r="I16" i="7"/>
  <c r="Q16" i="7" s="1"/>
  <c r="H16" i="7"/>
  <c r="P16" i="7" s="1"/>
  <c r="G16" i="7"/>
  <c r="F16" i="7"/>
  <c r="C16" i="7"/>
  <c r="B16" i="7"/>
  <c r="E16" i="7" s="1"/>
  <c r="S15" i="7"/>
  <c r="R15" i="7"/>
  <c r="Q15" i="7"/>
  <c r="P15" i="7"/>
  <c r="E15" i="7"/>
  <c r="T15" i="7" s="1"/>
  <c r="S14" i="7"/>
  <c r="R14" i="7"/>
  <c r="Q14" i="7"/>
  <c r="P14" i="7"/>
  <c r="E14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P10" i="7"/>
  <c r="E10" i="7"/>
  <c r="T9" i="7"/>
  <c r="S9" i="7"/>
  <c r="R9" i="7"/>
  <c r="Q9" i="7"/>
  <c r="P9" i="7"/>
  <c r="E9" i="7"/>
  <c r="S93" i="6"/>
  <c r="R93" i="6"/>
  <c r="Q93" i="6"/>
  <c r="P93" i="6"/>
  <c r="E93" i="6"/>
  <c r="U93" i="6" s="1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T90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S88" i="6"/>
  <c r="R88" i="6"/>
  <c r="Q88" i="6"/>
  <c r="P88" i="6"/>
  <c r="E88" i="6"/>
  <c r="T88" i="6" s="1"/>
  <c r="S87" i="6"/>
  <c r="R87" i="6"/>
  <c r="Q87" i="6"/>
  <c r="P87" i="6"/>
  <c r="E87" i="6"/>
  <c r="U87" i="6" s="1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S72" i="6" s="1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S71" i="6" s="1"/>
  <c r="J71" i="6"/>
  <c r="R71" i="6" s="1"/>
  <c r="I71" i="6"/>
  <c r="Q71" i="6" s="1"/>
  <c r="H71" i="6"/>
  <c r="G71" i="6"/>
  <c r="F71" i="6"/>
  <c r="C71" i="6"/>
  <c r="E71" i="6" s="1"/>
  <c r="B71" i="6"/>
  <c r="W70" i="6"/>
  <c r="V70" i="6"/>
  <c r="O70" i="6"/>
  <c r="N70" i="6"/>
  <c r="M70" i="6"/>
  <c r="L70" i="6"/>
  <c r="K70" i="6"/>
  <c r="S70" i="6" s="1"/>
  <c r="J70" i="6"/>
  <c r="R70" i="6" s="1"/>
  <c r="I70" i="6"/>
  <c r="H70" i="6"/>
  <c r="P70" i="6" s="1"/>
  <c r="G70" i="6"/>
  <c r="F70" i="6"/>
  <c r="C70" i="6"/>
  <c r="B70" i="6"/>
  <c r="E70" i="6" s="1"/>
  <c r="S69" i="6"/>
  <c r="R69" i="6"/>
  <c r="Q69" i="6"/>
  <c r="P69" i="6"/>
  <c r="T69" i="6" s="1"/>
  <c r="E69" i="6"/>
  <c r="U69" i="6" s="1"/>
  <c r="W67" i="6"/>
  <c r="V67" i="6"/>
  <c r="O67" i="6"/>
  <c r="N67" i="6"/>
  <c r="M67" i="6"/>
  <c r="L67" i="6"/>
  <c r="K67" i="6"/>
  <c r="S67" i="6" s="1"/>
  <c r="J67" i="6"/>
  <c r="I67" i="6"/>
  <c r="H67" i="6"/>
  <c r="G67" i="6"/>
  <c r="F67" i="6"/>
  <c r="C67" i="6"/>
  <c r="B67" i="6"/>
  <c r="E67" i="6" s="1"/>
  <c r="W66" i="6"/>
  <c r="V66" i="6"/>
  <c r="O66" i="6"/>
  <c r="N66" i="6"/>
  <c r="M66" i="6"/>
  <c r="L66" i="6"/>
  <c r="K66" i="6"/>
  <c r="S66" i="6" s="1"/>
  <c r="J66" i="6"/>
  <c r="R66" i="6" s="1"/>
  <c r="I66" i="6"/>
  <c r="Q66" i="6" s="1"/>
  <c r="H66" i="6"/>
  <c r="P66" i="6" s="1"/>
  <c r="G66" i="6"/>
  <c r="F66" i="6"/>
  <c r="C66" i="6"/>
  <c r="E66" i="6" s="1"/>
  <c r="B66" i="6"/>
  <c r="U65" i="6"/>
  <c r="S65" i="6"/>
  <c r="R65" i="6"/>
  <c r="Q65" i="6"/>
  <c r="P65" i="6"/>
  <c r="E65" i="6"/>
  <c r="T65" i="6" s="1"/>
  <c r="S64" i="6"/>
  <c r="R64" i="6"/>
  <c r="Q64" i="6"/>
  <c r="P64" i="6"/>
  <c r="E64" i="6"/>
  <c r="S63" i="6"/>
  <c r="R63" i="6"/>
  <c r="Q63" i="6"/>
  <c r="P63" i="6"/>
  <c r="E63" i="6"/>
  <c r="U63" i="6" s="1"/>
  <c r="U62" i="6"/>
  <c r="T62" i="6"/>
  <c r="S62" i="6"/>
  <c r="R62" i="6"/>
  <c r="Q62" i="6"/>
  <c r="P62" i="6"/>
  <c r="E62" i="6"/>
  <c r="U61" i="6"/>
  <c r="S61" i="6"/>
  <c r="R61" i="6"/>
  <c r="Q61" i="6"/>
  <c r="P61" i="6"/>
  <c r="E61" i="6"/>
  <c r="T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S56" i="6"/>
  <c r="R56" i="6"/>
  <c r="Q56" i="6"/>
  <c r="P56" i="6"/>
  <c r="E56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S52" i="6"/>
  <c r="R52" i="6"/>
  <c r="Q52" i="6"/>
  <c r="P52" i="6"/>
  <c r="E52" i="6"/>
  <c r="S51" i="6"/>
  <c r="R51" i="6"/>
  <c r="Q51" i="6"/>
  <c r="P51" i="6"/>
  <c r="T51" i="6" s="1"/>
  <c r="E51" i="6"/>
  <c r="U51" i="6" s="1"/>
  <c r="S50" i="6"/>
  <c r="R50" i="6"/>
  <c r="Q50" i="6"/>
  <c r="P50" i="6"/>
  <c r="E50" i="6"/>
  <c r="U50" i="6" s="1"/>
  <c r="U49" i="6"/>
  <c r="T49" i="6"/>
  <c r="S49" i="6"/>
  <c r="R49" i="6"/>
  <c r="Q49" i="6"/>
  <c r="P49" i="6"/>
  <c r="E49" i="6"/>
  <c r="S48" i="6"/>
  <c r="R48" i="6"/>
  <c r="Q48" i="6"/>
  <c r="P48" i="6"/>
  <c r="E48" i="6"/>
  <c r="T47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U45" i="6"/>
  <c r="T45" i="6"/>
  <c r="S45" i="6"/>
  <c r="R45" i="6"/>
  <c r="Q45" i="6"/>
  <c r="P45" i="6"/>
  <c r="E45" i="6"/>
  <c r="S44" i="6"/>
  <c r="R44" i="6"/>
  <c r="Q44" i="6"/>
  <c r="P44" i="6"/>
  <c r="E44" i="6"/>
  <c r="T43" i="6"/>
  <c r="S43" i="6"/>
  <c r="R43" i="6"/>
  <c r="Q43" i="6"/>
  <c r="P43" i="6"/>
  <c r="E43" i="6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B40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U36" i="6" s="1"/>
  <c r="P36" i="6"/>
  <c r="T36" i="6" s="1"/>
  <c r="E36" i="6"/>
  <c r="S35" i="6"/>
  <c r="R35" i="6"/>
  <c r="Q35" i="6"/>
  <c r="P35" i="6"/>
  <c r="E35" i="6"/>
  <c r="T35" i="6" s="1"/>
  <c r="W33" i="6"/>
  <c r="V33" i="6"/>
  <c r="O33" i="6"/>
  <c r="N33" i="6"/>
  <c r="M33" i="6"/>
  <c r="L33" i="6"/>
  <c r="K33" i="6"/>
  <c r="S33" i="6" s="1"/>
  <c r="J33" i="6"/>
  <c r="R33" i="6" s="1"/>
  <c r="I33" i="6"/>
  <c r="H33" i="6"/>
  <c r="G33" i="6"/>
  <c r="F33" i="6"/>
  <c r="C33" i="6"/>
  <c r="B33" i="6"/>
  <c r="S32" i="6"/>
  <c r="R32" i="6"/>
  <c r="Q32" i="6"/>
  <c r="P32" i="6"/>
  <c r="E32" i="6"/>
  <c r="W30" i="6"/>
  <c r="V30" i="6"/>
  <c r="O30" i="6"/>
  <c r="N30" i="6"/>
  <c r="M30" i="6"/>
  <c r="L30" i="6"/>
  <c r="K30" i="6"/>
  <c r="S30" i="6" s="1"/>
  <c r="J30" i="6"/>
  <c r="R30" i="6" s="1"/>
  <c r="I30" i="6"/>
  <c r="Q30" i="6" s="1"/>
  <c r="H30" i="6"/>
  <c r="P30" i="6" s="1"/>
  <c r="G30" i="6"/>
  <c r="F30" i="6"/>
  <c r="C30" i="6"/>
  <c r="B30" i="6"/>
  <c r="U29" i="6"/>
  <c r="S29" i="6"/>
  <c r="R29" i="6"/>
  <c r="Q29" i="6"/>
  <c r="P29" i="6"/>
  <c r="E29" i="6"/>
  <c r="T29" i="6" s="1"/>
  <c r="S28" i="6"/>
  <c r="R28" i="6"/>
  <c r="Q28" i="6"/>
  <c r="P28" i="6"/>
  <c r="E28" i="6"/>
  <c r="S27" i="6"/>
  <c r="R27" i="6"/>
  <c r="Q27" i="6"/>
  <c r="P27" i="6"/>
  <c r="E27" i="6"/>
  <c r="U27" i="6" s="1"/>
  <c r="T26" i="6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E24" i="6" s="1"/>
  <c r="T23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U21" i="6"/>
  <c r="T21" i="6"/>
  <c r="S21" i="6"/>
  <c r="R21" i="6"/>
  <c r="Q21" i="6"/>
  <c r="P21" i="6"/>
  <c r="E21" i="6"/>
  <c r="S20" i="6"/>
  <c r="R20" i="6"/>
  <c r="Q20" i="6"/>
  <c r="P20" i="6"/>
  <c r="E20" i="6"/>
  <c r="T20" i="6" s="1"/>
  <c r="T19" i="6"/>
  <c r="S19" i="6"/>
  <c r="R19" i="6"/>
  <c r="Q19" i="6"/>
  <c r="P19" i="6"/>
  <c r="E19" i="6"/>
  <c r="U19" i="6" s="1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S16" i="6" s="1"/>
  <c r="J16" i="6"/>
  <c r="I16" i="6"/>
  <c r="Q16" i="6" s="1"/>
  <c r="H16" i="6"/>
  <c r="P16" i="6" s="1"/>
  <c r="G16" i="6"/>
  <c r="F16" i="6"/>
  <c r="C16" i="6"/>
  <c r="E16" i="6" s="1"/>
  <c r="B16" i="6"/>
  <c r="U15" i="6"/>
  <c r="S15" i="6"/>
  <c r="R15" i="6"/>
  <c r="Q15" i="6"/>
  <c r="P15" i="6"/>
  <c r="E15" i="6"/>
  <c r="T15" i="6" s="1"/>
  <c r="S14" i="6"/>
  <c r="R14" i="6"/>
  <c r="Q14" i="6"/>
  <c r="P14" i="6"/>
  <c r="E14" i="6"/>
  <c r="S13" i="6"/>
  <c r="R13" i="6"/>
  <c r="Q13" i="6"/>
  <c r="P13" i="6"/>
  <c r="E13" i="6"/>
  <c r="U13" i="6" s="1"/>
  <c r="T12" i="6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R9" i="6"/>
  <c r="Q9" i="6"/>
  <c r="P9" i="6"/>
  <c r="E9" i="6"/>
  <c r="U93" i="5"/>
  <c r="S93" i="5"/>
  <c r="R93" i="5"/>
  <c r="Q93" i="5"/>
  <c r="P93" i="5"/>
  <c r="E93" i="5"/>
  <c r="T93" i="5" s="1"/>
  <c r="U92" i="5"/>
  <c r="S92" i="5"/>
  <c r="R92" i="5"/>
  <c r="Q92" i="5"/>
  <c r="P92" i="5"/>
  <c r="E92" i="5"/>
  <c r="T92" i="5" s="1"/>
  <c r="S91" i="5"/>
  <c r="R91" i="5"/>
  <c r="Q91" i="5"/>
  <c r="P91" i="5"/>
  <c r="E91" i="5"/>
  <c r="S90" i="5"/>
  <c r="R90" i="5"/>
  <c r="Q90" i="5"/>
  <c r="P90" i="5"/>
  <c r="E90" i="5"/>
  <c r="U90" i="5" s="1"/>
  <c r="U89" i="5"/>
  <c r="S89" i="5"/>
  <c r="R89" i="5"/>
  <c r="Q89" i="5"/>
  <c r="P89" i="5"/>
  <c r="E89" i="5"/>
  <c r="T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S72" i="5" s="1"/>
  <c r="J72" i="5"/>
  <c r="R72" i="5" s="1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E71" i="5"/>
  <c r="C71" i="5"/>
  <c r="B71" i="5"/>
  <c r="W70" i="5"/>
  <c r="V70" i="5"/>
  <c r="O70" i="5"/>
  <c r="N70" i="5"/>
  <c r="M70" i="5"/>
  <c r="L70" i="5"/>
  <c r="K70" i="5"/>
  <c r="S70" i="5" s="1"/>
  <c r="J70" i="5"/>
  <c r="R70" i="5" s="1"/>
  <c r="I70" i="5"/>
  <c r="H70" i="5"/>
  <c r="G70" i="5"/>
  <c r="F70" i="5"/>
  <c r="C70" i="5"/>
  <c r="B70" i="5"/>
  <c r="E70" i="5" s="1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E66" i="5"/>
  <c r="C66" i="5"/>
  <c r="B66" i="5"/>
  <c r="S65" i="5"/>
  <c r="R65" i="5"/>
  <c r="Q65" i="5"/>
  <c r="P65" i="5"/>
  <c r="E65" i="5"/>
  <c r="S64" i="5"/>
  <c r="R64" i="5"/>
  <c r="Q64" i="5"/>
  <c r="P64" i="5"/>
  <c r="E64" i="5"/>
  <c r="U64" i="5" s="1"/>
  <c r="S63" i="5"/>
  <c r="R63" i="5"/>
  <c r="Q63" i="5"/>
  <c r="P63" i="5"/>
  <c r="E63" i="5"/>
  <c r="U63" i="5" s="1"/>
  <c r="S62" i="5"/>
  <c r="R62" i="5"/>
  <c r="Q62" i="5"/>
  <c r="P62" i="5"/>
  <c r="E62" i="5"/>
  <c r="T61" i="5"/>
  <c r="S61" i="5"/>
  <c r="R61" i="5"/>
  <c r="Q61" i="5"/>
  <c r="P61" i="5"/>
  <c r="E61" i="5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E59" i="5" s="1"/>
  <c r="B59" i="5"/>
  <c r="S58" i="5"/>
  <c r="R58" i="5"/>
  <c r="Q58" i="5"/>
  <c r="P58" i="5"/>
  <c r="E58" i="5"/>
  <c r="T58" i="5" s="1"/>
  <c r="S57" i="5"/>
  <c r="R57" i="5"/>
  <c r="Q57" i="5"/>
  <c r="P57" i="5"/>
  <c r="E57" i="5"/>
  <c r="S56" i="5"/>
  <c r="R56" i="5"/>
  <c r="Q56" i="5"/>
  <c r="P56" i="5"/>
  <c r="E56" i="5"/>
  <c r="U56" i="5" s="1"/>
  <c r="U55" i="5"/>
  <c r="T55" i="5"/>
  <c r="S55" i="5"/>
  <c r="R55" i="5"/>
  <c r="Q55" i="5"/>
  <c r="P55" i="5"/>
  <c r="E55" i="5"/>
  <c r="W53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E53" i="5"/>
  <c r="C53" i="5"/>
  <c r="B53" i="5"/>
  <c r="S52" i="5"/>
  <c r="R52" i="5"/>
  <c r="Q52" i="5"/>
  <c r="P52" i="5"/>
  <c r="E52" i="5"/>
  <c r="S51" i="5"/>
  <c r="R51" i="5"/>
  <c r="Q51" i="5"/>
  <c r="P51" i="5"/>
  <c r="E51" i="5"/>
  <c r="U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S47" i="5"/>
  <c r="R47" i="5"/>
  <c r="Q47" i="5"/>
  <c r="P47" i="5"/>
  <c r="E47" i="5"/>
  <c r="U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T45" i="5" s="1"/>
  <c r="S44" i="5"/>
  <c r="R44" i="5"/>
  <c r="Q44" i="5"/>
  <c r="P44" i="5"/>
  <c r="E44" i="5"/>
  <c r="S43" i="5"/>
  <c r="R43" i="5"/>
  <c r="Q43" i="5"/>
  <c r="P43" i="5"/>
  <c r="E43" i="5"/>
  <c r="T42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S40" i="5" s="1"/>
  <c r="J40" i="5"/>
  <c r="I40" i="5"/>
  <c r="H40" i="5"/>
  <c r="G40" i="5"/>
  <c r="F40" i="5"/>
  <c r="C40" i="5"/>
  <c r="B40" i="5"/>
  <c r="E40" i="5" s="1"/>
  <c r="S39" i="5"/>
  <c r="R39" i="5"/>
  <c r="Q39" i="5"/>
  <c r="P39" i="5"/>
  <c r="E39" i="5"/>
  <c r="U39" i="5" s="1"/>
  <c r="S38" i="5"/>
  <c r="R38" i="5"/>
  <c r="Q38" i="5"/>
  <c r="P38" i="5"/>
  <c r="E38" i="5"/>
  <c r="U38" i="5" s="1"/>
  <c r="U37" i="5"/>
  <c r="T37" i="5"/>
  <c r="S37" i="5"/>
  <c r="R37" i="5"/>
  <c r="Q37" i="5"/>
  <c r="P37" i="5"/>
  <c r="E37" i="5"/>
  <c r="S36" i="5"/>
  <c r="R36" i="5"/>
  <c r="Q36" i="5"/>
  <c r="P36" i="5"/>
  <c r="E36" i="5"/>
  <c r="T36" i="5" s="1"/>
  <c r="S35" i="5"/>
  <c r="R35" i="5"/>
  <c r="Q35" i="5"/>
  <c r="P35" i="5"/>
  <c r="E35" i="5"/>
  <c r="T35" i="5" s="1"/>
  <c r="W33" i="5"/>
  <c r="V33" i="5"/>
  <c r="O33" i="5"/>
  <c r="N33" i="5"/>
  <c r="M33" i="5"/>
  <c r="L33" i="5"/>
  <c r="K33" i="5"/>
  <c r="S33" i="5" s="1"/>
  <c r="J33" i="5"/>
  <c r="R33" i="5" s="1"/>
  <c r="I33" i="5"/>
  <c r="H33" i="5"/>
  <c r="G33" i="5"/>
  <c r="F33" i="5"/>
  <c r="C33" i="5"/>
  <c r="B33" i="5"/>
  <c r="E33" i="5" s="1"/>
  <c r="U32" i="5"/>
  <c r="S32" i="5"/>
  <c r="R32" i="5"/>
  <c r="Q32" i="5"/>
  <c r="P32" i="5"/>
  <c r="E32" i="5"/>
  <c r="T32" i="5" s="1"/>
  <c r="W30" i="5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P30" i="5" s="1"/>
  <c r="G30" i="5"/>
  <c r="F30" i="5"/>
  <c r="C30" i="5"/>
  <c r="B30" i="5"/>
  <c r="E30" i="5" s="1"/>
  <c r="S29" i="5"/>
  <c r="R29" i="5"/>
  <c r="Q29" i="5"/>
  <c r="P29" i="5"/>
  <c r="T29" i="5" s="1"/>
  <c r="E29" i="5"/>
  <c r="S28" i="5"/>
  <c r="R28" i="5"/>
  <c r="Q28" i="5"/>
  <c r="P28" i="5"/>
  <c r="E28" i="5"/>
  <c r="U28" i="5" s="1"/>
  <c r="U27" i="5"/>
  <c r="S27" i="5"/>
  <c r="R27" i="5"/>
  <c r="Q27" i="5"/>
  <c r="P27" i="5"/>
  <c r="E27" i="5"/>
  <c r="T27" i="5" s="1"/>
  <c r="U26" i="5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E24" i="5" s="1"/>
  <c r="S23" i="5"/>
  <c r="R23" i="5"/>
  <c r="Q23" i="5"/>
  <c r="P23" i="5"/>
  <c r="E23" i="5"/>
  <c r="U23" i="5" s="1"/>
  <c r="U22" i="5"/>
  <c r="S22" i="5"/>
  <c r="R22" i="5"/>
  <c r="Q22" i="5"/>
  <c r="P22" i="5"/>
  <c r="E22" i="5"/>
  <c r="T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U18" i="5"/>
  <c r="S18" i="5"/>
  <c r="R18" i="5"/>
  <c r="Q18" i="5"/>
  <c r="P18" i="5"/>
  <c r="E18" i="5"/>
  <c r="T18" i="5" s="1"/>
  <c r="W16" i="5"/>
  <c r="V16" i="5"/>
  <c r="O16" i="5"/>
  <c r="N16" i="5"/>
  <c r="M16" i="5"/>
  <c r="L16" i="5"/>
  <c r="K16" i="5"/>
  <c r="S16" i="5" s="1"/>
  <c r="J16" i="5"/>
  <c r="R16" i="5" s="1"/>
  <c r="I16" i="5"/>
  <c r="Q16" i="5" s="1"/>
  <c r="H16" i="5"/>
  <c r="P16" i="5" s="1"/>
  <c r="G16" i="5"/>
  <c r="F16" i="5"/>
  <c r="C16" i="5"/>
  <c r="B16" i="5"/>
  <c r="E16" i="5" s="1"/>
  <c r="T15" i="5"/>
  <c r="S15" i="5"/>
  <c r="R15" i="5"/>
  <c r="Q15" i="5"/>
  <c r="P15" i="5"/>
  <c r="E15" i="5"/>
  <c r="U15" i="5" s="1"/>
  <c r="S14" i="5"/>
  <c r="R14" i="5"/>
  <c r="Q14" i="5"/>
  <c r="P14" i="5"/>
  <c r="E14" i="5"/>
  <c r="U14" i="5" s="1"/>
  <c r="S13" i="5"/>
  <c r="R13" i="5"/>
  <c r="Q13" i="5"/>
  <c r="P13" i="5"/>
  <c r="E13" i="5"/>
  <c r="U12" i="5"/>
  <c r="S12" i="5"/>
  <c r="R12" i="5"/>
  <c r="Q12" i="5"/>
  <c r="P12" i="5"/>
  <c r="E12" i="5"/>
  <c r="T12" i="5" s="1"/>
  <c r="T11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93" i="4"/>
  <c r="S93" i="4"/>
  <c r="R93" i="4"/>
  <c r="Q93" i="4"/>
  <c r="P93" i="4"/>
  <c r="E93" i="4"/>
  <c r="T93" i="4" s="1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U89" i="4"/>
  <c r="S89" i="4"/>
  <c r="R89" i="4"/>
  <c r="Q89" i="4"/>
  <c r="P89" i="4"/>
  <c r="E89" i="4"/>
  <c r="T89" i="4" s="1"/>
  <c r="T88" i="4"/>
  <c r="S88" i="4"/>
  <c r="R88" i="4"/>
  <c r="Q88" i="4"/>
  <c r="P88" i="4"/>
  <c r="E88" i="4"/>
  <c r="U88" i="4" s="1"/>
  <c r="S87" i="4"/>
  <c r="R87" i="4"/>
  <c r="Q87" i="4"/>
  <c r="P87" i="4"/>
  <c r="E87" i="4"/>
  <c r="U87" i="4" s="1"/>
  <c r="S86" i="4"/>
  <c r="R86" i="4"/>
  <c r="Q86" i="4"/>
  <c r="P86" i="4"/>
  <c r="E86" i="4"/>
  <c r="W72" i="4"/>
  <c r="V72" i="4"/>
  <c r="O72" i="4"/>
  <c r="N72" i="4"/>
  <c r="M72" i="4"/>
  <c r="L72" i="4"/>
  <c r="K72" i="4"/>
  <c r="S72" i="4" s="1"/>
  <c r="J72" i="4"/>
  <c r="R72" i="4" s="1"/>
  <c r="I72" i="4"/>
  <c r="Q72" i="4" s="1"/>
  <c r="H72" i="4"/>
  <c r="G72" i="4"/>
  <c r="F72" i="4"/>
  <c r="C72" i="4"/>
  <c r="B72" i="4"/>
  <c r="E72" i="4" s="1"/>
  <c r="W71" i="4"/>
  <c r="V71" i="4"/>
  <c r="O71" i="4"/>
  <c r="N71" i="4"/>
  <c r="M71" i="4"/>
  <c r="L71" i="4"/>
  <c r="K71" i="4"/>
  <c r="S71" i="4" s="1"/>
  <c r="J71" i="4"/>
  <c r="R71" i="4" s="1"/>
  <c r="I71" i="4"/>
  <c r="Q71" i="4" s="1"/>
  <c r="H71" i="4"/>
  <c r="P71" i="4" s="1"/>
  <c r="G71" i="4"/>
  <c r="F71" i="4"/>
  <c r="C71" i="4"/>
  <c r="B71" i="4"/>
  <c r="W70" i="4"/>
  <c r="V70" i="4"/>
  <c r="O70" i="4"/>
  <c r="N70" i="4"/>
  <c r="M70" i="4"/>
  <c r="L70" i="4"/>
  <c r="K70" i="4"/>
  <c r="S70" i="4" s="1"/>
  <c r="J70" i="4"/>
  <c r="R70" i="4" s="1"/>
  <c r="I70" i="4"/>
  <c r="H70" i="4"/>
  <c r="G70" i="4"/>
  <c r="F70" i="4"/>
  <c r="C70" i="4"/>
  <c r="B70" i="4"/>
  <c r="E70" i="4" s="1"/>
  <c r="U69" i="4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S67" i="4" s="1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S66" i="4" s="1"/>
  <c r="J66" i="4"/>
  <c r="R66" i="4" s="1"/>
  <c r="I66" i="4"/>
  <c r="Q66" i="4" s="1"/>
  <c r="H66" i="4"/>
  <c r="G66" i="4"/>
  <c r="F66" i="4"/>
  <c r="C66" i="4"/>
  <c r="B66" i="4"/>
  <c r="E66" i="4" s="1"/>
  <c r="S65" i="4"/>
  <c r="R65" i="4"/>
  <c r="Q65" i="4"/>
  <c r="P65" i="4"/>
  <c r="E65" i="4"/>
  <c r="U65" i="4" s="1"/>
  <c r="U64" i="4"/>
  <c r="S64" i="4"/>
  <c r="R64" i="4"/>
  <c r="Q64" i="4"/>
  <c r="P64" i="4"/>
  <c r="E64" i="4"/>
  <c r="T64" i="4" s="1"/>
  <c r="S63" i="4"/>
  <c r="R63" i="4"/>
  <c r="Q63" i="4"/>
  <c r="P63" i="4"/>
  <c r="E63" i="4"/>
  <c r="T62" i="4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W53" i="4"/>
  <c r="V53" i="4"/>
  <c r="O53" i="4"/>
  <c r="N53" i="4"/>
  <c r="M53" i="4"/>
  <c r="L53" i="4"/>
  <c r="K53" i="4"/>
  <c r="S53" i="4" s="1"/>
  <c r="J53" i="4"/>
  <c r="R53" i="4" s="1"/>
  <c r="I53" i="4"/>
  <c r="Q53" i="4" s="1"/>
  <c r="H53" i="4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T49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T45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S42" i="4"/>
  <c r="R42" i="4"/>
  <c r="Q42" i="4"/>
  <c r="P42" i="4"/>
  <c r="E42" i="4"/>
  <c r="W40" i="4"/>
  <c r="V40" i="4"/>
  <c r="O40" i="4"/>
  <c r="N40" i="4"/>
  <c r="M40" i="4"/>
  <c r="L40" i="4"/>
  <c r="K40" i="4"/>
  <c r="S40" i="4" s="1"/>
  <c r="J40" i="4"/>
  <c r="R40" i="4" s="1"/>
  <c r="I40" i="4"/>
  <c r="Q40" i="4" s="1"/>
  <c r="H40" i="4"/>
  <c r="G40" i="4"/>
  <c r="F40" i="4"/>
  <c r="C40" i="4"/>
  <c r="B40" i="4"/>
  <c r="E40" i="4" s="1"/>
  <c r="S39" i="4"/>
  <c r="R39" i="4"/>
  <c r="Q39" i="4"/>
  <c r="P39" i="4"/>
  <c r="E39" i="4"/>
  <c r="U39" i="4" s="1"/>
  <c r="S38" i="4"/>
  <c r="R38" i="4"/>
  <c r="Q38" i="4"/>
  <c r="P38" i="4"/>
  <c r="E38" i="4"/>
  <c r="U37" i="4"/>
  <c r="S37" i="4"/>
  <c r="R37" i="4"/>
  <c r="Q37" i="4"/>
  <c r="P37" i="4"/>
  <c r="E37" i="4"/>
  <c r="T37" i="4" s="1"/>
  <c r="T36" i="4"/>
  <c r="S36" i="4"/>
  <c r="R36" i="4"/>
  <c r="Q36" i="4"/>
  <c r="P36" i="4"/>
  <c r="E36" i="4"/>
  <c r="U36" i="4" s="1"/>
  <c r="S35" i="4"/>
  <c r="R35" i="4"/>
  <c r="Q35" i="4"/>
  <c r="P35" i="4"/>
  <c r="E35" i="4"/>
  <c r="W33" i="4"/>
  <c r="V33" i="4"/>
  <c r="O33" i="4"/>
  <c r="N33" i="4"/>
  <c r="M33" i="4"/>
  <c r="L33" i="4"/>
  <c r="K33" i="4"/>
  <c r="S33" i="4" s="1"/>
  <c r="J33" i="4"/>
  <c r="R33" i="4" s="1"/>
  <c r="I33" i="4"/>
  <c r="H33" i="4"/>
  <c r="G33" i="4"/>
  <c r="F33" i="4"/>
  <c r="C33" i="4"/>
  <c r="E33" i="4" s="1"/>
  <c r="B33" i="4"/>
  <c r="S32" i="4"/>
  <c r="R32" i="4"/>
  <c r="Q32" i="4"/>
  <c r="U32" i="4" s="1"/>
  <c r="P32" i="4"/>
  <c r="E32" i="4"/>
  <c r="W30" i="4"/>
  <c r="V30" i="4"/>
  <c r="O30" i="4"/>
  <c r="N30" i="4"/>
  <c r="M30" i="4"/>
  <c r="L30" i="4"/>
  <c r="K30" i="4"/>
  <c r="S30" i="4" s="1"/>
  <c r="J30" i="4"/>
  <c r="I30" i="4"/>
  <c r="H30" i="4"/>
  <c r="G30" i="4"/>
  <c r="F30" i="4"/>
  <c r="C30" i="4"/>
  <c r="B30" i="4"/>
  <c r="S29" i="4"/>
  <c r="R29" i="4"/>
  <c r="Q29" i="4"/>
  <c r="P29" i="4"/>
  <c r="E29" i="4"/>
  <c r="U29" i="4" s="1"/>
  <c r="U28" i="4"/>
  <c r="T28" i="4"/>
  <c r="S28" i="4"/>
  <c r="R28" i="4"/>
  <c r="Q28" i="4"/>
  <c r="P28" i="4"/>
  <c r="E28" i="4"/>
  <c r="U27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S24" i="4" s="1"/>
  <c r="J24" i="4"/>
  <c r="R24" i="4" s="1"/>
  <c r="I24" i="4"/>
  <c r="H24" i="4"/>
  <c r="G24" i="4"/>
  <c r="F24" i="4"/>
  <c r="C24" i="4"/>
  <c r="B24" i="4"/>
  <c r="E24" i="4" s="1"/>
  <c r="S23" i="4"/>
  <c r="R23" i="4"/>
  <c r="Q23" i="4"/>
  <c r="P23" i="4"/>
  <c r="E23" i="4"/>
  <c r="U23" i="4" s="1"/>
  <c r="U22" i="4"/>
  <c r="S22" i="4"/>
  <c r="R22" i="4"/>
  <c r="Q22" i="4"/>
  <c r="P22" i="4"/>
  <c r="E22" i="4"/>
  <c r="T22" i="4" s="1"/>
  <c r="T21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U19" i="4" s="1"/>
  <c r="P19" i="4"/>
  <c r="T19" i="4" s="1"/>
  <c r="E19" i="4"/>
  <c r="U18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S16" i="4" s="1"/>
  <c r="J16" i="4"/>
  <c r="R16" i="4" s="1"/>
  <c r="I16" i="4"/>
  <c r="H16" i="4"/>
  <c r="G16" i="4"/>
  <c r="F16" i="4"/>
  <c r="C16" i="4"/>
  <c r="B16" i="4"/>
  <c r="S15" i="4"/>
  <c r="R15" i="4"/>
  <c r="Q15" i="4"/>
  <c r="P15" i="4"/>
  <c r="E15" i="4"/>
  <c r="U15" i="4" s="1"/>
  <c r="U14" i="4"/>
  <c r="T14" i="4"/>
  <c r="S14" i="4"/>
  <c r="R14" i="4"/>
  <c r="Q14" i="4"/>
  <c r="P14" i="4"/>
  <c r="E14" i="4"/>
  <c r="U13" i="4"/>
  <c r="S13" i="4"/>
  <c r="R13" i="4"/>
  <c r="Q13" i="4"/>
  <c r="P13" i="4"/>
  <c r="E13" i="4"/>
  <c r="T13" i="4" s="1"/>
  <c r="T12" i="4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T10" i="4" s="1"/>
  <c r="E10" i="4"/>
  <c r="U9" i="4"/>
  <c r="S9" i="4"/>
  <c r="R9" i="4"/>
  <c r="Q9" i="4"/>
  <c r="P9" i="4"/>
  <c r="E9" i="4"/>
  <c r="T9" i="4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T91" i="3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T87" i="3"/>
  <c r="S87" i="3"/>
  <c r="R87" i="3"/>
  <c r="Q87" i="3"/>
  <c r="P87" i="3"/>
  <c r="E87" i="3"/>
  <c r="U87" i="3" s="1"/>
  <c r="U86" i="3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E72" i="3" s="1"/>
  <c r="W71" i="3"/>
  <c r="V71" i="3"/>
  <c r="O71" i="3"/>
  <c r="N71" i="3"/>
  <c r="M71" i="3"/>
  <c r="L71" i="3"/>
  <c r="K71" i="3"/>
  <c r="S71" i="3" s="1"/>
  <c r="J71" i="3"/>
  <c r="R71" i="3" s="1"/>
  <c r="I71" i="3"/>
  <c r="Q71" i="3" s="1"/>
  <c r="H71" i="3"/>
  <c r="G71" i="3"/>
  <c r="F71" i="3"/>
  <c r="C71" i="3"/>
  <c r="B71" i="3"/>
  <c r="W70" i="3"/>
  <c r="V70" i="3"/>
  <c r="O70" i="3"/>
  <c r="N70" i="3"/>
  <c r="M70" i="3"/>
  <c r="L70" i="3"/>
  <c r="K70" i="3"/>
  <c r="S70" i="3" s="1"/>
  <c r="J70" i="3"/>
  <c r="R70" i="3" s="1"/>
  <c r="I70" i="3"/>
  <c r="H70" i="3"/>
  <c r="P70" i="3" s="1"/>
  <c r="G70" i="3"/>
  <c r="F70" i="3"/>
  <c r="C70" i="3"/>
  <c r="B70" i="3"/>
  <c r="E70" i="3" s="1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E66" i="3" s="1"/>
  <c r="U65" i="3"/>
  <c r="T65" i="3"/>
  <c r="S65" i="3"/>
  <c r="R65" i="3"/>
  <c r="Q65" i="3"/>
  <c r="P65" i="3"/>
  <c r="E65" i="3"/>
  <c r="T64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U61" i="3"/>
  <c r="S61" i="3"/>
  <c r="R61" i="3"/>
  <c r="Q61" i="3"/>
  <c r="P61" i="3"/>
  <c r="E61" i="3"/>
  <c r="T61" i="3" s="1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U56" i="3"/>
  <c r="S56" i="3"/>
  <c r="R56" i="3"/>
  <c r="Q56" i="3"/>
  <c r="P56" i="3"/>
  <c r="E56" i="3"/>
  <c r="T56" i="3" s="1"/>
  <c r="T55" i="3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E53" i="3" s="1"/>
  <c r="U52" i="3"/>
  <c r="S52" i="3"/>
  <c r="R52" i="3"/>
  <c r="Q52" i="3"/>
  <c r="P52" i="3"/>
  <c r="E52" i="3"/>
  <c r="T52" i="3" s="1"/>
  <c r="U51" i="3"/>
  <c r="T51" i="3"/>
  <c r="S51" i="3"/>
  <c r="R51" i="3"/>
  <c r="Q51" i="3"/>
  <c r="P51" i="3"/>
  <c r="E51" i="3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U43" i="3"/>
  <c r="S43" i="3"/>
  <c r="R43" i="3"/>
  <c r="Q43" i="3"/>
  <c r="P43" i="3"/>
  <c r="E43" i="3"/>
  <c r="T43" i="3" s="1"/>
  <c r="T42" i="3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S40" i="3" s="1"/>
  <c r="J40" i="3"/>
  <c r="R40" i="3" s="1"/>
  <c r="I40" i="3"/>
  <c r="H40" i="3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T37" i="3"/>
  <c r="S37" i="3"/>
  <c r="R37" i="3"/>
  <c r="Q37" i="3"/>
  <c r="P37" i="3"/>
  <c r="E37" i="3"/>
  <c r="U37" i="3" s="1"/>
  <c r="S36" i="3"/>
  <c r="R36" i="3"/>
  <c r="Q36" i="3"/>
  <c r="P36" i="3"/>
  <c r="E36" i="3"/>
  <c r="U36" i="3" s="1"/>
  <c r="U35" i="3"/>
  <c r="T35" i="3"/>
  <c r="S35" i="3"/>
  <c r="R35" i="3"/>
  <c r="Q35" i="3"/>
  <c r="P35" i="3"/>
  <c r="E35" i="3"/>
  <c r="W33" i="3"/>
  <c r="V33" i="3"/>
  <c r="O33" i="3"/>
  <c r="N33" i="3"/>
  <c r="M33" i="3"/>
  <c r="L33" i="3"/>
  <c r="K33" i="3"/>
  <c r="S33" i="3" s="1"/>
  <c r="J33" i="3"/>
  <c r="I33" i="3"/>
  <c r="H33" i="3"/>
  <c r="G33" i="3"/>
  <c r="F33" i="3"/>
  <c r="C33" i="3"/>
  <c r="B33" i="3"/>
  <c r="E33" i="3" s="1"/>
  <c r="S32" i="3"/>
  <c r="R32" i="3"/>
  <c r="Q32" i="3"/>
  <c r="P32" i="3"/>
  <c r="E32" i="3"/>
  <c r="W30" i="3"/>
  <c r="V30" i="3"/>
  <c r="O30" i="3"/>
  <c r="N30" i="3"/>
  <c r="M30" i="3"/>
  <c r="L30" i="3"/>
  <c r="K30" i="3"/>
  <c r="S30" i="3" s="1"/>
  <c r="J30" i="3"/>
  <c r="I30" i="3"/>
  <c r="H30" i="3"/>
  <c r="P30" i="3" s="1"/>
  <c r="G30" i="3"/>
  <c r="F30" i="3"/>
  <c r="C30" i="3"/>
  <c r="B30" i="3"/>
  <c r="S29" i="3"/>
  <c r="R29" i="3"/>
  <c r="Q29" i="3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E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U19" i="3" s="1"/>
  <c r="P19" i="3"/>
  <c r="T19" i="3" s="1"/>
  <c r="E19" i="3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J16" i="3"/>
  <c r="I16" i="3"/>
  <c r="H16" i="3"/>
  <c r="G16" i="3"/>
  <c r="F16" i="3"/>
  <c r="C16" i="3"/>
  <c r="B16" i="3"/>
  <c r="E16" i="3" s="1"/>
  <c r="S15" i="3"/>
  <c r="R15" i="3"/>
  <c r="Q15" i="3"/>
  <c r="P15" i="3"/>
  <c r="E15" i="3"/>
  <c r="U15" i="3" s="1"/>
  <c r="U14" i="3"/>
  <c r="S14" i="3"/>
  <c r="R14" i="3"/>
  <c r="Q14" i="3"/>
  <c r="P14" i="3"/>
  <c r="E14" i="3"/>
  <c r="T14" i="3" s="1"/>
  <c r="T13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U10" i="3" s="1"/>
  <c r="P10" i="3"/>
  <c r="T10" i="3" s="1"/>
  <c r="E10" i="3"/>
  <c r="S9" i="3"/>
  <c r="R9" i="3"/>
  <c r="Q9" i="3"/>
  <c r="P9" i="3"/>
  <c r="E9" i="3"/>
  <c r="S93" i="2"/>
  <c r="R93" i="2"/>
  <c r="Q93" i="2"/>
  <c r="P93" i="2"/>
  <c r="E93" i="2"/>
  <c r="U93" i="2" s="1"/>
  <c r="U92" i="2"/>
  <c r="S92" i="2"/>
  <c r="R92" i="2"/>
  <c r="Q92" i="2"/>
  <c r="P92" i="2"/>
  <c r="E92" i="2"/>
  <c r="T92" i="2" s="1"/>
  <c r="U91" i="2"/>
  <c r="T91" i="2"/>
  <c r="S91" i="2"/>
  <c r="R91" i="2"/>
  <c r="Q91" i="2"/>
  <c r="P91" i="2"/>
  <c r="E91" i="2"/>
  <c r="T90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U87" i="2"/>
  <c r="S87" i="2"/>
  <c r="R87" i="2"/>
  <c r="Q87" i="2"/>
  <c r="P87" i="2"/>
  <c r="E87" i="2"/>
  <c r="T87" i="2" s="1"/>
  <c r="T86" i="2"/>
  <c r="S86" i="2"/>
  <c r="R86" i="2"/>
  <c r="Q86" i="2"/>
  <c r="P86" i="2"/>
  <c r="E86" i="2"/>
  <c r="U86" i="2" s="1"/>
  <c r="W72" i="2"/>
  <c r="V72" i="2"/>
  <c r="O72" i="2"/>
  <c r="N72" i="2"/>
  <c r="M72" i="2"/>
  <c r="L72" i="2"/>
  <c r="K72" i="2"/>
  <c r="S72" i="2" s="1"/>
  <c r="J72" i="2"/>
  <c r="R72" i="2" s="1"/>
  <c r="I72" i="2"/>
  <c r="H72" i="2"/>
  <c r="G72" i="2"/>
  <c r="F72" i="2"/>
  <c r="C72" i="2"/>
  <c r="B72" i="2"/>
  <c r="E72" i="2" s="1"/>
  <c r="W71" i="2"/>
  <c r="V71" i="2"/>
  <c r="O71" i="2"/>
  <c r="N71" i="2"/>
  <c r="M71" i="2"/>
  <c r="L71" i="2"/>
  <c r="K71" i="2"/>
  <c r="S71" i="2" s="1"/>
  <c r="J71" i="2"/>
  <c r="R71" i="2" s="1"/>
  <c r="I71" i="2"/>
  <c r="H71" i="2"/>
  <c r="G71" i="2"/>
  <c r="F71" i="2"/>
  <c r="C71" i="2"/>
  <c r="E71" i="2" s="1"/>
  <c r="B71" i="2"/>
  <c r="W70" i="2"/>
  <c r="V70" i="2"/>
  <c r="O70" i="2"/>
  <c r="N70" i="2"/>
  <c r="M70" i="2"/>
  <c r="L70" i="2"/>
  <c r="K70" i="2"/>
  <c r="S70" i="2" s="1"/>
  <c r="J70" i="2"/>
  <c r="R70" i="2" s="1"/>
  <c r="I70" i="2"/>
  <c r="H70" i="2"/>
  <c r="G70" i="2"/>
  <c r="F70" i="2"/>
  <c r="C70" i="2"/>
  <c r="B70" i="2"/>
  <c r="E70" i="2" s="1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Q67" i="2" s="1"/>
  <c r="H67" i="2"/>
  <c r="G67" i="2"/>
  <c r="F67" i="2"/>
  <c r="C67" i="2"/>
  <c r="B67" i="2"/>
  <c r="E67" i="2" s="1"/>
  <c r="W66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E66" i="2"/>
  <c r="C66" i="2"/>
  <c r="B66" i="2"/>
  <c r="U65" i="2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T62" i="2"/>
  <c r="S62" i="2"/>
  <c r="R62" i="2"/>
  <c r="Q62" i="2"/>
  <c r="P62" i="2"/>
  <c r="E62" i="2"/>
  <c r="U62" i="2" s="1"/>
  <c r="T61" i="2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U58" i="2" s="1"/>
  <c r="T57" i="2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W53" i="2"/>
  <c r="V53" i="2"/>
  <c r="R53" i="2"/>
  <c r="O53" i="2"/>
  <c r="N53" i="2"/>
  <c r="M53" i="2"/>
  <c r="L53" i="2"/>
  <c r="K53" i="2"/>
  <c r="S53" i="2" s="1"/>
  <c r="J53" i="2"/>
  <c r="I53" i="2"/>
  <c r="Q53" i="2" s="1"/>
  <c r="H53" i="2"/>
  <c r="P53" i="2" s="1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U49" i="2"/>
  <c r="T49" i="2"/>
  <c r="S49" i="2"/>
  <c r="R49" i="2"/>
  <c r="Q49" i="2"/>
  <c r="P49" i="2"/>
  <c r="E49" i="2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P45" i="2"/>
  <c r="E45" i="2"/>
  <c r="U45" i="2" s="1"/>
  <c r="T44" i="2"/>
  <c r="S44" i="2"/>
  <c r="R44" i="2"/>
  <c r="Q44" i="2"/>
  <c r="P44" i="2"/>
  <c r="E44" i="2"/>
  <c r="U44" i="2" s="1"/>
  <c r="T43" i="2"/>
  <c r="S43" i="2"/>
  <c r="R43" i="2"/>
  <c r="Q43" i="2"/>
  <c r="P43" i="2"/>
  <c r="E43" i="2"/>
  <c r="U42" i="2"/>
  <c r="S42" i="2"/>
  <c r="R42" i="2"/>
  <c r="Q42" i="2"/>
  <c r="P42" i="2"/>
  <c r="E42" i="2"/>
  <c r="T42" i="2" s="1"/>
  <c r="W40" i="2"/>
  <c r="V40" i="2"/>
  <c r="R40" i="2"/>
  <c r="O40" i="2"/>
  <c r="N40" i="2"/>
  <c r="M40" i="2"/>
  <c r="L40" i="2"/>
  <c r="K40" i="2"/>
  <c r="S40" i="2" s="1"/>
  <c r="J40" i="2"/>
  <c r="I40" i="2"/>
  <c r="H40" i="2"/>
  <c r="G40" i="2"/>
  <c r="F40" i="2"/>
  <c r="C40" i="2"/>
  <c r="B40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U36" i="2" s="1"/>
  <c r="S35" i="2"/>
  <c r="R35" i="2"/>
  <c r="Q35" i="2"/>
  <c r="P35" i="2"/>
  <c r="E35" i="2"/>
  <c r="W33" i="2"/>
  <c r="V33" i="2"/>
  <c r="R33" i="2"/>
  <c r="O33" i="2"/>
  <c r="N33" i="2"/>
  <c r="M33" i="2"/>
  <c r="L33" i="2"/>
  <c r="K33" i="2"/>
  <c r="S33" i="2" s="1"/>
  <c r="J33" i="2"/>
  <c r="I33" i="2"/>
  <c r="H33" i="2"/>
  <c r="P33" i="2" s="1"/>
  <c r="G33" i="2"/>
  <c r="F33" i="2"/>
  <c r="C33" i="2"/>
  <c r="B33" i="2"/>
  <c r="S32" i="2"/>
  <c r="R32" i="2"/>
  <c r="Q32" i="2"/>
  <c r="U32" i="2" s="1"/>
  <c r="P32" i="2"/>
  <c r="E32" i="2"/>
  <c r="W30" i="2"/>
  <c r="V30" i="2"/>
  <c r="O30" i="2"/>
  <c r="N30" i="2"/>
  <c r="M30" i="2"/>
  <c r="L30" i="2"/>
  <c r="K30" i="2"/>
  <c r="S30" i="2" s="1"/>
  <c r="J30" i="2"/>
  <c r="I30" i="2"/>
  <c r="H30" i="2"/>
  <c r="G30" i="2"/>
  <c r="F30" i="2"/>
  <c r="C30" i="2"/>
  <c r="B30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S27" i="2"/>
  <c r="R27" i="2"/>
  <c r="Q27" i="2"/>
  <c r="P27" i="2"/>
  <c r="E27" i="2"/>
  <c r="T27" i="2" s="1"/>
  <c r="U26" i="2"/>
  <c r="T26" i="2"/>
  <c r="S26" i="2"/>
  <c r="R26" i="2"/>
  <c r="Q26" i="2"/>
  <c r="P26" i="2"/>
  <c r="E26" i="2"/>
  <c r="W24" i="2"/>
  <c r="V24" i="2"/>
  <c r="S24" i="2"/>
  <c r="O24" i="2"/>
  <c r="N24" i="2"/>
  <c r="M24" i="2"/>
  <c r="L24" i="2"/>
  <c r="K24" i="2"/>
  <c r="J24" i="2"/>
  <c r="R24" i="2" s="1"/>
  <c r="I24" i="2"/>
  <c r="Q24" i="2" s="1"/>
  <c r="H24" i="2"/>
  <c r="P24" i="2" s="1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U20" i="2"/>
  <c r="S20" i="2"/>
  <c r="R20" i="2"/>
  <c r="Q20" i="2"/>
  <c r="P20" i="2"/>
  <c r="E20" i="2"/>
  <c r="T20" i="2" s="1"/>
  <c r="S19" i="2"/>
  <c r="R19" i="2"/>
  <c r="Q19" i="2"/>
  <c r="P19" i="2"/>
  <c r="T19" i="2" s="1"/>
  <c r="E19" i="2"/>
  <c r="U18" i="2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S16" i="2" s="1"/>
  <c r="J16" i="2"/>
  <c r="I16" i="2"/>
  <c r="H16" i="2"/>
  <c r="G16" i="2"/>
  <c r="F16" i="2"/>
  <c r="C16" i="2"/>
  <c r="B16" i="2"/>
  <c r="S15" i="2"/>
  <c r="R15" i="2"/>
  <c r="Q15" i="2"/>
  <c r="P15" i="2"/>
  <c r="E15" i="2"/>
  <c r="U15" i="2" s="1"/>
  <c r="S14" i="2"/>
  <c r="R14" i="2"/>
  <c r="Q14" i="2"/>
  <c r="P14" i="2"/>
  <c r="E14" i="2"/>
  <c r="U14" i="2" s="1"/>
  <c r="S13" i="2"/>
  <c r="R13" i="2"/>
  <c r="Q13" i="2"/>
  <c r="P13" i="2"/>
  <c r="E13" i="2"/>
  <c r="T13" i="2" s="1"/>
  <c r="U12" i="2"/>
  <c r="T12" i="2"/>
  <c r="S12" i="2"/>
  <c r="R12" i="2"/>
  <c r="Q12" i="2"/>
  <c r="P12" i="2"/>
  <c r="E12" i="2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P9" i="2"/>
  <c r="E9" i="2"/>
  <c r="T93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T90" i="1" s="1"/>
  <c r="U89" i="1"/>
  <c r="S89" i="1"/>
  <c r="R89" i="1"/>
  <c r="Q89" i="1"/>
  <c r="P89" i="1"/>
  <c r="E89" i="1"/>
  <c r="T89" i="1" s="1"/>
  <c r="S88" i="1"/>
  <c r="R88" i="1"/>
  <c r="Q88" i="1"/>
  <c r="P88" i="1"/>
  <c r="E88" i="1"/>
  <c r="T88" i="1" s="1"/>
  <c r="S87" i="1"/>
  <c r="R87" i="1"/>
  <c r="Q87" i="1"/>
  <c r="P87" i="1"/>
  <c r="E87" i="1"/>
  <c r="U87" i="1" s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W70" i="1"/>
  <c r="V70" i="1"/>
  <c r="O70" i="1"/>
  <c r="N70" i="1"/>
  <c r="M70" i="1"/>
  <c r="L70" i="1"/>
  <c r="K70" i="1"/>
  <c r="S70" i="1" s="1"/>
  <c r="J70" i="1"/>
  <c r="I70" i="1"/>
  <c r="Q70" i="1" s="1"/>
  <c r="H70" i="1"/>
  <c r="P70" i="1" s="1"/>
  <c r="G70" i="1"/>
  <c r="F70" i="1"/>
  <c r="C70" i="1"/>
  <c r="B70" i="1"/>
  <c r="E70" i="1" s="1"/>
  <c r="T69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S66" i="1" s="1"/>
  <c r="J66" i="1"/>
  <c r="I66" i="1"/>
  <c r="H66" i="1"/>
  <c r="G66" i="1"/>
  <c r="F66" i="1"/>
  <c r="C66" i="1"/>
  <c r="B66" i="1"/>
  <c r="S65" i="1"/>
  <c r="R65" i="1"/>
  <c r="Q65" i="1"/>
  <c r="P65" i="1"/>
  <c r="E65" i="1"/>
  <c r="T65" i="1" s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U62" i="1"/>
  <c r="S62" i="1"/>
  <c r="R62" i="1"/>
  <c r="Q62" i="1"/>
  <c r="P62" i="1"/>
  <c r="E62" i="1"/>
  <c r="T62" i="1" s="1"/>
  <c r="U61" i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T56" i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S53" i="1" s="1"/>
  <c r="J53" i="1"/>
  <c r="I53" i="1"/>
  <c r="H53" i="1"/>
  <c r="P53" i="1" s="1"/>
  <c r="G53" i="1"/>
  <c r="F53" i="1"/>
  <c r="C53" i="1"/>
  <c r="B53" i="1"/>
  <c r="S52" i="1"/>
  <c r="R52" i="1"/>
  <c r="Q52" i="1"/>
  <c r="U52" i="1" s="1"/>
  <c r="P52" i="1"/>
  <c r="E52" i="1"/>
  <c r="S51" i="1"/>
  <c r="R51" i="1"/>
  <c r="Q51" i="1"/>
  <c r="P51" i="1"/>
  <c r="T51" i="1" s="1"/>
  <c r="E51" i="1"/>
  <c r="S50" i="1"/>
  <c r="R50" i="1"/>
  <c r="Q50" i="1"/>
  <c r="P50" i="1"/>
  <c r="E50" i="1"/>
  <c r="U50" i="1" s="1"/>
  <c r="U49" i="1"/>
  <c r="T49" i="1"/>
  <c r="S49" i="1"/>
  <c r="R49" i="1"/>
  <c r="Q49" i="1"/>
  <c r="P49" i="1"/>
  <c r="E49" i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T45" i="1"/>
  <c r="S45" i="1"/>
  <c r="R45" i="1"/>
  <c r="Q45" i="1"/>
  <c r="P45" i="1"/>
  <c r="E45" i="1"/>
  <c r="U45" i="1" s="1"/>
  <c r="S44" i="1"/>
  <c r="R44" i="1"/>
  <c r="Q44" i="1"/>
  <c r="U44" i="1" s="1"/>
  <c r="P44" i="1"/>
  <c r="E44" i="1"/>
  <c r="S43" i="1"/>
  <c r="R43" i="1"/>
  <c r="Q43" i="1"/>
  <c r="P43" i="1"/>
  <c r="T43" i="1" s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S40" i="1" s="1"/>
  <c r="J40" i="1"/>
  <c r="R40" i="1" s="1"/>
  <c r="I40" i="1"/>
  <c r="H40" i="1"/>
  <c r="G40" i="1"/>
  <c r="F40" i="1"/>
  <c r="C40" i="1"/>
  <c r="E40" i="1" s="1"/>
  <c r="B40" i="1"/>
  <c r="U39" i="1"/>
  <c r="S39" i="1"/>
  <c r="R39" i="1"/>
  <c r="Q39" i="1"/>
  <c r="P39" i="1"/>
  <c r="E39" i="1"/>
  <c r="T39" i="1" s="1"/>
  <c r="S38" i="1"/>
  <c r="R38" i="1"/>
  <c r="Q38" i="1"/>
  <c r="P38" i="1"/>
  <c r="T38" i="1" s="1"/>
  <c r="E38" i="1"/>
  <c r="S37" i="1"/>
  <c r="R37" i="1"/>
  <c r="Q37" i="1"/>
  <c r="P37" i="1"/>
  <c r="E37" i="1"/>
  <c r="U37" i="1" s="1"/>
  <c r="S36" i="1"/>
  <c r="R36" i="1"/>
  <c r="Q36" i="1"/>
  <c r="U36" i="1" s="1"/>
  <c r="P36" i="1"/>
  <c r="T36" i="1" s="1"/>
  <c r="E36" i="1"/>
  <c r="S35" i="1"/>
  <c r="R35" i="1"/>
  <c r="Q35" i="1"/>
  <c r="P35" i="1"/>
  <c r="E35" i="1"/>
  <c r="W33" i="1"/>
  <c r="V33" i="1"/>
  <c r="O33" i="1"/>
  <c r="N33" i="1"/>
  <c r="M33" i="1"/>
  <c r="L33" i="1"/>
  <c r="K33" i="1"/>
  <c r="S33" i="1" s="1"/>
  <c r="J33" i="1"/>
  <c r="R33" i="1" s="1"/>
  <c r="I33" i="1"/>
  <c r="H33" i="1"/>
  <c r="G33" i="1"/>
  <c r="F33" i="1"/>
  <c r="C33" i="1"/>
  <c r="B33" i="1"/>
  <c r="S32" i="1"/>
  <c r="R32" i="1"/>
  <c r="Q32" i="1"/>
  <c r="P32" i="1"/>
  <c r="E32" i="1"/>
  <c r="W30" i="1"/>
  <c r="V30" i="1"/>
  <c r="O30" i="1"/>
  <c r="N30" i="1"/>
  <c r="M30" i="1"/>
  <c r="L30" i="1"/>
  <c r="K30" i="1"/>
  <c r="J30" i="1"/>
  <c r="R30" i="1" s="1"/>
  <c r="I30" i="1"/>
  <c r="H30" i="1"/>
  <c r="G30" i="1"/>
  <c r="F30" i="1"/>
  <c r="C30" i="1"/>
  <c r="E30" i="1" s="1"/>
  <c r="B30" i="1"/>
  <c r="S29" i="1"/>
  <c r="R29" i="1"/>
  <c r="Q29" i="1"/>
  <c r="P29" i="1"/>
  <c r="E29" i="1"/>
  <c r="T29" i="1" s="1"/>
  <c r="S28" i="1"/>
  <c r="R28" i="1"/>
  <c r="Q28" i="1"/>
  <c r="P28" i="1"/>
  <c r="T28" i="1" s="1"/>
  <c r="E28" i="1"/>
  <c r="U28" i="1" s="1"/>
  <c r="S27" i="1"/>
  <c r="R27" i="1"/>
  <c r="Q27" i="1"/>
  <c r="P27" i="1"/>
  <c r="E27" i="1"/>
  <c r="U27" i="1" s="1"/>
  <c r="T26" i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S24" i="1" s="1"/>
  <c r="J24" i="1"/>
  <c r="R24" i="1" s="1"/>
  <c r="I24" i="1"/>
  <c r="H24" i="1"/>
  <c r="G24" i="1"/>
  <c r="F24" i="1"/>
  <c r="C24" i="1"/>
  <c r="B24" i="1"/>
  <c r="E24" i="1" s="1"/>
  <c r="T23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U21" i="1"/>
  <c r="T21" i="1"/>
  <c r="S21" i="1"/>
  <c r="R21" i="1"/>
  <c r="Q21" i="1"/>
  <c r="P21" i="1"/>
  <c r="E21" i="1"/>
  <c r="S20" i="1"/>
  <c r="R20" i="1"/>
  <c r="Q20" i="1"/>
  <c r="P20" i="1"/>
  <c r="E20" i="1"/>
  <c r="T20" i="1" s="1"/>
  <c r="S19" i="1"/>
  <c r="R19" i="1"/>
  <c r="Q19" i="1"/>
  <c r="P19" i="1"/>
  <c r="T19" i="1" s="1"/>
  <c r="E19" i="1"/>
  <c r="U19" i="1" s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J16" i="1"/>
  <c r="I16" i="1"/>
  <c r="H16" i="1"/>
  <c r="G16" i="1"/>
  <c r="F16" i="1"/>
  <c r="C16" i="1"/>
  <c r="B16" i="1"/>
  <c r="U15" i="1"/>
  <c r="S15" i="1"/>
  <c r="R15" i="1"/>
  <c r="Q15" i="1"/>
  <c r="P15" i="1"/>
  <c r="E15" i="1"/>
  <c r="T15" i="1" s="1"/>
  <c r="S14" i="1"/>
  <c r="R14" i="1"/>
  <c r="Q14" i="1"/>
  <c r="P14" i="1"/>
  <c r="T14" i="1" s="1"/>
  <c r="E14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U11" i="1"/>
  <c r="S11" i="1"/>
  <c r="R11" i="1"/>
  <c r="Q11" i="1"/>
  <c r="P11" i="1"/>
  <c r="E11" i="1"/>
  <c r="T11" i="1" s="1"/>
  <c r="S10" i="1"/>
  <c r="R10" i="1"/>
  <c r="Q10" i="1"/>
  <c r="P10" i="1"/>
  <c r="T10" i="1" s="1"/>
  <c r="E10" i="1"/>
  <c r="S9" i="1"/>
  <c r="R9" i="1"/>
  <c r="Q9" i="1"/>
  <c r="P9" i="1"/>
  <c r="E9" i="1"/>
  <c r="U9" i="1" s="1"/>
  <c r="U86" i="9" l="1"/>
  <c r="T86" i="9"/>
  <c r="U42" i="11"/>
  <c r="T42" i="11"/>
  <c r="U65" i="18"/>
  <c r="T65" i="18"/>
  <c r="T86" i="7"/>
  <c r="U86" i="7"/>
  <c r="T48" i="9"/>
  <c r="U48" i="9"/>
  <c r="U45" i="10"/>
  <c r="T45" i="10"/>
  <c r="T19" i="15"/>
  <c r="U19" i="15"/>
  <c r="U26" i="16"/>
  <c r="T26" i="16"/>
  <c r="T61" i="23"/>
  <c r="U61" i="23"/>
  <c r="U42" i="24"/>
  <c r="T42" i="24"/>
  <c r="L112" i="20"/>
  <c r="R112" i="20" s="1"/>
  <c r="R95" i="20"/>
  <c r="P30" i="1"/>
  <c r="E33" i="1"/>
  <c r="U33" i="1" s="1"/>
  <c r="U35" i="1"/>
  <c r="T44" i="1"/>
  <c r="U51" i="1"/>
  <c r="E66" i="1"/>
  <c r="R70" i="1"/>
  <c r="E16" i="2"/>
  <c r="E30" i="2"/>
  <c r="U30" i="2" s="1"/>
  <c r="Q33" i="2"/>
  <c r="P66" i="2"/>
  <c r="U29" i="3"/>
  <c r="Q30" i="3"/>
  <c r="Q59" i="3"/>
  <c r="Q70" i="3"/>
  <c r="T63" i="4"/>
  <c r="U63" i="4"/>
  <c r="U9" i="5"/>
  <c r="T9" i="5"/>
  <c r="T48" i="6"/>
  <c r="U48" i="6"/>
  <c r="U65" i="8"/>
  <c r="T65" i="8"/>
  <c r="U64" i="9"/>
  <c r="T64" i="9"/>
  <c r="U13" i="10"/>
  <c r="T13" i="10"/>
  <c r="U86" i="10"/>
  <c r="T86" i="10"/>
  <c r="U18" i="11"/>
  <c r="T18" i="11"/>
  <c r="U57" i="11"/>
  <c r="T57" i="11"/>
  <c r="T12" i="17"/>
  <c r="U12" i="17"/>
  <c r="T62" i="5"/>
  <c r="U62" i="5"/>
  <c r="U22" i="11"/>
  <c r="T22" i="11"/>
  <c r="T29" i="3"/>
  <c r="T50" i="4"/>
  <c r="U50" i="4"/>
  <c r="U27" i="7"/>
  <c r="T27" i="7"/>
  <c r="U18" i="10"/>
  <c r="T18" i="10"/>
  <c r="T44" i="14"/>
  <c r="U44" i="14"/>
  <c r="U15" i="17"/>
  <c r="T15" i="17"/>
  <c r="T62" i="18"/>
  <c r="U62" i="18"/>
  <c r="U88" i="20"/>
  <c r="T88" i="20"/>
  <c r="U49" i="21"/>
  <c r="T49" i="21"/>
  <c r="T91" i="23"/>
  <c r="U91" i="23"/>
  <c r="U108" i="10"/>
  <c r="T108" i="10"/>
  <c r="Q30" i="1"/>
  <c r="P59" i="1"/>
  <c r="P67" i="1"/>
  <c r="E71" i="1"/>
  <c r="T47" i="2"/>
  <c r="T52" i="2"/>
  <c r="Q66" i="2"/>
  <c r="Q72" i="2"/>
  <c r="R30" i="3"/>
  <c r="U32" i="3"/>
  <c r="P40" i="3"/>
  <c r="T63" i="3"/>
  <c r="U69" i="3"/>
  <c r="E71" i="3"/>
  <c r="U71" i="3" s="1"/>
  <c r="P16" i="4"/>
  <c r="U52" i="5"/>
  <c r="T52" i="5"/>
  <c r="U57" i="5"/>
  <c r="T57" i="5"/>
  <c r="E40" i="6"/>
  <c r="T44" i="6"/>
  <c r="U44" i="6"/>
  <c r="T69" i="7"/>
  <c r="U12" i="8"/>
  <c r="T12" i="8"/>
  <c r="U26" i="8"/>
  <c r="T26" i="8"/>
  <c r="T62" i="8"/>
  <c r="U62" i="8"/>
  <c r="T69" i="10"/>
  <c r="U52" i="11"/>
  <c r="T52" i="11"/>
  <c r="T52" i="6"/>
  <c r="U52" i="6"/>
  <c r="U14" i="7"/>
  <c r="T14" i="7"/>
  <c r="E40" i="2"/>
  <c r="U87" i="8"/>
  <c r="T87" i="8"/>
  <c r="U13" i="5"/>
  <c r="T13" i="5"/>
  <c r="U56" i="6"/>
  <c r="T56" i="6"/>
  <c r="U14" i="19"/>
  <c r="T14" i="19"/>
  <c r="P16" i="1"/>
  <c r="T16" i="1" s="1"/>
  <c r="Q59" i="1"/>
  <c r="P40" i="2"/>
  <c r="P16" i="3"/>
  <c r="U90" i="4"/>
  <c r="T90" i="4"/>
  <c r="U91" i="5"/>
  <c r="T91" i="5"/>
  <c r="U22" i="7"/>
  <c r="T22" i="7"/>
  <c r="T55" i="8"/>
  <c r="U55" i="8"/>
  <c r="U13" i="11"/>
  <c r="T13" i="11"/>
  <c r="T35" i="12"/>
  <c r="U35" i="12"/>
  <c r="T48" i="12"/>
  <c r="U48" i="12"/>
  <c r="U62" i="12"/>
  <c r="T62" i="12"/>
  <c r="U14" i="1"/>
  <c r="Q16" i="1"/>
  <c r="U20" i="1"/>
  <c r="P24" i="1"/>
  <c r="U29" i="1"/>
  <c r="S30" i="1"/>
  <c r="U32" i="1"/>
  <c r="U43" i="1"/>
  <c r="U48" i="1"/>
  <c r="P66" i="1"/>
  <c r="U69" i="1"/>
  <c r="U88" i="1"/>
  <c r="P16" i="2"/>
  <c r="U19" i="2"/>
  <c r="U22" i="2"/>
  <c r="P30" i="2"/>
  <c r="Q40" i="2"/>
  <c r="U46" i="2"/>
  <c r="T51" i="2"/>
  <c r="E53" i="2"/>
  <c r="T64" i="2"/>
  <c r="P70" i="2"/>
  <c r="Q71" i="2"/>
  <c r="T11" i="3"/>
  <c r="Q16" i="3"/>
  <c r="U16" i="3" s="1"/>
  <c r="T20" i="3"/>
  <c r="P24" i="3"/>
  <c r="E30" i="3"/>
  <c r="T30" i="3" s="1"/>
  <c r="P33" i="3"/>
  <c r="T39" i="3"/>
  <c r="P53" i="3"/>
  <c r="E59" i="3"/>
  <c r="Q67" i="3"/>
  <c r="U67" i="3" s="1"/>
  <c r="U19" i="7"/>
  <c r="T19" i="7"/>
  <c r="U91" i="8"/>
  <c r="T91" i="8"/>
  <c r="E70" i="11"/>
  <c r="T11" i="12"/>
  <c r="U11" i="12"/>
  <c r="U26" i="12"/>
  <c r="T26" i="12"/>
  <c r="U90" i="10"/>
  <c r="T90" i="10"/>
  <c r="E16" i="1"/>
  <c r="Q67" i="1"/>
  <c r="P71" i="2"/>
  <c r="Q40" i="3"/>
  <c r="T46" i="4"/>
  <c r="U46" i="4"/>
  <c r="U27" i="10"/>
  <c r="T27" i="10"/>
  <c r="U64" i="10"/>
  <c r="T64" i="10"/>
  <c r="U10" i="1"/>
  <c r="T12" i="1"/>
  <c r="R16" i="1"/>
  <c r="Q24" i="1"/>
  <c r="P33" i="1"/>
  <c r="P40" i="1"/>
  <c r="U65" i="1"/>
  <c r="Q66" i="1"/>
  <c r="P71" i="1"/>
  <c r="Q16" i="2"/>
  <c r="T21" i="2"/>
  <c r="Q30" i="2"/>
  <c r="T36" i="2"/>
  <c r="T45" i="2"/>
  <c r="Q70" i="2"/>
  <c r="T88" i="2"/>
  <c r="T15" i="3"/>
  <c r="R16" i="3"/>
  <c r="T23" i="3"/>
  <c r="Q24" i="3"/>
  <c r="T28" i="3"/>
  <c r="Q33" i="3"/>
  <c r="U33" i="3" s="1"/>
  <c r="T38" i="3"/>
  <c r="T44" i="3"/>
  <c r="T48" i="3"/>
  <c r="P66" i="3"/>
  <c r="T89" i="3"/>
  <c r="T93" i="3"/>
  <c r="T23" i="4"/>
  <c r="T55" i="4"/>
  <c r="U55" i="4"/>
  <c r="U86" i="4"/>
  <c r="T86" i="4"/>
  <c r="U48" i="5"/>
  <c r="T48" i="5"/>
  <c r="U87" i="5"/>
  <c r="T87" i="5"/>
  <c r="U64" i="6"/>
  <c r="T64" i="6"/>
  <c r="T52" i="7"/>
  <c r="T90" i="7"/>
  <c r="U90" i="7"/>
  <c r="T93" i="7"/>
  <c r="U93" i="7"/>
  <c r="U21" i="8"/>
  <c r="T21" i="8"/>
  <c r="U14" i="9"/>
  <c r="T14" i="9"/>
  <c r="U90" i="9"/>
  <c r="T90" i="9"/>
  <c r="U56" i="10"/>
  <c r="T56" i="10"/>
  <c r="U9" i="11"/>
  <c r="T9" i="11"/>
  <c r="U27" i="11"/>
  <c r="T27" i="11"/>
  <c r="U48" i="11"/>
  <c r="T48" i="11"/>
  <c r="U65" i="11"/>
  <c r="T65" i="11"/>
  <c r="U93" i="11"/>
  <c r="T93" i="11"/>
  <c r="U14" i="6"/>
  <c r="T14" i="6"/>
  <c r="U44" i="5"/>
  <c r="T44" i="5"/>
  <c r="U89" i="7"/>
  <c r="T89" i="7"/>
  <c r="Q16" i="4"/>
  <c r="U28" i="6"/>
  <c r="T28" i="6"/>
  <c r="U64" i="7"/>
  <c r="T64" i="7"/>
  <c r="S16" i="1"/>
  <c r="Q33" i="1"/>
  <c r="U38" i="1"/>
  <c r="Q40" i="1"/>
  <c r="T52" i="1"/>
  <c r="R66" i="1"/>
  <c r="Q71" i="1"/>
  <c r="S72" i="1"/>
  <c r="R16" i="2"/>
  <c r="R30" i="2"/>
  <c r="T32" i="2"/>
  <c r="U39" i="2"/>
  <c r="U50" i="2"/>
  <c r="T69" i="2"/>
  <c r="S16" i="3"/>
  <c r="R33" i="3"/>
  <c r="E40" i="3"/>
  <c r="Q66" i="3"/>
  <c r="P71" i="3"/>
  <c r="U10" i="4"/>
  <c r="E16" i="4"/>
  <c r="T42" i="4"/>
  <c r="U42" i="4"/>
  <c r="U65" i="5"/>
  <c r="T65" i="5"/>
  <c r="U28" i="9"/>
  <c r="T28" i="9"/>
  <c r="U22" i="10"/>
  <c r="T22" i="10"/>
  <c r="Q40" i="11"/>
  <c r="T45" i="11"/>
  <c r="U45" i="11"/>
  <c r="T38" i="4"/>
  <c r="P70" i="4"/>
  <c r="P24" i="5"/>
  <c r="U36" i="5"/>
  <c r="P40" i="5"/>
  <c r="T40" i="5" s="1"/>
  <c r="T10" i="6"/>
  <c r="R16" i="6"/>
  <c r="U20" i="6"/>
  <c r="P24" i="6"/>
  <c r="U32" i="6"/>
  <c r="Q70" i="6"/>
  <c r="T87" i="6"/>
  <c r="P24" i="7"/>
  <c r="T32" i="7"/>
  <c r="T38" i="7"/>
  <c r="Q53" i="7"/>
  <c r="U69" i="7"/>
  <c r="Q70" i="7"/>
  <c r="P40" i="8"/>
  <c r="E53" i="8"/>
  <c r="Q59" i="8"/>
  <c r="P67" i="8"/>
  <c r="T67" i="8" s="1"/>
  <c r="P72" i="8"/>
  <c r="T89" i="8"/>
  <c r="T93" i="8"/>
  <c r="T10" i="9"/>
  <c r="U20" i="9"/>
  <c r="P24" i="9"/>
  <c r="T38" i="9"/>
  <c r="E40" i="9"/>
  <c r="R53" i="9"/>
  <c r="U57" i="9"/>
  <c r="E59" i="9"/>
  <c r="T62" i="9"/>
  <c r="Q66" i="9"/>
  <c r="T69" i="9"/>
  <c r="Q71" i="9"/>
  <c r="Q24" i="10"/>
  <c r="P33" i="10"/>
  <c r="T36" i="10"/>
  <c r="E67" i="10"/>
  <c r="U69" i="10"/>
  <c r="T32" i="11"/>
  <c r="P33" i="11"/>
  <c r="P71" i="11"/>
  <c r="U21" i="12"/>
  <c r="T21" i="12"/>
  <c r="U48" i="13"/>
  <c r="T48" i="13"/>
  <c r="T11" i="14"/>
  <c r="U11" i="14"/>
  <c r="U14" i="14"/>
  <c r="T14" i="14"/>
  <c r="U28" i="14"/>
  <c r="T28" i="14"/>
  <c r="U63" i="15"/>
  <c r="T63" i="15"/>
  <c r="U21" i="16"/>
  <c r="T21" i="16"/>
  <c r="U26" i="18"/>
  <c r="T26" i="18"/>
  <c r="U15" i="21"/>
  <c r="T15" i="21"/>
  <c r="U50" i="23"/>
  <c r="T50" i="23"/>
  <c r="T88" i="23"/>
  <c r="U88" i="23"/>
  <c r="T29" i="24"/>
  <c r="U29" i="24"/>
  <c r="P30" i="4"/>
  <c r="T30" i="4" s="1"/>
  <c r="U38" i="4"/>
  <c r="Q70" i="4"/>
  <c r="T20" i="5"/>
  <c r="Q24" i="5"/>
  <c r="Q40" i="5"/>
  <c r="U45" i="5"/>
  <c r="U49" i="5"/>
  <c r="T63" i="5"/>
  <c r="Q24" i="6"/>
  <c r="P33" i="6"/>
  <c r="Q24" i="7"/>
  <c r="P33" i="7"/>
  <c r="T33" i="7" s="1"/>
  <c r="T46" i="7"/>
  <c r="E67" i="7"/>
  <c r="R70" i="7"/>
  <c r="E71" i="7"/>
  <c r="U71" i="7" s="1"/>
  <c r="Q40" i="8"/>
  <c r="T48" i="8"/>
  <c r="T63" i="8"/>
  <c r="U11" i="9"/>
  <c r="U15" i="9"/>
  <c r="Q24" i="9"/>
  <c r="U29" i="9"/>
  <c r="P33" i="9"/>
  <c r="T33" i="9" s="1"/>
  <c r="T49" i="9"/>
  <c r="P70" i="9"/>
  <c r="U14" i="10"/>
  <c r="U28" i="10"/>
  <c r="Q33" i="10"/>
  <c r="U42" i="10"/>
  <c r="U46" i="10"/>
  <c r="T49" i="10"/>
  <c r="T51" i="10"/>
  <c r="U32" i="11"/>
  <c r="Q33" i="11"/>
  <c r="T46" i="11"/>
  <c r="U58" i="11"/>
  <c r="P66" i="11"/>
  <c r="U15" i="12"/>
  <c r="P30" i="12"/>
  <c r="T62" i="13"/>
  <c r="U62" i="13"/>
  <c r="U93" i="13"/>
  <c r="T93" i="13"/>
  <c r="T14" i="15"/>
  <c r="U14" i="15"/>
  <c r="U18" i="15"/>
  <c r="T18" i="15"/>
  <c r="T18" i="16"/>
  <c r="U18" i="16"/>
  <c r="T26" i="4"/>
  <c r="Q30" i="4"/>
  <c r="U30" i="4" s="1"/>
  <c r="T43" i="4"/>
  <c r="T47" i="4"/>
  <c r="T51" i="4"/>
  <c r="T56" i="4"/>
  <c r="E71" i="4"/>
  <c r="T39" i="5"/>
  <c r="R40" i="5"/>
  <c r="Q53" i="5"/>
  <c r="U58" i="5"/>
  <c r="P66" i="5"/>
  <c r="R67" i="5"/>
  <c r="P71" i="5"/>
  <c r="Q33" i="6"/>
  <c r="P40" i="6"/>
  <c r="T86" i="6"/>
  <c r="T10" i="7"/>
  <c r="T23" i="7"/>
  <c r="T28" i="7"/>
  <c r="Q33" i="7"/>
  <c r="T37" i="7"/>
  <c r="T42" i="7"/>
  <c r="T51" i="7"/>
  <c r="U9" i="8"/>
  <c r="U13" i="8"/>
  <c r="U18" i="8"/>
  <c r="U22" i="8"/>
  <c r="U27" i="8"/>
  <c r="T39" i="8"/>
  <c r="R40" i="8"/>
  <c r="P66" i="8"/>
  <c r="T69" i="8"/>
  <c r="P71" i="8"/>
  <c r="T71" i="8" s="1"/>
  <c r="R72" i="8"/>
  <c r="U88" i="8"/>
  <c r="U92" i="8"/>
  <c r="T19" i="9"/>
  <c r="T23" i="9"/>
  <c r="Q33" i="9"/>
  <c r="T45" i="9"/>
  <c r="T56" i="9"/>
  <c r="U65" i="9"/>
  <c r="Q70" i="9"/>
  <c r="U87" i="9"/>
  <c r="U91" i="9"/>
  <c r="U19" i="10"/>
  <c r="U23" i="10"/>
  <c r="P40" i="10"/>
  <c r="R33" i="11"/>
  <c r="U36" i="11"/>
  <c r="T37" i="11"/>
  <c r="T44" i="11"/>
  <c r="U49" i="11"/>
  <c r="Q53" i="11"/>
  <c r="U62" i="11"/>
  <c r="Q66" i="11"/>
  <c r="P70" i="11"/>
  <c r="R71" i="11"/>
  <c r="E72" i="11"/>
  <c r="T10" i="12"/>
  <c r="Q30" i="12"/>
  <c r="T20" i="14"/>
  <c r="U20" i="14"/>
  <c r="T48" i="14"/>
  <c r="U48" i="14"/>
  <c r="T51" i="14"/>
  <c r="T32" i="15"/>
  <c r="T56" i="15"/>
  <c r="U56" i="15"/>
  <c r="U45" i="16"/>
  <c r="T45" i="16"/>
  <c r="U11" i="17"/>
  <c r="T11" i="17"/>
  <c r="U14" i="18"/>
  <c r="T14" i="18"/>
  <c r="T50" i="18"/>
  <c r="U50" i="18"/>
  <c r="T92" i="19"/>
  <c r="U92" i="19"/>
  <c r="U22" i="20"/>
  <c r="T22" i="20"/>
  <c r="U47" i="22"/>
  <c r="T47" i="22"/>
  <c r="U86" i="22"/>
  <c r="T86" i="22"/>
  <c r="U92" i="22"/>
  <c r="T92" i="22"/>
  <c r="P24" i="4"/>
  <c r="R30" i="4"/>
  <c r="T32" i="4"/>
  <c r="P59" i="4"/>
  <c r="P67" i="4"/>
  <c r="T67" i="4" s="1"/>
  <c r="P33" i="5"/>
  <c r="Q66" i="5"/>
  <c r="P70" i="5"/>
  <c r="Q71" i="5"/>
  <c r="E30" i="6"/>
  <c r="U30" i="6" s="1"/>
  <c r="Q40" i="6"/>
  <c r="P72" i="6"/>
  <c r="U10" i="7"/>
  <c r="P40" i="7"/>
  <c r="U51" i="7"/>
  <c r="E53" i="7"/>
  <c r="E70" i="7"/>
  <c r="T10" i="8"/>
  <c r="P16" i="8"/>
  <c r="P30" i="8"/>
  <c r="U52" i="8"/>
  <c r="Q66" i="8"/>
  <c r="S67" i="8"/>
  <c r="P70" i="8"/>
  <c r="Q71" i="8"/>
  <c r="S72" i="8"/>
  <c r="R33" i="9"/>
  <c r="P40" i="9"/>
  <c r="R70" i="9"/>
  <c r="Q40" i="10"/>
  <c r="E70" i="10"/>
  <c r="P40" i="11"/>
  <c r="R53" i="11"/>
  <c r="E67" i="11"/>
  <c r="Q70" i="11"/>
  <c r="U36" i="12"/>
  <c r="U89" i="13"/>
  <c r="T89" i="13"/>
  <c r="U27" i="15"/>
  <c r="T27" i="15"/>
  <c r="T42" i="16"/>
  <c r="U42" i="16"/>
  <c r="T93" i="16"/>
  <c r="U93" i="16"/>
  <c r="T11" i="18"/>
  <c r="U11" i="18"/>
  <c r="U36" i="22"/>
  <c r="T36" i="22"/>
  <c r="Q24" i="4"/>
  <c r="P33" i="4"/>
  <c r="Q59" i="4"/>
  <c r="U29" i="5"/>
  <c r="Q33" i="5"/>
  <c r="Q70" i="5"/>
  <c r="Q59" i="6"/>
  <c r="Q40" i="7"/>
  <c r="P67" i="7"/>
  <c r="P72" i="7"/>
  <c r="T72" i="7" s="1"/>
  <c r="Q16" i="8"/>
  <c r="P24" i="8"/>
  <c r="Q30" i="8"/>
  <c r="P53" i="8"/>
  <c r="Q70" i="8"/>
  <c r="R71" i="8"/>
  <c r="Q40" i="9"/>
  <c r="P59" i="9"/>
  <c r="R70" i="11"/>
  <c r="U91" i="11"/>
  <c r="T91" i="11"/>
  <c r="P33" i="12"/>
  <c r="T33" i="12" s="1"/>
  <c r="U57" i="13"/>
  <c r="T57" i="13"/>
  <c r="U13" i="15"/>
  <c r="T13" i="15"/>
  <c r="U20" i="17"/>
  <c r="T20" i="17"/>
  <c r="T39" i="19"/>
  <c r="U39" i="19"/>
  <c r="U56" i="19"/>
  <c r="T56" i="19"/>
  <c r="U87" i="21"/>
  <c r="T87" i="21"/>
  <c r="T15" i="22"/>
  <c r="U15" i="22"/>
  <c r="U19" i="22"/>
  <c r="T19" i="22"/>
  <c r="U43" i="22"/>
  <c r="T43" i="22"/>
  <c r="E30" i="4"/>
  <c r="Q33" i="4"/>
  <c r="P40" i="4"/>
  <c r="P66" i="4"/>
  <c r="E33" i="6"/>
  <c r="U33" i="6" s="1"/>
  <c r="U35" i="6"/>
  <c r="U39" i="6"/>
  <c r="P71" i="6"/>
  <c r="T13" i="7"/>
  <c r="T18" i="7"/>
  <c r="P30" i="7"/>
  <c r="P59" i="7"/>
  <c r="T63" i="7"/>
  <c r="Q67" i="7"/>
  <c r="U67" i="7" s="1"/>
  <c r="P71" i="7"/>
  <c r="Q72" i="7"/>
  <c r="R16" i="8"/>
  <c r="Q24" i="8"/>
  <c r="T32" i="8"/>
  <c r="U44" i="8"/>
  <c r="E67" i="8"/>
  <c r="R70" i="8"/>
  <c r="S71" i="8"/>
  <c r="E72" i="8"/>
  <c r="E33" i="9"/>
  <c r="T52" i="9"/>
  <c r="T10" i="10"/>
  <c r="P16" i="10"/>
  <c r="P30" i="10"/>
  <c r="E33" i="10"/>
  <c r="T33" i="10" s="1"/>
  <c r="Q59" i="10"/>
  <c r="P16" i="11"/>
  <c r="P30" i="11"/>
  <c r="S70" i="11"/>
  <c r="U19" i="12"/>
  <c r="T19" i="12"/>
  <c r="P24" i="12"/>
  <c r="E30" i="12"/>
  <c r="U30" i="12" s="1"/>
  <c r="U38" i="12"/>
  <c r="T38" i="12"/>
  <c r="U52" i="13"/>
  <c r="T52" i="13"/>
  <c r="T15" i="14"/>
  <c r="U15" i="14"/>
  <c r="U19" i="14"/>
  <c r="T19" i="14"/>
  <c r="U47" i="14"/>
  <c r="T47" i="14"/>
  <c r="U22" i="15"/>
  <c r="T22" i="15"/>
  <c r="E30" i="18"/>
  <c r="U55" i="21"/>
  <c r="T55" i="21"/>
  <c r="U65" i="21"/>
  <c r="T65" i="21"/>
  <c r="Q71" i="11"/>
  <c r="S72" i="11"/>
  <c r="P16" i="12"/>
  <c r="T16" i="12" s="1"/>
  <c r="U32" i="12"/>
  <c r="T44" i="12"/>
  <c r="T51" i="12"/>
  <c r="U57" i="12"/>
  <c r="U61" i="12"/>
  <c r="U65" i="12"/>
  <c r="Q70" i="12"/>
  <c r="U87" i="12"/>
  <c r="U91" i="12"/>
  <c r="U19" i="13"/>
  <c r="U23" i="13"/>
  <c r="Q33" i="13"/>
  <c r="U33" i="13" s="1"/>
  <c r="U36" i="13"/>
  <c r="T46" i="13"/>
  <c r="T50" i="13"/>
  <c r="Q59" i="13"/>
  <c r="S70" i="13"/>
  <c r="P16" i="14"/>
  <c r="P24" i="14"/>
  <c r="U36" i="14"/>
  <c r="U51" i="14"/>
  <c r="T56" i="14"/>
  <c r="T86" i="14"/>
  <c r="Q24" i="15"/>
  <c r="U32" i="15"/>
  <c r="P33" i="15"/>
  <c r="U38" i="15"/>
  <c r="U43" i="15"/>
  <c r="T46" i="15"/>
  <c r="E59" i="15"/>
  <c r="U86" i="15"/>
  <c r="T89" i="15"/>
  <c r="U63" i="16"/>
  <c r="Q66" i="16"/>
  <c r="Q71" i="16"/>
  <c r="U26" i="17"/>
  <c r="T29" i="17"/>
  <c r="Q30" i="17"/>
  <c r="U62" i="17"/>
  <c r="T65" i="17"/>
  <c r="Q66" i="17"/>
  <c r="P70" i="17"/>
  <c r="Q71" i="17"/>
  <c r="U71" i="17" s="1"/>
  <c r="U88" i="17"/>
  <c r="T91" i="17"/>
  <c r="R16" i="18"/>
  <c r="T28" i="18"/>
  <c r="U35" i="18"/>
  <c r="Q40" i="18"/>
  <c r="Q59" i="18"/>
  <c r="T88" i="19"/>
  <c r="U88" i="19"/>
  <c r="U19" i="20"/>
  <c r="T19" i="20"/>
  <c r="U39" i="20"/>
  <c r="T12" i="21"/>
  <c r="U12" i="21"/>
  <c r="T37" i="21"/>
  <c r="U37" i="21"/>
  <c r="U61" i="21"/>
  <c r="T61" i="21"/>
  <c r="U11" i="22"/>
  <c r="T11" i="22"/>
  <c r="T15" i="23"/>
  <c r="T44" i="23"/>
  <c r="U21" i="24"/>
  <c r="T21" i="24"/>
  <c r="U26" i="24"/>
  <c r="T26" i="24"/>
  <c r="E95" i="22"/>
  <c r="M112" i="20"/>
  <c r="S112" i="20" s="1"/>
  <c r="S95" i="20"/>
  <c r="T100" i="16"/>
  <c r="U100" i="16"/>
  <c r="Q16" i="14"/>
  <c r="U16" i="14" s="1"/>
  <c r="Q24" i="14"/>
  <c r="P33" i="14"/>
  <c r="T36" i="14"/>
  <c r="E16" i="15"/>
  <c r="Q33" i="15"/>
  <c r="T44" i="15"/>
  <c r="E70" i="15"/>
  <c r="E16" i="16"/>
  <c r="P30" i="16"/>
  <c r="E40" i="16"/>
  <c r="U44" i="16"/>
  <c r="P70" i="16"/>
  <c r="R71" i="16"/>
  <c r="P24" i="17"/>
  <c r="T32" i="17"/>
  <c r="T36" i="17"/>
  <c r="T44" i="17"/>
  <c r="Q70" i="17"/>
  <c r="R71" i="17"/>
  <c r="E24" i="18"/>
  <c r="E33" i="18"/>
  <c r="U33" i="18" s="1"/>
  <c r="R33" i="18"/>
  <c r="R40" i="18"/>
  <c r="E70" i="19"/>
  <c r="U70" i="19" s="1"/>
  <c r="U57" i="21"/>
  <c r="T57" i="21"/>
  <c r="U13" i="23"/>
  <c r="T13" i="23"/>
  <c r="E16" i="23"/>
  <c r="U39" i="23"/>
  <c r="T39" i="23"/>
  <c r="U98" i="4"/>
  <c r="T98" i="4"/>
  <c r="E95" i="4"/>
  <c r="E112" i="4" s="1"/>
  <c r="U112" i="4" s="1"/>
  <c r="P59" i="12"/>
  <c r="E66" i="12"/>
  <c r="E71" i="12"/>
  <c r="U71" i="12" s="1"/>
  <c r="E24" i="13"/>
  <c r="E70" i="13"/>
  <c r="T10" i="14"/>
  <c r="E30" i="14"/>
  <c r="U30" i="14" s="1"/>
  <c r="Q33" i="14"/>
  <c r="P40" i="15"/>
  <c r="Q30" i="16"/>
  <c r="Q70" i="16"/>
  <c r="P16" i="17"/>
  <c r="Q24" i="17"/>
  <c r="P33" i="17"/>
  <c r="P30" i="18"/>
  <c r="Q66" i="18"/>
  <c r="P70" i="18"/>
  <c r="Q71" i="18"/>
  <c r="U28" i="20"/>
  <c r="T28" i="20"/>
  <c r="U62" i="20"/>
  <c r="T62" i="20"/>
  <c r="U93" i="20"/>
  <c r="T93" i="20"/>
  <c r="Q70" i="22"/>
  <c r="P24" i="23"/>
  <c r="T87" i="23"/>
  <c r="U87" i="23"/>
  <c r="T44" i="24"/>
  <c r="M112" i="11"/>
  <c r="S112" i="11" s="1"/>
  <c r="S95" i="11"/>
  <c r="U109" i="10"/>
  <c r="T109" i="10"/>
  <c r="Q59" i="12"/>
  <c r="P67" i="12"/>
  <c r="T67" i="12" s="1"/>
  <c r="P72" i="12"/>
  <c r="P16" i="13"/>
  <c r="P30" i="13"/>
  <c r="P40" i="13"/>
  <c r="T40" i="13" s="1"/>
  <c r="Q53" i="13"/>
  <c r="U10" i="14"/>
  <c r="T43" i="14"/>
  <c r="P66" i="14"/>
  <c r="P71" i="14"/>
  <c r="Q40" i="15"/>
  <c r="P59" i="15"/>
  <c r="P71" i="15"/>
  <c r="T71" i="15" s="1"/>
  <c r="Q16" i="17"/>
  <c r="Q33" i="17"/>
  <c r="P59" i="17"/>
  <c r="T10" i="18"/>
  <c r="E16" i="18"/>
  <c r="Q30" i="18"/>
  <c r="P53" i="18"/>
  <c r="T53" i="18" s="1"/>
  <c r="U14" i="20"/>
  <c r="T14" i="20"/>
  <c r="Q72" i="20"/>
  <c r="Q16" i="21"/>
  <c r="U92" i="21"/>
  <c r="T92" i="21"/>
  <c r="T21" i="22"/>
  <c r="U21" i="22"/>
  <c r="U9" i="23"/>
  <c r="T9" i="23"/>
  <c r="Q40" i="23"/>
  <c r="U65" i="23"/>
  <c r="T65" i="23"/>
  <c r="T92" i="23"/>
  <c r="U92" i="23"/>
  <c r="P33" i="24"/>
  <c r="U101" i="16"/>
  <c r="T101" i="16"/>
  <c r="E16" i="12"/>
  <c r="Q40" i="12"/>
  <c r="Q16" i="13"/>
  <c r="U16" i="13" s="1"/>
  <c r="Q30" i="13"/>
  <c r="Q40" i="13"/>
  <c r="R53" i="13"/>
  <c r="P66" i="13"/>
  <c r="R67" i="13"/>
  <c r="U69" i="13"/>
  <c r="P71" i="13"/>
  <c r="R72" i="13"/>
  <c r="Q40" i="14"/>
  <c r="U43" i="14"/>
  <c r="P53" i="14"/>
  <c r="Q66" i="14"/>
  <c r="T69" i="14"/>
  <c r="Q71" i="14"/>
  <c r="P30" i="15"/>
  <c r="Q59" i="15"/>
  <c r="P66" i="15"/>
  <c r="R67" i="15"/>
  <c r="T69" i="15"/>
  <c r="Q71" i="15"/>
  <c r="P16" i="16"/>
  <c r="P24" i="16"/>
  <c r="P33" i="16"/>
  <c r="T36" i="16"/>
  <c r="P40" i="16"/>
  <c r="E66" i="16"/>
  <c r="E71" i="16"/>
  <c r="U71" i="16" s="1"/>
  <c r="R16" i="17"/>
  <c r="R33" i="17"/>
  <c r="P40" i="17"/>
  <c r="Q59" i="17"/>
  <c r="U10" i="18"/>
  <c r="T32" i="18"/>
  <c r="E40" i="18"/>
  <c r="U44" i="18"/>
  <c r="E59" i="18"/>
  <c r="U59" i="18" s="1"/>
  <c r="T63" i="18"/>
  <c r="U63" i="18"/>
  <c r="U64" i="19"/>
  <c r="T64" i="19"/>
  <c r="P71" i="19"/>
  <c r="P33" i="20"/>
  <c r="T18" i="21"/>
  <c r="U18" i="21"/>
  <c r="P40" i="21"/>
  <c r="E40" i="22"/>
  <c r="U22" i="23"/>
  <c r="T22" i="23"/>
  <c r="L112" i="17"/>
  <c r="R112" i="17" s="1"/>
  <c r="R95" i="17"/>
  <c r="P72" i="11"/>
  <c r="T47" i="12"/>
  <c r="P66" i="12"/>
  <c r="U69" i="12"/>
  <c r="P71" i="12"/>
  <c r="U10" i="13"/>
  <c r="R16" i="13"/>
  <c r="P24" i="13"/>
  <c r="U32" i="13"/>
  <c r="U38" i="13"/>
  <c r="Q66" i="13"/>
  <c r="P70" i="13"/>
  <c r="Q71" i="13"/>
  <c r="U88" i="13"/>
  <c r="U92" i="13"/>
  <c r="U27" i="14"/>
  <c r="U52" i="14"/>
  <c r="Q53" i="14"/>
  <c r="U53" i="14" s="1"/>
  <c r="U69" i="14"/>
  <c r="P70" i="14"/>
  <c r="R71" i="14"/>
  <c r="P16" i="15"/>
  <c r="T16" i="15" s="1"/>
  <c r="Q30" i="15"/>
  <c r="Q66" i="15"/>
  <c r="P70" i="15"/>
  <c r="T70" i="15" s="1"/>
  <c r="R71" i="15"/>
  <c r="U13" i="16"/>
  <c r="Q16" i="16"/>
  <c r="Q24" i="16"/>
  <c r="U32" i="16"/>
  <c r="Q33" i="16"/>
  <c r="U36" i="16"/>
  <c r="U37" i="16"/>
  <c r="Q40" i="16"/>
  <c r="E53" i="16"/>
  <c r="E70" i="16"/>
  <c r="U89" i="16"/>
  <c r="Q40" i="17"/>
  <c r="P24" i="18"/>
  <c r="P33" i="18"/>
  <c r="U46" i="18"/>
  <c r="T12" i="19"/>
  <c r="U12" i="19"/>
  <c r="Q30" i="19"/>
  <c r="Q66" i="19"/>
  <c r="T27" i="20"/>
  <c r="U27" i="20"/>
  <c r="U46" i="20"/>
  <c r="T46" i="20"/>
  <c r="U13" i="21"/>
  <c r="T13" i="21"/>
  <c r="U90" i="22"/>
  <c r="T90" i="22"/>
  <c r="P16" i="23"/>
  <c r="T16" i="23" s="1"/>
  <c r="P59" i="23"/>
  <c r="P66" i="23"/>
  <c r="P71" i="23"/>
  <c r="T71" i="23" s="1"/>
  <c r="U99" i="16"/>
  <c r="T99" i="16"/>
  <c r="P66" i="18"/>
  <c r="R67" i="18"/>
  <c r="T69" i="18"/>
  <c r="P71" i="18"/>
  <c r="Q72" i="18"/>
  <c r="U89" i="18"/>
  <c r="U93" i="18"/>
  <c r="Q16" i="19"/>
  <c r="U21" i="19"/>
  <c r="U26" i="19"/>
  <c r="P30" i="19"/>
  <c r="Q59" i="19"/>
  <c r="R70" i="19"/>
  <c r="T13" i="20"/>
  <c r="T18" i="20"/>
  <c r="Q40" i="20"/>
  <c r="T49" i="20"/>
  <c r="E53" i="20"/>
  <c r="P70" i="20"/>
  <c r="T70" i="20" s="1"/>
  <c r="R71" i="20"/>
  <c r="E72" i="20"/>
  <c r="P16" i="21"/>
  <c r="R33" i="21"/>
  <c r="U35" i="21"/>
  <c r="P59" i="21"/>
  <c r="R70" i="21"/>
  <c r="S71" i="21"/>
  <c r="R16" i="22"/>
  <c r="Q30" i="22"/>
  <c r="S40" i="22"/>
  <c r="E70" i="22"/>
  <c r="T70" i="22" s="1"/>
  <c r="P72" i="22"/>
  <c r="U10" i="23"/>
  <c r="U32" i="23"/>
  <c r="E40" i="23"/>
  <c r="U51" i="23"/>
  <c r="R53" i="23"/>
  <c r="R70" i="23"/>
  <c r="S71" i="23"/>
  <c r="Q16" i="24"/>
  <c r="P24" i="24"/>
  <c r="E30" i="24"/>
  <c r="Q59" i="24"/>
  <c r="R66" i="24"/>
  <c r="E67" i="24"/>
  <c r="P70" i="24"/>
  <c r="E72" i="24"/>
  <c r="T113" i="19"/>
  <c r="U113" i="15"/>
  <c r="R95" i="10"/>
  <c r="R70" i="18"/>
  <c r="T87" i="18"/>
  <c r="T91" i="18"/>
  <c r="T28" i="19"/>
  <c r="P33" i="19"/>
  <c r="T33" i="19" s="1"/>
  <c r="T51" i="19"/>
  <c r="R16" i="20"/>
  <c r="P24" i="20"/>
  <c r="P59" i="20"/>
  <c r="T86" i="20"/>
  <c r="S16" i="21"/>
  <c r="T20" i="21"/>
  <c r="P24" i="21"/>
  <c r="P30" i="21"/>
  <c r="R40" i="21"/>
  <c r="U51" i="21"/>
  <c r="T23" i="22"/>
  <c r="Q33" i="22"/>
  <c r="T38" i="22"/>
  <c r="U44" i="22"/>
  <c r="T58" i="22"/>
  <c r="U63" i="22"/>
  <c r="P66" i="22"/>
  <c r="U69" i="22"/>
  <c r="Q71" i="22"/>
  <c r="U71" i="22" s="1"/>
  <c r="S72" i="22"/>
  <c r="R16" i="23"/>
  <c r="T20" i="23"/>
  <c r="Q33" i="23"/>
  <c r="U33" i="23" s="1"/>
  <c r="U44" i="23"/>
  <c r="E70" i="23"/>
  <c r="T10" i="24"/>
  <c r="U13" i="24"/>
  <c r="R33" i="24"/>
  <c r="T37" i="24"/>
  <c r="P40" i="24"/>
  <c r="U51" i="24"/>
  <c r="T105" i="4"/>
  <c r="Q33" i="19"/>
  <c r="U36" i="19"/>
  <c r="T44" i="19"/>
  <c r="U49" i="19"/>
  <c r="U62" i="19"/>
  <c r="P66" i="19"/>
  <c r="Q72" i="19"/>
  <c r="T10" i="20"/>
  <c r="Q24" i="20"/>
  <c r="T32" i="20"/>
  <c r="U36" i="20"/>
  <c r="Q59" i="20"/>
  <c r="E70" i="20"/>
  <c r="Q24" i="21"/>
  <c r="Q30" i="21"/>
  <c r="T48" i="21"/>
  <c r="Q53" i="21"/>
  <c r="E59" i="21"/>
  <c r="Q72" i="21"/>
  <c r="U72" i="21" s="1"/>
  <c r="Q53" i="22"/>
  <c r="Q66" i="22"/>
  <c r="P70" i="22"/>
  <c r="E72" i="22"/>
  <c r="R33" i="23"/>
  <c r="P40" i="23"/>
  <c r="T89" i="23"/>
  <c r="T93" i="23"/>
  <c r="U10" i="24"/>
  <c r="U11" i="24"/>
  <c r="Q40" i="24"/>
  <c r="T64" i="24"/>
  <c r="P67" i="24"/>
  <c r="P72" i="24"/>
  <c r="E79" i="1"/>
  <c r="T113" i="17"/>
  <c r="T35" i="19"/>
  <c r="P40" i="19"/>
  <c r="E53" i="19"/>
  <c r="P70" i="19"/>
  <c r="T70" i="19" s="1"/>
  <c r="Q71" i="19"/>
  <c r="Q33" i="20"/>
  <c r="P66" i="20"/>
  <c r="Q67" i="20"/>
  <c r="P71" i="20"/>
  <c r="R72" i="20"/>
  <c r="T32" i="21"/>
  <c r="P33" i="21"/>
  <c r="T33" i="21" s="1"/>
  <c r="T36" i="21"/>
  <c r="Q66" i="21"/>
  <c r="P70" i="21"/>
  <c r="Q71" i="21"/>
  <c r="U71" i="21" s="1"/>
  <c r="P16" i="22"/>
  <c r="Q40" i="22"/>
  <c r="T51" i="22"/>
  <c r="R70" i="22"/>
  <c r="E24" i="23"/>
  <c r="P30" i="23"/>
  <c r="R40" i="23"/>
  <c r="T52" i="23"/>
  <c r="P53" i="23"/>
  <c r="Q66" i="23"/>
  <c r="P70" i="23"/>
  <c r="T70" i="23" s="1"/>
  <c r="Q71" i="23"/>
  <c r="U71" i="23" s="1"/>
  <c r="T28" i="24"/>
  <c r="R30" i="24"/>
  <c r="P66" i="24"/>
  <c r="P71" i="24"/>
  <c r="T113" i="14"/>
  <c r="S95" i="13"/>
  <c r="T99" i="13"/>
  <c r="T96" i="9"/>
  <c r="Q67" i="18"/>
  <c r="P72" i="18"/>
  <c r="P16" i="19"/>
  <c r="U35" i="19"/>
  <c r="Q40" i="19"/>
  <c r="Q70" i="19"/>
  <c r="R71" i="19"/>
  <c r="E24" i="20"/>
  <c r="U24" i="20" s="1"/>
  <c r="R33" i="20"/>
  <c r="P40" i="20"/>
  <c r="T51" i="20"/>
  <c r="E59" i="20"/>
  <c r="Q66" i="20"/>
  <c r="Q71" i="20"/>
  <c r="U10" i="21"/>
  <c r="E24" i="21"/>
  <c r="T24" i="21" s="1"/>
  <c r="U32" i="21"/>
  <c r="Q33" i="21"/>
  <c r="U36" i="21"/>
  <c r="U44" i="21"/>
  <c r="Q70" i="21"/>
  <c r="R71" i="21"/>
  <c r="Q16" i="22"/>
  <c r="P30" i="22"/>
  <c r="R40" i="22"/>
  <c r="S70" i="22"/>
  <c r="E71" i="22"/>
  <c r="Q30" i="23"/>
  <c r="S40" i="23"/>
  <c r="U52" i="23"/>
  <c r="E67" i="23"/>
  <c r="Q70" i="23"/>
  <c r="U70" i="23" s="1"/>
  <c r="R71" i="23"/>
  <c r="P16" i="24"/>
  <c r="U28" i="24"/>
  <c r="U32" i="24"/>
  <c r="E40" i="24"/>
  <c r="P59" i="24"/>
  <c r="Q66" i="24"/>
  <c r="U66" i="24" s="1"/>
  <c r="S67" i="24"/>
  <c r="Q71" i="24"/>
  <c r="S72" i="24"/>
  <c r="E79" i="20"/>
  <c r="E79" i="8"/>
  <c r="E79" i="4"/>
  <c r="U47" i="24"/>
  <c r="E53" i="24"/>
  <c r="P53" i="24"/>
  <c r="Q53" i="24"/>
  <c r="Q67" i="24"/>
  <c r="Q72" i="24"/>
  <c r="R67" i="24"/>
  <c r="R72" i="24"/>
  <c r="E59" i="24"/>
  <c r="E79" i="24"/>
  <c r="E53" i="23"/>
  <c r="Q53" i="23"/>
  <c r="Q67" i="23"/>
  <c r="Q72" i="23"/>
  <c r="T57" i="23"/>
  <c r="Q59" i="23"/>
  <c r="S67" i="23"/>
  <c r="P67" i="23"/>
  <c r="T67" i="23" s="1"/>
  <c r="P72" i="23"/>
  <c r="T72" i="23" s="1"/>
  <c r="E95" i="23"/>
  <c r="E112" i="23" s="1"/>
  <c r="E67" i="22"/>
  <c r="S53" i="22"/>
  <c r="P53" i="22"/>
  <c r="T53" i="22" s="1"/>
  <c r="Q67" i="22"/>
  <c r="R67" i="22"/>
  <c r="R72" i="22"/>
  <c r="T105" i="22"/>
  <c r="T106" i="22"/>
  <c r="T107" i="22"/>
  <c r="T97" i="22"/>
  <c r="T98" i="22"/>
  <c r="T99" i="22"/>
  <c r="S53" i="21"/>
  <c r="S67" i="21"/>
  <c r="S72" i="21"/>
  <c r="P53" i="21"/>
  <c r="E67" i="21"/>
  <c r="P67" i="21"/>
  <c r="E72" i="21"/>
  <c r="T58" i="21"/>
  <c r="Q59" i="21"/>
  <c r="Q67" i="21"/>
  <c r="U67" i="21" s="1"/>
  <c r="P72" i="21"/>
  <c r="T72" i="21" s="1"/>
  <c r="R67" i="21"/>
  <c r="P53" i="20"/>
  <c r="T58" i="20"/>
  <c r="P67" i="20"/>
  <c r="T67" i="20" s="1"/>
  <c r="P72" i="20"/>
  <c r="E67" i="20"/>
  <c r="T47" i="19"/>
  <c r="P53" i="19"/>
  <c r="T53" i="19" s="1"/>
  <c r="Q53" i="19"/>
  <c r="U58" i="19"/>
  <c r="E67" i="19"/>
  <c r="P67" i="19"/>
  <c r="E59" i="19"/>
  <c r="P59" i="19"/>
  <c r="Q67" i="19"/>
  <c r="U67" i="19" s="1"/>
  <c r="E72" i="19"/>
  <c r="P72" i="19"/>
  <c r="E95" i="19"/>
  <c r="U95" i="19" s="1"/>
  <c r="T106" i="19"/>
  <c r="U107" i="19"/>
  <c r="T108" i="19"/>
  <c r="E79" i="19"/>
  <c r="E53" i="18"/>
  <c r="Q53" i="18"/>
  <c r="U53" i="18" s="1"/>
  <c r="E67" i="18"/>
  <c r="T57" i="18"/>
  <c r="S67" i="18"/>
  <c r="R72" i="18"/>
  <c r="P59" i="18"/>
  <c r="P67" i="18"/>
  <c r="S72" i="18"/>
  <c r="T97" i="18"/>
  <c r="U98" i="18"/>
  <c r="T99" i="18"/>
  <c r="S67" i="17"/>
  <c r="S72" i="17"/>
  <c r="E67" i="17"/>
  <c r="P67" i="17"/>
  <c r="E72" i="17"/>
  <c r="P72" i="17"/>
  <c r="T72" i="17" s="1"/>
  <c r="Q67" i="17"/>
  <c r="Q72" i="17"/>
  <c r="T100" i="17"/>
  <c r="U101" i="17"/>
  <c r="T102" i="17"/>
  <c r="U103" i="17"/>
  <c r="T104" i="17"/>
  <c r="U105" i="17"/>
  <c r="T106" i="17"/>
  <c r="E95" i="17"/>
  <c r="U95" i="17" s="1"/>
  <c r="P53" i="16"/>
  <c r="R67" i="16"/>
  <c r="Q53" i="16"/>
  <c r="P59" i="16"/>
  <c r="P67" i="16"/>
  <c r="P72" i="16"/>
  <c r="T72" i="16" s="1"/>
  <c r="U47" i="15"/>
  <c r="P53" i="15"/>
  <c r="E72" i="15"/>
  <c r="Q53" i="15"/>
  <c r="U53" i="15" s="1"/>
  <c r="E67" i="15"/>
  <c r="Q67" i="15"/>
  <c r="R72" i="15"/>
  <c r="P72" i="15"/>
  <c r="T72" i="15" s="1"/>
  <c r="P67" i="15"/>
  <c r="Q72" i="15"/>
  <c r="E95" i="15"/>
  <c r="T109" i="15"/>
  <c r="T110" i="15"/>
  <c r="R53" i="14"/>
  <c r="R67" i="14"/>
  <c r="R72" i="14"/>
  <c r="E59" i="14"/>
  <c r="P59" i="14"/>
  <c r="E67" i="14"/>
  <c r="P67" i="14"/>
  <c r="T67" i="14" s="1"/>
  <c r="E72" i="14"/>
  <c r="P72" i="14"/>
  <c r="Q59" i="14"/>
  <c r="Q67" i="14"/>
  <c r="Q72" i="14"/>
  <c r="T104" i="14"/>
  <c r="T105" i="14"/>
  <c r="T97" i="14"/>
  <c r="S53" i="13"/>
  <c r="S67" i="13"/>
  <c r="S72" i="13"/>
  <c r="P53" i="13"/>
  <c r="T53" i="13" s="1"/>
  <c r="U58" i="13"/>
  <c r="E67" i="13"/>
  <c r="P67" i="13"/>
  <c r="E72" i="13"/>
  <c r="P72" i="13"/>
  <c r="E59" i="13"/>
  <c r="P59" i="13"/>
  <c r="Q67" i="13"/>
  <c r="U67" i="13" s="1"/>
  <c r="Q72" i="13"/>
  <c r="T103" i="13"/>
  <c r="T104" i="13"/>
  <c r="E79" i="13"/>
  <c r="R53" i="12"/>
  <c r="T58" i="12"/>
  <c r="Q67" i="12"/>
  <c r="U67" i="12" s="1"/>
  <c r="Q72" i="12"/>
  <c r="R67" i="12"/>
  <c r="R72" i="12"/>
  <c r="E59" i="12"/>
  <c r="U96" i="12"/>
  <c r="T97" i="12"/>
  <c r="T98" i="12"/>
  <c r="T99" i="12"/>
  <c r="E79" i="12"/>
  <c r="P53" i="11"/>
  <c r="Q67" i="11"/>
  <c r="Q72" i="11"/>
  <c r="R67" i="11"/>
  <c r="R72" i="11"/>
  <c r="E59" i="11"/>
  <c r="E79" i="11"/>
  <c r="T47" i="10"/>
  <c r="S53" i="10"/>
  <c r="P67" i="10"/>
  <c r="E72" i="10"/>
  <c r="E53" i="10"/>
  <c r="P53" i="10"/>
  <c r="Q67" i="10"/>
  <c r="R67" i="10"/>
  <c r="P72" i="10"/>
  <c r="T72" i="10" s="1"/>
  <c r="P59" i="10"/>
  <c r="S67" i="10"/>
  <c r="Q72" i="10"/>
  <c r="T97" i="10"/>
  <c r="T104" i="10"/>
  <c r="T105" i="10"/>
  <c r="T47" i="9"/>
  <c r="P72" i="9"/>
  <c r="T72" i="9" s="1"/>
  <c r="P53" i="9"/>
  <c r="Q59" i="9"/>
  <c r="E67" i="9"/>
  <c r="P67" i="9"/>
  <c r="E72" i="9"/>
  <c r="Q67" i="9"/>
  <c r="Q72" i="9"/>
  <c r="U72" i="9" s="1"/>
  <c r="E95" i="9"/>
  <c r="E112" i="9" s="1"/>
  <c r="U112" i="9" s="1"/>
  <c r="T110" i="9"/>
  <c r="Q53" i="8"/>
  <c r="R53" i="8"/>
  <c r="R67" i="8"/>
  <c r="P59" i="8"/>
  <c r="T57" i="8"/>
  <c r="E59" i="8"/>
  <c r="U59" i="8" s="1"/>
  <c r="Q67" i="8"/>
  <c r="U67" i="8" s="1"/>
  <c r="Q72" i="8"/>
  <c r="U58" i="8"/>
  <c r="E95" i="8"/>
  <c r="T97" i="8"/>
  <c r="T98" i="8"/>
  <c r="T99" i="8"/>
  <c r="T47" i="7"/>
  <c r="P53" i="7"/>
  <c r="E59" i="7"/>
  <c r="Q59" i="7"/>
  <c r="R67" i="7"/>
  <c r="R72" i="7"/>
  <c r="T104" i="7"/>
  <c r="T105" i="7"/>
  <c r="E95" i="7"/>
  <c r="T95" i="7" s="1"/>
  <c r="E72" i="6"/>
  <c r="P53" i="6"/>
  <c r="P67" i="6"/>
  <c r="E53" i="6"/>
  <c r="Q53" i="6"/>
  <c r="T58" i="6"/>
  <c r="Q67" i="6"/>
  <c r="Q72" i="6"/>
  <c r="U72" i="6" s="1"/>
  <c r="U57" i="6"/>
  <c r="E59" i="6"/>
  <c r="P59" i="6"/>
  <c r="R67" i="6"/>
  <c r="R72" i="6"/>
  <c r="T96" i="6"/>
  <c r="E95" i="6"/>
  <c r="T95" i="6" s="1"/>
  <c r="U110" i="6"/>
  <c r="E79" i="6"/>
  <c r="P53" i="5"/>
  <c r="Q67" i="5"/>
  <c r="P59" i="5"/>
  <c r="P67" i="5"/>
  <c r="P72" i="5"/>
  <c r="Q59" i="5"/>
  <c r="E67" i="5"/>
  <c r="E72" i="5"/>
  <c r="Q72" i="5"/>
  <c r="E67" i="4"/>
  <c r="E53" i="4"/>
  <c r="P53" i="4"/>
  <c r="T58" i="4"/>
  <c r="Q67" i="4"/>
  <c r="R67" i="4"/>
  <c r="P72" i="4"/>
  <c r="T72" i="4" s="1"/>
  <c r="U100" i="4"/>
  <c r="T101" i="4"/>
  <c r="T102" i="4"/>
  <c r="Q53" i="3"/>
  <c r="R67" i="3"/>
  <c r="Q72" i="3"/>
  <c r="T57" i="3"/>
  <c r="S67" i="3"/>
  <c r="R72" i="3"/>
  <c r="P59" i="3"/>
  <c r="P72" i="3"/>
  <c r="E67" i="3"/>
  <c r="P67" i="3"/>
  <c r="T67" i="3" s="1"/>
  <c r="S72" i="3"/>
  <c r="T101" i="3"/>
  <c r="P67" i="2"/>
  <c r="T67" i="2" s="1"/>
  <c r="T58" i="2"/>
  <c r="R67" i="2"/>
  <c r="P72" i="2"/>
  <c r="E59" i="2"/>
  <c r="U59" i="2" s="1"/>
  <c r="P59" i="2"/>
  <c r="S67" i="2"/>
  <c r="T100" i="2"/>
  <c r="U103" i="2"/>
  <c r="T104" i="2"/>
  <c r="P72" i="1"/>
  <c r="E53" i="1"/>
  <c r="Q53" i="1"/>
  <c r="R67" i="1"/>
  <c r="Q72" i="1"/>
  <c r="R53" i="1"/>
  <c r="T47" i="1"/>
  <c r="T58" i="1"/>
  <c r="S67" i="1"/>
  <c r="R72" i="1"/>
  <c r="U57" i="1"/>
  <c r="E59" i="1"/>
  <c r="E67" i="1"/>
  <c r="E95" i="1"/>
  <c r="T95" i="1" s="1"/>
  <c r="T33" i="1"/>
  <c r="T30" i="1"/>
  <c r="U30" i="1"/>
  <c r="U59" i="1"/>
  <c r="T59" i="1"/>
  <c r="U71" i="1"/>
  <c r="T71" i="1"/>
  <c r="U24" i="2"/>
  <c r="T24" i="2"/>
  <c r="U40" i="2"/>
  <c r="T40" i="2"/>
  <c r="T59" i="2"/>
  <c r="U59" i="3"/>
  <c r="T59" i="3"/>
  <c r="T9" i="1"/>
  <c r="T13" i="1"/>
  <c r="T18" i="1"/>
  <c r="T22" i="1"/>
  <c r="T27" i="1"/>
  <c r="T32" i="1"/>
  <c r="T37" i="1"/>
  <c r="T42" i="1"/>
  <c r="T46" i="1"/>
  <c r="T50" i="1"/>
  <c r="T55" i="1"/>
  <c r="T63" i="1"/>
  <c r="T87" i="1"/>
  <c r="U90" i="1"/>
  <c r="T92" i="1"/>
  <c r="T10" i="2"/>
  <c r="U13" i="2"/>
  <c r="T15" i="2"/>
  <c r="U27" i="2"/>
  <c r="T29" i="2"/>
  <c r="T35" i="2"/>
  <c r="T38" i="2"/>
  <c r="U53" i="2"/>
  <c r="T53" i="2"/>
  <c r="U43" i="2"/>
  <c r="T56" i="2"/>
  <c r="Q59" i="2"/>
  <c r="U33" i="4"/>
  <c r="T33" i="4"/>
  <c r="T33" i="5"/>
  <c r="U33" i="5"/>
  <c r="U70" i="5"/>
  <c r="T70" i="5"/>
  <c r="U70" i="6"/>
  <c r="T70" i="6"/>
  <c r="U24" i="8"/>
  <c r="T24" i="8"/>
  <c r="U33" i="9"/>
  <c r="U59" i="9"/>
  <c r="T59" i="9"/>
  <c r="U71" i="9"/>
  <c r="T71" i="9"/>
  <c r="U24" i="10"/>
  <c r="T24" i="10"/>
  <c r="T24" i="1"/>
  <c r="U24" i="1"/>
  <c r="U70" i="1"/>
  <c r="T70" i="1"/>
  <c r="T40" i="1"/>
  <c r="U40" i="1"/>
  <c r="U66" i="1"/>
  <c r="T66" i="1"/>
  <c r="U72" i="2"/>
  <c r="U67" i="2"/>
  <c r="T72" i="2"/>
  <c r="U16" i="2"/>
  <c r="T16" i="2"/>
  <c r="T9" i="2"/>
  <c r="U35" i="2"/>
  <c r="U30" i="3"/>
  <c r="U70" i="4"/>
  <c r="T70" i="4"/>
  <c r="T24" i="5"/>
  <c r="U24" i="5"/>
  <c r="U59" i="5"/>
  <c r="T59" i="5"/>
  <c r="U30" i="10"/>
  <c r="T30" i="10"/>
  <c r="U67" i="1"/>
  <c r="T67" i="1"/>
  <c r="U72" i="1"/>
  <c r="T72" i="1"/>
  <c r="U16" i="1"/>
  <c r="T35" i="1"/>
  <c r="U53" i="1"/>
  <c r="T53" i="1"/>
  <c r="T61" i="1"/>
  <c r="U86" i="1"/>
  <c r="T91" i="1"/>
  <c r="U9" i="2"/>
  <c r="T14" i="2"/>
  <c r="T28" i="2"/>
  <c r="E33" i="2"/>
  <c r="U37" i="2"/>
  <c r="U55" i="2"/>
  <c r="T55" i="2"/>
  <c r="U24" i="4"/>
  <c r="T24" i="4"/>
  <c r="T33" i="6"/>
  <c r="T24" i="7"/>
  <c r="U24" i="7"/>
  <c r="U59" i="7"/>
  <c r="T59" i="7"/>
  <c r="U33" i="8"/>
  <c r="T33" i="8"/>
  <c r="U70" i="8"/>
  <c r="T70" i="8"/>
  <c r="T30" i="9"/>
  <c r="U30" i="9"/>
  <c r="U63" i="2"/>
  <c r="T63" i="2"/>
  <c r="U71" i="4"/>
  <c r="T71" i="4"/>
  <c r="U59" i="6"/>
  <c r="T59" i="6"/>
  <c r="U71" i="6"/>
  <c r="T71" i="6"/>
  <c r="T30" i="7"/>
  <c r="U30" i="7"/>
  <c r="U70" i="7"/>
  <c r="T70" i="7"/>
  <c r="T59" i="8"/>
  <c r="U71" i="2"/>
  <c r="T71" i="2"/>
  <c r="U72" i="3"/>
  <c r="T72" i="3"/>
  <c r="T16" i="3"/>
  <c r="T24" i="3"/>
  <c r="U24" i="3"/>
  <c r="U70" i="3"/>
  <c r="T70" i="3"/>
  <c r="U40" i="5"/>
  <c r="U66" i="5"/>
  <c r="T66" i="5"/>
  <c r="U53" i="6"/>
  <c r="T53" i="6"/>
  <c r="U88" i="6"/>
  <c r="U92" i="6"/>
  <c r="T67" i="7"/>
  <c r="U72" i="7"/>
  <c r="T16" i="7"/>
  <c r="U16" i="7"/>
  <c r="U11" i="7"/>
  <c r="U15" i="7"/>
  <c r="U20" i="7"/>
  <c r="U29" i="7"/>
  <c r="U39" i="7"/>
  <c r="U44" i="7"/>
  <c r="U48" i="7"/>
  <c r="U52" i="7"/>
  <c r="U57" i="7"/>
  <c r="U65" i="7"/>
  <c r="U87" i="7"/>
  <c r="U91" i="7"/>
  <c r="U10" i="8"/>
  <c r="U14" i="8"/>
  <c r="U19" i="8"/>
  <c r="U23" i="8"/>
  <c r="U28" i="8"/>
  <c r="U38" i="8"/>
  <c r="U47" i="8"/>
  <c r="T50" i="8"/>
  <c r="U51" i="8"/>
  <c r="U56" i="8"/>
  <c r="U64" i="8"/>
  <c r="U69" i="8"/>
  <c r="U86" i="8"/>
  <c r="U90" i="8"/>
  <c r="U13" i="9"/>
  <c r="U18" i="9"/>
  <c r="U22" i="9"/>
  <c r="U27" i="9"/>
  <c r="U32" i="9"/>
  <c r="T40" i="9"/>
  <c r="U40" i="9"/>
  <c r="U37" i="9"/>
  <c r="U42" i="9"/>
  <c r="U46" i="9"/>
  <c r="U50" i="9"/>
  <c r="U55" i="9"/>
  <c r="U66" i="9"/>
  <c r="T66" i="9"/>
  <c r="U63" i="9"/>
  <c r="U89" i="9"/>
  <c r="U93" i="9"/>
  <c r="U12" i="10"/>
  <c r="U21" i="10"/>
  <c r="U26" i="10"/>
  <c r="Q30" i="10"/>
  <c r="U59" i="10"/>
  <c r="T59" i="10"/>
  <c r="S72" i="10"/>
  <c r="U23" i="11"/>
  <c r="T23" i="11"/>
  <c r="T30" i="13"/>
  <c r="U30" i="13"/>
  <c r="U70" i="13"/>
  <c r="T70" i="13"/>
  <c r="U70" i="2"/>
  <c r="T70" i="2"/>
  <c r="T9" i="3"/>
  <c r="T18" i="3"/>
  <c r="T22" i="3"/>
  <c r="T27" i="3"/>
  <c r="T32" i="3"/>
  <c r="T33" i="3"/>
  <c r="U40" i="4"/>
  <c r="T40" i="4"/>
  <c r="U59" i="4"/>
  <c r="T59" i="4"/>
  <c r="U66" i="4"/>
  <c r="T66" i="4"/>
  <c r="T30" i="5"/>
  <c r="U30" i="5"/>
  <c r="U53" i="5"/>
  <c r="T53" i="5"/>
  <c r="U71" i="5"/>
  <c r="T71" i="5"/>
  <c r="U67" i="6"/>
  <c r="T72" i="6"/>
  <c r="T67" i="6"/>
  <c r="U16" i="6"/>
  <c r="T16" i="6"/>
  <c r="U24" i="6"/>
  <c r="T24" i="6"/>
  <c r="U33" i="7"/>
  <c r="U40" i="8"/>
  <c r="T40" i="8"/>
  <c r="U66" i="8"/>
  <c r="T66" i="8"/>
  <c r="T35" i="9"/>
  <c r="U53" i="9"/>
  <c r="T53" i="9"/>
  <c r="T61" i="9"/>
  <c r="U72" i="10"/>
  <c r="U67" i="10"/>
  <c r="T67" i="10"/>
  <c r="U16" i="10"/>
  <c r="T16" i="10"/>
  <c r="U32" i="10"/>
  <c r="E40" i="10"/>
  <c r="U44" i="10"/>
  <c r="T44" i="10"/>
  <c r="U48" i="10"/>
  <c r="T48" i="10"/>
  <c r="U66" i="10"/>
  <c r="T66" i="10"/>
  <c r="U61" i="10"/>
  <c r="T61" i="10"/>
  <c r="U65" i="10"/>
  <c r="T65" i="10"/>
  <c r="E71" i="10"/>
  <c r="U19" i="11"/>
  <c r="T19" i="11"/>
  <c r="E24" i="11"/>
  <c r="U28" i="11"/>
  <c r="T28" i="11"/>
  <c r="T33" i="11"/>
  <c r="U33" i="11"/>
  <c r="U51" i="11"/>
  <c r="T51" i="11"/>
  <c r="U33" i="12"/>
  <c r="U59" i="13"/>
  <c r="T59" i="13"/>
  <c r="T89" i="2"/>
  <c r="T93" i="2"/>
  <c r="U9" i="3"/>
  <c r="T12" i="3"/>
  <c r="T21" i="3"/>
  <c r="T26" i="3"/>
  <c r="U40" i="3"/>
  <c r="T40" i="3"/>
  <c r="T36" i="3"/>
  <c r="T45" i="3"/>
  <c r="T49" i="3"/>
  <c r="T58" i="3"/>
  <c r="U66" i="3"/>
  <c r="T66" i="3"/>
  <c r="T62" i="3"/>
  <c r="T88" i="3"/>
  <c r="T92" i="3"/>
  <c r="T11" i="4"/>
  <c r="T15" i="4"/>
  <c r="T20" i="4"/>
  <c r="T29" i="4"/>
  <c r="T35" i="4"/>
  <c r="T39" i="4"/>
  <c r="U53" i="4"/>
  <c r="T53" i="4"/>
  <c r="T44" i="4"/>
  <c r="T48" i="4"/>
  <c r="T52" i="4"/>
  <c r="T57" i="4"/>
  <c r="T61" i="4"/>
  <c r="T65" i="4"/>
  <c r="T87" i="4"/>
  <c r="T91" i="4"/>
  <c r="U67" i="5"/>
  <c r="T67" i="5"/>
  <c r="U72" i="5"/>
  <c r="T72" i="5"/>
  <c r="T16" i="5"/>
  <c r="U16" i="5"/>
  <c r="T10" i="5"/>
  <c r="T14" i="5"/>
  <c r="T19" i="5"/>
  <c r="T23" i="5"/>
  <c r="T28" i="5"/>
  <c r="U35" i="5"/>
  <c r="T38" i="5"/>
  <c r="T43" i="5"/>
  <c r="T47" i="5"/>
  <c r="T51" i="5"/>
  <c r="T56" i="5"/>
  <c r="U61" i="5"/>
  <c r="T64" i="5"/>
  <c r="T69" i="5"/>
  <c r="T86" i="5"/>
  <c r="T90" i="5"/>
  <c r="T9" i="6"/>
  <c r="T13" i="6"/>
  <c r="T18" i="6"/>
  <c r="T22" i="6"/>
  <c r="T27" i="6"/>
  <c r="T32" i="6"/>
  <c r="T37" i="6"/>
  <c r="T42" i="6"/>
  <c r="U43" i="6"/>
  <c r="T46" i="6"/>
  <c r="T50" i="6"/>
  <c r="T55" i="6"/>
  <c r="T63" i="6"/>
  <c r="T89" i="6"/>
  <c r="T93" i="6"/>
  <c r="U9" i="7"/>
  <c r="T12" i="7"/>
  <c r="T21" i="7"/>
  <c r="T26" i="7"/>
  <c r="T40" i="7"/>
  <c r="U40" i="7"/>
  <c r="T36" i="7"/>
  <c r="T45" i="7"/>
  <c r="T49" i="7"/>
  <c r="T58" i="7"/>
  <c r="U66" i="7"/>
  <c r="T66" i="7"/>
  <c r="T62" i="7"/>
  <c r="U30" i="8"/>
  <c r="T30" i="8"/>
  <c r="U53" i="8"/>
  <c r="T53" i="8"/>
  <c r="U71" i="8"/>
  <c r="U67" i="9"/>
  <c r="T67" i="9"/>
  <c r="T16" i="9"/>
  <c r="U16" i="9"/>
  <c r="T24" i="9"/>
  <c r="U24" i="9"/>
  <c r="U70" i="9"/>
  <c r="T70" i="9"/>
  <c r="U40" i="10"/>
  <c r="T40" i="10"/>
  <c r="T35" i="10"/>
  <c r="U70" i="10"/>
  <c r="T70" i="10"/>
  <c r="T30" i="11"/>
  <c r="U30" i="11"/>
  <c r="U38" i="11"/>
  <c r="T38" i="11"/>
  <c r="U47" i="11"/>
  <c r="T47" i="11"/>
  <c r="U56" i="11"/>
  <c r="T56" i="11"/>
  <c r="U24" i="14"/>
  <c r="T24" i="14"/>
  <c r="U66" i="2"/>
  <c r="T66" i="2"/>
  <c r="U53" i="3"/>
  <c r="T53" i="3"/>
  <c r="U72" i="4"/>
  <c r="U67" i="4"/>
  <c r="U16" i="4"/>
  <c r="T16" i="4"/>
  <c r="U35" i="4"/>
  <c r="U61" i="4"/>
  <c r="U43" i="5"/>
  <c r="U9" i="6"/>
  <c r="U40" i="6"/>
  <c r="T40" i="6"/>
  <c r="U66" i="6"/>
  <c r="T66" i="6"/>
  <c r="T35" i="7"/>
  <c r="U53" i="7"/>
  <c r="T53" i="7"/>
  <c r="T61" i="7"/>
  <c r="U72" i="8"/>
  <c r="T72" i="8"/>
  <c r="U16" i="8"/>
  <c r="T16" i="8"/>
  <c r="U35" i="8"/>
  <c r="T43" i="8"/>
  <c r="U61" i="8"/>
  <c r="T9" i="9"/>
  <c r="U43" i="9"/>
  <c r="U9" i="10"/>
  <c r="U35" i="10"/>
  <c r="U37" i="10"/>
  <c r="U52" i="10"/>
  <c r="T52" i="10"/>
  <c r="U57" i="10"/>
  <c r="T57" i="10"/>
  <c r="Q70" i="10"/>
  <c r="R71" i="10"/>
  <c r="U87" i="10"/>
  <c r="T87" i="10"/>
  <c r="U91" i="10"/>
  <c r="T91" i="10"/>
  <c r="U10" i="11"/>
  <c r="T10" i="11"/>
  <c r="U14" i="11"/>
  <c r="T14" i="11"/>
  <c r="U53" i="11"/>
  <c r="T53" i="11"/>
  <c r="U43" i="11"/>
  <c r="T43" i="11"/>
  <c r="U59" i="11"/>
  <c r="T59" i="11"/>
  <c r="U70" i="11"/>
  <c r="T70" i="11"/>
  <c r="U59" i="12"/>
  <c r="T59" i="12"/>
  <c r="T24" i="13"/>
  <c r="U24" i="13"/>
  <c r="T40" i="11"/>
  <c r="U40" i="11"/>
  <c r="U66" i="11"/>
  <c r="T66" i="11"/>
  <c r="U53" i="12"/>
  <c r="T53" i="12"/>
  <c r="T67" i="13"/>
  <c r="U72" i="13"/>
  <c r="T72" i="13"/>
  <c r="T16" i="13"/>
  <c r="T43" i="13"/>
  <c r="T47" i="13"/>
  <c r="T51" i="13"/>
  <c r="T56" i="13"/>
  <c r="T64" i="13"/>
  <c r="T69" i="13"/>
  <c r="T86" i="13"/>
  <c r="T90" i="13"/>
  <c r="T9" i="14"/>
  <c r="T13" i="14"/>
  <c r="T18" i="14"/>
  <c r="U22" i="14"/>
  <c r="U29" i="14"/>
  <c r="U33" i="14"/>
  <c r="T33" i="14"/>
  <c r="U37" i="14"/>
  <c r="U70" i="15"/>
  <c r="U70" i="16"/>
  <c r="T70" i="16"/>
  <c r="U71" i="11"/>
  <c r="T71" i="11"/>
  <c r="U72" i="12"/>
  <c r="T72" i="12"/>
  <c r="U16" i="12"/>
  <c r="U24" i="12"/>
  <c r="T24" i="12"/>
  <c r="U70" i="12"/>
  <c r="T70" i="12"/>
  <c r="T33" i="13"/>
  <c r="U42" i="14"/>
  <c r="T42" i="14"/>
  <c r="U71" i="14"/>
  <c r="T71" i="14"/>
  <c r="T24" i="15"/>
  <c r="U24" i="15"/>
  <c r="U30" i="16"/>
  <c r="T30" i="16"/>
  <c r="U70" i="17"/>
  <c r="T70" i="17"/>
  <c r="U24" i="18"/>
  <c r="T24" i="18"/>
  <c r="U53" i="10"/>
  <c r="T53" i="10"/>
  <c r="U67" i="11"/>
  <c r="T67" i="11"/>
  <c r="U72" i="11"/>
  <c r="T72" i="11"/>
  <c r="T16" i="11"/>
  <c r="U16" i="11"/>
  <c r="U35" i="11"/>
  <c r="U61" i="11"/>
  <c r="T64" i="11"/>
  <c r="T69" i="11"/>
  <c r="T86" i="11"/>
  <c r="T90" i="11"/>
  <c r="T9" i="12"/>
  <c r="T13" i="12"/>
  <c r="T18" i="12"/>
  <c r="T22" i="12"/>
  <c r="T27" i="12"/>
  <c r="T32" i="12"/>
  <c r="T37" i="12"/>
  <c r="T42" i="12"/>
  <c r="U43" i="12"/>
  <c r="T46" i="12"/>
  <c r="T50" i="12"/>
  <c r="T55" i="12"/>
  <c r="T63" i="12"/>
  <c r="T89" i="12"/>
  <c r="T93" i="12"/>
  <c r="U9" i="13"/>
  <c r="T12" i="13"/>
  <c r="T21" i="13"/>
  <c r="T26" i="13"/>
  <c r="U40" i="13"/>
  <c r="T36" i="13"/>
  <c r="U66" i="13"/>
  <c r="T66" i="13"/>
  <c r="T23" i="14"/>
  <c r="U32" i="14"/>
  <c r="E40" i="14"/>
  <c r="P40" i="14"/>
  <c r="T40" i="14" s="1"/>
  <c r="U50" i="14"/>
  <c r="T50" i="14"/>
  <c r="T30" i="15"/>
  <c r="U30" i="15"/>
  <c r="U71" i="15"/>
  <c r="T24" i="17"/>
  <c r="U24" i="17"/>
  <c r="T33" i="17"/>
  <c r="U33" i="17"/>
  <c r="U9" i="12"/>
  <c r="U40" i="12"/>
  <c r="T40" i="12"/>
  <c r="U66" i="12"/>
  <c r="T66" i="12"/>
  <c r="U53" i="13"/>
  <c r="U71" i="13"/>
  <c r="T71" i="13"/>
  <c r="U72" i="14"/>
  <c r="U67" i="14"/>
  <c r="T72" i="14"/>
  <c r="T16" i="14"/>
  <c r="U40" i="14"/>
  <c r="T35" i="14"/>
  <c r="U46" i="14"/>
  <c r="T46" i="14"/>
  <c r="U59" i="14"/>
  <c r="T59" i="14"/>
  <c r="U59" i="15"/>
  <c r="T59" i="15"/>
  <c r="U24" i="16"/>
  <c r="T24" i="16"/>
  <c r="U33" i="16"/>
  <c r="T33" i="16"/>
  <c r="U59" i="17"/>
  <c r="T59" i="17"/>
  <c r="U30" i="18"/>
  <c r="T30" i="18"/>
  <c r="T53" i="14"/>
  <c r="U45" i="14"/>
  <c r="U49" i="14"/>
  <c r="U58" i="14"/>
  <c r="U62" i="14"/>
  <c r="U88" i="14"/>
  <c r="U92" i="14"/>
  <c r="U67" i="15"/>
  <c r="T67" i="15"/>
  <c r="U72" i="15"/>
  <c r="U16" i="15"/>
  <c r="U11" i="15"/>
  <c r="U15" i="15"/>
  <c r="U20" i="15"/>
  <c r="U29" i="15"/>
  <c r="U39" i="15"/>
  <c r="U44" i="15"/>
  <c r="U48" i="15"/>
  <c r="U52" i="15"/>
  <c r="U57" i="15"/>
  <c r="U65" i="15"/>
  <c r="U87" i="15"/>
  <c r="U91" i="15"/>
  <c r="U10" i="16"/>
  <c r="U14" i="16"/>
  <c r="U19" i="16"/>
  <c r="U23" i="16"/>
  <c r="U28" i="16"/>
  <c r="U38" i="16"/>
  <c r="U47" i="16"/>
  <c r="U51" i="16"/>
  <c r="U56" i="16"/>
  <c r="U64" i="16"/>
  <c r="U69" i="16"/>
  <c r="U86" i="16"/>
  <c r="U90" i="16"/>
  <c r="U13" i="17"/>
  <c r="U18" i="17"/>
  <c r="U22" i="17"/>
  <c r="U27" i="17"/>
  <c r="U32" i="17"/>
  <c r="T40" i="17"/>
  <c r="U40" i="17"/>
  <c r="U37" i="17"/>
  <c r="U42" i="17"/>
  <c r="U46" i="17"/>
  <c r="U50" i="17"/>
  <c r="U55" i="17"/>
  <c r="U66" i="17"/>
  <c r="T66" i="17"/>
  <c r="U63" i="17"/>
  <c r="U89" i="17"/>
  <c r="U93" i="17"/>
  <c r="U12" i="18"/>
  <c r="U15" i="18"/>
  <c r="U18" i="18"/>
  <c r="T23" i="18"/>
  <c r="U29" i="18"/>
  <c r="U32" i="18"/>
  <c r="U70" i="14"/>
  <c r="T70" i="14"/>
  <c r="T33" i="15"/>
  <c r="U33" i="15"/>
  <c r="U40" i="16"/>
  <c r="T40" i="16"/>
  <c r="U59" i="16"/>
  <c r="T59" i="16"/>
  <c r="U66" i="16"/>
  <c r="T66" i="16"/>
  <c r="T30" i="17"/>
  <c r="U30" i="17"/>
  <c r="U53" i="17"/>
  <c r="T53" i="17"/>
  <c r="T71" i="17"/>
  <c r="U72" i="18"/>
  <c r="U67" i="18"/>
  <c r="T72" i="18"/>
  <c r="T67" i="18"/>
  <c r="U16" i="18"/>
  <c r="T16" i="18"/>
  <c r="T33" i="18"/>
  <c r="T43" i="18"/>
  <c r="U43" i="18"/>
  <c r="T47" i="18"/>
  <c r="U47" i="18"/>
  <c r="T51" i="18"/>
  <c r="U51" i="18"/>
  <c r="U70" i="18"/>
  <c r="T70" i="18"/>
  <c r="T55" i="14"/>
  <c r="T63" i="14"/>
  <c r="T89" i="14"/>
  <c r="T93" i="14"/>
  <c r="T12" i="15"/>
  <c r="T21" i="15"/>
  <c r="T26" i="15"/>
  <c r="T40" i="15"/>
  <c r="U40" i="15"/>
  <c r="T36" i="15"/>
  <c r="T45" i="15"/>
  <c r="T49" i="15"/>
  <c r="T58" i="15"/>
  <c r="U66" i="15"/>
  <c r="T66" i="15"/>
  <c r="T62" i="15"/>
  <c r="T88" i="15"/>
  <c r="T92" i="15"/>
  <c r="T11" i="16"/>
  <c r="T15" i="16"/>
  <c r="T20" i="16"/>
  <c r="T29" i="16"/>
  <c r="T35" i="16"/>
  <c r="T39" i="16"/>
  <c r="U53" i="16"/>
  <c r="T53" i="16"/>
  <c r="T44" i="16"/>
  <c r="T48" i="16"/>
  <c r="T52" i="16"/>
  <c r="T57" i="16"/>
  <c r="T61" i="16"/>
  <c r="T65" i="16"/>
  <c r="T87" i="16"/>
  <c r="T91" i="16"/>
  <c r="U67" i="17"/>
  <c r="T67" i="17"/>
  <c r="U72" i="17"/>
  <c r="T16" i="17"/>
  <c r="U16" i="17"/>
  <c r="T10" i="17"/>
  <c r="T14" i="17"/>
  <c r="T19" i="17"/>
  <c r="T23" i="17"/>
  <c r="T28" i="17"/>
  <c r="T38" i="17"/>
  <c r="T43" i="17"/>
  <c r="T47" i="17"/>
  <c r="T51" i="17"/>
  <c r="T56" i="17"/>
  <c r="T64" i="17"/>
  <c r="T69" i="17"/>
  <c r="T86" i="17"/>
  <c r="T90" i="17"/>
  <c r="T9" i="18"/>
  <c r="T13" i="18"/>
  <c r="T19" i="18"/>
  <c r="U22" i="18"/>
  <c r="U40" i="18"/>
  <c r="T40" i="18"/>
  <c r="U59" i="19"/>
  <c r="T59" i="19"/>
  <c r="U66" i="14"/>
  <c r="T66" i="14"/>
  <c r="T35" i="15"/>
  <c r="T53" i="15"/>
  <c r="T61" i="15"/>
  <c r="U72" i="16"/>
  <c r="U67" i="16"/>
  <c r="T67" i="16"/>
  <c r="U16" i="16"/>
  <c r="T16" i="16"/>
  <c r="U35" i="16"/>
  <c r="T43" i="16"/>
  <c r="U61" i="16"/>
  <c r="T9" i="17"/>
  <c r="U43" i="17"/>
  <c r="U9" i="18"/>
  <c r="U27" i="18"/>
  <c r="T35" i="18"/>
  <c r="T38" i="18"/>
  <c r="T44" i="18"/>
  <c r="T48" i="18"/>
  <c r="T52" i="18"/>
  <c r="R53" i="18"/>
  <c r="T56" i="18"/>
  <c r="U56" i="18"/>
  <c r="U33" i="19"/>
  <c r="U64" i="18"/>
  <c r="U69" i="18"/>
  <c r="U86" i="18"/>
  <c r="U90" i="18"/>
  <c r="U13" i="19"/>
  <c r="U18" i="19"/>
  <c r="U22" i="19"/>
  <c r="U27" i="19"/>
  <c r="U32" i="19"/>
  <c r="T40" i="19"/>
  <c r="U40" i="19"/>
  <c r="U37" i="19"/>
  <c r="U42" i="19"/>
  <c r="U46" i="19"/>
  <c r="U50" i="19"/>
  <c r="U55" i="19"/>
  <c r="U66" i="19"/>
  <c r="T66" i="19"/>
  <c r="U63" i="19"/>
  <c r="U89" i="19"/>
  <c r="U93" i="19"/>
  <c r="U12" i="20"/>
  <c r="T15" i="20"/>
  <c r="T20" i="20"/>
  <c r="U21" i="20"/>
  <c r="E30" i="20"/>
  <c r="U37" i="20"/>
  <c r="T42" i="20"/>
  <c r="T45" i="20"/>
  <c r="U48" i="20"/>
  <c r="T50" i="20"/>
  <c r="R53" i="20"/>
  <c r="U57" i="20"/>
  <c r="T57" i="20"/>
  <c r="U65" i="20"/>
  <c r="T65" i="20"/>
  <c r="R67" i="20"/>
  <c r="U33" i="21"/>
  <c r="U70" i="21"/>
  <c r="T70" i="21"/>
  <c r="T71" i="22"/>
  <c r="T24" i="23"/>
  <c r="U24" i="23"/>
  <c r="T30" i="23"/>
  <c r="U30" i="23"/>
  <c r="U66" i="18"/>
  <c r="T66" i="18"/>
  <c r="T30" i="19"/>
  <c r="U30" i="19"/>
  <c r="U53" i="19"/>
  <c r="U71" i="19"/>
  <c r="T71" i="19"/>
  <c r="U72" i="20"/>
  <c r="U67" i="20"/>
  <c r="T72" i="20"/>
  <c r="U16" i="20"/>
  <c r="T16" i="20"/>
  <c r="Q30" i="20"/>
  <c r="U52" i="20"/>
  <c r="T52" i="20"/>
  <c r="U59" i="20"/>
  <c r="T59" i="20"/>
  <c r="E66" i="20"/>
  <c r="U70" i="20"/>
  <c r="U33" i="22"/>
  <c r="T33" i="22"/>
  <c r="U70" i="22"/>
  <c r="U59" i="23"/>
  <c r="T59" i="23"/>
  <c r="U71" i="18"/>
  <c r="T71" i="18"/>
  <c r="T67" i="19"/>
  <c r="U72" i="19"/>
  <c r="T72" i="19"/>
  <c r="T16" i="19"/>
  <c r="U16" i="19"/>
  <c r="T24" i="19"/>
  <c r="U24" i="19"/>
  <c r="U33" i="20"/>
  <c r="T33" i="20"/>
  <c r="U40" i="20"/>
  <c r="T40" i="20"/>
  <c r="T35" i="20"/>
  <c r="E40" i="20"/>
  <c r="U61" i="18"/>
  <c r="T9" i="19"/>
  <c r="U43" i="19"/>
  <c r="U9" i="20"/>
  <c r="T26" i="20"/>
  <c r="U29" i="20"/>
  <c r="U35" i="20"/>
  <c r="U66" i="20"/>
  <c r="T66" i="20"/>
  <c r="U61" i="20"/>
  <c r="T61" i="20"/>
  <c r="U71" i="20"/>
  <c r="T71" i="20"/>
  <c r="U30" i="22"/>
  <c r="T30" i="22"/>
  <c r="U53" i="20"/>
  <c r="T53" i="20"/>
  <c r="T87" i="20"/>
  <c r="T91" i="20"/>
  <c r="T67" i="21"/>
  <c r="T16" i="21"/>
  <c r="U16" i="21"/>
  <c r="T10" i="21"/>
  <c r="T14" i="21"/>
  <c r="T19" i="21"/>
  <c r="T23" i="21"/>
  <c r="T28" i="21"/>
  <c r="T38" i="21"/>
  <c r="T43" i="21"/>
  <c r="T47" i="21"/>
  <c r="T51" i="21"/>
  <c r="T56" i="21"/>
  <c r="T64" i="21"/>
  <c r="T69" i="21"/>
  <c r="T86" i="21"/>
  <c r="T90" i="21"/>
  <c r="T9" i="22"/>
  <c r="T13" i="22"/>
  <c r="T18" i="22"/>
  <c r="T22" i="22"/>
  <c r="T27" i="22"/>
  <c r="T32" i="22"/>
  <c r="T21" i="23"/>
  <c r="T26" i="23"/>
  <c r="T40" i="23"/>
  <c r="U40" i="23"/>
  <c r="T36" i="23"/>
  <c r="T45" i="23"/>
  <c r="T49" i="23"/>
  <c r="T58" i="23"/>
  <c r="U66" i="23"/>
  <c r="T66" i="23"/>
  <c r="T62" i="23"/>
  <c r="Q30" i="24"/>
  <c r="U30" i="24" s="1"/>
  <c r="S33" i="24"/>
  <c r="U59" i="24"/>
  <c r="T59" i="24"/>
  <c r="U40" i="22"/>
  <c r="T40" i="22"/>
  <c r="U59" i="22"/>
  <c r="T59" i="22"/>
  <c r="U66" i="22"/>
  <c r="T66" i="22"/>
  <c r="U53" i="23"/>
  <c r="T53" i="23"/>
  <c r="U72" i="24"/>
  <c r="U67" i="24"/>
  <c r="T72" i="24"/>
  <c r="T67" i="24"/>
  <c r="U16" i="24"/>
  <c r="T16" i="24"/>
  <c r="U24" i="24"/>
  <c r="T24" i="24"/>
  <c r="U36" i="24"/>
  <c r="T36" i="24"/>
  <c r="T40" i="21"/>
  <c r="U40" i="21"/>
  <c r="U59" i="21"/>
  <c r="T59" i="21"/>
  <c r="U66" i="21"/>
  <c r="T66" i="21"/>
  <c r="T35" i="22"/>
  <c r="T39" i="22"/>
  <c r="U53" i="22"/>
  <c r="T44" i="22"/>
  <c r="T48" i="22"/>
  <c r="T52" i="22"/>
  <c r="T57" i="22"/>
  <c r="T61" i="22"/>
  <c r="T65" i="22"/>
  <c r="T87" i="22"/>
  <c r="T91" i="22"/>
  <c r="U67" i="23"/>
  <c r="U72" i="23"/>
  <c r="U16" i="23"/>
  <c r="T10" i="23"/>
  <c r="T14" i="23"/>
  <c r="T19" i="23"/>
  <c r="T23" i="23"/>
  <c r="T28" i="23"/>
  <c r="T38" i="23"/>
  <c r="T43" i="23"/>
  <c r="T47" i="23"/>
  <c r="T51" i="23"/>
  <c r="T56" i="23"/>
  <c r="T64" i="23"/>
  <c r="T69" i="23"/>
  <c r="T86" i="23"/>
  <c r="T90" i="23"/>
  <c r="T9" i="24"/>
  <c r="T13" i="24"/>
  <c r="T18" i="24"/>
  <c r="T22" i="24"/>
  <c r="T27" i="24"/>
  <c r="U33" i="24"/>
  <c r="T33" i="24"/>
  <c r="T30" i="21"/>
  <c r="U30" i="21"/>
  <c r="U53" i="21"/>
  <c r="T53" i="21"/>
  <c r="T71" i="21"/>
  <c r="U72" i="22"/>
  <c r="U67" i="22"/>
  <c r="T72" i="22"/>
  <c r="T67" i="22"/>
  <c r="U16" i="22"/>
  <c r="T16" i="22"/>
  <c r="U24" i="22"/>
  <c r="T24" i="22"/>
  <c r="U35" i="22"/>
  <c r="U61" i="22"/>
  <c r="T33" i="23"/>
  <c r="U43" i="23"/>
  <c r="U9" i="24"/>
  <c r="P30" i="24"/>
  <c r="T30" i="24" s="1"/>
  <c r="U71" i="24"/>
  <c r="T71" i="24"/>
  <c r="U39" i="24"/>
  <c r="U44" i="24"/>
  <c r="U48" i="24"/>
  <c r="U52" i="24"/>
  <c r="T56" i="24"/>
  <c r="U57" i="24"/>
  <c r="U65" i="24"/>
  <c r="T69" i="24"/>
  <c r="U70" i="24"/>
  <c r="T70" i="24"/>
  <c r="T86" i="24"/>
  <c r="U87" i="24"/>
  <c r="T90" i="24"/>
  <c r="U91" i="24"/>
  <c r="E79" i="14"/>
  <c r="T98" i="1"/>
  <c r="T103" i="24"/>
  <c r="R95" i="23"/>
  <c r="T100" i="23"/>
  <c r="T108" i="23"/>
  <c r="T109" i="22"/>
  <c r="T110" i="22"/>
  <c r="T109" i="18"/>
  <c r="U110" i="18"/>
  <c r="T96" i="17"/>
  <c r="U100" i="15"/>
  <c r="T101" i="15"/>
  <c r="T102" i="15"/>
  <c r="S95" i="14"/>
  <c r="T100" i="14"/>
  <c r="T101" i="14"/>
  <c r="T108" i="14"/>
  <c r="T109" i="14"/>
  <c r="T96" i="13"/>
  <c r="U106" i="13"/>
  <c r="T107" i="13"/>
  <c r="T108" i="13"/>
  <c r="U109" i="13"/>
  <c r="T110" i="13"/>
  <c r="U101" i="12"/>
  <c r="T102" i="12"/>
  <c r="T103" i="12"/>
  <c r="U104" i="12"/>
  <c r="T105" i="12"/>
  <c r="T106" i="12"/>
  <c r="T107" i="12"/>
  <c r="T101" i="11"/>
  <c r="T102" i="11"/>
  <c r="T109" i="11"/>
  <c r="T110" i="11"/>
  <c r="M112" i="10"/>
  <c r="S112" i="10" s="1"/>
  <c r="U113" i="10"/>
  <c r="T113" i="10"/>
  <c r="T55" i="24"/>
  <c r="T63" i="24"/>
  <c r="T89" i="24"/>
  <c r="T93" i="24"/>
  <c r="E79" i="16"/>
  <c r="E79" i="10"/>
  <c r="T102" i="1"/>
  <c r="T101" i="24"/>
  <c r="T109" i="24"/>
  <c r="T98" i="23"/>
  <c r="T106" i="23"/>
  <c r="T113" i="23"/>
  <c r="T96" i="21"/>
  <c r="T97" i="21"/>
  <c r="T98" i="21"/>
  <c r="T108" i="21"/>
  <c r="T109" i="21"/>
  <c r="T113" i="21"/>
  <c r="T99" i="20"/>
  <c r="T109" i="20"/>
  <c r="T96" i="19"/>
  <c r="U97" i="19"/>
  <c r="T98" i="19"/>
  <c r="U99" i="19"/>
  <c r="T100" i="19"/>
  <c r="U101" i="19"/>
  <c r="T102" i="19"/>
  <c r="U103" i="19"/>
  <c r="T104" i="19"/>
  <c r="L112" i="19"/>
  <c r="R112" i="19" s="1"/>
  <c r="T107" i="18"/>
  <c r="M112" i="18"/>
  <c r="S112" i="18" s="1"/>
  <c r="T108" i="17"/>
  <c r="U109" i="17"/>
  <c r="T110" i="17"/>
  <c r="T103" i="16"/>
  <c r="U104" i="16"/>
  <c r="T105" i="16"/>
  <c r="U106" i="16"/>
  <c r="T107" i="16"/>
  <c r="U108" i="16"/>
  <c r="T109" i="16"/>
  <c r="T97" i="15"/>
  <c r="T98" i="15"/>
  <c r="U108" i="15"/>
  <c r="L112" i="9"/>
  <c r="R112" i="9" s="1"/>
  <c r="R95" i="9"/>
  <c r="U40" i="24"/>
  <c r="T40" i="24"/>
  <c r="T45" i="24"/>
  <c r="T49" i="24"/>
  <c r="T58" i="24"/>
  <c r="T66" i="24"/>
  <c r="T62" i="24"/>
  <c r="T88" i="24"/>
  <c r="T92" i="24"/>
  <c r="T106" i="1"/>
  <c r="S95" i="24"/>
  <c r="T99" i="24"/>
  <c r="T107" i="24"/>
  <c r="T96" i="23"/>
  <c r="T104" i="23"/>
  <c r="T101" i="22"/>
  <c r="T102" i="22"/>
  <c r="T103" i="22"/>
  <c r="U96" i="20"/>
  <c r="T97" i="20"/>
  <c r="T107" i="20"/>
  <c r="R95" i="18"/>
  <c r="U96" i="16"/>
  <c r="T97" i="16"/>
  <c r="U98" i="16"/>
  <c r="M112" i="16"/>
  <c r="S112" i="16" s="1"/>
  <c r="U113" i="16"/>
  <c r="T105" i="15"/>
  <c r="T106" i="15"/>
  <c r="T113" i="13"/>
  <c r="T110" i="12"/>
  <c r="T97" i="11"/>
  <c r="T98" i="11"/>
  <c r="T105" i="11"/>
  <c r="T106" i="11"/>
  <c r="E95" i="10"/>
  <c r="E112" i="10" s="1"/>
  <c r="T35" i="24"/>
  <c r="U53" i="24"/>
  <c r="T53" i="24"/>
  <c r="T61" i="24"/>
  <c r="E79" i="18"/>
  <c r="E79" i="17"/>
  <c r="T97" i="24"/>
  <c r="T105" i="24"/>
  <c r="T102" i="23"/>
  <c r="T110" i="23"/>
  <c r="S95" i="21"/>
  <c r="T104" i="21"/>
  <c r="T105" i="21"/>
  <c r="T102" i="20"/>
  <c r="T103" i="20"/>
  <c r="U104" i="20"/>
  <c r="T105" i="20"/>
  <c r="T110" i="19"/>
  <c r="T101" i="18"/>
  <c r="U102" i="18"/>
  <c r="T103" i="18"/>
  <c r="T98" i="17"/>
  <c r="R95" i="14"/>
  <c r="T106" i="9"/>
  <c r="T107" i="9"/>
  <c r="T108" i="9"/>
  <c r="T109" i="8"/>
  <c r="T110" i="8"/>
  <c r="S95" i="7"/>
  <c r="L112" i="6"/>
  <c r="R112" i="6" s="1"/>
  <c r="U113" i="4"/>
  <c r="T97" i="3"/>
  <c r="S95" i="2"/>
  <c r="T113" i="2"/>
  <c r="T113" i="9"/>
  <c r="T105" i="8"/>
  <c r="T106" i="8"/>
  <c r="T107" i="8"/>
  <c r="U102" i="6"/>
  <c r="T103" i="6"/>
  <c r="T104" i="6"/>
  <c r="E95" i="5"/>
  <c r="T95" i="5" s="1"/>
  <c r="T99" i="5"/>
  <c r="U96" i="4"/>
  <c r="T97" i="4"/>
  <c r="T98" i="9"/>
  <c r="T99" i="9"/>
  <c r="T100" i="9"/>
  <c r="T101" i="8"/>
  <c r="T102" i="8"/>
  <c r="T103" i="8"/>
  <c r="T96" i="7"/>
  <c r="U98" i="6"/>
  <c r="T99" i="6"/>
  <c r="T100" i="6"/>
  <c r="R95" i="5"/>
  <c r="T103" i="5"/>
  <c r="U108" i="4"/>
  <c r="T109" i="4"/>
  <c r="T110" i="4"/>
  <c r="S95" i="3"/>
  <c r="E95" i="3"/>
  <c r="T95" i="3" s="1"/>
  <c r="T105" i="3"/>
  <c r="T96" i="2"/>
  <c r="T108" i="2"/>
  <c r="T100" i="7"/>
  <c r="T101" i="7"/>
  <c r="T108" i="7"/>
  <c r="T109" i="7"/>
  <c r="T107" i="5"/>
  <c r="T109" i="3"/>
  <c r="R95" i="2"/>
  <c r="U112" i="23"/>
  <c r="T112" i="23"/>
  <c r="U95" i="22"/>
  <c r="T95" i="22"/>
  <c r="E112" i="22"/>
  <c r="U97" i="1"/>
  <c r="U101" i="1"/>
  <c r="U105" i="1"/>
  <c r="U109" i="1"/>
  <c r="L112" i="1"/>
  <c r="R112" i="1" s="1"/>
  <c r="U96" i="24"/>
  <c r="U100" i="24"/>
  <c r="U104" i="24"/>
  <c r="U108" i="24"/>
  <c r="U113" i="24"/>
  <c r="S95" i="23"/>
  <c r="U99" i="23"/>
  <c r="U103" i="23"/>
  <c r="U107" i="23"/>
  <c r="R95" i="22"/>
  <c r="M112" i="22"/>
  <c r="S112" i="22" s="1"/>
  <c r="E95" i="21"/>
  <c r="T106" i="21"/>
  <c r="T110" i="21"/>
  <c r="L112" i="21"/>
  <c r="R112" i="21" s="1"/>
  <c r="T98" i="20"/>
  <c r="T106" i="20"/>
  <c r="S95" i="19"/>
  <c r="U106" i="18"/>
  <c r="M112" i="17"/>
  <c r="S112" i="17" s="1"/>
  <c r="T107" i="15"/>
  <c r="U107" i="15"/>
  <c r="T110" i="14"/>
  <c r="U110" i="14"/>
  <c r="T97" i="13"/>
  <c r="E95" i="13"/>
  <c r="U97" i="13"/>
  <c r="T99" i="1"/>
  <c r="T103" i="1"/>
  <c r="T107" i="1"/>
  <c r="M112" i="1"/>
  <c r="S112" i="1" s="1"/>
  <c r="E95" i="24"/>
  <c r="T98" i="24"/>
  <c r="T102" i="24"/>
  <c r="T106" i="24"/>
  <c r="T110" i="24"/>
  <c r="L112" i="24"/>
  <c r="R112" i="24" s="1"/>
  <c r="T95" i="23"/>
  <c r="T97" i="23"/>
  <c r="T101" i="23"/>
  <c r="T105" i="23"/>
  <c r="T109" i="23"/>
  <c r="T96" i="22"/>
  <c r="T100" i="22"/>
  <c r="T104" i="22"/>
  <c r="T108" i="22"/>
  <c r="T113" i="22"/>
  <c r="T99" i="21"/>
  <c r="T103" i="21"/>
  <c r="T107" i="21"/>
  <c r="E95" i="20"/>
  <c r="U100" i="20"/>
  <c r="T101" i="20"/>
  <c r="U108" i="20"/>
  <c r="U110" i="20"/>
  <c r="U113" i="20"/>
  <c r="E112" i="15"/>
  <c r="T95" i="15"/>
  <c r="U95" i="15"/>
  <c r="M112" i="15"/>
  <c r="S112" i="15" s="1"/>
  <c r="S95" i="15"/>
  <c r="U103" i="14"/>
  <c r="T105" i="13"/>
  <c r="U105" i="13"/>
  <c r="T96" i="1"/>
  <c r="T100" i="1"/>
  <c r="T104" i="1"/>
  <c r="T108" i="1"/>
  <c r="T113" i="1"/>
  <c r="U95" i="23"/>
  <c r="U96" i="22"/>
  <c r="E112" i="17"/>
  <c r="T95" i="17"/>
  <c r="U97" i="17"/>
  <c r="T95" i="19"/>
  <c r="E112" i="19"/>
  <c r="L112" i="16"/>
  <c r="R112" i="16" s="1"/>
  <c r="R95" i="16"/>
  <c r="T99" i="15"/>
  <c r="U99" i="15"/>
  <c r="T102" i="14"/>
  <c r="U102" i="14"/>
  <c r="T100" i="12"/>
  <c r="E95" i="12"/>
  <c r="U100" i="12"/>
  <c r="E95" i="18"/>
  <c r="T112" i="9"/>
  <c r="T105" i="19"/>
  <c r="T109" i="19"/>
  <c r="T96" i="18"/>
  <c r="T100" i="18"/>
  <c r="T104" i="18"/>
  <c r="T108" i="18"/>
  <c r="T113" i="18"/>
  <c r="T99" i="17"/>
  <c r="T107" i="17"/>
  <c r="E95" i="16"/>
  <c r="T102" i="16"/>
  <c r="T110" i="16"/>
  <c r="T96" i="15"/>
  <c r="U103" i="15"/>
  <c r="T104" i="15"/>
  <c r="E95" i="14"/>
  <c r="U96" i="14"/>
  <c r="U98" i="14"/>
  <c r="T99" i="14"/>
  <c r="U106" i="14"/>
  <c r="T107" i="14"/>
  <c r="U101" i="13"/>
  <c r="T102" i="13"/>
  <c r="L112" i="12"/>
  <c r="R112" i="12" s="1"/>
  <c r="R95" i="12"/>
  <c r="U108" i="12"/>
  <c r="T109" i="12"/>
  <c r="U95" i="8"/>
  <c r="T95" i="8"/>
  <c r="E112" i="8"/>
  <c r="L112" i="15"/>
  <c r="R112" i="15" s="1"/>
  <c r="S95" i="12"/>
  <c r="M112" i="12"/>
  <c r="S112" i="12" s="1"/>
  <c r="E95" i="11"/>
  <c r="L112" i="11"/>
  <c r="R112" i="11" s="1"/>
  <c r="U96" i="10"/>
  <c r="S95" i="9"/>
  <c r="R95" i="8"/>
  <c r="M112" i="8"/>
  <c r="S112" i="8" s="1"/>
  <c r="U99" i="7"/>
  <c r="U107" i="7"/>
  <c r="E112" i="7"/>
  <c r="U98" i="5"/>
  <c r="U102" i="5"/>
  <c r="U106" i="5"/>
  <c r="U110" i="5"/>
  <c r="S95" i="4"/>
  <c r="M112" i="4"/>
  <c r="S112" i="4" s="1"/>
  <c r="R95" i="3"/>
  <c r="L112" i="3"/>
  <c r="R112" i="3" s="1"/>
  <c r="T113" i="12"/>
  <c r="T99" i="11"/>
  <c r="T103" i="11"/>
  <c r="T107" i="11"/>
  <c r="T98" i="10"/>
  <c r="T102" i="10"/>
  <c r="T106" i="10"/>
  <c r="T110" i="10"/>
  <c r="T97" i="9"/>
  <c r="T101" i="9"/>
  <c r="T105" i="9"/>
  <c r="T109" i="9"/>
  <c r="T96" i="8"/>
  <c r="T100" i="8"/>
  <c r="T104" i="8"/>
  <c r="T108" i="8"/>
  <c r="T113" i="8"/>
  <c r="R95" i="7"/>
  <c r="U102" i="7"/>
  <c r="T103" i="7"/>
  <c r="U110" i="7"/>
  <c r="T113" i="7"/>
  <c r="M112" i="6"/>
  <c r="S112" i="6" s="1"/>
  <c r="T95" i="4"/>
  <c r="T112" i="4"/>
  <c r="T96" i="3"/>
  <c r="U99" i="3"/>
  <c r="T100" i="3"/>
  <c r="U103" i="3"/>
  <c r="T104" i="3"/>
  <c r="U107" i="3"/>
  <c r="T108" i="3"/>
  <c r="T96" i="11"/>
  <c r="T100" i="11"/>
  <c r="T104" i="11"/>
  <c r="T108" i="11"/>
  <c r="T113" i="11"/>
  <c r="T99" i="10"/>
  <c r="T103" i="10"/>
  <c r="T107" i="10"/>
  <c r="U96" i="8"/>
  <c r="U95" i="5"/>
  <c r="E112" i="5"/>
  <c r="M112" i="5"/>
  <c r="S112" i="5" s="1"/>
  <c r="U95" i="4"/>
  <c r="E112" i="3"/>
  <c r="U95" i="3"/>
  <c r="U96" i="3"/>
  <c r="U99" i="2"/>
  <c r="U107" i="2"/>
  <c r="T97" i="7"/>
  <c r="U98" i="7"/>
  <c r="U106" i="7"/>
  <c r="U95" i="6"/>
  <c r="E112" i="6"/>
  <c r="U97" i="5"/>
  <c r="U101" i="5"/>
  <c r="U105" i="5"/>
  <c r="U109" i="5"/>
  <c r="L112" i="4"/>
  <c r="R112" i="4" s="1"/>
  <c r="T97" i="6"/>
  <c r="T101" i="6"/>
  <c r="T105" i="6"/>
  <c r="T109" i="6"/>
  <c r="T96" i="5"/>
  <c r="T100" i="5"/>
  <c r="T104" i="5"/>
  <c r="T108" i="5"/>
  <c r="T113" i="5"/>
  <c r="T99" i="4"/>
  <c r="T103" i="4"/>
  <c r="T107" i="4"/>
  <c r="T98" i="3"/>
  <c r="T102" i="3"/>
  <c r="T106" i="3"/>
  <c r="T110" i="3"/>
  <c r="T97" i="2"/>
  <c r="T101" i="2"/>
  <c r="T105" i="2"/>
  <c r="T109" i="2"/>
  <c r="E95" i="2"/>
  <c r="T98" i="2"/>
  <c r="T102" i="2"/>
  <c r="T106" i="2"/>
  <c r="T110" i="2"/>
  <c r="U95" i="9" l="1"/>
  <c r="T24" i="20"/>
  <c r="U33" i="10"/>
  <c r="T71" i="7"/>
  <c r="T71" i="3"/>
  <c r="T30" i="6"/>
  <c r="E112" i="1"/>
  <c r="T95" i="9"/>
  <c r="U24" i="21"/>
  <c r="T59" i="18"/>
  <c r="T30" i="14"/>
  <c r="T30" i="12"/>
  <c r="T71" i="12"/>
  <c r="T30" i="2"/>
  <c r="T95" i="10"/>
  <c r="U95" i="1"/>
  <c r="T71" i="16"/>
  <c r="U95" i="7"/>
  <c r="U95" i="10"/>
  <c r="U30" i="20"/>
  <c r="T30" i="20"/>
  <c r="U71" i="10"/>
  <c r="T71" i="10"/>
  <c r="T24" i="11"/>
  <c r="U24" i="11"/>
  <c r="U33" i="2"/>
  <c r="T33" i="2"/>
  <c r="U95" i="14"/>
  <c r="E112" i="14"/>
  <c r="T95" i="14"/>
  <c r="E112" i="12"/>
  <c r="T95" i="12"/>
  <c r="U95" i="12"/>
  <c r="T112" i="19"/>
  <c r="U112" i="19"/>
  <c r="T112" i="17"/>
  <c r="U112" i="17"/>
  <c r="E112" i="24"/>
  <c r="U95" i="24"/>
  <c r="T95" i="24"/>
  <c r="T112" i="6"/>
  <c r="U112" i="6"/>
  <c r="T112" i="5"/>
  <c r="U112" i="5"/>
  <c r="E112" i="20"/>
  <c r="U95" i="20"/>
  <c r="T95" i="20"/>
  <c r="T95" i="21"/>
  <c r="E112" i="21"/>
  <c r="U95" i="21"/>
  <c r="U112" i="3"/>
  <c r="T112" i="3"/>
  <c r="T112" i="7"/>
  <c r="U112" i="7"/>
  <c r="U112" i="10"/>
  <c r="T112" i="10"/>
  <c r="T112" i="8"/>
  <c r="U112" i="8"/>
  <c r="E112" i="16"/>
  <c r="T95" i="16"/>
  <c r="U95" i="16"/>
  <c r="T95" i="18"/>
  <c r="U95" i="18"/>
  <c r="E112" i="18"/>
  <c r="U112" i="1"/>
  <c r="T112" i="1"/>
  <c r="E112" i="2"/>
  <c r="U95" i="2"/>
  <c r="T95" i="2"/>
  <c r="T95" i="11"/>
  <c r="E112" i="11"/>
  <c r="U95" i="11"/>
  <c r="U112" i="15"/>
  <c r="T112" i="15"/>
  <c r="T95" i="13"/>
  <c r="U95" i="13"/>
  <c r="E112" i="13"/>
  <c r="T112" i="22"/>
  <c r="U112" i="22"/>
  <c r="U112" i="11" l="1"/>
  <c r="T112" i="11"/>
  <c r="U112" i="2"/>
  <c r="T112" i="2"/>
  <c r="U112" i="16"/>
  <c r="T112" i="16"/>
  <c r="T112" i="12"/>
  <c r="U112" i="12"/>
  <c r="U112" i="24"/>
  <c r="T112" i="24"/>
  <c r="U112" i="13"/>
  <c r="T112" i="13"/>
  <c r="U112" i="21"/>
  <c r="T112" i="21"/>
  <c r="T112" i="20"/>
  <c r="U112" i="20"/>
  <c r="T112" i="14"/>
  <c r="U112" i="14"/>
  <c r="T112" i="18"/>
  <c r="U112" i="18"/>
</calcChain>
</file>

<file path=xl/sharedStrings.xml><?xml version="1.0" encoding="utf-8"?>
<sst xmlns="http://schemas.openxmlformats.org/spreadsheetml/2006/main" count="4752" uniqueCount="148">
  <si>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</si>
  <si>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</si>
  <si>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</si>
  <si>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</si>
  <si>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</si>
  <si>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</si>
  <si>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</si>
  <si>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</si>
  <si>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</si>
  <si>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</si>
  <si>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</si>
  <si>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</si>
  <si>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</si>
  <si>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</si>
  <si>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</si>
  <si>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</si>
  <si>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</si>
  <si>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</si>
  <si>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</si>
  <si>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</si>
  <si>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</si>
  <si>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</si>
  <si>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</si>
  <si>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</si>
  <si>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</si>
  <si>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</si>
  <si>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</si>
  <si>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</si>
  <si>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</si>
  <si>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</si>
  <si>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</si>
  <si>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</si>
  <si>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</si>
  <si>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</si>
  <si>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</si>
  <si>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</si>
  <si>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</si>
  <si>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</si>
  <si>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</si>
  <si>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</si>
  <si>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</si>
  <si>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</si>
  <si>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</si>
  <si>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</si>
  <si>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</si>
  <si>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</si>
  <si>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</si>
  <si>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</si>
  <si>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</si>
  <si>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</si>
  <si>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</si>
  <si>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</si>
  <si>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</si>
  <si>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</si>
  <si>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</si>
  <si>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</si>
  <si>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</si>
  <si>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</si>
  <si>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</si>
  <si>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</si>
  <si>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</si>
  <si>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</si>
  <si>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</si>
  <si>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</si>
  <si>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</si>
  <si>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</si>
  <si>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</si>
  <si>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</si>
  <si>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</si>
  <si>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</si>
  <si>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</si>
  <si>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</si>
  <si>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</si>
  <si>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</si>
  <si>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</si>
  <si>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</si>
  <si>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</si>
  <si>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</si>
  <si>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</si>
  <si>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</si>
  <si>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</si>
  <si>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</si>
  <si>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</si>
  <si>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</si>
  <si>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</si>
  <si>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</si>
  <si>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</si>
  <si>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</si>
  <si>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</si>
  <si>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</si>
  <si>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</si>
  <si>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</si>
  <si>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</si>
  <si>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</si>
  <si>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</si>
  <si>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</si>
  <si>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</si>
  <si>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</si>
  <si>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</si>
  <si>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</si>
  <si>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</si>
  <si>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</si>
  <si>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</si>
  <si>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</si>
  <si>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</si>
  <si>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</si>
  <si>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</si>
  <si>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</si>
  <si>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</si>
  <si>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</si>
  <si>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</si>
  <si>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XHARIEP (DC16)</t>
  </si>
  <si>
    <t>FREE STATE: LEJWELEPUTSWA (DC18)</t>
  </si>
  <si>
    <t>FREE STATE: THABO MOFUTSANYANA (DC19)</t>
  </si>
  <si>
    <t>FREE STATE: FEZILE DABI (DC20)</t>
  </si>
  <si>
    <t>FREE STATE: LETSEMENG (FS161)</t>
  </si>
  <si>
    <t>FREE STATE: KOPANONG (FS162)</t>
  </si>
  <si>
    <t>FREE STATE: MOHOKARE (FS163)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</si>
  <si>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</si>
  <si>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</si>
  <si>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</si>
  <si>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</si>
  <si>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</si>
  <si>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</si>
  <si>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</si>
  <si>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</si>
  <si>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</si>
  <si>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</si>
  <si>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</si>
  <si>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MOQHAKA (FS201)</t>
  </si>
  <si>
    <t>FREE STATE: NGWATHE (FS203)</t>
  </si>
  <si>
    <t>FREE STATE: METSIMAHOLO (FS204)</t>
  </si>
  <si>
    <t>FREE STATE: MAFUBE (FS205)</t>
  </si>
  <si>
    <t>FREE STATE: MANGAUNG (MAN)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</si>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</sst>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6934000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57400000</v>
      </c>
      <c r="C10" s="92">
        <v>0</v>
      </c>
      <c r="D10" s="92"/>
      <c r="E10" s="92">
        <f t="shared" ref="E10:E16" si="0">$B10      +$C10      +$D10</f>
        <v>57400000</v>
      </c>
      <c r="F10" s="93">
        <v>57400000</v>
      </c>
      <c r="G10" s="94">
        <v>57400000</v>
      </c>
      <c r="H10" s="93">
        <v>7493000</v>
      </c>
      <c r="I10" s="94">
        <v>-1302059</v>
      </c>
      <c r="J10" s="93">
        <v>16885000</v>
      </c>
      <c r="K10" s="94">
        <v>4223301</v>
      </c>
      <c r="L10" s="93">
        <v>10882000</v>
      </c>
      <c r="M10" s="94">
        <v>4857464</v>
      </c>
      <c r="N10" s="93"/>
      <c r="O10" s="94"/>
      <c r="P10" s="93">
        <f t="shared" ref="P10:P16" si="1">$H10      +$J10      +$L10      +$N10</f>
        <v>35260000</v>
      </c>
      <c r="Q10" s="94">
        <f t="shared" ref="Q10:Q16" si="2">$I10      +$K10      +$M10      +$O10</f>
        <v>7778706</v>
      </c>
      <c r="R10" s="48">
        <f t="shared" ref="R10:R16" si="3">IF(($J10      =0),0,((($L10      -$J10      )/$J10      )*100))</f>
        <v>-35.552265324252296</v>
      </c>
      <c r="S10" s="49">
        <f t="shared" ref="S10:S16" si="4">IF(($K10      =0),0,((($M10      -$K10      )/$K10      )*100))</f>
        <v>15.015813459661057</v>
      </c>
      <c r="T10" s="48">
        <f t="shared" ref="T10:T15" si="5">IF(($E10      =0),0,(($P10      /$E10      )*100))</f>
        <v>61.428571428571431</v>
      </c>
      <c r="U10" s="50">
        <f t="shared" ref="U10:U15" si="6">IF(($E10      =0),0,(($Q10      /$E10      )*100))</f>
        <v>13.551752613240417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20738000</v>
      </c>
      <c r="D13" s="92"/>
      <c r="E13" s="92">
        <f t="shared" si="0"/>
        <v>30738000</v>
      </c>
      <c r="F13" s="93">
        <v>30738000</v>
      </c>
      <c r="G13" s="94">
        <v>30738000</v>
      </c>
      <c r="H13" s="93"/>
      <c r="I13" s="94"/>
      <c r="J13" s="93"/>
      <c r="K13" s="94">
        <v>5812953</v>
      </c>
      <c r="L13" s="93">
        <v>5185000</v>
      </c>
      <c r="M13" s="94">
        <v>1946808</v>
      </c>
      <c r="N13" s="93"/>
      <c r="O13" s="94"/>
      <c r="P13" s="93">
        <f t="shared" si="1"/>
        <v>5185000</v>
      </c>
      <c r="Q13" s="94">
        <f t="shared" si="2"/>
        <v>7759761</v>
      </c>
      <c r="R13" s="48">
        <f t="shared" si="3"/>
        <v>0</v>
      </c>
      <c r="S13" s="49">
        <f t="shared" si="4"/>
        <v>-66.509139158702993</v>
      </c>
      <c r="T13" s="48">
        <f t="shared" si="5"/>
        <v>16.86837139696792</v>
      </c>
      <c r="U13" s="50">
        <f t="shared" si="6"/>
        <v>25.244846769471014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74434000</v>
      </c>
      <c r="C16" s="95">
        <f>SUM(C9:C15)</f>
        <v>20738000</v>
      </c>
      <c r="D16" s="95"/>
      <c r="E16" s="95">
        <f t="shared" si="0"/>
        <v>95172000</v>
      </c>
      <c r="F16" s="96">
        <f t="shared" ref="F16:O16" si="7">SUM(F9:F15)</f>
        <v>95172000</v>
      </c>
      <c r="G16" s="97">
        <f t="shared" si="7"/>
        <v>95072000</v>
      </c>
      <c r="H16" s="96">
        <f t="shared" si="7"/>
        <v>7493000</v>
      </c>
      <c r="I16" s="97">
        <f t="shared" si="7"/>
        <v>-1302059</v>
      </c>
      <c r="J16" s="96">
        <f t="shared" si="7"/>
        <v>16885000</v>
      </c>
      <c r="K16" s="97">
        <f t="shared" si="7"/>
        <v>10036254</v>
      </c>
      <c r="L16" s="96">
        <f t="shared" si="7"/>
        <v>16067000</v>
      </c>
      <c r="M16" s="97">
        <f t="shared" si="7"/>
        <v>6804272</v>
      </c>
      <c r="N16" s="96">
        <f t="shared" si="7"/>
        <v>0</v>
      </c>
      <c r="O16" s="97">
        <f t="shared" si="7"/>
        <v>0</v>
      </c>
      <c r="P16" s="96">
        <f t="shared" si="1"/>
        <v>40445000</v>
      </c>
      <c r="Q16" s="97">
        <f t="shared" si="2"/>
        <v>15538467</v>
      </c>
      <c r="R16" s="52">
        <f t="shared" si="3"/>
        <v>-4.8445365709209351</v>
      </c>
      <c r="S16" s="53">
        <f t="shared" si="4"/>
        <v>-32.203070986445745</v>
      </c>
      <c r="T16" s="52">
        <f>IF((SUM($E9:$E13)+$E15)=0,0,(P16/(SUM($E9:$E13)+$E15)*100))</f>
        <v>42.541442275328173</v>
      </c>
      <c r="U16" s="54">
        <f>IF((SUM($E9:$E13)+$E15)=0,0,(Q16/(SUM($E9:$E13)+$E15)*100))</f>
        <v>16.343894101312689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14330000</v>
      </c>
      <c r="C19" s="92">
        <v>0</v>
      </c>
      <c r="D19" s="92"/>
      <c r="E19" s="92">
        <f t="shared" si="8"/>
        <v>14330000</v>
      </c>
      <c r="F19" s="93">
        <v>14330000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14330000</v>
      </c>
      <c r="C24" s="95">
        <f>SUM(C18:C23)</f>
        <v>0</v>
      </c>
      <c r="D24" s="95"/>
      <c r="E24" s="95">
        <f t="shared" si="8"/>
        <v>14330000</v>
      </c>
      <c r="F24" s="96">
        <f t="shared" ref="F24:O24" si="15">SUM(F18:F23)</f>
        <v>14330000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223648000</v>
      </c>
      <c r="H28" s="93">
        <v>22812000</v>
      </c>
      <c r="I28" s="94"/>
      <c r="J28" s="93">
        <v>75577000</v>
      </c>
      <c r="K28" s="94">
        <v>90816965</v>
      </c>
      <c r="L28" s="93">
        <v>17499000</v>
      </c>
      <c r="M28" s="94">
        <v>17979913</v>
      </c>
      <c r="N28" s="93"/>
      <c r="O28" s="94"/>
      <c r="P28" s="93">
        <f>$H28      +$J28      +$L28      +$N28</f>
        <v>115888000</v>
      </c>
      <c r="Q28" s="94">
        <f>$I28      +$K28      +$M28      +$O28</f>
        <v>108796878</v>
      </c>
      <c r="R28" s="48">
        <f>IF(($J28      =0),0,((($L28      -$J28      )/$J28      )*100))</f>
        <v>-76.84613043650846</v>
      </c>
      <c r="S28" s="49">
        <f>IF(($K28      =0),0,((($M28      -$K28      )/$K28      )*100))</f>
        <v>-80.202032736945128</v>
      </c>
      <c r="T28" s="48">
        <f>IF(($E28      =0),0,(($P28      /$E28      )*100))</f>
        <v>51.81714122192016</v>
      </c>
      <c r="U28" s="50">
        <f>IF(($E28      =0),0,(($Q28      /$E28      )*100))</f>
        <v>48.646479288882524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9222000</v>
      </c>
      <c r="C29" s="92">
        <v>0</v>
      </c>
      <c r="D29" s="92"/>
      <c r="E29" s="92">
        <f>$B29      +$C29      +$D29</f>
        <v>9222000</v>
      </c>
      <c r="F29" s="93">
        <v>9222000</v>
      </c>
      <c r="G29" s="94">
        <v>9222000</v>
      </c>
      <c r="H29" s="93">
        <v>1100000</v>
      </c>
      <c r="I29" s="94">
        <v>820037</v>
      </c>
      <c r="J29" s="93">
        <v>3301000</v>
      </c>
      <c r="K29" s="94">
        <v>2456826</v>
      </c>
      <c r="L29" s="93">
        <v>1681000</v>
      </c>
      <c r="M29" s="94">
        <v>541303</v>
      </c>
      <c r="N29" s="93"/>
      <c r="O29" s="94"/>
      <c r="P29" s="93">
        <f>$H29      +$J29      +$L29      +$N29</f>
        <v>6082000</v>
      </c>
      <c r="Q29" s="94">
        <f>$I29      +$K29      +$M29      +$O29</f>
        <v>3818166</v>
      </c>
      <c r="R29" s="48">
        <f>IF(($J29      =0),0,((($L29      -$J29      )/$J29      )*100))</f>
        <v>-49.076037564374431</v>
      </c>
      <c r="S29" s="49">
        <f>IF(($K29      =0),0,((($M29      -$K29      )/$K29      )*100))</f>
        <v>-77.967385561696261</v>
      </c>
      <c r="T29" s="48">
        <f>IF(($E29      =0),0,(($P29      /$E29      )*100))</f>
        <v>65.950986770765567</v>
      </c>
      <c r="U29" s="50">
        <f>IF(($E29      =0),0,(($Q29      /$E29      )*100))</f>
        <v>41.40279765777489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232870000</v>
      </c>
      <c r="C30" s="95">
        <f>SUM(C26:C29)</f>
        <v>0</v>
      </c>
      <c r="D30" s="95"/>
      <c r="E30" s="95">
        <f>$B30      +$C30      +$D30</f>
        <v>232870000</v>
      </c>
      <c r="F30" s="96">
        <f t="shared" ref="F30:O30" si="16">SUM(F26:F29)</f>
        <v>232870000</v>
      </c>
      <c r="G30" s="97">
        <f t="shared" si="16"/>
        <v>232870000</v>
      </c>
      <c r="H30" s="96">
        <f t="shared" si="16"/>
        <v>23912000</v>
      </c>
      <c r="I30" s="97">
        <f t="shared" si="16"/>
        <v>820037</v>
      </c>
      <c r="J30" s="96">
        <f t="shared" si="16"/>
        <v>78878000</v>
      </c>
      <c r="K30" s="97">
        <f t="shared" si="16"/>
        <v>93273791</v>
      </c>
      <c r="L30" s="96">
        <f t="shared" si="16"/>
        <v>19180000</v>
      </c>
      <c r="M30" s="97">
        <f t="shared" si="16"/>
        <v>18521216</v>
      </c>
      <c r="N30" s="96">
        <f t="shared" si="16"/>
        <v>0</v>
      </c>
      <c r="O30" s="97">
        <f t="shared" si="16"/>
        <v>0</v>
      </c>
      <c r="P30" s="96">
        <f>$H30      +$J30      +$L30      +$N30</f>
        <v>121970000</v>
      </c>
      <c r="Q30" s="97">
        <f>$I30      +$K30      +$M30      +$O30</f>
        <v>112615044</v>
      </c>
      <c r="R30" s="52">
        <f>IF(($J30      =0),0,((($L30      -$J30      )/$J30      )*100))</f>
        <v>-75.683967646238486</v>
      </c>
      <c r="S30" s="53">
        <f>IF(($K30      =0),0,((($M30      -$K30      )/$K30      )*100))</f>
        <v>-80.143172265829747</v>
      </c>
      <c r="T30" s="52">
        <f>IF($E30   =0,0,($P30   /$E30   )*100)</f>
        <v>52.376862627216902</v>
      </c>
      <c r="U30" s="54">
        <f>IF($E30   =0,0,($Q30   /$E30   )*100)</f>
        <v>48.359618671361702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41224000</v>
      </c>
      <c r="C32" s="92">
        <v>0</v>
      </c>
      <c r="D32" s="92"/>
      <c r="E32" s="92">
        <f>$B32      +$C32      +$D32</f>
        <v>41224000</v>
      </c>
      <c r="F32" s="93">
        <v>41224000</v>
      </c>
      <c r="G32" s="94">
        <v>41224000</v>
      </c>
      <c r="H32" s="93">
        <v>12627000</v>
      </c>
      <c r="I32" s="94">
        <v>821330</v>
      </c>
      <c r="J32" s="93">
        <v>10787000</v>
      </c>
      <c r="K32" s="94">
        <v>3053751</v>
      </c>
      <c r="L32" s="93">
        <v>5477000</v>
      </c>
      <c r="M32" s="94">
        <v>8944700</v>
      </c>
      <c r="N32" s="93"/>
      <c r="O32" s="94"/>
      <c r="P32" s="93">
        <f>$H32      +$J32      +$L32      +$N32</f>
        <v>28891000</v>
      </c>
      <c r="Q32" s="94">
        <f>$I32      +$K32      +$M32      +$O32</f>
        <v>12819781</v>
      </c>
      <c r="R32" s="48">
        <f>IF(($J32      =0),0,((($L32      -$J32      )/$J32      )*100))</f>
        <v>-49.225920088996013</v>
      </c>
      <c r="S32" s="49">
        <f>IF(($K32      =0),0,((($M32      -$K32      )/$K32      )*100))</f>
        <v>192.90862287069245</v>
      </c>
      <c r="T32" s="48">
        <f>IF(($E32      =0),0,(($P32      /$E32      )*100))</f>
        <v>70.082961381719386</v>
      </c>
      <c r="U32" s="50">
        <f>IF(($E32      =0),0,(($Q32      /$E32      )*100))</f>
        <v>31.097858043857947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41224000</v>
      </c>
      <c r="C33" s="95">
        <f>C32</f>
        <v>0</v>
      </c>
      <c r="D33" s="95"/>
      <c r="E33" s="95">
        <f>$B33      +$C33      +$D33</f>
        <v>41224000</v>
      </c>
      <c r="F33" s="96">
        <f t="shared" ref="F33:O33" si="17">F32</f>
        <v>41224000</v>
      </c>
      <c r="G33" s="97">
        <f t="shared" si="17"/>
        <v>41224000</v>
      </c>
      <c r="H33" s="96">
        <f t="shared" si="17"/>
        <v>12627000</v>
      </c>
      <c r="I33" s="97">
        <f t="shared" si="17"/>
        <v>821330</v>
      </c>
      <c r="J33" s="96">
        <f t="shared" si="17"/>
        <v>10787000</v>
      </c>
      <c r="K33" s="97">
        <f t="shared" si="17"/>
        <v>3053751</v>
      </c>
      <c r="L33" s="96">
        <f t="shared" si="17"/>
        <v>5477000</v>
      </c>
      <c r="M33" s="97">
        <f t="shared" si="17"/>
        <v>8944700</v>
      </c>
      <c r="N33" s="96">
        <f t="shared" si="17"/>
        <v>0</v>
      </c>
      <c r="O33" s="97">
        <f t="shared" si="17"/>
        <v>0</v>
      </c>
      <c r="P33" s="96">
        <f>$H33      +$J33      +$L33      +$N33</f>
        <v>28891000</v>
      </c>
      <c r="Q33" s="97">
        <f>$I33      +$K33      +$M33      +$O33</f>
        <v>12819781</v>
      </c>
      <c r="R33" s="52">
        <f>IF(($J33      =0),0,((($L33      -$J33      )/$J33      )*100))</f>
        <v>-49.225920088996013</v>
      </c>
      <c r="S33" s="53">
        <f>IF(($K33      =0),0,((($M33      -$K33      )/$K33      )*100))</f>
        <v>192.90862287069245</v>
      </c>
      <c r="T33" s="52">
        <f>IF($E33   =0,0,($P33   /$E33   )*100)</f>
        <v>70.082961381719386</v>
      </c>
      <c r="U33" s="54">
        <f>IF($E33   =0,0,($Q33   /$E33   )*100)</f>
        <v>31.097858043857947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108119000</v>
      </c>
      <c r="C35" s="92">
        <v>17670000</v>
      </c>
      <c r="D35" s="92"/>
      <c r="E35" s="92">
        <f t="shared" ref="E35:E40" si="18">$B35      +$C35      +$D35</f>
        <v>125789000</v>
      </c>
      <c r="F35" s="93">
        <v>125789000</v>
      </c>
      <c r="G35" s="94">
        <v>125789000</v>
      </c>
      <c r="H35" s="93">
        <v>14755000</v>
      </c>
      <c r="I35" s="94">
        <v>12880102</v>
      </c>
      <c r="J35" s="93">
        <v>12849000</v>
      </c>
      <c r="K35" s="94">
        <v>14614117</v>
      </c>
      <c r="L35" s="93">
        <v>10110000</v>
      </c>
      <c r="M35" s="94">
        <v>20492259</v>
      </c>
      <c r="N35" s="93"/>
      <c r="O35" s="94"/>
      <c r="P35" s="93">
        <f t="shared" ref="P35:P40" si="19">$H35      +$J35      +$L35      +$N35</f>
        <v>37714000</v>
      </c>
      <c r="Q35" s="94">
        <f t="shared" ref="Q35:Q40" si="20">$I35      +$K35      +$M35      +$O35</f>
        <v>47986478</v>
      </c>
      <c r="R35" s="48">
        <f t="shared" ref="R35:R40" si="21">IF(($J35      =0),0,((($L35      -$J35      )/$J35      )*100))</f>
        <v>-21.316833994863412</v>
      </c>
      <c r="S35" s="49">
        <f t="shared" ref="S35:S40" si="22">IF(($K35      =0),0,((($M35      -$K35      )/$K35      )*100))</f>
        <v>40.222354864135824</v>
      </c>
      <c r="T35" s="48">
        <f t="shared" ref="T35:T39" si="23">IF(($E35      =0),0,(($P35      /$E35      )*100))</f>
        <v>29.981953906939395</v>
      </c>
      <c r="U35" s="50">
        <f t="shared" ref="U35:U39" si="24">IF(($E35      =0),0,(($Q35      /$E35      )*100))</f>
        <v>38.148389763810826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64868000</v>
      </c>
      <c r="C36" s="92">
        <v>0</v>
      </c>
      <c r="D36" s="92"/>
      <c r="E36" s="92">
        <f t="shared" si="18"/>
        <v>64868000</v>
      </c>
      <c r="F36" s="93">
        <v>64868000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18500000</v>
      </c>
      <c r="C38" s="92">
        <v>2000000</v>
      </c>
      <c r="D38" s="92"/>
      <c r="E38" s="92">
        <f t="shared" si="18"/>
        <v>20500000</v>
      </c>
      <c r="F38" s="93">
        <v>20500000</v>
      </c>
      <c r="G38" s="94">
        <v>20500000</v>
      </c>
      <c r="H38" s="93"/>
      <c r="I38" s="94"/>
      <c r="J38" s="93">
        <v>4757000</v>
      </c>
      <c r="K38" s="94"/>
      <c r="L38" s="93"/>
      <c r="M38" s="94"/>
      <c r="N38" s="93"/>
      <c r="O38" s="94"/>
      <c r="P38" s="93">
        <f t="shared" si="19"/>
        <v>4757000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23.20487804878049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191487000</v>
      </c>
      <c r="C40" s="95">
        <f>SUM(C35:C39)</f>
        <v>19670000</v>
      </c>
      <c r="D40" s="95"/>
      <c r="E40" s="95">
        <f t="shared" si="18"/>
        <v>211157000</v>
      </c>
      <c r="F40" s="96">
        <f t="shared" ref="F40:O40" si="25">SUM(F35:F39)</f>
        <v>211157000</v>
      </c>
      <c r="G40" s="97">
        <f t="shared" si="25"/>
        <v>146289000</v>
      </c>
      <c r="H40" s="96">
        <f t="shared" si="25"/>
        <v>14755000</v>
      </c>
      <c r="I40" s="97">
        <f t="shared" si="25"/>
        <v>12880102</v>
      </c>
      <c r="J40" s="96">
        <f t="shared" si="25"/>
        <v>17606000</v>
      </c>
      <c r="K40" s="97">
        <f t="shared" si="25"/>
        <v>14614117</v>
      </c>
      <c r="L40" s="96">
        <f t="shared" si="25"/>
        <v>10110000</v>
      </c>
      <c r="M40" s="97">
        <f t="shared" si="25"/>
        <v>20492259</v>
      </c>
      <c r="N40" s="96">
        <f t="shared" si="25"/>
        <v>0</v>
      </c>
      <c r="O40" s="97">
        <f t="shared" si="25"/>
        <v>0</v>
      </c>
      <c r="P40" s="96">
        <f t="shared" si="19"/>
        <v>42471000</v>
      </c>
      <c r="Q40" s="97">
        <f t="shared" si="20"/>
        <v>47986478</v>
      </c>
      <c r="R40" s="52">
        <f t="shared" si="21"/>
        <v>-42.576394410996251</v>
      </c>
      <c r="S40" s="53">
        <f t="shared" si="22"/>
        <v>40.222354864135824</v>
      </c>
      <c r="T40" s="52">
        <f>IF((+$E35+$E38) =0,0,(P40   /(+$E35+$E38) )*100)</f>
        <v>29.032258064516132</v>
      </c>
      <c r="U40" s="54">
        <f>IF((+$E35+$E38) =0,0,(Q40   /(+$E35+$E38) )*100)</f>
        <v>32.802519669968348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213921000</v>
      </c>
      <c r="C43" s="92">
        <v>0</v>
      </c>
      <c r="D43" s="92"/>
      <c r="E43" s="92">
        <f t="shared" si="26"/>
        <v>213921000</v>
      </c>
      <c r="F43" s="93">
        <v>213921000</v>
      </c>
      <c r="G43" s="94">
        <v>213921000</v>
      </c>
      <c r="H43" s="93">
        <v>23202000</v>
      </c>
      <c r="I43" s="94">
        <v>-9715879</v>
      </c>
      <c r="J43" s="93">
        <v>45428000</v>
      </c>
      <c r="K43" s="94">
        <v>21842825</v>
      </c>
      <c r="L43" s="93">
        <v>12421000</v>
      </c>
      <c r="M43" s="94">
        <v>8923065</v>
      </c>
      <c r="N43" s="93"/>
      <c r="O43" s="94"/>
      <c r="P43" s="93">
        <f t="shared" si="27"/>
        <v>81051000</v>
      </c>
      <c r="Q43" s="94">
        <f t="shared" si="28"/>
        <v>21050011</v>
      </c>
      <c r="R43" s="48">
        <f t="shared" si="29"/>
        <v>-72.657832173989618</v>
      </c>
      <c r="S43" s="49">
        <f t="shared" si="30"/>
        <v>-59.148759375218177</v>
      </c>
      <c r="T43" s="48">
        <f t="shared" si="31"/>
        <v>37.888285862538041</v>
      </c>
      <c r="U43" s="50">
        <f t="shared" si="32"/>
        <v>9.8400862935382687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951316000</v>
      </c>
      <c r="C44" s="92">
        <v>-169669000</v>
      </c>
      <c r="D44" s="92"/>
      <c r="E44" s="92">
        <f t="shared" si="26"/>
        <v>781647000</v>
      </c>
      <c r="F44" s="93">
        <v>781647000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374617000</v>
      </c>
      <c r="C51" s="92">
        <v>-23750000</v>
      </c>
      <c r="D51" s="92"/>
      <c r="E51" s="92">
        <f t="shared" si="26"/>
        <v>350867000</v>
      </c>
      <c r="F51" s="93">
        <v>350867000</v>
      </c>
      <c r="G51" s="94">
        <v>350867000</v>
      </c>
      <c r="H51" s="93">
        <v>52275000</v>
      </c>
      <c r="I51" s="94">
        <v>-15236648</v>
      </c>
      <c r="J51" s="93">
        <v>54456000</v>
      </c>
      <c r="K51" s="94">
        <v>25027264</v>
      </c>
      <c r="L51" s="93">
        <v>40055000</v>
      </c>
      <c r="M51" s="94">
        <v>27792427</v>
      </c>
      <c r="N51" s="93"/>
      <c r="O51" s="94"/>
      <c r="P51" s="93">
        <f t="shared" si="27"/>
        <v>146786000</v>
      </c>
      <c r="Q51" s="94">
        <f t="shared" si="28"/>
        <v>37583043</v>
      </c>
      <c r="R51" s="48">
        <f t="shared" si="29"/>
        <v>-26.445203467019248</v>
      </c>
      <c r="S51" s="49">
        <f t="shared" si="30"/>
        <v>11.048602835691508</v>
      </c>
      <c r="T51" s="48">
        <f t="shared" si="31"/>
        <v>41.835225313295346</v>
      </c>
      <c r="U51" s="50">
        <f t="shared" si="32"/>
        <v>10.711478423448201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90000000</v>
      </c>
      <c r="C52" s="92">
        <v>18750000</v>
      </c>
      <c r="D52" s="92"/>
      <c r="E52" s="92">
        <f t="shared" si="26"/>
        <v>108750000</v>
      </c>
      <c r="F52" s="93">
        <v>108750000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1629854000</v>
      </c>
      <c r="C53" s="95">
        <f>SUM(C42:C52)</f>
        <v>-174669000</v>
      </c>
      <c r="D53" s="95"/>
      <c r="E53" s="95">
        <f t="shared" si="26"/>
        <v>1455185000</v>
      </c>
      <c r="F53" s="96">
        <f t="shared" ref="F53:O53" si="33">SUM(F42:F52)</f>
        <v>1455185000</v>
      </c>
      <c r="G53" s="97">
        <f t="shared" si="33"/>
        <v>564788000</v>
      </c>
      <c r="H53" s="96">
        <f t="shared" si="33"/>
        <v>75477000</v>
      </c>
      <c r="I53" s="97">
        <f t="shared" si="33"/>
        <v>-24952527</v>
      </c>
      <c r="J53" s="96">
        <f t="shared" si="33"/>
        <v>99884000</v>
      </c>
      <c r="K53" s="97">
        <f t="shared" si="33"/>
        <v>46870089</v>
      </c>
      <c r="L53" s="96">
        <f t="shared" si="33"/>
        <v>52476000</v>
      </c>
      <c r="M53" s="97">
        <f t="shared" si="33"/>
        <v>36715492</v>
      </c>
      <c r="N53" s="96">
        <f t="shared" si="33"/>
        <v>0</v>
      </c>
      <c r="O53" s="97">
        <f t="shared" si="33"/>
        <v>0</v>
      </c>
      <c r="P53" s="96">
        <f t="shared" si="27"/>
        <v>227837000</v>
      </c>
      <c r="Q53" s="97">
        <f t="shared" si="28"/>
        <v>58633054</v>
      </c>
      <c r="R53" s="52">
        <f t="shared" si="29"/>
        <v>-47.463057146289692</v>
      </c>
      <c r="S53" s="53">
        <f t="shared" si="30"/>
        <v>-21.665410108352898</v>
      </c>
      <c r="T53" s="52">
        <f>IF((+$E43+$E45+$E47+$E48+$E51) =0,0,(P53   /(+$E43+$E45+$E47+$E48+$E51) )*100)</f>
        <v>40.340269269177107</v>
      </c>
      <c r="U53" s="54">
        <f>IF((+$E43+$E45+$E47+$E48+$E51) =0,0,(Q53   /(+$E43+$E45+$E47+$E48+$E51) )*100)</f>
        <v>10.381427013321813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-50000000</v>
      </c>
      <c r="D65" s="92"/>
      <c r="E65" s="92">
        <f t="shared" si="35"/>
        <v>213893000</v>
      </c>
      <c r="F65" s="93">
        <v>213893000</v>
      </c>
      <c r="G65" s="94">
        <v>213893000</v>
      </c>
      <c r="H65" s="93">
        <v>10217000</v>
      </c>
      <c r="I65" s="94"/>
      <c r="J65" s="93">
        <v>14414000</v>
      </c>
      <c r="K65" s="94">
        <v>25306079</v>
      </c>
      <c r="L65" s="93">
        <v>18650000</v>
      </c>
      <c r="M65" s="94">
        <v>17406826</v>
      </c>
      <c r="N65" s="93"/>
      <c r="O65" s="94"/>
      <c r="P65" s="93">
        <f t="shared" si="36"/>
        <v>43281000</v>
      </c>
      <c r="Q65" s="94">
        <f t="shared" si="37"/>
        <v>42712905</v>
      </c>
      <c r="R65" s="48">
        <f t="shared" si="38"/>
        <v>29.388094907728597</v>
      </c>
      <c r="S65" s="49">
        <f t="shared" si="39"/>
        <v>-31.214843674517891</v>
      </c>
      <c r="T65" s="48">
        <f t="shared" si="40"/>
        <v>20.234883797038705</v>
      </c>
      <c r="U65" s="50">
        <f t="shared" si="41"/>
        <v>19.969286044891604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263893000</v>
      </c>
      <c r="C66" s="95">
        <f>SUM(C61:C65)</f>
        <v>-50000000</v>
      </c>
      <c r="D66" s="95"/>
      <c r="E66" s="95">
        <f t="shared" si="35"/>
        <v>213893000</v>
      </c>
      <c r="F66" s="96">
        <f t="shared" ref="F66:O66" si="42">SUM(F61:F65)</f>
        <v>213893000</v>
      </c>
      <c r="G66" s="97">
        <f t="shared" si="42"/>
        <v>213893000</v>
      </c>
      <c r="H66" s="96">
        <f t="shared" si="42"/>
        <v>10217000</v>
      </c>
      <c r="I66" s="97">
        <f t="shared" si="42"/>
        <v>0</v>
      </c>
      <c r="J66" s="96">
        <f t="shared" si="42"/>
        <v>14414000</v>
      </c>
      <c r="K66" s="97">
        <f t="shared" si="42"/>
        <v>25306079</v>
      </c>
      <c r="L66" s="96">
        <f t="shared" si="42"/>
        <v>18650000</v>
      </c>
      <c r="M66" s="97">
        <f t="shared" si="42"/>
        <v>17406826</v>
      </c>
      <c r="N66" s="96">
        <f t="shared" si="42"/>
        <v>0</v>
      </c>
      <c r="O66" s="97">
        <f t="shared" si="42"/>
        <v>0</v>
      </c>
      <c r="P66" s="96">
        <f t="shared" si="36"/>
        <v>43281000</v>
      </c>
      <c r="Q66" s="97">
        <f t="shared" si="37"/>
        <v>42712905</v>
      </c>
      <c r="R66" s="52">
        <f t="shared" si="38"/>
        <v>29.388094907728597</v>
      </c>
      <c r="S66" s="53">
        <f t="shared" si="39"/>
        <v>-31.214843674517891</v>
      </c>
      <c r="T66" s="52">
        <f>IF((+$E61+$E63+$E64++$E65) =0,0,(P66   /(+$E61+$E63+$E64+$E65) )*100)</f>
        <v>20.234883797038705</v>
      </c>
      <c r="U66" s="54">
        <f>IF((+$E61+$E63+$E65) =0,0,(Q66  /(+$E61+$E63+$E65) )*100)</f>
        <v>19.969286044891604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2448092000</v>
      </c>
      <c r="C67" s="104">
        <f>SUM(C9:C15,C18:C23,C26:C29,C32,C35:C39,C42:C52,C55:C58,C61:C65)</f>
        <v>-184261000</v>
      </c>
      <c r="D67" s="104"/>
      <c r="E67" s="104">
        <f t="shared" si="35"/>
        <v>2263831000</v>
      </c>
      <c r="F67" s="105">
        <f t="shared" ref="F67:O67" si="43">SUM(F9:F15,F18:F23,F26:F29,F32,F35:F39,F42:F52,F55:F58,F61:F65)</f>
        <v>2263831000</v>
      </c>
      <c r="G67" s="106">
        <f t="shared" si="43"/>
        <v>1294136000</v>
      </c>
      <c r="H67" s="105">
        <f t="shared" si="43"/>
        <v>144481000</v>
      </c>
      <c r="I67" s="106">
        <f t="shared" si="43"/>
        <v>-11733117</v>
      </c>
      <c r="J67" s="105">
        <f t="shared" si="43"/>
        <v>238454000</v>
      </c>
      <c r="K67" s="106">
        <f t="shared" si="43"/>
        <v>193154081</v>
      </c>
      <c r="L67" s="105">
        <f t="shared" si="43"/>
        <v>121960000</v>
      </c>
      <c r="M67" s="106">
        <f t="shared" si="43"/>
        <v>108884765</v>
      </c>
      <c r="N67" s="105">
        <f t="shared" si="43"/>
        <v>0</v>
      </c>
      <c r="O67" s="106">
        <f t="shared" si="43"/>
        <v>0</v>
      </c>
      <c r="P67" s="105">
        <f t="shared" si="36"/>
        <v>504895000</v>
      </c>
      <c r="Q67" s="106">
        <f t="shared" si="37"/>
        <v>290305729</v>
      </c>
      <c r="R67" s="61">
        <f t="shared" si="38"/>
        <v>-48.853866993214623</v>
      </c>
      <c r="S67" s="62">
        <f t="shared" si="39"/>
        <v>-43.628027719486809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39.014060346053277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22.432397290547517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781076000</v>
      </c>
      <c r="C69" s="92">
        <v>-1724000</v>
      </c>
      <c r="D69" s="92"/>
      <c r="E69" s="92">
        <f>$B69      +$C69      +$D69</f>
        <v>779352000</v>
      </c>
      <c r="F69" s="93">
        <v>779352000</v>
      </c>
      <c r="G69" s="94">
        <v>779352000</v>
      </c>
      <c r="H69" s="93">
        <v>111156000</v>
      </c>
      <c r="I69" s="94">
        <v>1719380</v>
      </c>
      <c r="J69" s="93">
        <v>190719000</v>
      </c>
      <c r="K69" s="94">
        <v>85961287</v>
      </c>
      <c r="L69" s="93">
        <v>90399000</v>
      </c>
      <c r="M69" s="94">
        <v>39035389</v>
      </c>
      <c r="N69" s="93"/>
      <c r="O69" s="94"/>
      <c r="P69" s="93">
        <f>$H69      +$J69      +$L69      +$N69</f>
        <v>392274000</v>
      </c>
      <c r="Q69" s="94">
        <f>$I69      +$K69      +$M69      +$O69</f>
        <v>126716056</v>
      </c>
      <c r="R69" s="48">
        <f>IF(($J69      =0),0,((($L69      -$J69      )/$J69      )*100))</f>
        <v>-52.600946942884562</v>
      </c>
      <c r="S69" s="49">
        <f>IF(($K69      =0),0,((($M69      -$K69      )/$K69      )*100))</f>
        <v>-54.589571233385556</v>
      </c>
      <c r="T69" s="48">
        <f>IF(($E69      =0),0,(($P69      /$E69      )*100))</f>
        <v>50.333353863209439</v>
      </c>
      <c r="U69" s="50">
        <f>IF(($E69      =0),0,(($Q69      /$E69      )*100))</f>
        <v>16.259155811494676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781076000</v>
      </c>
      <c r="C70" s="101">
        <f>C69</f>
        <v>-1724000</v>
      </c>
      <c r="D70" s="101"/>
      <c r="E70" s="101">
        <f>$B70      +$C70      +$D70</f>
        <v>779352000</v>
      </c>
      <c r="F70" s="102">
        <f t="shared" ref="F70:O70" si="44">F69</f>
        <v>779352000</v>
      </c>
      <c r="G70" s="103">
        <f t="shared" si="44"/>
        <v>779352000</v>
      </c>
      <c r="H70" s="102">
        <f t="shared" si="44"/>
        <v>111156000</v>
      </c>
      <c r="I70" s="103">
        <f t="shared" si="44"/>
        <v>1719380</v>
      </c>
      <c r="J70" s="102">
        <f t="shared" si="44"/>
        <v>190719000</v>
      </c>
      <c r="K70" s="103">
        <f t="shared" si="44"/>
        <v>85961287</v>
      </c>
      <c r="L70" s="102">
        <f t="shared" si="44"/>
        <v>90399000</v>
      </c>
      <c r="M70" s="103">
        <f t="shared" si="44"/>
        <v>39035389</v>
      </c>
      <c r="N70" s="102">
        <f t="shared" si="44"/>
        <v>0</v>
      </c>
      <c r="O70" s="103">
        <f t="shared" si="44"/>
        <v>0</v>
      </c>
      <c r="P70" s="102">
        <f>$H70      +$J70      +$L70      +$N70</f>
        <v>392274000</v>
      </c>
      <c r="Q70" s="103">
        <f>$I70      +$K70      +$M70      +$O70</f>
        <v>126716056</v>
      </c>
      <c r="R70" s="57">
        <f>IF(($J70      =0),0,((($L70      -$J70      )/$J70      )*100))</f>
        <v>-52.600946942884562</v>
      </c>
      <c r="S70" s="58">
        <f>IF(($K70      =0),0,((($M70      -$K70      )/$K70      )*100))</f>
        <v>-54.589571233385556</v>
      </c>
      <c r="T70" s="57">
        <f>IF($E70   =0,0,($P70   /$E70   )*100)</f>
        <v>50.333353863209439</v>
      </c>
      <c r="U70" s="59">
        <f>IF($E70   =0,0,($Q70   /$E70 )*100)</f>
        <v>16.259155811494676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781076000</v>
      </c>
      <c r="C71" s="104">
        <f>C69</f>
        <v>-1724000</v>
      </c>
      <c r="D71" s="104"/>
      <c r="E71" s="104">
        <f>$B71      +$C71      +$D71</f>
        <v>779352000</v>
      </c>
      <c r="F71" s="105">
        <f t="shared" ref="F71:O71" si="45">F69</f>
        <v>779352000</v>
      </c>
      <c r="G71" s="106">
        <f t="shared" si="45"/>
        <v>779352000</v>
      </c>
      <c r="H71" s="105">
        <f t="shared" si="45"/>
        <v>111156000</v>
      </c>
      <c r="I71" s="106">
        <f t="shared" si="45"/>
        <v>1719380</v>
      </c>
      <c r="J71" s="105">
        <f t="shared" si="45"/>
        <v>190719000</v>
      </c>
      <c r="K71" s="106">
        <f t="shared" si="45"/>
        <v>85961287</v>
      </c>
      <c r="L71" s="105">
        <f t="shared" si="45"/>
        <v>90399000</v>
      </c>
      <c r="M71" s="106">
        <f t="shared" si="45"/>
        <v>39035389</v>
      </c>
      <c r="N71" s="105">
        <f t="shared" si="45"/>
        <v>0</v>
      </c>
      <c r="O71" s="106">
        <f t="shared" si="45"/>
        <v>0</v>
      </c>
      <c r="P71" s="105">
        <f>$H71      +$J71      +$L71      +$N71</f>
        <v>392274000</v>
      </c>
      <c r="Q71" s="106">
        <f>$I71      +$K71      +$M71      +$O71</f>
        <v>126716056</v>
      </c>
      <c r="R71" s="61">
        <f>IF(($J71      =0),0,((($L71      -$J71      )/$J71      )*100))</f>
        <v>-52.600946942884562</v>
      </c>
      <c r="S71" s="62">
        <f>IF(($K71      =0),0,((($M71      -$K71      )/$K71      )*100))</f>
        <v>-54.589571233385556</v>
      </c>
      <c r="T71" s="61">
        <f>IF($E71   =0,0,($P71   /$E71   )*100)</f>
        <v>50.333353863209439</v>
      </c>
      <c r="U71" s="65">
        <f>IF($E71   =0,0,($Q71   /$E71   )*100)</f>
        <v>16.259155811494676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3229168000</v>
      </c>
      <c r="C72" s="104">
        <f>SUM(C9:C15,C18:C23,C26:C29,C32,C35:C39,C42:C52,C55:C58,C61:C65,C69)</f>
        <v>-185985000</v>
      </c>
      <c r="D72" s="104"/>
      <c r="E72" s="104">
        <f>$B72      +$C72      +$D72</f>
        <v>3043183000</v>
      </c>
      <c r="F72" s="105">
        <f t="shared" ref="F72:O72" si="46">SUM(F9:F15,F18:F23,F26:F29,F32,F35:F39,F42:F52,F55:F58,F61:F65,F69)</f>
        <v>3043183000</v>
      </c>
      <c r="G72" s="106">
        <f t="shared" si="46"/>
        <v>2073488000</v>
      </c>
      <c r="H72" s="105">
        <f t="shared" si="46"/>
        <v>255637000</v>
      </c>
      <c r="I72" s="106">
        <f t="shared" si="46"/>
        <v>-10013737</v>
      </c>
      <c r="J72" s="105">
        <f t="shared" si="46"/>
        <v>429173000</v>
      </c>
      <c r="K72" s="106">
        <f t="shared" si="46"/>
        <v>279115368</v>
      </c>
      <c r="L72" s="105">
        <f t="shared" si="46"/>
        <v>212359000</v>
      </c>
      <c r="M72" s="106">
        <f t="shared" si="46"/>
        <v>147920154</v>
      </c>
      <c r="N72" s="105">
        <f t="shared" si="46"/>
        <v>0</v>
      </c>
      <c r="O72" s="106">
        <f t="shared" si="46"/>
        <v>0</v>
      </c>
      <c r="P72" s="105">
        <f>$H72      +$J72      +$L72      +$N72</f>
        <v>897169000</v>
      </c>
      <c r="Q72" s="106">
        <f>$I72      +$K72      +$M72      +$O72</f>
        <v>417021785</v>
      </c>
      <c r="R72" s="61">
        <f>IF(($J72      =0),0,((($L72      -$J72      )/$J72      )*100))</f>
        <v>-50.519021466867677</v>
      </c>
      <c r="S72" s="62">
        <f>IF(($K72      =0),0,((($M72      -$K72      )/$K72      )*100))</f>
        <v>-47.003937812553552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43.268588966996674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20.11209059324192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GoUXedn6Scj04zx7kWoVh7R18AVJyj3zouOyDY+111l/MadNPvrSxiIswFsoQD4tml17c+GmB1K4Jjs52nqGA==" saltValue="XBwl+OpaiyOWEHAn2P5i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126000</v>
      </c>
      <c r="C36" s="92">
        <v>0</v>
      </c>
      <c r="D36" s="92"/>
      <c r="E36" s="92">
        <f t="shared" si="18"/>
        <v>126000</v>
      </c>
      <c r="F36" s="93">
        <v>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126000</v>
      </c>
      <c r="C40" s="95">
        <f>SUM(C35:C39)</f>
        <v>0</v>
      </c>
      <c r="D40" s="95"/>
      <c r="E40" s="95">
        <f t="shared" si="18"/>
        <v>126000</v>
      </c>
      <c r="F40" s="96">
        <f t="shared" ref="F40:O40" si="25">SUM(F35:F39)</f>
        <v>126000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105733000</v>
      </c>
      <c r="C44" s="92">
        <v>-30000000</v>
      </c>
      <c r="D44" s="92"/>
      <c r="E44" s="92">
        <f t="shared" si="26"/>
        <v>75733000</v>
      </c>
      <c r="F44" s="93">
        <v>75733000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5449000</v>
      </c>
      <c r="I51" s="94"/>
      <c r="J51" s="93">
        <v>1739000</v>
      </c>
      <c r="K51" s="94">
        <v>1731166</v>
      </c>
      <c r="L51" s="93">
        <v>1974000</v>
      </c>
      <c r="M51" s="94">
        <v>792615</v>
      </c>
      <c r="N51" s="93"/>
      <c r="O51" s="94"/>
      <c r="P51" s="93">
        <f t="shared" si="27"/>
        <v>9162000</v>
      </c>
      <c r="Q51" s="94">
        <f t="shared" si="28"/>
        <v>2523781</v>
      </c>
      <c r="R51" s="48">
        <f t="shared" si="29"/>
        <v>13.513513513513514</v>
      </c>
      <c r="S51" s="49">
        <f t="shared" si="30"/>
        <v>-54.214962632121932</v>
      </c>
      <c r="T51" s="48">
        <f t="shared" si="31"/>
        <v>61.08</v>
      </c>
      <c r="U51" s="50">
        <f t="shared" si="32"/>
        <v>16.825206666666666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120733000</v>
      </c>
      <c r="C53" s="95">
        <f>SUM(C42:C52)</f>
        <v>-30000000</v>
      </c>
      <c r="D53" s="95"/>
      <c r="E53" s="95">
        <f t="shared" si="26"/>
        <v>90733000</v>
      </c>
      <c r="F53" s="96">
        <f t="shared" ref="F53:O53" si="33">SUM(F42:F52)</f>
        <v>90733000</v>
      </c>
      <c r="G53" s="97">
        <f t="shared" si="33"/>
        <v>15000000</v>
      </c>
      <c r="H53" s="96">
        <f t="shared" si="33"/>
        <v>5449000</v>
      </c>
      <c r="I53" s="97">
        <f t="shared" si="33"/>
        <v>0</v>
      </c>
      <c r="J53" s="96">
        <f t="shared" si="33"/>
        <v>1739000</v>
      </c>
      <c r="K53" s="97">
        <f t="shared" si="33"/>
        <v>1731166</v>
      </c>
      <c r="L53" s="96">
        <f t="shared" si="33"/>
        <v>1974000</v>
      </c>
      <c r="M53" s="97">
        <f t="shared" si="33"/>
        <v>792615</v>
      </c>
      <c r="N53" s="96">
        <f t="shared" si="33"/>
        <v>0</v>
      </c>
      <c r="O53" s="97">
        <f t="shared" si="33"/>
        <v>0</v>
      </c>
      <c r="P53" s="96">
        <f t="shared" si="27"/>
        <v>9162000</v>
      </c>
      <c r="Q53" s="97">
        <f t="shared" si="28"/>
        <v>2523781</v>
      </c>
      <c r="R53" s="52">
        <f t="shared" si="29"/>
        <v>13.513513513513514</v>
      </c>
      <c r="S53" s="53">
        <f t="shared" si="30"/>
        <v>-54.214962632121932</v>
      </c>
      <c r="T53" s="52">
        <f>IF((+$E43+$E45+$E47+$E48+$E51) =0,0,(P53   /(+$E43+$E45+$E47+$E48+$E51) )*100)</f>
        <v>61.08</v>
      </c>
      <c r="U53" s="54">
        <f>IF((+$E43+$E45+$E47+$E48+$E51) =0,0,(Q53   /(+$E43+$E45+$E47+$E48+$E51) )*100)</f>
        <v>16.825206666666666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123709000</v>
      </c>
      <c r="C67" s="104">
        <f>SUM(C9:C15,C18:C23,C26:C29,C32,C35:C39,C42:C52,C55:C58,C61:C65)</f>
        <v>-30000000</v>
      </c>
      <c r="D67" s="104"/>
      <c r="E67" s="104">
        <f t="shared" si="35"/>
        <v>93709000</v>
      </c>
      <c r="F67" s="105">
        <f t="shared" ref="F67:O67" si="43">SUM(F9:F15,F18:F23,F26:F29,F32,F35:F39,F42:F52,F55:F58,F61:F65)</f>
        <v>93709000</v>
      </c>
      <c r="G67" s="106">
        <f t="shared" si="43"/>
        <v>17850000</v>
      </c>
      <c r="H67" s="105">
        <f t="shared" si="43"/>
        <v>5449000</v>
      </c>
      <c r="I67" s="106">
        <f t="shared" si="43"/>
        <v>0</v>
      </c>
      <c r="J67" s="105">
        <f t="shared" si="43"/>
        <v>1739000</v>
      </c>
      <c r="K67" s="106">
        <f t="shared" si="43"/>
        <v>1731166</v>
      </c>
      <c r="L67" s="105">
        <f t="shared" si="43"/>
        <v>1974000</v>
      </c>
      <c r="M67" s="106">
        <f t="shared" si="43"/>
        <v>792615</v>
      </c>
      <c r="N67" s="105">
        <f t="shared" si="43"/>
        <v>0</v>
      </c>
      <c r="O67" s="106">
        <f t="shared" si="43"/>
        <v>0</v>
      </c>
      <c r="P67" s="105">
        <f t="shared" si="36"/>
        <v>9162000</v>
      </c>
      <c r="Q67" s="106">
        <f t="shared" si="37"/>
        <v>2523781</v>
      </c>
      <c r="R67" s="61">
        <f t="shared" si="38"/>
        <v>13.513513513513514</v>
      </c>
      <c r="S67" s="62">
        <f t="shared" si="39"/>
        <v>-54.214962632121932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51.327731092436977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14.138829131652662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17262000</v>
      </c>
      <c r="C69" s="92">
        <v>0</v>
      </c>
      <c r="D69" s="92"/>
      <c r="E69" s="92">
        <f>$B69      +$C69      +$D69</f>
        <v>17262000</v>
      </c>
      <c r="F69" s="93">
        <v>17262000</v>
      </c>
      <c r="G69" s="94">
        <v>17262000</v>
      </c>
      <c r="H69" s="93">
        <v>3175000</v>
      </c>
      <c r="I69" s="94">
        <v>3189528</v>
      </c>
      <c r="J69" s="93">
        <v>5341000</v>
      </c>
      <c r="K69" s="94">
        <v>1018313</v>
      </c>
      <c r="L69" s="93">
        <v>7455000</v>
      </c>
      <c r="M69" s="94"/>
      <c r="N69" s="93"/>
      <c r="O69" s="94"/>
      <c r="P69" s="93">
        <f>$H69      +$J69      +$L69      +$N69</f>
        <v>15971000</v>
      </c>
      <c r="Q69" s="94">
        <f>$I69      +$K69      +$M69      +$O69</f>
        <v>4207841</v>
      </c>
      <c r="R69" s="48">
        <f>IF(($J69      =0),0,((($L69      -$J69      )/$J69      )*100))</f>
        <v>39.580602883355176</v>
      </c>
      <c r="S69" s="49">
        <f>IF(($K69      =0),0,((($M69      -$K69      )/$K69      )*100))</f>
        <v>-100</v>
      </c>
      <c r="T69" s="48">
        <f>IF(($E69      =0),0,(($P69      /$E69      )*100))</f>
        <v>92.521144710925725</v>
      </c>
      <c r="U69" s="50">
        <f>IF(($E69      =0),0,(($Q69      /$E69      )*100))</f>
        <v>24.376323716834666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17262000</v>
      </c>
      <c r="C70" s="101">
        <f>C69</f>
        <v>0</v>
      </c>
      <c r="D70" s="101"/>
      <c r="E70" s="101">
        <f>$B70      +$C70      +$D70</f>
        <v>17262000</v>
      </c>
      <c r="F70" s="102">
        <f t="shared" ref="F70:O70" si="44">F69</f>
        <v>17262000</v>
      </c>
      <c r="G70" s="103">
        <f t="shared" si="44"/>
        <v>17262000</v>
      </c>
      <c r="H70" s="102">
        <f t="shared" si="44"/>
        <v>3175000</v>
      </c>
      <c r="I70" s="103">
        <f t="shared" si="44"/>
        <v>3189528</v>
      </c>
      <c r="J70" s="102">
        <f t="shared" si="44"/>
        <v>5341000</v>
      </c>
      <c r="K70" s="103">
        <f t="shared" si="44"/>
        <v>1018313</v>
      </c>
      <c r="L70" s="102">
        <f t="shared" si="44"/>
        <v>7455000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15971000</v>
      </c>
      <c r="Q70" s="103">
        <f>$I70      +$K70      +$M70      +$O70</f>
        <v>4207841</v>
      </c>
      <c r="R70" s="57">
        <f>IF(($J70      =0),0,((($L70      -$J70      )/$J70      )*100))</f>
        <v>39.580602883355176</v>
      </c>
      <c r="S70" s="58">
        <f>IF(($K70      =0),0,((($M70      -$K70      )/$K70      )*100))</f>
        <v>-100</v>
      </c>
      <c r="T70" s="57">
        <f>IF($E70   =0,0,($P70   /$E70   )*100)</f>
        <v>92.521144710925725</v>
      </c>
      <c r="U70" s="59">
        <f>IF($E70   =0,0,($Q70   /$E70 )*100)</f>
        <v>24.376323716834666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17262000</v>
      </c>
      <c r="C71" s="104">
        <f>C69</f>
        <v>0</v>
      </c>
      <c r="D71" s="104"/>
      <c r="E71" s="104">
        <f>$B71      +$C71      +$D71</f>
        <v>17262000</v>
      </c>
      <c r="F71" s="105">
        <f t="shared" ref="F71:O71" si="45">F69</f>
        <v>17262000</v>
      </c>
      <c r="G71" s="106">
        <f t="shared" si="45"/>
        <v>17262000</v>
      </c>
      <c r="H71" s="105">
        <f t="shared" si="45"/>
        <v>3175000</v>
      </c>
      <c r="I71" s="106">
        <f t="shared" si="45"/>
        <v>3189528</v>
      </c>
      <c r="J71" s="105">
        <f t="shared" si="45"/>
        <v>5341000</v>
      </c>
      <c r="K71" s="106">
        <f t="shared" si="45"/>
        <v>1018313</v>
      </c>
      <c r="L71" s="105">
        <f t="shared" si="45"/>
        <v>7455000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15971000</v>
      </c>
      <c r="Q71" s="106">
        <f>$I71      +$K71      +$M71      +$O71</f>
        <v>4207841</v>
      </c>
      <c r="R71" s="61">
        <f>IF(($J71      =0),0,((($L71      -$J71      )/$J71      )*100))</f>
        <v>39.580602883355176</v>
      </c>
      <c r="S71" s="62">
        <f>IF(($K71      =0),0,((($M71      -$K71      )/$K71      )*100))</f>
        <v>-100</v>
      </c>
      <c r="T71" s="61">
        <f>IF($E71   =0,0,($P71   /$E71   )*100)</f>
        <v>92.521144710925725</v>
      </c>
      <c r="U71" s="65">
        <f>IF($E71   =0,0,($Q71   /$E71   )*100)</f>
        <v>24.376323716834666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140971000</v>
      </c>
      <c r="C72" s="104">
        <f>SUM(C9:C15,C18:C23,C26:C29,C32,C35:C39,C42:C52,C55:C58,C61:C65,C69)</f>
        <v>-30000000</v>
      </c>
      <c r="D72" s="104"/>
      <c r="E72" s="104">
        <f>$B72      +$C72      +$D72</f>
        <v>110971000</v>
      </c>
      <c r="F72" s="105">
        <f t="shared" ref="F72:O72" si="46">SUM(F9:F15,F18:F23,F26:F29,F32,F35:F39,F42:F52,F55:F58,F61:F65,F69)</f>
        <v>110971000</v>
      </c>
      <c r="G72" s="106">
        <f t="shared" si="46"/>
        <v>35112000</v>
      </c>
      <c r="H72" s="105">
        <f t="shared" si="46"/>
        <v>8624000</v>
      </c>
      <c r="I72" s="106">
        <f t="shared" si="46"/>
        <v>3189528</v>
      </c>
      <c r="J72" s="105">
        <f t="shared" si="46"/>
        <v>7080000</v>
      </c>
      <c r="K72" s="106">
        <f t="shared" si="46"/>
        <v>2749479</v>
      </c>
      <c r="L72" s="105">
        <f t="shared" si="46"/>
        <v>9429000</v>
      </c>
      <c r="M72" s="106">
        <f t="shared" si="46"/>
        <v>792615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25133000</v>
      </c>
      <c r="Q72" s="106">
        <f>$I72      +$K72      +$M72      +$O72</f>
        <v>6731622</v>
      </c>
      <c r="R72" s="61">
        <f>IF(($J72      =0),0,((($L72      -$J72      )/$J72      )*100))</f>
        <v>33.177966101694913</v>
      </c>
      <c r="S72" s="62">
        <f>IF(($K72      =0),0,((($M72      -$K72      )/$K72      )*100))</f>
        <v>-71.172174801116867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71.579516974253821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19.171855775803145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ZdpowS06b6Vc8Pt7pS0IyHCk33rAJcdUWllLeesVUaov0+9M3rGOrrqRwmPArArK5lgu1UyKm2PONspKJ99HA==" saltValue="Ab/XKlrc6kzFeFKZ6mHk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51000</v>
      </c>
      <c r="I10" s="94">
        <v>-2100000</v>
      </c>
      <c r="J10" s="93">
        <v>1066000</v>
      </c>
      <c r="K10" s="94"/>
      <c r="L10" s="93">
        <v>385000</v>
      </c>
      <c r="M10" s="94"/>
      <c r="N10" s="93"/>
      <c r="O10" s="94"/>
      <c r="P10" s="93">
        <f t="shared" ref="P10:P16" si="1">$H10      +$J10      +$L10      +$N10</f>
        <v>1502000</v>
      </c>
      <c r="Q10" s="94">
        <f t="shared" ref="Q10:Q16" si="2">$I10      +$K10      +$M10      +$O10</f>
        <v>-2100000</v>
      </c>
      <c r="R10" s="48">
        <f t="shared" ref="R10:R16" si="3">IF(($J10      =0),0,((($L10      -$J10      )/$J10      )*100))</f>
        <v>-63.883677298311447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71.523809523809518</v>
      </c>
      <c r="U10" s="50">
        <f t="shared" ref="U10:U15" si="6">IF(($E10      =0),0,(($Q10      /$E10      )*100))</f>
        <v>-100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51000</v>
      </c>
      <c r="I16" s="97">
        <f t="shared" si="7"/>
        <v>-2100000</v>
      </c>
      <c r="J16" s="96">
        <f t="shared" si="7"/>
        <v>1066000</v>
      </c>
      <c r="K16" s="97">
        <f t="shared" si="7"/>
        <v>0</v>
      </c>
      <c r="L16" s="96">
        <f t="shared" si="7"/>
        <v>385000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1502000</v>
      </c>
      <c r="Q16" s="97">
        <f t="shared" si="2"/>
        <v>-2100000</v>
      </c>
      <c r="R16" s="52">
        <f t="shared" si="3"/>
        <v>-63.883677298311447</v>
      </c>
      <c r="S16" s="53">
        <f t="shared" si="4"/>
        <v>0</v>
      </c>
      <c r="T16" s="52">
        <f>IF((SUM($E9:$E13)+$E15)=0,0,(P16/(SUM($E9:$E13)+$E15)*100))</f>
        <v>71.523809523809518</v>
      </c>
      <c r="U16" s="54">
        <f>IF((SUM($E9:$E13)+$E15)=0,0,(Q16/(SUM($E9:$E13)+$E15)*100))</f>
        <v>-100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985000</v>
      </c>
      <c r="C32" s="92">
        <v>0</v>
      </c>
      <c r="D32" s="92"/>
      <c r="E32" s="92">
        <f>$B32      +$C32      +$D32</f>
        <v>985000</v>
      </c>
      <c r="F32" s="93">
        <v>985000</v>
      </c>
      <c r="G32" s="94">
        <v>985000</v>
      </c>
      <c r="H32" s="93"/>
      <c r="I32" s="94"/>
      <c r="J32" s="93">
        <v>985000</v>
      </c>
      <c r="K32" s="94"/>
      <c r="L32" s="93"/>
      <c r="M32" s="94"/>
      <c r="N32" s="93"/>
      <c r="O32" s="94"/>
      <c r="P32" s="93">
        <f>$H32      +$J32      +$L32      +$N32</f>
        <v>985000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985000</v>
      </c>
      <c r="C33" s="95">
        <f>C32</f>
        <v>0</v>
      </c>
      <c r="D33" s="95"/>
      <c r="E33" s="95">
        <f>$B33      +$C33      +$D33</f>
        <v>985000</v>
      </c>
      <c r="F33" s="96">
        <f t="shared" ref="F33:O33" si="17">F32</f>
        <v>985000</v>
      </c>
      <c r="G33" s="97">
        <f t="shared" si="17"/>
        <v>985000</v>
      </c>
      <c r="H33" s="96">
        <f t="shared" si="17"/>
        <v>0</v>
      </c>
      <c r="I33" s="97">
        <f t="shared" si="17"/>
        <v>0</v>
      </c>
      <c r="J33" s="96">
        <f t="shared" si="17"/>
        <v>985000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985000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126000</v>
      </c>
      <c r="C36" s="92">
        <v>0</v>
      </c>
      <c r="D36" s="92"/>
      <c r="E36" s="92">
        <f t="shared" si="18"/>
        <v>126000</v>
      </c>
      <c r="F36" s="93">
        <v>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126000</v>
      </c>
      <c r="C40" s="95">
        <f>SUM(C35:C39)</f>
        <v>0</v>
      </c>
      <c r="D40" s="95"/>
      <c r="E40" s="95">
        <f t="shared" si="18"/>
        <v>126000</v>
      </c>
      <c r="F40" s="96">
        <f t="shared" ref="F40:O40" si="25">SUM(F35:F39)</f>
        <v>126000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2470000</v>
      </c>
      <c r="D44" s="92"/>
      <c r="E44" s="92">
        <f t="shared" si="26"/>
        <v>32470000</v>
      </c>
      <c r="F44" s="93">
        <v>32470000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12000000</v>
      </c>
      <c r="H51" s="93"/>
      <c r="I51" s="94"/>
      <c r="J51" s="93">
        <v>1494000</v>
      </c>
      <c r="K51" s="94"/>
      <c r="L51" s="93">
        <v>836000</v>
      </c>
      <c r="M51" s="94"/>
      <c r="N51" s="93"/>
      <c r="O51" s="94"/>
      <c r="P51" s="93">
        <f t="shared" si="27"/>
        <v>2330000</v>
      </c>
      <c r="Q51" s="94">
        <f t="shared" si="28"/>
        <v>0</v>
      </c>
      <c r="R51" s="48">
        <f t="shared" si="29"/>
        <v>-44.042838018741634</v>
      </c>
      <c r="S51" s="49">
        <f t="shared" si="30"/>
        <v>0</v>
      </c>
      <c r="T51" s="48">
        <f t="shared" si="31"/>
        <v>19.416666666666664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42000000</v>
      </c>
      <c r="C53" s="95">
        <f>SUM(C42:C52)</f>
        <v>2470000</v>
      </c>
      <c r="D53" s="95"/>
      <c r="E53" s="95">
        <f t="shared" si="26"/>
        <v>44470000</v>
      </c>
      <c r="F53" s="96">
        <f t="shared" ref="F53:O53" si="33">SUM(F42:F52)</f>
        <v>44470000</v>
      </c>
      <c r="G53" s="97">
        <f t="shared" si="33"/>
        <v>12000000</v>
      </c>
      <c r="H53" s="96">
        <f t="shared" si="33"/>
        <v>0</v>
      </c>
      <c r="I53" s="97">
        <f t="shared" si="33"/>
        <v>0</v>
      </c>
      <c r="J53" s="96">
        <f t="shared" si="33"/>
        <v>1494000</v>
      </c>
      <c r="K53" s="97">
        <f t="shared" si="33"/>
        <v>0</v>
      </c>
      <c r="L53" s="96">
        <f t="shared" si="33"/>
        <v>836000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2330000</v>
      </c>
      <c r="Q53" s="97">
        <f t="shared" si="28"/>
        <v>0</v>
      </c>
      <c r="R53" s="52">
        <f t="shared" si="29"/>
        <v>-44.042838018741634</v>
      </c>
      <c r="S53" s="53">
        <f t="shared" si="30"/>
        <v>0</v>
      </c>
      <c r="T53" s="52">
        <f>IF((+$E43+$E45+$E47+$E48+$E51) =0,0,(P53   /(+$E43+$E45+$E47+$E48+$E51) )*100)</f>
        <v>19.416666666666664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45211000</v>
      </c>
      <c r="C67" s="104">
        <f>SUM(C9:C15,C18:C23,C26:C29,C32,C35:C39,C42:C52,C55:C58,C61:C65)</f>
        <v>2470000</v>
      </c>
      <c r="D67" s="104"/>
      <c r="E67" s="104">
        <f t="shared" si="35"/>
        <v>47681000</v>
      </c>
      <c r="F67" s="105">
        <f t="shared" ref="F67:O67" si="43">SUM(F9:F15,F18:F23,F26:F29,F32,F35:F39,F42:F52,F55:F58,F61:F65)</f>
        <v>47681000</v>
      </c>
      <c r="G67" s="106">
        <f t="shared" si="43"/>
        <v>15085000</v>
      </c>
      <c r="H67" s="105">
        <f t="shared" si="43"/>
        <v>51000</v>
      </c>
      <c r="I67" s="106">
        <f t="shared" si="43"/>
        <v>-2100000</v>
      </c>
      <c r="J67" s="105">
        <f t="shared" si="43"/>
        <v>3545000</v>
      </c>
      <c r="K67" s="106">
        <f t="shared" si="43"/>
        <v>0</v>
      </c>
      <c r="L67" s="105">
        <f t="shared" si="43"/>
        <v>1221000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4817000</v>
      </c>
      <c r="Q67" s="106">
        <f t="shared" si="37"/>
        <v>-2100000</v>
      </c>
      <c r="R67" s="61">
        <f t="shared" si="38"/>
        <v>-65.5571227080395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31.932383162081539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-13.921113689095128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17192000</v>
      </c>
      <c r="C69" s="92">
        <v>0</v>
      </c>
      <c r="D69" s="92"/>
      <c r="E69" s="92">
        <f>$B69      +$C69      +$D69</f>
        <v>17192000</v>
      </c>
      <c r="F69" s="93">
        <v>17192000</v>
      </c>
      <c r="G69" s="94">
        <v>17192000</v>
      </c>
      <c r="H69" s="93">
        <v>574000</v>
      </c>
      <c r="I69" s="94">
        <v>-5142000</v>
      </c>
      <c r="J69" s="93">
        <v>4223000</v>
      </c>
      <c r="K69" s="94">
        <v>-4775000</v>
      </c>
      <c r="L69" s="93">
        <v>4288000</v>
      </c>
      <c r="M69" s="94">
        <v>-7275000</v>
      </c>
      <c r="N69" s="93"/>
      <c r="O69" s="94"/>
      <c r="P69" s="93">
        <f>$H69      +$J69      +$L69      +$N69</f>
        <v>9085000</v>
      </c>
      <c r="Q69" s="94">
        <f>$I69      +$K69      +$M69      +$O69</f>
        <v>-17192000</v>
      </c>
      <c r="R69" s="48">
        <f>IF(($J69      =0),0,((($L69      -$J69      )/$J69      )*100))</f>
        <v>1.5391901491830453</v>
      </c>
      <c r="S69" s="49">
        <f>IF(($K69      =0),0,((($M69      -$K69      )/$K69      )*100))</f>
        <v>52.356020942408378</v>
      </c>
      <c r="T69" s="48">
        <f>IF(($E69      =0),0,(($P69      /$E69      )*100))</f>
        <v>52.844346207538393</v>
      </c>
      <c r="U69" s="50">
        <f>IF(($E69      =0),0,(($Q69      /$E69      )*100))</f>
        <v>-100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17192000</v>
      </c>
      <c r="C70" s="101">
        <f>C69</f>
        <v>0</v>
      </c>
      <c r="D70" s="101"/>
      <c r="E70" s="101">
        <f>$B70      +$C70      +$D70</f>
        <v>17192000</v>
      </c>
      <c r="F70" s="102">
        <f t="shared" ref="F70:O70" si="44">F69</f>
        <v>17192000</v>
      </c>
      <c r="G70" s="103">
        <f t="shared" si="44"/>
        <v>17192000</v>
      </c>
      <c r="H70" s="102">
        <f t="shared" si="44"/>
        <v>574000</v>
      </c>
      <c r="I70" s="103">
        <f t="shared" si="44"/>
        <v>-5142000</v>
      </c>
      <c r="J70" s="102">
        <f t="shared" si="44"/>
        <v>4223000</v>
      </c>
      <c r="K70" s="103">
        <f t="shared" si="44"/>
        <v>-4775000</v>
      </c>
      <c r="L70" s="102">
        <f t="shared" si="44"/>
        <v>4288000</v>
      </c>
      <c r="M70" s="103">
        <f t="shared" si="44"/>
        <v>-7275000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9085000</v>
      </c>
      <c r="Q70" s="103">
        <f>$I70      +$K70      +$M70      +$O70</f>
        <v>-17192000</v>
      </c>
      <c r="R70" s="57">
        <f>IF(($J70      =0),0,((($L70      -$J70      )/$J70      )*100))</f>
        <v>1.5391901491830453</v>
      </c>
      <c r="S70" s="58">
        <f>IF(($K70      =0),0,((($M70      -$K70      )/$K70      )*100))</f>
        <v>52.356020942408378</v>
      </c>
      <c r="T70" s="57">
        <f>IF($E70   =0,0,($P70   /$E70   )*100)</f>
        <v>52.844346207538393</v>
      </c>
      <c r="U70" s="59">
        <f>IF($E70   =0,0,($Q70   /$E70 )*100)</f>
        <v>-100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17192000</v>
      </c>
      <c r="C71" s="104">
        <f>C69</f>
        <v>0</v>
      </c>
      <c r="D71" s="104"/>
      <c r="E71" s="104">
        <f>$B71      +$C71      +$D71</f>
        <v>17192000</v>
      </c>
      <c r="F71" s="105">
        <f t="shared" ref="F71:O71" si="45">F69</f>
        <v>17192000</v>
      </c>
      <c r="G71" s="106">
        <f t="shared" si="45"/>
        <v>17192000</v>
      </c>
      <c r="H71" s="105">
        <f t="shared" si="45"/>
        <v>574000</v>
      </c>
      <c r="I71" s="106">
        <f t="shared" si="45"/>
        <v>-5142000</v>
      </c>
      <c r="J71" s="105">
        <f t="shared" si="45"/>
        <v>4223000</v>
      </c>
      <c r="K71" s="106">
        <f t="shared" si="45"/>
        <v>-4775000</v>
      </c>
      <c r="L71" s="105">
        <f t="shared" si="45"/>
        <v>4288000</v>
      </c>
      <c r="M71" s="106">
        <f t="shared" si="45"/>
        <v>-7275000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9085000</v>
      </c>
      <c r="Q71" s="106">
        <f>$I71      +$K71      +$M71      +$O71</f>
        <v>-17192000</v>
      </c>
      <c r="R71" s="61">
        <f>IF(($J71      =0),0,((($L71      -$J71      )/$J71      )*100))</f>
        <v>1.5391901491830453</v>
      </c>
      <c r="S71" s="62">
        <f>IF(($K71      =0),0,((($M71      -$K71      )/$K71      )*100))</f>
        <v>52.356020942408378</v>
      </c>
      <c r="T71" s="61">
        <f>IF($E71   =0,0,($P71   /$E71   )*100)</f>
        <v>52.844346207538393</v>
      </c>
      <c r="U71" s="65">
        <f>IF($E71   =0,0,($Q71   /$E71   )*100)</f>
        <v>-100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62403000</v>
      </c>
      <c r="C72" s="104">
        <f>SUM(C9:C15,C18:C23,C26:C29,C32,C35:C39,C42:C52,C55:C58,C61:C65,C69)</f>
        <v>2470000</v>
      </c>
      <c r="D72" s="104"/>
      <c r="E72" s="104">
        <f>$B72      +$C72      +$D72</f>
        <v>64873000</v>
      </c>
      <c r="F72" s="105">
        <f t="shared" ref="F72:O72" si="46">SUM(F9:F15,F18:F23,F26:F29,F32,F35:F39,F42:F52,F55:F58,F61:F65,F69)</f>
        <v>64873000</v>
      </c>
      <c r="G72" s="106">
        <f t="shared" si="46"/>
        <v>32277000</v>
      </c>
      <c r="H72" s="105">
        <f t="shared" si="46"/>
        <v>625000</v>
      </c>
      <c r="I72" s="106">
        <f t="shared" si="46"/>
        <v>-7242000</v>
      </c>
      <c r="J72" s="105">
        <f t="shared" si="46"/>
        <v>7768000</v>
      </c>
      <c r="K72" s="106">
        <f t="shared" si="46"/>
        <v>-4775000</v>
      </c>
      <c r="L72" s="105">
        <f t="shared" si="46"/>
        <v>5509000</v>
      </c>
      <c r="M72" s="106">
        <f t="shared" si="46"/>
        <v>-7275000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13902000</v>
      </c>
      <c r="Q72" s="106">
        <f>$I72      +$K72      +$M72      +$O72</f>
        <v>-19292000</v>
      </c>
      <c r="R72" s="61">
        <f>IF(($J72      =0),0,((($L72      -$J72      )/$J72      )*100))</f>
        <v>-29.080844490216272</v>
      </c>
      <c r="S72" s="62">
        <f>IF(($K72      =0),0,((($M72      -$K72      )/$K72      )*100))</f>
        <v>52.356020942408378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43.070917371502929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-59.770114942528743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3BWGCUCN56xYCvc6Xq+CBf92WZ5oQOWKyIiyzFepGLJrI7chGrlPChNjuRDzDng3By8X1YvMQbrdMxblHMVMg==" saltValue="Y5EOxkE3dcvKNzQTLU86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1594000</v>
      </c>
      <c r="I10" s="94"/>
      <c r="J10" s="93">
        <v>1506000</v>
      </c>
      <c r="K10" s="94"/>
      <c r="L10" s="93"/>
      <c r="M10" s="94"/>
      <c r="N10" s="93"/>
      <c r="O10" s="94"/>
      <c r="P10" s="93">
        <f t="shared" ref="P10:P16" si="1">$H10      +$J10      +$L10      +$N10</f>
        <v>3100000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1594000</v>
      </c>
      <c r="I16" s="97">
        <f t="shared" si="7"/>
        <v>0</v>
      </c>
      <c r="J16" s="96">
        <f t="shared" si="7"/>
        <v>1506000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3100000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100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2964000</v>
      </c>
      <c r="C32" s="92">
        <v>0</v>
      </c>
      <c r="D32" s="92"/>
      <c r="E32" s="92">
        <f>$B32      +$C32      +$D32</f>
        <v>2964000</v>
      </c>
      <c r="F32" s="93">
        <v>2964000</v>
      </c>
      <c r="G32" s="94">
        <v>2964000</v>
      </c>
      <c r="H32" s="93"/>
      <c r="I32" s="94"/>
      <c r="J32" s="93">
        <v>3789000</v>
      </c>
      <c r="K32" s="94"/>
      <c r="L32" s="93"/>
      <c r="M32" s="94"/>
      <c r="N32" s="93"/>
      <c r="O32" s="94"/>
      <c r="P32" s="93">
        <f>$H32      +$J32      +$L32      +$N32</f>
        <v>3789000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127.83400809716599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2964000</v>
      </c>
      <c r="C33" s="95">
        <f>C32</f>
        <v>0</v>
      </c>
      <c r="D33" s="95"/>
      <c r="E33" s="95">
        <f>$B33      +$C33      +$D33</f>
        <v>2964000</v>
      </c>
      <c r="F33" s="96">
        <f t="shared" ref="F33:O33" si="17">F32</f>
        <v>2964000</v>
      </c>
      <c r="G33" s="97">
        <f t="shared" si="17"/>
        <v>2964000</v>
      </c>
      <c r="H33" s="96">
        <f t="shared" si="17"/>
        <v>0</v>
      </c>
      <c r="I33" s="97">
        <f t="shared" si="17"/>
        <v>0</v>
      </c>
      <c r="J33" s="96">
        <f t="shared" si="17"/>
        <v>3789000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3789000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127.83400809716599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23433000</v>
      </c>
      <c r="C36" s="92">
        <v>0</v>
      </c>
      <c r="D36" s="92"/>
      <c r="E36" s="92">
        <f t="shared" si="18"/>
        <v>23433000</v>
      </c>
      <c r="F36" s="93">
        <v>23433000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23433000</v>
      </c>
      <c r="C40" s="95">
        <f>SUM(C35:C39)</f>
        <v>0</v>
      </c>
      <c r="D40" s="95"/>
      <c r="E40" s="95">
        <f t="shared" si="18"/>
        <v>23433000</v>
      </c>
      <c r="F40" s="96">
        <f t="shared" ref="F40:O40" si="25">SUM(F35:F39)</f>
        <v>23433000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-22965000</v>
      </c>
      <c r="D44" s="92"/>
      <c r="E44" s="92">
        <f t="shared" si="26"/>
        <v>7035000</v>
      </c>
      <c r="F44" s="93">
        <v>7035000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-10000000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402000</v>
      </c>
      <c r="I51" s="94"/>
      <c r="J51" s="93">
        <v>4434000</v>
      </c>
      <c r="K51" s="94"/>
      <c r="L51" s="93"/>
      <c r="M51" s="94"/>
      <c r="N51" s="93"/>
      <c r="O51" s="94"/>
      <c r="P51" s="93">
        <f t="shared" si="27"/>
        <v>4836000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32.24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55000000</v>
      </c>
      <c r="C53" s="95">
        <f>SUM(C42:C52)</f>
        <v>-32965000</v>
      </c>
      <c r="D53" s="95"/>
      <c r="E53" s="95">
        <f t="shared" si="26"/>
        <v>22035000</v>
      </c>
      <c r="F53" s="96">
        <f t="shared" ref="F53:O53" si="33">SUM(F42:F52)</f>
        <v>22035000</v>
      </c>
      <c r="G53" s="97">
        <f t="shared" si="33"/>
        <v>15000000</v>
      </c>
      <c r="H53" s="96">
        <f t="shared" si="33"/>
        <v>402000</v>
      </c>
      <c r="I53" s="97">
        <f t="shared" si="33"/>
        <v>0</v>
      </c>
      <c r="J53" s="96">
        <f t="shared" si="33"/>
        <v>4434000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4836000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32.24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84497000</v>
      </c>
      <c r="C67" s="104">
        <f>SUM(C9:C15,C18:C23,C26:C29,C32,C35:C39,C42:C52,C55:C58,C61:C65)</f>
        <v>-32965000</v>
      </c>
      <c r="D67" s="104"/>
      <c r="E67" s="104">
        <f t="shared" si="35"/>
        <v>51532000</v>
      </c>
      <c r="F67" s="105">
        <f t="shared" ref="F67:O67" si="43">SUM(F9:F15,F18:F23,F26:F29,F32,F35:F39,F42:F52,F55:F58,F61:F65)</f>
        <v>51532000</v>
      </c>
      <c r="G67" s="106">
        <f t="shared" si="43"/>
        <v>21064000</v>
      </c>
      <c r="H67" s="105">
        <f t="shared" si="43"/>
        <v>1996000</v>
      </c>
      <c r="I67" s="106">
        <f t="shared" si="43"/>
        <v>0</v>
      </c>
      <c r="J67" s="105">
        <f t="shared" si="43"/>
        <v>9729000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11725000</v>
      </c>
      <c r="Q67" s="106">
        <f t="shared" si="37"/>
        <v>0</v>
      </c>
      <c r="R67" s="61">
        <f t="shared" si="38"/>
        <v>-100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55.663691606532474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133069000</v>
      </c>
      <c r="C69" s="92">
        <v>0</v>
      </c>
      <c r="D69" s="92"/>
      <c r="E69" s="92">
        <f>$B69      +$C69      +$D69</f>
        <v>133069000</v>
      </c>
      <c r="F69" s="93">
        <v>133069000</v>
      </c>
      <c r="G69" s="94">
        <v>133069000</v>
      </c>
      <c r="H69" s="93">
        <v>11217000</v>
      </c>
      <c r="I69" s="94"/>
      <c r="J69" s="93">
        <v>18996000</v>
      </c>
      <c r="K69" s="94"/>
      <c r="L69" s="93">
        <v>7388000</v>
      </c>
      <c r="M69" s="94"/>
      <c r="N69" s="93"/>
      <c r="O69" s="94"/>
      <c r="P69" s="93">
        <f>$H69      +$J69      +$L69      +$N69</f>
        <v>37601000</v>
      </c>
      <c r="Q69" s="94">
        <f>$I69      +$K69      +$M69      +$O69</f>
        <v>0</v>
      </c>
      <c r="R69" s="48">
        <f>IF(($J69      =0),0,((($L69      -$J69      )/$J69      )*100))</f>
        <v>-61.107601600336913</v>
      </c>
      <c r="S69" s="49">
        <f>IF(($K69      =0),0,((($M69      -$K69      )/$K69      )*100))</f>
        <v>0</v>
      </c>
      <c r="T69" s="48">
        <f>IF(($E69      =0),0,(($P69      /$E69      )*100))</f>
        <v>28.256769044630982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133069000</v>
      </c>
      <c r="C70" s="101">
        <f>C69</f>
        <v>0</v>
      </c>
      <c r="D70" s="101"/>
      <c r="E70" s="101">
        <f>$B70      +$C70      +$D70</f>
        <v>133069000</v>
      </c>
      <c r="F70" s="102">
        <f t="shared" ref="F70:O70" si="44">F69</f>
        <v>133069000</v>
      </c>
      <c r="G70" s="103">
        <f t="shared" si="44"/>
        <v>133069000</v>
      </c>
      <c r="H70" s="102">
        <f t="shared" si="44"/>
        <v>11217000</v>
      </c>
      <c r="I70" s="103">
        <f t="shared" si="44"/>
        <v>0</v>
      </c>
      <c r="J70" s="102">
        <f t="shared" si="44"/>
        <v>18996000</v>
      </c>
      <c r="K70" s="103">
        <f t="shared" si="44"/>
        <v>0</v>
      </c>
      <c r="L70" s="102">
        <f t="shared" si="44"/>
        <v>7388000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37601000</v>
      </c>
      <c r="Q70" s="103">
        <f>$I70      +$K70      +$M70      +$O70</f>
        <v>0</v>
      </c>
      <c r="R70" s="57">
        <f>IF(($J70      =0),0,((($L70      -$J70      )/$J70      )*100))</f>
        <v>-61.107601600336913</v>
      </c>
      <c r="S70" s="58">
        <f>IF(($K70      =0),0,((($M70      -$K70      )/$K70      )*100))</f>
        <v>0</v>
      </c>
      <c r="T70" s="57">
        <f>IF($E70   =0,0,($P70   /$E70   )*100)</f>
        <v>28.256769044630982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133069000</v>
      </c>
      <c r="C71" s="104">
        <f>C69</f>
        <v>0</v>
      </c>
      <c r="D71" s="104"/>
      <c r="E71" s="104">
        <f>$B71      +$C71      +$D71</f>
        <v>133069000</v>
      </c>
      <c r="F71" s="105">
        <f t="shared" ref="F71:O71" si="45">F69</f>
        <v>133069000</v>
      </c>
      <c r="G71" s="106">
        <f t="shared" si="45"/>
        <v>133069000</v>
      </c>
      <c r="H71" s="105">
        <f t="shared" si="45"/>
        <v>11217000</v>
      </c>
      <c r="I71" s="106">
        <f t="shared" si="45"/>
        <v>0</v>
      </c>
      <c r="J71" s="105">
        <f t="shared" si="45"/>
        <v>18996000</v>
      </c>
      <c r="K71" s="106">
        <f t="shared" si="45"/>
        <v>0</v>
      </c>
      <c r="L71" s="105">
        <f t="shared" si="45"/>
        <v>7388000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37601000</v>
      </c>
      <c r="Q71" s="106">
        <f>$I71      +$K71      +$M71      +$O71</f>
        <v>0</v>
      </c>
      <c r="R71" s="61">
        <f>IF(($J71      =0),0,((($L71      -$J71      )/$J71      )*100))</f>
        <v>-61.107601600336913</v>
      </c>
      <c r="S71" s="62">
        <f>IF(($K71      =0),0,((($M71      -$K71      )/$K71      )*100))</f>
        <v>0</v>
      </c>
      <c r="T71" s="61">
        <f>IF($E71   =0,0,($P71   /$E71   )*100)</f>
        <v>28.256769044630982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217566000</v>
      </c>
      <c r="C72" s="104">
        <f>SUM(C9:C15,C18:C23,C26:C29,C32,C35:C39,C42:C52,C55:C58,C61:C65,C69)</f>
        <v>-32965000</v>
      </c>
      <c r="D72" s="104"/>
      <c r="E72" s="104">
        <f>$B72      +$C72      +$D72</f>
        <v>184601000</v>
      </c>
      <c r="F72" s="105">
        <f t="shared" ref="F72:O72" si="46">SUM(F9:F15,F18:F23,F26:F29,F32,F35:F39,F42:F52,F55:F58,F61:F65,F69)</f>
        <v>184601000</v>
      </c>
      <c r="G72" s="106">
        <f t="shared" si="46"/>
        <v>154133000</v>
      </c>
      <c r="H72" s="105">
        <f t="shared" si="46"/>
        <v>13213000</v>
      </c>
      <c r="I72" s="106">
        <f t="shared" si="46"/>
        <v>0</v>
      </c>
      <c r="J72" s="105">
        <f t="shared" si="46"/>
        <v>28725000</v>
      </c>
      <c r="K72" s="106">
        <f t="shared" si="46"/>
        <v>0</v>
      </c>
      <c r="L72" s="105">
        <f t="shared" si="46"/>
        <v>7388000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49326000</v>
      </c>
      <c r="Q72" s="106">
        <f>$I72      +$K72      +$M72      +$O72</f>
        <v>0</v>
      </c>
      <c r="R72" s="61">
        <f>IF(($J72      =0),0,((($L72      -$J72      )/$J72      )*100))</f>
        <v>-74.280243690165364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32.002231838736677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kmwAzXooVQXn/ey3FHXPoimkRmX6MghaL1L+QmHXnuWCI1Y2FyijCYPMQkh8ISaODENZquYw3Aw594Ry1ym1g==" saltValue="xvVc7T4rZ3HUqDJe0ByH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120000</v>
      </c>
      <c r="I10" s="94"/>
      <c r="J10" s="93">
        <v>2226000</v>
      </c>
      <c r="K10" s="94"/>
      <c r="L10" s="93">
        <v>381000</v>
      </c>
      <c r="M10" s="94"/>
      <c r="N10" s="93"/>
      <c r="O10" s="94"/>
      <c r="P10" s="93">
        <f t="shared" ref="P10:P16" si="1">$H10      +$J10      +$L10      +$N10</f>
        <v>2727000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-82.884097035040426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87.967741935483872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120000</v>
      </c>
      <c r="I16" s="97">
        <f t="shared" si="7"/>
        <v>0</v>
      </c>
      <c r="J16" s="96">
        <f t="shared" si="7"/>
        <v>2226000</v>
      </c>
      <c r="K16" s="97">
        <f t="shared" si="7"/>
        <v>0</v>
      </c>
      <c r="L16" s="96">
        <f t="shared" si="7"/>
        <v>381000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2727000</v>
      </c>
      <c r="Q16" s="97">
        <f t="shared" si="2"/>
        <v>0</v>
      </c>
      <c r="R16" s="52">
        <f t="shared" si="3"/>
        <v>-82.884097035040426</v>
      </c>
      <c r="S16" s="53">
        <f t="shared" si="4"/>
        <v>0</v>
      </c>
      <c r="T16" s="52">
        <f>IF((SUM($E9:$E13)+$E15)=0,0,(P16/(SUM($E9:$E13)+$E15)*100))</f>
        <v>87.967741935483872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1010000</v>
      </c>
      <c r="C32" s="92">
        <v>0</v>
      </c>
      <c r="D32" s="92"/>
      <c r="E32" s="92">
        <f>$B32      +$C32      +$D32</f>
        <v>1010000</v>
      </c>
      <c r="F32" s="93">
        <v>1010000</v>
      </c>
      <c r="G32" s="94">
        <v>1010000</v>
      </c>
      <c r="H32" s="93">
        <v>252000</v>
      </c>
      <c r="I32" s="94"/>
      <c r="J32" s="93">
        <v>525000</v>
      </c>
      <c r="K32" s="94"/>
      <c r="L32" s="93">
        <v>148000</v>
      </c>
      <c r="M32" s="94">
        <v>856510</v>
      </c>
      <c r="N32" s="93"/>
      <c r="O32" s="94"/>
      <c r="P32" s="93">
        <f>$H32      +$J32      +$L32      +$N32</f>
        <v>925000</v>
      </c>
      <c r="Q32" s="94">
        <f>$I32      +$K32      +$M32      +$O32</f>
        <v>856510</v>
      </c>
      <c r="R32" s="48">
        <f>IF(($J32      =0),0,((($L32      -$J32      )/$J32      )*100))</f>
        <v>-71.80952380952381</v>
      </c>
      <c r="S32" s="49">
        <f>IF(($K32      =0),0,((($M32      -$K32      )/$K32      )*100))</f>
        <v>0</v>
      </c>
      <c r="T32" s="48">
        <f>IF(($E32      =0),0,(($P32      /$E32      )*100))</f>
        <v>91.584158415841586</v>
      </c>
      <c r="U32" s="50">
        <f>IF(($E32      =0),0,(($Q32      /$E32      )*100))</f>
        <v>84.802970297029702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1010000</v>
      </c>
      <c r="C33" s="95">
        <f>C32</f>
        <v>0</v>
      </c>
      <c r="D33" s="95"/>
      <c r="E33" s="95">
        <f>$B33      +$C33      +$D33</f>
        <v>1010000</v>
      </c>
      <c r="F33" s="96">
        <f t="shared" ref="F33:O33" si="17">F32</f>
        <v>1010000</v>
      </c>
      <c r="G33" s="97">
        <f t="shared" si="17"/>
        <v>1010000</v>
      </c>
      <c r="H33" s="96">
        <f t="shared" si="17"/>
        <v>252000</v>
      </c>
      <c r="I33" s="97">
        <f t="shared" si="17"/>
        <v>0</v>
      </c>
      <c r="J33" s="96">
        <f t="shared" si="17"/>
        <v>525000</v>
      </c>
      <c r="K33" s="97">
        <f t="shared" si="17"/>
        <v>0</v>
      </c>
      <c r="L33" s="96">
        <f t="shared" si="17"/>
        <v>148000</v>
      </c>
      <c r="M33" s="97">
        <f t="shared" si="17"/>
        <v>856510</v>
      </c>
      <c r="N33" s="96">
        <f t="shared" si="17"/>
        <v>0</v>
      </c>
      <c r="O33" s="97">
        <f t="shared" si="17"/>
        <v>0</v>
      </c>
      <c r="P33" s="96">
        <f>$H33      +$J33      +$L33      +$N33</f>
        <v>925000</v>
      </c>
      <c r="Q33" s="97">
        <f>$I33      +$K33      +$M33      +$O33</f>
        <v>856510</v>
      </c>
      <c r="R33" s="52">
        <f>IF(($J33      =0),0,((($L33      -$J33      )/$J33      )*100))</f>
        <v>-71.80952380952381</v>
      </c>
      <c r="S33" s="53">
        <f>IF(($K33      =0),0,((($M33      -$K33      )/$K33      )*100))</f>
        <v>0</v>
      </c>
      <c r="T33" s="52">
        <f>IF($E33   =0,0,($P33   /$E33   )*100)</f>
        <v>91.584158415841586</v>
      </c>
      <c r="U33" s="54">
        <f>IF($E33   =0,0,($Q33   /$E33   )*100)</f>
        <v>84.802970297029702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164000</v>
      </c>
      <c r="C36" s="92">
        <v>0</v>
      </c>
      <c r="D36" s="92"/>
      <c r="E36" s="92">
        <f t="shared" si="18"/>
        <v>164000</v>
      </c>
      <c r="F36" s="93">
        <v>164000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4664000</v>
      </c>
      <c r="C40" s="95">
        <f>SUM(C35:C39)</f>
        <v>0</v>
      </c>
      <c r="D40" s="95"/>
      <c r="E40" s="95">
        <f t="shared" si="18"/>
        <v>4664000</v>
      </c>
      <c r="F40" s="96">
        <f t="shared" ref="F40:O40" si="25">SUM(F35:F39)</f>
        <v>4664000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3200000</v>
      </c>
      <c r="D44" s="92"/>
      <c r="E44" s="92">
        <f t="shared" si="26"/>
        <v>3200000</v>
      </c>
      <c r="F44" s="93">
        <v>3200000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11000000</v>
      </c>
      <c r="C51" s="92">
        <v>0</v>
      </c>
      <c r="D51" s="92"/>
      <c r="E51" s="92">
        <f t="shared" si="26"/>
        <v>11000000</v>
      </c>
      <c r="F51" s="93">
        <v>11000000</v>
      </c>
      <c r="G51" s="94">
        <v>11000000</v>
      </c>
      <c r="H51" s="93"/>
      <c r="I51" s="94">
        <v>690230</v>
      </c>
      <c r="J51" s="93">
        <v>4600000</v>
      </c>
      <c r="K51" s="94">
        <v>4452420</v>
      </c>
      <c r="L51" s="93">
        <v>4887000</v>
      </c>
      <c r="M51" s="94">
        <v>3150025</v>
      </c>
      <c r="N51" s="93"/>
      <c r="O51" s="94"/>
      <c r="P51" s="93">
        <f t="shared" si="27"/>
        <v>9487000</v>
      </c>
      <c r="Q51" s="94">
        <f t="shared" si="28"/>
        <v>8292675</v>
      </c>
      <c r="R51" s="48">
        <f t="shared" si="29"/>
        <v>6.2391304347826093</v>
      </c>
      <c r="S51" s="49">
        <f t="shared" si="30"/>
        <v>-29.251395870111086</v>
      </c>
      <c r="T51" s="48">
        <f t="shared" si="31"/>
        <v>86.24545454545455</v>
      </c>
      <c r="U51" s="50">
        <f t="shared" si="32"/>
        <v>75.387954545454548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11000000</v>
      </c>
      <c r="C53" s="95">
        <f>SUM(C42:C52)</f>
        <v>3200000</v>
      </c>
      <c r="D53" s="95"/>
      <c r="E53" s="95">
        <f t="shared" si="26"/>
        <v>14200000</v>
      </c>
      <c r="F53" s="96">
        <f t="shared" ref="F53:O53" si="33">SUM(F42:F52)</f>
        <v>14200000</v>
      </c>
      <c r="G53" s="97">
        <f t="shared" si="33"/>
        <v>11000000</v>
      </c>
      <c r="H53" s="96">
        <f t="shared" si="33"/>
        <v>0</v>
      </c>
      <c r="I53" s="97">
        <f t="shared" si="33"/>
        <v>690230</v>
      </c>
      <c r="J53" s="96">
        <f t="shared" si="33"/>
        <v>4600000</v>
      </c>
      <c r="K53" s="97">
        <f t="shared" si="33"/>
        <v>4452420</v>
      </c>
      <c r="L53" s="96">
        <f t="shared" si="33"/>
        <v>4887000</v>
      </c>
      <c r="M53" s="97">
        <f t="shared" si="33"/>
        <v>3150025</v>
      </c>
      <c r="N53" s="96">
        <f t="shared" si="33"/>
        <v>0</v>
      </c>
      <c r="O53" s="97">
        <f t="shared" si="33"/>
        <v>0</v>
      </c>
      <c r="P53" s="96">
        <f t="shared" si="27"/>
        <v>9487000</v>
      </c>
      <c r="Q53" s="97">
        <f t="shared" si="28"/>
        <v>8292675</v>
      </c>
      <c r="R53" s="52">
        <f t="shared" si="29"/>
        <v>6.2391304347826093</v>
      </c>
      <c r="S53" s="53">
        <f t="shared" si="30"/>
        <v>-29.251395870111086</v>
      </c>
      <c r="T53" s="52">
        <f>IF((+$E43+$E45+$E47+$E48+$E51) =0,0,(P53   /(+$E43+$E45+$E47+$E48+$E51) )*100)</f>
        <v>86.24545454545455</v>
      </c>
      <c r="U53" s="54">
        <f>IF((+$E43+$E45+$E47+$E48+$E51) =0,0,(Q53   /(+$E43+$E45+$E47+$E48+$E51) )*100)</f>
        <v>75.387954545454548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19774000</v>
      </c>
      <c r="C67" s="104">
        <f>SUM(C9:C15,C18:C23,C26:C29,C32,C35:C39,C42:C52,C55:C58,C61:C65)</f>
        <v>3200000</v>
      </c>
      <c r="D67" s="104"/>
      <c r="E67" s="104">
        <f t="shared" si="35"/>
        <v>22974000</v>
      </c>
      <c r="F67" s="105">
        <f t="shared" ref="F67:O67" si="43">SUM(F9:F15,F18:F23,F26:F29,F32,F35:F39,F42:F52,F55:F58,F61:F65)</f>
        <v>22974000</v>
      </c>
      <c r="G67" s="106">
        <f t="shared" si="43"/>
        <v>19610000</v>
      </c>
      <c r="H67" s="105">
        <f t="shared" si="43"/>
        <v>372000</v>
      </c>
      <c r="I67" s="106">
        <f t="shared" si="43"/>
        <v>690230</v>
      </c>
      <c r="J67" s="105">
        <f t="shared" si="43"/>
        <v>7351000</v>
      </c>
      <c r="K67" s="106">
        <f t="shared" si="43"/>
        <v>4452420</v>
      </c>
      <c r="L67" s="105">
        <f t="shared" si="43"/>
        <v>5416000</v>
      </c>
      <c r="M67" s="106">
        <f t="shared" si="43"/>
        <v>4006535</v>
      </c>
      <c r="N67" s="105">
        <f t="shared" si="43"/>
        <v>0</v>
      </c>
      <c r="O67" s="106">
        <f t="shared" si="43"/>
        <v>0</v>
      </c>
      <c r="P67" s="105">
        <f t="shared" si="36"/>
        <v>13139000</v>
      </c>
      <c r="Q67" s="106">
        <f t="shared" si="37"/>
        <v>9149185</v>
      </c>
      <c r="R67" s="61">
        <f t="shared" si="38"/>
        <v>-26.322949258604272</v>
      </c>
      <c r="S67" s="62">
        <f t="shared" si="39"/>
        <v>-10.014441584576478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67.001529831718514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46.655711371749106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31157000</v>
      </c>
      <c r="C69" s="92">
        <v>0</v>
      </c>
      <c r="D69" s="92"/>
      <c r="E69" s="92">
        <f>$B69      +$C69      +$D69</f>
        <v>31157000</v>
      </c>
      <c r="F69" s="93">
        <v>31157000</v>
      </c>
      <c r="G69" s="94">
        <v>31157000</v>
      </c>
      <c r="H69" s="93">
        <v>6307000</v>
      </c>
      <c r="I69" s="94">
        <v>3747946</v>
      </c>
      <c r="J69" s="93">
        <v>6188000</v>
      </c>
      <c r="K69" s="94">
        <v>5825869</v>
      </c>
      <c r="L69" s="93">
        <v>7686000</v>
      </c>
      <c r="M69" s="94">
        <v>7256546</v>
      </c>
      <c r="N69" s="93"/>
      <c r="O69" s="94"/>
      <c r="P69" s="93">
        <f>$H69      +$J69      +$L69      +$N69</f>
        <v>20181000</v>
      </c>
      <c r="Q69" s="94">
        <f>$I69      +$K69      +$M69      +$O69</f>
        <v>16830361</v>
      </c>
      <c r="R69" s="48">
        <f>IF(($J69      =0),0,((($L69      -$J69      )/$J69      )*100))</f>
        <v>24.20814479638009</v>
      </c>
      <c r="S69" s="49">
        <f>IF(($K69      =0),0,((($M69      -$K69      )/$K69      )*100))</f>
        <v>24.557314968805514</v>
      </c>
      <c r="T69" s="48">
        <f>IF(($E69      =0),0,(($P69      /$E69      )*100))</f>
        <v>64.771961356998432</v>
      </c>
      <c r="U69" s="50">
        <f>IF(($E69      =0),0,(($Q69      /$E69      )*100))</f>
        <v>54.01791250762269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31157000</v>
      </c>
      <c r="C70" s="101">
        <f>C69</f>
        <v>0</v>
      </c>
      <c r="D70" s="101"/>
      <c r="E70" s="101">
        <f>$B70      +$C70      +$D70</f>
        <v>31157000</v>
      </c>
      <c r="F70" s="102">
        <f t="shared" ref="F70:O70" si="44">F69</f>
        <v>31157000</v>
      </c>
      <c r="G70" s="103">
        <f t="shared" si="44"/>
        <v>31157000</v>
      </c>
      <c r="H70" s="102">
        <f t="shared" si="44"/>
        <v>6307000</v>
      </c>
      <c r="I70" s="103">
        <f t="shared" si="44"/>
        <v>3747946</v>
      </c>
      <c r="J70" s="102">
        <f t="shared" si="44"/>
        <v>6188000</v>
      </c>
      <c r="K70" s="103">
        <f t="shared" si="44"/>
        <v>5825869</v>
      </c>
      <c r="L70" s="102">
        <f t="shared" si="44"/>
        <v>7686000</v>
      </c>
      <c r="M70" s="103">
        <f t="shared" si="44"/>
        <v>7256546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20181000</v>
      </c>
      <c r="Q70" s="103">
        <f>$I70      +$K70      +$M70      +$O70</f>
        <v>16830361</v>
      </c>
      <c r="R70" s="57">
        <f>IF(($J70      =0),0,((($L70      -$J70      )/$J70      )*100))</f>
        <v>24.20814479638009</v>
      </c>
      <c r="S70" s="58">
        <f>IF(($K70      =0),0,((($M70      -$K70      )/$K70      )*100))</f>
        <v>24.557314968805514</v>
      </c>
      <c r="T70" s="57">
        <f>IF($E70   =0,0,($P70   /$E70   )*100)</f>
        <v>64.771961356998432</v>
      </c>
      <c r="U70" s="59">
        <f>IF($E70   =0,0,($Q70   /$E70 )*100)</f>
        <v>54.01791250762269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31157000</v>
      </c>
      <c r="C71" s="104">
        <f>C69</f>
        <v>0</v>
      </c>
      <c r="D71" s="104"/>
      <c r="E71" s="104">
        <f>$B71      +$C71      +$D71</f>
        <v>31157000</v>
      </c>
      <c r="F71" s="105">
        <f t="shared" ref="F71:O71" si="45">F69</f>
        <v>31157000</v>
      </c>
      <c r="G71" s="106">
        <f t="shared" si="45"/>
        <v>31157000</v>
      </c>
      <c r="H71" s="105">
        <f t="shared" si="45"/>
        <v>6307000</v>
      </c>
      <c r="I71" s="106">
        <f t="shared" si="45"/>
        <v>3747946</v>
      </c>
      <c r="J71" s="105">
        <f t="shared" si="45"/>
        <v>6188000</v>
      </c>
      <c r="K71" s="106">
        <f t="shared" si="45"/>
        <v>5825869</v>
      </c>
      <c r="L71" s="105">
        <f t="shared" si="45"/>
        <v>7686000</v>
      </c>
      <c r="M71" s="106">
        <f t="shared" si="45"/>
        <v>7256546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20181000</v>
      </c>
      <c r="Q71" s="106">
        <f>$I71      +$K71      +$M71      +$O71</f>
        <v>16830361</v>
      </c>
      <c r="R71" s="61">
        <f>IF(($J71      =0),0,((($L71      -$J71      )/$J71      )*100))</f>
        <v>24.20814479638009</v>
      </c>
      <c r="S71" s="62">
        <f>IF(($K71      =0),0,((($M71      -$K71      )/$K71      )*100))</f>
        <v>24.557314968805514</v>
      </c>
      <c r="T71" s="61">
        <f>IF($E71   =0,0,($P71   /$E71   )*100)</f>
        <v>64.771961356998432</v>
      </c>
      <c r="U71" s="65">
        <f>IF($E71   =0,0,($Q71   /$E71   )*100)</f>
        <v>54.01791250762269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50931000</v>
      </c>
      <c r="C72" s="104">
        <f>SUM(C9:C15,C18:C23,C26:C29,C32,C35:C39,C42:C52,C55:C58,C61:C65,C69)</f>
        <v>3200000</v>
      </c>
      <c r="D72" s="104"/>
      <c r="E72" s="104">
        <f>$B72      +$C72      +$D72</f>
        <v>54131000</v>
      </c>
      <c r="F72" s="105">
        <f t="shared" ref="F72:O72" si="46">SUM(F9:F15,F18:F23,F26:F29,F32,F35:F39,F42:F52,F55:F58,F61:F65,F69)</f>
        <v>54131000</v>
      </c>
      <c r="G72" s="106">
        <f t="shared" si="46"/>
        <v>50767000</v>
      </c>
      <c r="H72" s="105">
        <f t="shared" si="46"/>
        <v>6679000</v>
      </c>
      <c r="I72" s="106">
        <f t="shared" si="46"/>
        <v>4438176</v>
      </c>
      <c r="J72" s="105">
        <f t="shared" si="46"/>
        <v>13539000</v>
      </c>
      <c r="K72" s="106">
        <f t="shared" si="46"/>
        <v>10278289</v>
      </c>
      <c r="L72" s="105">
        <f t="shared" si="46"/>
        <v>13102000</v>
      </c>
      <c r="M72" s="106">
        <f t="shared" si="46"/>
        <v>11263081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33320000</v>
      </c>
      <c r="Q72" s="106">
        <f>$I72      +$K72      +$M72      +$O72</f>
        <v>25979546</v>
      </c>
      <c r="R72" s="61">
        <f>IF(($J72      =0),0,((($L72      -$J72      )/$J72      )*100))</f>
        <v>-3.2277125341605735</v>
      </c>
      <c r="S72" s="62">
        <f>IF(($K72      =0),0,((($M72      -$K72      )/$K72      )*100))</f>
        <v>9.5812834217835281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65.633186912758291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51.174081588433431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MWj2gzu8+3FRq97kSb/HhjzDJp8Yx7d48rJRWxUzfkOoYdiTkpHq6Rgf9nYnfrFrfa8WhXPO6Wbui9MWzRaEQ==" saltValue="/ZHsdFgv2WV13m5rOTt7/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842000</v>
      </c>
      <c r="I10" s="94"/>
      <c r="J10" s="93">
        <v>400000</v>
      </c>
      <c r="K10" s="94"/>
      <c r="L10" s="93">
        <v>111000</v>
      </c>
      <c r="M10" s="94"/>
      <c r="N10" s="93"/>
      <c r="O10" s="94"/>
      <c r="P10" s="93">
        <f t="shared" ref="P10:P16" si="1">$H10      +$J10      +$L10      +$N10</f>
        <v>1353000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-72.25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64.428571428571431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842000</v>
      </c>
      <c r="I16" s="97">
        <f t="shared" si="7"/>
        <v>0</v>
      </c>
      <c r="J16" s="96">
        <f t="shared" si="7"/>
        <v>400000</v>
      </c>
      <c r="K16" s="97">
        <f t="shared" si="7"/>
        <v>0</v>
      </c>
      <c r="L16" s="96">
        <f t="shared" si="7"/>
        <v>111000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1353000</v>
      </c>
      <c r="Q16" s="97">
        <f t="shared" si="2"/>
        <v>0</v>
      </c>
      <c r="R16" s="52">
        <f t="shared" si="3"/>
        <v>-72.25</v>
      </c>
      <c r="S16" s="53">
        <f t="shared" si="4"/>
        <v>0</v>
      </c>
      <c r="T16" s="52">
        <f>IF((SUM($E9:$E13)+$E15)=0,0,(P16/(SUM($E9:$E13)+$E15)*100))</f>
        <v>64.428571428571431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1989000</v>
      </c>
      <c r="C32" s="92">
        <v>0</v>
      </c>
      <c r="D32" s="92"/>
      <c r="E32" s="92">
        <f>$B32      +$C32      +$D32</f>
        <v>1989000</v>
      </c>
      <c r="F32" s="93">
        <v>1989000</v>
      </c>
      <c r="G32" s="94">
        <v>1989000</v>
      </c>
      <c r="H32" s="93">
        <v>570000</v>
      </c>
      <c r="I32" s="94"/>
      <c r="J32" s="93">
        <v>285000</v>
      </c>
      <c r="K32" s="94"/>
      <c r="L32" s="93">
        <v>532000</v>
      </c>
      <c r="M32" s="94"/>
      <c r="N32" s="93"/>
      <c r="O32" s="94"/>
      <c r="P32" s="93">
        <f>$H32      +$J32      +$L32      +$N32</f>
        <v>1387000</v>
      </c>
      <c r="Q32" s="94">
        <f>$I32      +$K32      +$M32      +$O32</f>
        <v>0</v>
      </c>
      <c r="R32" s="48">
        <f>IF(($J32      =0),0,((($L32      -$J32      )/$J32      )*100))</f>
        <v>86.666666666666671</v>
      </c>
      <c r="S32" s="49">
        <f>IF(($K32      =0),0,((($M32      -$K32      )/$K32      )*100))</f>
        <v>0</v>
      </c>
      <c r="T32" s="48">
        <f>IF(($E32      =0),0,(($P32      /$E32      )*100))</f>
        <v>69.733534439416786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1989000</v>
      </c>
      <c r="C33" s="95">
        <f>C32</f>
        <v>0</v>
      </c>
      <c r="D33" s="95"/>
      <c r="E33" s="95">
        <f>$B33      +$C33      +$D33</f>
        <v>1989000</v>
      </c>
      <c r="F33" s="96">
        <f t="shared" ref="F33:O33" si="17">F32</f>
        <v>1989000</v>
      </c>
      <c r="G33" s="97">
        <f t="shared" si="17"/>
        <v>1989000</v>
      </c>
      <c r="H33" s="96">
        <f t="shared" si="17"/>
        <v>570000</v>
      </c>
      <c r="I33" s="97">
        <f t="shared" si="17"/>
        <v>0</v>
      </c>
      <c r="J33" s="96">
        <f t="shared" si="17"/>
        <v>285000</v>
      </c>
      <c r="K33" s="97">
        <f t="shared" si="17"/>
        <v>0</v>
      </c>
      <c r="L33" s="96">
        <f t="shared" si="17"/>
        <v>532000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1387000</v>
      </c>
      <c r="Q33" s="97">
        <f>$I33      +$K33      +$M33      +$O33</f>
        <v>0</v>
      </c>
      <c r="R33" s="52">
        <f>IF(($J33      =0),0,((($L33      -$J33      )/$J33      )*100))</f>
        <v>86.666666666666671</v>
      </c>
      <c r="S33" s="53">
        <f>IF(($K33      =0),0,((($M33      -$K33      )/$K33      )*100))</f>
        <v>0</v>
      </c>
      <c r="T33" s="52">
        <f>IF($E33   =0,0,($P33   /$E33   )*100)</f>
        <v>69.733534439416786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</v>
      </c>
      <c r="C35" s="92">
        <v>0</v>
      </c>
      <c r="D35" s="92"/>
      <c r="E35" s="92">
        <f t="shared" ref="E35:E40" si="18">$B35      +$C35      +$D35</f>
        <v>2000000</v>
      </c>
      <c r="F35" s="93">
        <v>2000000</v>
      </c>
      <c r="G35" s="94">
        <v>2000000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308000</v>
      </c>
      <c r="C36" s="92">
        <v>0</v>
      </c>
      <c r="D36" s="92"/>
      <c r="E36" s="92">
        <f t="shared" si="18"/>
        <v>308000</v>
      </c>
      <c r="F36" s="93">
        <v>308000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-3000000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5308000</v>
      </c>
      <c r="C40" s="95">
        <f>SUM(C35:C39)</f>
        <v>-3000000</v>
      </c>
      <c r="D40" s="95"/>
      <c r="E40" s="95">
        <f t="shared" si="18"/>
        <v>2308000</v>
      </c>
      <c r="F40" s="96">
        <f t="shared" ref="F40:O40" si="25">SUM(F35:F39)</f>
        <v>2308000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110000000</v>
      </c>
      <c r="C43" s="92">
        <v>0</v>
      </c>
      <c r="D43" s="92"/>
      <c r="E43" s="92">
        <f t="shared" si="26"/>
        <v>110000000</v>
      </c>
      <c r="F43" s="93">
        <v>110000000</v>
      </c>
      <c r="G43" s="94">
        <v>110000000</v>
      </c>
      <c r="H43" s="93">
        <v>12865000</v>
      </c>
      <c r="I43" s="94"/>
      <c r="J43" s="93">
        <v>18853000</v>
      </c>
      <c r="K43" s="94"/>
      <c r="L43" s="93">
        <v>3436000</v>
      </c>
      <c r="M43" s="94"/>
      <c r="N43" s="93"/>
      <c r="O43" s="94"/>
      <c r="P43" s="93">
        <f t="shared" si="27"/>
        <v>35154000</v>
      </c>
      <c r="Q43" s="94">
        <f t="shared" si="28"/>
        <v>0</v>
      </c>
      <c r="R43" s="48">
        <f t="shared" si="29"/>
        <v>-81.774783854028527</v>
      </c>
      <c r="S43" s="49">
        <f t="shared" si="30"/>
        <v>0</v>
      </c>
      <c r="T43" s="48">
        <f t="shared" si="31"/>
        <v>31.958181818181821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219214000</v>
      </c>
      <c r="C44" s="92">
        <v>-106116000</v>
      </c>
      <c r="D44" s="92"/>
      <c r="E44" s="92">
        <f t="shared" si="26"/>
        <v>113098000</v>
      </c>
      <c r="F44" s="93">
        <v>113098000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27825000</v>
      </c>
      <c r="C51" s="92">
        <v>10000000</v>
      </c>
      <c r="D51" s="92"/>
      <c r="E51" s="92">
        <f t="shared" si="26"/>
        <v>37825000</v>
      </c>
      <c r="F51" s="93">
        <v>37825000</v>
      </c>
      <c r="G51" s="94">
        <v>37825000</v>
      </c>
      <c r="H51" s="93">
        <v>4778000</v>
      </c>
      <c r="I51" s="94"/>
      <c r="J51" s="93">
        <v>12169000</v>
      </c>
      <c r="K51" s="94"/>
      <c r="L51" s="93">
        <v>8220000</v>
      </c>
      <c r="M51" s="94"/>
      <c r="N51" s="93"/>
      <c r="O51" s="94"/>
      <c r="P51" s="93">
        <f t="shared" si="27"/>
        <v>25167000</v>
      </c>
      <c r="Q51" s="94">
        <f t="shared" si="28"/>
        <v>0</v>
      </c>
      <c r="R51" s="48">
        <f t="shared" si="29"/>
        <v>-32.451310707535541</v>
      </c>
      <c r="S51" s="49">
        <f t="shared" si="30"/>
        <v>0</v>
      </c>
      <c r="T51" s="48">
        <f t="shared" si="31"/>
        <v>66.535360211500333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20750000</v>
      </c>
      <c r="D52" s="92"/>
      <c r="E52" s="92">
        <f t="shared" si="26"/>
        <v>30750000</v>
      </c>
      <c r="F52" s="93">
        <v>30750000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367039000</v>
      </c>
      <c r="C53" s="95">
        <f>SUM(C42:C52)</f>
        <v>-75366000</v>
      </c>
      <c r="D53" s="95"/>
      <c r="E53" s="95">
        <f t="shared" si="26"/>
        <v>291673000</v>
      </c>
      <c r="F53" s="96">
        <f t="shared" ref="F53:O53" si="33">SUM(F42:F52)</f>
        <v>291673000</v>
      </c>
      <c r="G53" s="97">
        <f t="shared" si="33"/>
        <v>147825000</v>
      </c>
      <c r="H53" s="96">
        <f t="shared" si="33"/>
        <v>17643000</v>
      </c>
      <c r="I53" s="97">
        <f t="shared" si="33"/>
        <v>0</v>
      </c>
      <c r="J53" s="96">
        <f t="shared" si="33"/>
        <v>31022000</v>
      </c>
      <c r="K53" s="97">
        <f t="shared" si="33"/>
        <v>0</v>
      </c>
      <c r="L53" s="96">
        <f t="shared" si="33"/>
        <v>11656000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60321000</v>
      </c>
      <c r="Q53" s="97">
        <f t="shared" si="28"/>
        <v>0</v>
      </c>
      <c r="R53" s="52">
        <f t="shared" si="29"/>
        <v>-62.426664947456644</v>
      </c>
      <c r="S53" s="53">
        <f t="shared" si="30"/>
        <v>0</v>
      </c>
      <c r="T53" s="52">
        <f>IF((+$E43+$E45+$E47+$E48+$E51) =0,0,(P53   /(+$E43+$E45+$E47+$E48+$E51) )*100)</f>
        <v>40.80568239472349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376436000</v>
      </c>
      <c r="C67" s="104">
        <f>SUM(C9:C15,C18:C23,C26:C29,C32,C35:C39,C42:C52,C55:C58,C61:C65)</f>
        <v>-78366000</v>
      </c>
      <c r="D67" s="104"/>
      <c r="E67" s="104">
        <f t="shared" si="35"/>
        <v>298070000</v>
      </c>
      <c r="F67" s="105">
        <f t="shared" ref="F67:O67" si="43">SUM(F9:F15,F18:F23,F26:F29,F32,F35:F39,F42:F52,F55:F58,F61:F65)</f>
        <v>298070000</v>
      </c>
      <c r="G67" s="106">
        <f t="shared" si="43"/>
        <v>153914000</v>
      </c>
      <c r="H67" s="105">
        <f t="shared" si="43"/>
        <v>19055000</v>
      </c>
      <c r="I67" s="106">
        <f t="shared" si="43"/>
        <v>0</v>
      </c>
      <c r="J67" s="105">
        <f t="shared" si="43"/>
        <v>31707000</v>
      </c>
      <c r="K67" s="106">
        <f t="shared" si="43"/>
        <v>0</v>
      </c>
      <c r="L67" s="105">
        <f t="shared" si="43"/>
        <v>12299000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63061000</v>
      </c>
      <c r="Q67" s="106">
        <f t="shared" si="37"/>
        <v>0</v>
      </c>
      <c r="R67" s="61">
        <f t="shared" si="38"/>
        <v>-61.210458258428737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40.97158153254415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49792000</v>
      </c>
      <c r="C69" s="92">
        <v>0</v>
      </c>
      <c r="D69" s="92"/>
      <c r="E69" s="92">
        <f>$B69      +$C69      +$D69</f>
        <v>49792000</v>
      </c>
      <c r="F69" s="93">
        <v>49792000</v>
      </c>
      <c r="G69" s="94">
        <v>49792000</v>
      </c>
      <c r="H69" s="93">
        <v>11184000</v>
      </c>
      <c r="I69" s="94"/>
      <c r="J69" s="93">
        <v>8794000</v>
      </c>
      <c r="K69" s="94"/>
      <c r="L69" s="93">
        <v>4685000</v>
      </c>
      <c r="M69" s="94"/>
      <c r="N69" s="93"/>
      <c r="O69" s="94"/>
      <c r="P69" s="93">
        <f>$H69      +$J69      +$L69      +$N69</f>
        <v>24663000</v>
      </c>
      <c r="Q69" s="94">
        <f>$I69      +$K69      +$M69      +$O69</f>
        <v>0</v>
      </c>
      <c r="R69" s="48">
        <f>IF(($J69      =0),0,((($L69      -$J69      )/$J69      )*100))</f>
        <v>-46.725039799863545</v>
      </c>
      <c r="S69" s="49">
        <f>IF(($K69      =0),0,((($M69      -$K69      )/$K69      )*100))</f>
        <v>0</v>
      </c>
      <c r="T69" s="48">
        <f>IF(($E69      =0),0,(($P69      /$E69      )*100))</f>
        <v>49.532053341902312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49792000</v>
      </c>
      <c r="C70" s="101">
        <f>C69</f>
        <v>0</v>
      </c>
      <c r="D70" s="101"/>
      <c r="E70" s="101">
        <f>$B70      +$C70      +$D70</f>
        <v>49792000</v>
      </c>
      <c r="F70" s="102">
        <f t="shared" ref="F70:O70" si="44">F69</f>
        <v>49792000</v>
      </c>
      <c r="G70" s="103">
        <f t="shared" si="44"/>
        <v>49792000</v>
      </c>
      <c r="H70" s="102">
        <f t="shared" si="44"/>
        <v>11184000</v>
      </c>
      <c r="I70" s="103">
        <f t="shared" si="44"/>
        <v>0</v>
      </c>
      <c r="J70" s="102">
        <f t="shared" si="44"/>
        <v>8794000</v>
      </c>
      <c r="K70" s="103">
        <f t="shared" si="44"/>
        <v>0</v>
      </c>
      <c r="L70" s="102">
        <f t="shared" si="44"/>
        <v>4685000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24663000</v>
      </c>
      <c r="Q70" s="103">
        <f>$I70      +$K70      +$M70      +$O70</f>
        <v>0</v>
      </c>
      <c r="R70" s="57">
        <f>IF(($J70      =0),0,((($L70      -$J70      )/$J70      )*100))</f>
        <v>-46.725039799863545</v>
      </c>
      <c r="S70" s="58">
        <f>IF(($K70      =0),0,((($M70      -$K70      )/$K70      )*100))</f>
        <v>0</v>
      </c>
      <c r="T70" s="57">
        <f>IF($E70   =0,0,($P70   /$E70   )*100)</f>
        <v>49.532053341902312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49792000</v>
      </c>
      <c r="C71" s="104">
        <f>C69</f>
        <v>0</v>
      </c>
      <c r="D71" s="104"/>
      <c r="E71" s="104">
        <f>$B71      +$C71      +$D71</f>
        <v>49792000</v>
      </c>
      <c r="F71" s="105">
        <f t="shared" ref="F71:O71" si="45">F69</f>
        <v>49792000</v>
      </c>
      <c r="G71" s="106">
        <f t="shared" si="45"/>
        <v>49792000</v>
      </c>
      <c r="H71" s="105">
        <f t="shared" si="45"/>
        <v>11184000</v>
      </c>
      <c r="I71" s="106">
        <f t="shared" si="45"/>
        <v>0</v>
      </c>
      <c r="J71" s="105">
        <f t="shared" si="45"/>
        <v>8794000</v>
      </c>
      <c r="K71" s="106">
        <f t="shared" si="45"/>
        <v>0</v>
      </c>
      <c r="L71" s="105">
        <f t="shared" si="45"/>
        <v>4685000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24663000</v>
      </c>
      <c r="Q71" s="106">
        <f>$I71      +$K71      +$M71      +$O71</f>
        <v>0</v>
      </c>
      <c r="R71" s="61">
        <f>IF(($J71      =0),0,((($L71      -$J71      )/$J71      )*100))</f>
        <v>-46.725039799863545</v>
      </c>
      <c r="S71" s="62">
        <f>IF(($K71      =0),0,((($M71      -$K71      )/$K71      )*100))</f>
        <v>0</v>
      </c>
      <c r="T71" s="61">
        <f>IF($E71   =0,0,($P71   /$E71   )*100)</f>
        <v>49.532053341902312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426228000</v>
      </c>
      <c r="C72" s="104">
        <f>SUM(C9:C15,C18:C23,C26:C29,C32,C35:C39,C42:C52,C55:C58,C61:C65,C69)</f>
        <v>-78366000</v>
      </c>
      <c r="D72" s="104"/>
      <c r="E72" s="104">
        <f>$B72      +$C72      +$D72</f>
        <v>347862000</v>
      </c>
      <c r="F72" s="105">
        <f t="shared" ref="F72:O72" si="46">SUM(F9:F15,F18:F23,F26:F29,F32,F35:F39,F42:F52,F55:F58,F61:F65,F69)</f>
        <v>347862000</v>
      </c>
      <c r="G72" s="106">
        <f t="shared" si="46"/>
        <v>203706000</v>
      </c>
      <c r="H72" s="105">
        <f t="shared" si="46"/>
        <v>30239000</v>
      </c>
      <c r="I72" s="106">
        <f t="shared" si="46"/>
        <v>0</v>
      </c>
      <c r="J72" s="105">
        <f t="shared" si="46"/>
        <v>40501000</v>
      </c>
      <c r="K72" s="106">
        <f t="shared" si="46"/>
        <v>0</v>
      </c>
      <c r="L72" s="105">
        <f t="shared" si="46"/>
        <v>16984000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87724000</v>
      </c>
      <c r="Q72" s="106">
        <f>$I72      +$K72      +$M72      +$O72</f>
        <v>0</v>
      </c>
      <c r="R72" s="61">
        <f>IF(($J72      =0),0,((($L72      -$J72      )/$J72      )*100))</f>
        <v>-58.065232957210931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43.064023641915313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MkTAfrbodKIDbxtNAAO5yQyebrSfsZpdP/fay0Asm5lvfxGxKKOgYjJs/ZqLSpTJF2JNfeWbFcobcaFh/03+Q==" saltValue="bVFmyvBgg941cOI5FyJu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48000</v>
      </c>
      <c r="I10" s="94"/>
      <c r="J10" s="93">
        <v>119000</v>
      </c>
      <c r="K10" s="94"/>
      <c r="L10" s="93">
        <v>1914000</v>
      </c>
      <c r="M10" s="94"/>
      <c r="N10" s="93"/>
      <c r="O10" s="94"/>
      <c r="P10" s="93">
        <f t="shared" ref="P10:P16" si="1">$H10      +$J10      +$L10      +$N10</f>
        <v>2081000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1508.4033613445379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78.528301886792448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48000</v>
      </c>
      <c r="I16" s="97">
        <f t="shared" si="7"/>
        <v>0</v>
      </c>
      <c r="J16" s="96">
        <f t="shared" si="7"/>
        <v>119000</v>
      </c>
      <c r="K16" s="97">
        <f t="shared" si="7"/>
        <v>0</v>
      </c>
      <c r="L16" s="96">
        <f t="shared" si="7"/>
        <v>1914000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2081000</v>
      </c>
      <c r="Q16" s="97">
        <f t="shared" si="2"/>
        <v>0</v>
      </c>
      <c r="R16" s="52">
        <f t="shared" si="3"/>
        <v>1508.4033613445379</v>
      </c>
      <c r="S16" s="53">
        <f t="shared" si="4"/>
        <v>0</v>
      </c>
      <c r="T16" s="52">
        <f>IF((SUM($E9:$E13)+$E15)=0,0,(P16/(SUM($E9:$E13)+$E15)*100))</f>
        <v>78.528301886792448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5176000</v>
      </c>
      <c r="C32" s="92">
        <v>0</v>
      </c>
      <c r="D32" s="92"/>
      <c r="E32" s="92">
        <f>$B32      +$C32      +$D32</f>
        <v>5176000</v>
      </c>
      <c r="F32" s="93">
        <v>5176000</v>
      </c>
      <c r="G32" s="94">
        <v>5176000</v>
      </c>
      <c r="H32" s="93">
        <v>2739000</v>
      </c>
      <c r="I32" s="94"/>
      <c r="J32" s="93">
        <v>1423000</v>
      </c>
      <c r="K32" s="94"/>
      <c r="L32" s="93"/>
      <c r="M32" s="94"/>
      <c r="N32" s="93"/>
      <c r="O32" s="94"/>
      <c r="P32" s="93">
        <f>$H32      +$J32      +$L32      +$N32</f>
        <v>4162000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80.409582689335394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5176000</v>
      </c>
      <c r="C33" s="95">
        <f>C32</f>
        <v>0</v>
      </c>
      <c r="D33" s="95"/>
      <c r="E33" s="95">
        <f>$B33      +$C33      +$D33</f>
        <v>5176000</v>
      </c>
      <c r="F33" s="96">
        <f t="shared" ref="F33:O33" si="17">F32</f>
        <v>5176000</v>
      </c>
      <c r="G33" s="97">
        <f t="shared" si="17"/>
        <v>5176000</v>
      </c>
      <c r="H33" s="96">
        <f t="shared" si="17"/>
        <v>2739000</v>
      </c>
      <c r="I33" s="97">
        <f t="shared" si="17"/>
        <v>0</v>
      </c>
      <c r="J33" s="96">
        <f t="shared" si="17"/>
        <v>1423000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4162000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80.409582689335394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5570000</v>
      </c>
      <c r="C35" s="92">
        <v>0</v>
      </c>
      <c r="D35" s="92"/>
      <c r="E35" s="92">
        <f t="shared" ref="E35:E40" si="18">$B35      +$C35      +$D35</f>
        <v>5570000</v>
      </c>
      <c r="F35" s="93">
        <v>5570000</v>
      </c>
      <c r="G35" s="94">
        <v>5570000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187000</v>
      </c>
      <c r="C36" s="92">
        <v>0</v>
      </c>
      <c r="D36" s="92"/>
      <c r="E36" s="92">
        <f t="shared" si="18"/>
        <v>187000</v>
      </c>
      <c r="F36" s="93">
        <v>187000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5757000</v>
      </c>
      <c r="C40" s="95">
        <f>SUM(C35:C39)</f>
        <v>0</v>
      </c>
      <c r="D40" s="95"/>
      <c r="E40" s="95">
        <f t="shared" si="18"/>
        <v>5757000</v>
      </c>
      <c r="F40" s="96">
        <f t="shared" ref="F40:O40" si="25">SUM(F35:F39)</f>
        <v>5757000</v>
      </c>
      <c r="G40" s="97">
        <f t="shared" si="25"/>
        <v>5570000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1000000</v>
      </c>
      <c r="D44" s="92"/>
      <c r="E44" s="92">
        <f t="shared" si="26"/>
        <v>31000000</v>
      </c>
      <c r="F44" s="93">
        <v>31000000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>
        <v>4651000</v>
      </c>
      <c r="I51" s="94"/>
      <c r="J51" s="93"/>
      <c r="K51" s="94"/>
      <c r="L51" s="93">
        <v>1087000</v>
      </c>
      <c r="M51" s="94"/>
      <c r="N51" s="93"/>
      <c r="O51" s="94"/>
      <c r="P51" s="93">
        <f t="shared" si="27"/>
        <v>5738000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35.862500000000004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46000000</v>
      </c>
      <c r="C53" s="95">
        <f>SUM(C42:C52)</f>
        <v>1000000</v>
      </c>
      <c r="D53" s="95"/>
      <c r="E53" s="95">
        <f t="shared" si="26"/>
        <v>47000000</v>
      </c>
      <c r="F53" s="96">
        <f t="shared" ref="F53:O53" si="33">SUM(F42:F52)</f>
        <v>47000000</v>
      </c>
      <c r="G53" s="97">
        <f t="shared" si="33"/>
        <v>16000000</v>
      </c>
      <c r="H53" s="96">
        <f t="shared" si="33"/>
        <v>4651000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1087000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5738000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35.862500000000004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59583000</v>
      </c>
      <c r="C67" s="104">
        <f>SUM(C9:C15,C18:C23,C26:C29,C32,C35:C39,C42:C52,C55:C58,C61:C65)</f>
        <v>1000000</v>
      </c>
      <c r="D67" s="104"/>
      <c r="E67" s="104">
        <f t="shared" si="35"/>
        <v>60583000</v>
      </c>
      <c r="F67" s="105">
        <f t="shared" ref="F67:O67" si="43">SUM(F9:F15,F18:F23,F26:F29,F32,F35:F39,F42:F52,F55:F58,F61:F65)</f>
        <v>60583000</v>
      </c>
      <c r="G67" s="106">
        <f t="shared" si="43"/>
        <v>29396000</v>
      </c>
      <c r="H67" s="105">
        <f t="shared" si="43"/>
        <v>7438000</v>
      </c>
      <c r="I67" s="106">
        <f t="shared" si="43"/>
        <v>0</v>
      </c>
      <c r="J67" s="105">
        <f t="shared" si="43"/>
        <v>1542000</v>
      </c>
      <c r="K67" s="106">
        <f t="shared" si="43"/>
        <v>0</v>
      </c>
      <c r="L67" s="105">
        <f t="shared" si="43"/>
        <v>3001000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11981000</v>
      </c>
      <c r="Q67" s="106">
        <f t="shared" si="37"/>
        <v>0</v>
      </c>
      <c r="R67" s="61">
        <f t="shared" si="38"/>
        <v>94.617380025940335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40.757245883793715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40712000</v>
      </c>
      <c r="C69" s="92">
        <v>0</v>
      </c>
      <c r="D69" s="92"/>
      <c r="E69" s="92">
        <f>$B69      +$C69      +$D69</f>
        <v>40712000</v>
      </c>
      <c r="F69" s="93">
        <v>40712000</v>
      </c>
      <c r="G69" s="94">
        <v>40712000</v>
      </c>
      <c r="H69" s="93">
        <v>8229000</v>
      </c>
      <c r="I69" s="94"/>
      <c r="J69" s="93">
        <v>5709000</v>
      </c>
      <c r="K69" s="94"/>
      <c r="L69" s="93">
        <v>3578000</v>
      </c>
      <c r="M69" s="94"/>
      <c r="N69" s="93"/>
      <c r="O69" s="94"/>
      <c r="P69" s="93">
        <f>$H69      +$J69      +$L69      +$N69</f>
        <v>17516000</v>
      </c>
      <c r="Q69" s="94">
        <f>$I69      +$K69      +$M69      +$O69</f>
        <v>0</v>
      </c>
      <c r="R69" s="48">
        <f>IF(($J69      =0),0,((($L69      -$J69      )/$J69      )*100))</f>
        <v>-37.327027500437907</v>
      </c>
      <c r="S69" s="49">
        <f>IF(($K69      =0),0,((($M69      -$K69      )/$K69      )*100))</f>
        <v>0</v>
      </c>
      <c r="T69" s="48">
        <f>IF(($E69      =0),0,(($P69      /$E69      )*100))</f>
        <v>43.024169777952451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40712000</v>
      </c>
      <c r="C70" s="101">
        <f>C69</f>
        <v>0</v>
      </c>
      <c r="D70" s="101"/>
      <c r="E70" s="101">
        <f>$B70      +$C70      +$D70</f>
        <v>40712000</v>
      </c>
      <c r="F70" s="102">
        <f t="shared" ref="F70:O70" si="44">F69</f>
        <v>40712000</v>
      </c>
      <c r="G70" s="103">
        <f t="shared" si="44"/>
        <v>40712000</v>
      </c>
      <c r="H70" s="102">
        <f t="shared" si="44"/>
        <v>8229000</v>
      </c>
      <c r="I70" s="103">
        <f t="shared" si="44"/>
        <v>0</v>
      </c>
      <c r="J70" s="102">
        <f t="shared" si="44"/>
        <v>5709000</v>
      </c>
      <c r="K70" s="103">
        <f t="shared" si="44"/>
        <v>0</v>
      </c>
      <c r="L70" s="102">
        <f t="shared" si="44"/>
        <v>3578000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17516000</v>
      </c>
      <c r="Q70" s="103">
        <f>$I70      +$K70      +$M70      +$O70</f>
        <v>0</v>
      </c>
      <c r="R70" s="57">
        <f>IF(($J70      =0),0,((($L70      -$J70      )/$J70      )*100))</f>
        <v>-37.327027500437907</v>
      </c>
      <c r="S70" s="58">
        <f>IF(($K70      =0),0,((($M70      -$K70      )/$K70      )*100))</f>
        <v>0</v>
      </c>
      <c r="T70" s="57">
        <f>IF($E70   =0,0,($P70   /$E70   )*100)</f>
        <v>43.024169777952451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40712000</v>
      </c>
      <c r="C71" s="104">
        <f>C69</f>
        <v>0</v>
      </c>
      <c r="D71" s="104"/>
      <c r="E71" s="104">
        <f>$B71      +$C71      +$D71</f>
        <v>40712000</v>
      </c>
      <c r="F71" s="105">
        <f t="shared" ref="F71:O71" si="45">F69</f>
        <v>40712000</v>
      </c>
      <c r="G71" s="106">
        <f t="shared" si="45"/>
        <v>40712000</v>
      </c>
      <c r="H71" s="105">
        <f t="shared" si="45"/>
        <v>8229000</v>
      </c>
      <c r="I71" s="106">
        <f t="shared" si="45"/>
        <v>0</v>
      </c>
      <c r="J71" s="105">
        <f t="shared" si="45"/>
        <v>5709000</v>
      </c>
      <c r="K71" s="106">
        <f t="shared" si="45"/>
        <v>0</v>
      </c>
      <c r="L71" s="105">
        <f t="shared" si="45"/>
        <v>3578000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17516000</v>
      </c>
      <c r="Q71" s="106">
        <f>$I71      +$K71      +$M71      +$O71</f>
        <v>0</v>
      </c>
      <c r="R71" s="61">
        <f>IF(($J71      =0),0,((($L71      -$J71      )/$J71      )*100))</f>
        <v>-37.327027500437907</v>
      </c>
      <c r="S71" s="62">
        <f>IF(($K71      =0),0,((($M71      -$K71      )/$K71      )*100))</f>
        <v>0</v>
      </c>
      <c r="T71" s="61">
        <f>IF($E71   =0,0,($P71   /$E71   )*100)</f>
        <v>43.024169777952451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100295000</v>
      </c>
      <c r="C72" s="104">
        <f>SUM(C9:C15,C18:C23,C26:C29,C32,C35:C39,C42:C52,C55:C58,C61:C65,C69)</f>
        <v>1000000</v>
      </c>
      <c r="D72" s="104"/>
      <c r="E72" s="104">
        <f>$B72      +$C72      +$D72</f>
        <v>101295000</v>
      </c>
      <c r="F72" s="105">
        <f t="shared" ref="F72:O72" si="46">SUM(F9:F15,F18:F23,F26:F29,F32,F35:F39,F42:F52,F55:F58,F61:F65,F69)</f>
        <v>101295000</v>
      </c>
      <c r="G72" s="106">
        <f t="shared" si="46"/>
        <v>70108000</v>
      </c>
      <c r="H72" s="105">
        <f t="shared" si="46"/>
        <v>15667000</v>
      </c>
      <c r="I72" s="106">
        <f t="shared" si="46"/>
        <v>0</v>
      </c>
      <c r="J72" s="105">
        <f t="shared" si="46"/>
        <v>7251000</v>
      </c>
      <c r="K72" s="106">
        <f t="shared" si="46"/>
        <v>0</v>
      </c>
      <c r="L72" s="105">
        <f t="shared" si="46"/>
        <v>6579000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29497000</v>
      </c>
      <c r="Q72" s="106">
        <f>$I72      +$K72      +$M72      +$O72</f>
        <v>0</v>
      </c>
      <c r="R72" s="61">
        <f>IF(($J72      =0),0,((($L72      -$J72      )/$J72      )*100))</f>
        <v>-9.2676872155564745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42.073657785131516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1SCDtIBHeElW/6Wk3gS0lDwziz6rWF59U6gCKufbZWYMjx7/zc2d9MtNN3aLeeidblwCx3TqE2/vJMZSnREkQ==" saltValue="II1y9Q7QK+IiLcoHz8S7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42000</v>
      </c>
      <c r="I10" s="94">
        <v>19492</v>
      </c>
      <c r="J10" s="93">
        <v>66000</v>
      </c>
      <c r="K10" s="94"/>
      <c r="L10" s="93">
        <v>604000</v>
      </c>
      <c r="M10" s="94"/>
      <c r="N10" s="93"/>
      <c r="O10" s="94"/>
      <c r="P10" s="93">
        <f t="shared" ref="P10:P16" si="1">$H10      +$J10      +$L10      +$N10</f>
        <v>712000</v>
      </c>
      <c r="Q10" s="94">
        <f t="shared" ref="Q10:Q16" si="2">$I10      +$K10      +$M10      +$O10</f>
        <v>19492</v>
      </c>
      <c r="R10" s="48">
        <f t="shared" ref="R10:R16" si="3">IF(($J10      =0),0,((($L10      -$J10      )/$J10      )*100))</f>
        <v>815.15151515151524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26.867924528301884</v>
      </c>
      <c r="U10" s="50">
        <f t="shared" ref="U10:U15" si="6">IF(($E10      =0),0,(($Q10      /$E10      )*100))</f>
        <v>0.73554716981132073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42000</v>
      </c>
      <c r="I16" s="97">
        <f t="shared" si="7"/>
        <v>19492</v>
      </c>
      <c r="J16" s="96">
        <f t="shared" si="7"/>
        <v>66000</v>
      </c>
      <c r="K16" s="97">
        <f t="shared" si="7"/>
        <v>0</v>
      </c>
      <c r="L16" s="96">
        <f t="shared" si="7"/>
        <v>604000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712000</v>
      </c>
      <c r="Q16" s="97">
        <f t="shared" si="2"/>
        <v>19492</v>
      </c>
      <c r="R16" s="52">
        <f t="shared" si="3"/>
        <v>815.15151515151524</v>
      </c>
      <c r="S16" s="53">
        <f t="shared" si="4"/>
        <v>0</v>
      </c>
      <c r="T16" s="52">
        <f>IF((SUM($E9:$E13)+$E15)=0,0,(P16/(SUM($E9:$E13)+$E15)*100))</f>
        <v>26.867924528301884</v>
      </c>
      <c r="U16" s="54">
        <f>IF((SUM($E9:$E13)+$E15)=0,0,(Q16/(SUM($E9:$E13)+$E15)*100))</f>
        <v>0.73554716981132073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/>
      <c r="K32" s="94"/>
      <c r="L32" s="93">
        <v>137000</v>
      </c>
      <c r="M32" s="94"/>
      <c r="N32" s="93"/>
      <c r="O32" s="94"/>
      <c r="P32" s="93">
        <f>$H32      +$J32      +$L32      +$N32</f>
        <v>137000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12.744186046511627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137000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137000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12.744186046511627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893000</v>
      </c>
      <c r="C36" s="92">
        <v>0</v>
      </c>
      <c r="D36" s="92"/>
      <c r="E36" s="92">
        <f t="shared" si="18"/>
        <v>893000</v>
      </c>
      <c r="F36" s="93">
        <v>893000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893000</v>
      </c>
      <c r="C40" s="95">
        <f>SUM(C35:C39)</f>
        <v>0</v>
      </c>
      <c r="D40" s="95"/>
      <c r="E40" s="95">
        <f t="shared" si="18"/>
        <v>893000</v>
      </c>
      <c r="F40" s="96">
        <f t="shared" ref="F40:O40" si="25">SUM(F35:F39)</f>
        <v>893000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248369000</v>
      </c>
      <c r="C44" s="92">
        <v>-167499000</v>
      </c>
      <c r="D44" s="92"/>
      <c r="E44" s="92">
        <f t="shared" si="26"/>
        <v>80870000</v>
      </c>
      <c r="F44" s="93">
        <v>80870000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-13750000</v>
      </c>
      <c r="D51" s="92"/>
      <c r="E51" s="92">
        <f t="shared" si="26"/>
        <v>11250000</v>
      </c>
      <c r="F51" s="93">
        <v>11250000</v>
      </c>
      <c r="G51" s="94">
        <v>11250000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273369000</v>
      </c>
      <c r="C53" s="95">
        <f>SUM(C42:C52)</f>
        <v>-181249000</v>
      </c>
      <c r="D53" s="95"/>
      <c r="E53" s="95">
        <f t="shared" si="26"/>
        <v>92120000</v>
      </c>
      <c r="F53" s="96">
        <f t="shared" ref="F53:O53" si="33">SUM(F42:F52)</f>
        <v>92120000</v>
      </c>
      <c r="G53" s="97">
        <f t="shared" si="33"/>
        <v>11250000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277987000</v>
      </c>
      <c r="C67" s="104">
        <f>SUM(C9:C15,C18:C23,C26:C29,C32,C35:C39,C42:C52,C55:C58,C61:C65)</f>
        <v>-181249000</v>
      </c>
      <c r="D67" s="104"/>
      <c r="E67" s="104">
        <f t="shared" si="35"/>
        <v>96738000</v>
      </c>
      <c r="F67" s="105">
        <f t="shared" ref="F67:O67" si="43">SUM(F9:F15,F18:F23,F26:F29,F32,F35:F39,F42:F52,F55:F58,F61:F65)</f>
        <v>96738000</v>
      </c>
      <c r="G67" s="106">
        <f t="shared" si="43"/>
        <v>14975000</v>
      </c>
      <c r="H67" s="105">
        <f t="shared" si="43"/>
        <v>42000</v>
      </c>
      <c r="I67" s="106">
        <f t="shared" si="43"/>
        <v>19492</v>
      </c>
      <c r="J67" s="105">
        <f t="shared" si="43"/>
        <v>66000</v>
      </c>
      <c r="K67" s="106">
        <f t="shared" si="43"/>
        <v>0</v>
      </c>
      <c r="L67" s="105">
        <f t="shared" si="43"/>
        <v>741000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849000</v>
      </c>
      <c r="Q67" s="106">
        <f t="shared" si="37"/>
        <v>19492</v>
      </c>
      <c r="R67" s="61">
        <f t="shared" si="38"/>
        <v>1022.7272727272726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5.6694490818030046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0.1301636060100167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26621000</v>
      </c>
      <c r="C69" s="92">
        <v>0</v>
      </c>
      <c r="D69" s="92"/>
      <c r="E69" s="92">
        <f>$B69      +$C69      +$D69</f>
        <v>26621000</v>
      </c>
      <c r="F69" s="93">
        <v>26621000</v>
      </c>
      <c r="G69" s="94">
        <v>26621000</v>
      </c>
      <c r="H69" s="93">
        <v>2678000</v>
      </c>
      <c r="I69" s="94">
        <v>2631467</v>
      </c>
      <c r="J69" s="93">
        <v>9174000</v>
      </c>
      <c r="K69" s="94"/>
      <c r="L69" s="93">
        <v>7657000</v>
      </c>
      <c r="M69" s="94"/>
      <c r="N69" s="93"/>
      <c r="O69" s="94"/>
      <c r="P69" s="93">
        <f>$H69      +$J69      +$L69      +$N69</f>
        <v>19509000</v>
      </c>
      <c r="Q69" s="94">
        <f>$I69      +$K69      +$M69      +$O69</f>
        <v>2631467</v>
      </c>
      <c r="R69" s="48">
        <f>IF(($J69      =0),0,((($L69      -$J69      )/$J69      )*100))</f>
        <v>-16.535862219315455</v>
      </c>
      <c r="S69" s="49">
        <f>IF(($K69      =0),0,((($M69      -$K69      )/$K69      )*100))</f>
        <v>0</v>
      </c>
      <c r="T69" s="48">
        <f>IF(($E69      =0),0,(($P69      /$E69      )*100))</f>
        <v>73.284249276886669</v>
      </c>
      <c r="U69" s="50">
        <f>IF(($E69      =0),0,(($Q69      /$E69      )*100))</f>
        <v>9.8849291912399977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26621000</v>
      </c>
      <c r="C70" s="101">
        <f>C69</f>
        <v>0</v>
      </c>
      <c r="D70" s="101"/>
      <c r="E70" s="101">
        <f>$B70      +$C70      +$D70</f>
        <v>26621000</v>
      </c>
      <c r="F70" s="102">
        <f t="shared" ref="F70:O70" si="44">F69</f>
        <v>26621000</v>
      </c>
      <c r="G70" s="103">
        <f t="shared" si="44"/>
        <v>26621000</v>
      </c>
      <c r="H70" s="102">
        <f t="shared" si="44"/>
        <v>2678000</v>
      </c>
      <c r="I70" s="103">
        <f t="shared" si="44"/>
        <v>2631467</v>
      </c>
      <c r="J70" s="102">
        <f t="shared" si="44"/>
        <v>9174000</v>
      </c>
      <c r="K70" s="103">
        <f t="shared" si="44"/>
        <v>0</v>
      </c>
      <c r="L70" s="102">
        <f t="shared" si="44"/>
        <v>7657000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19509000</v>
      </c>
      <c r="Q70" s="103">
        <f>$I70      +$K70      +$M70      +$O70</f>
        <v>2631467</v>
      </c>
      <c r="R70" s="57">
        <f>IF(($J70      =0),0,((($L70      -$J70      )/$J70      )*100))</f>
        <v>-16.535862219315455</v>
      </c>
      <c r="S70" s="58">
        <f>IF(($K70      =0),0,((($M70      -$K70      )/$K70      )*100))</f>
        <v>0</v>
      </c>
      <c r="T70" s="57">
        <f>IF($E70   =0,0,($P70   /$E70   )*100)</f>
        <v>73.284249276886669</v>
      </c>
      <c r="U70" s="59">
        <f>IF($E70   =0,0,($Q70   /$E70 )*100)</f>
        <v>9.8849291912399977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26621000</v>
      </c>
      <c r="C71" s="104">
        <f>C69</f>
        <v>0</v>
      </c>
      <c r="D71" s="104"/>
      <c r="E71" s="104">
        <f>$B71      +$C71      +$D71</f>
        <v>26621000</v>
      </c>
      <c r="F71" s="105">
        <f t="shared" ref="F71:O71" si="45">F69</f>
        <v>26621000</v>
      </c>
      <c r="G71" s="106">
        <f t="shared" si="45"/>
        <v>26621000</v>
      </c>
      <c r="H71" s="105">
        <f t="shared" si="45"/>
        <v>2678000</v>
      </c>
      <c r="I71" s="106">
        <f t="shared" si="45"/>
        <v>2631467</v>
      </c>
      <c r="J71" s="105">
        <f t="shared" si="45"/>
        <v>9174000</v>
      </c>
      <c r="K71" s="106">
        <f t="shared" si="45"/>
        <v>0</v>
      </c>
      <c r="L71" s="105">
        <f t="shared" si="45"/>
        <v>7657000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19509000</v>
      </c>
      <c r="Q71" s="106">
        <f>$I71      +$K71      +$M71      +$O71</f>
        <v>2631467</v>
      </c>
      <c r="R71" s="61">
        <f>IF(($J71      =0),0,((($L71      -$J71      )/$J71      )*100))</f>
        <v>-16.535862219315455</v>
      </c>
      <c r="S71" s="62">
        <f>IF(($K71      =0),0,((($M71      -$K71      )/$K71      )*100))</f>
        <v>0</v>
      </c>
      <c r="T71" s="61">
        <f>IF($E71   =0,0,($P71   /$E71   )*100)</f>
        <v>73.284249276886669</v>
      </c>
      <c r="U71" s="65">
        <f>IF($E71   =0,0,($Q71   /$E71   )*100)</f>
        <v>9.8849291912399977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304608000</v>
      </c>
      <c r="C72" s="104">
        <f>SUM(C9:C15,C18:C23,C26:C29,C32,C35:C39,C42:C52,C55:C58,C61:C65,C69)</f>
        <v>-181249000</v>
      </c>
      <c r="D72" s="104"/>
      <c r="E72" s="104">
        <f>$B72      +$C72      +$D72</f>
        <v>123359000</v>
      </c>
      <c r="F72" s="105">
        <f t="shared" ref="F72:O72" si="46">SUM(F9:F15,F18:F23,F26:F29,F32,F35:F39,F42:F52,F55:F58,F61:F65,F69)</f>
        <v>123359000</v>
      </c>
      <c r="G72" s="106">
        <f t="shared" si="46"/>
        <v>41596000</v>
      </c>
      <c r="H72" s="105">
        <f t="shared" si="46"/>
        <v>2720000</v>
      </c>
      <c r="I72" s="106">
        <f t="shared" si="46"/>
        <v>2650959</v>
      </c>
      <c r="J72" s="105">
        <f t="shared" si="46"/>
        <v>9240000</v>
      </c>
      <c r="K72" s="106">
        <f t="shared" si="46"/>
        <v>0</v>
      </c>
      <c r="L72" s="105">
        <f t="shared" si="46"/>
        <v>8398000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20358000</v>
      </c>
      <c r="Q72" s="106">
        <f>$I72      +$K72      +$M72      +$O72</f>
        <v>2650959</v>
      </c>
      <c r="R72" s="61">
        <f>IF(($J72      =0),0,((($L72      -$J72      )/$J72      )*100))</f>
        <v>-9.112554112554113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48.942205981344358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6.3731103952303112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AXhXv9S8pUrFMArdOTOn8mLkc0kjyvq1Oq4V6R2m1cQPe4C22YvThopr63OitAcdrcvR+XDPgF/WhTDi3zFUQ==" saltValue="RPlFAqmgRx0vudWwUtLq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60000</v>
      </c>
      <c r="I10" s="94"/>
      <c r="J10" s="93">
        <v>60000</v>
      </c>
      <c r="K10" s="94"/>
      <c r="L10" s="93">
        <v>101000</v>
      </c>
      <c r="M10" s="94">
        <v>171900</v>
      </c>
      <c r="N10" s="93"/>
      <c r="O10" s="94"/>
      <c r="P10" s="93">
        <f t="shared" ref="P10:P16" si="1">$H10      +$J10      +$L10      +$N10</f>
        <v>221000</v>
      </c>
      <c r="Q10" s="94">
        <f t="shared" ref="Q10:Q16" si="2">$I10      +$K10      +$M10      +$O10</f>
        <v>171900</v>
      </c>
      <c r="R10" s="48">
        <f t="shared" ref="R10:R16" si="3">IF(($J10      =0),0,((($L10      -$J10      )/$J10      )*100))</f>
        <v>68.333333333333329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7.129032258064516</v>
      </c>
      <c r="U10" s="50">
        <f t="shared" ref="U10:U15" si="6">IF(($E10      =0),0,(($Q10      /$E10      )*100))</f>
        <v>5.5451612903225804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60000</v>
      </c>
      <c r="I16" s="97">
        <f t="shared" si="7"/>
        <v>0</v>
      </c>
      <c r="J16" s="96">
        <f t="shared" si="7"/>
        <v>60000</v>
      </c>
      <c r="K16" s="97">
        <f t="shared" si="7"/>
        <v>0</v>
      </c>
      <c r="L16" s="96">
        <f t="shared" si="7"/>
        <v>101000</v>
      </c>
      <c r="M16" s="97">
        <f t="shared" si="7"/>
        <v>171900</v>
      </c>
      <c r="N16" s="96">
        <f t="shared" si="7"/>
        <v>0</v>
      </c>
      <c r="O16" s="97">
        <f t="shared" si="7"/>
        <v>0</v>
      </c>
      <c r="P16" s="96">
        <f t="shared" si="1"/>
        <v>221000</v>
      </c>
      <c r="Q16" s="97">
        <f t="shared" si="2"/>
        <v>171900</v>
      </c>
      <c r="R16" s="52">
        <f t="shared" si="3"/>
        <v>68.333333333333329</v>
      </c>
      <c r="S16" s="53">
        <f t="shared" si="4"/>
        <v>0</v>
      </c>
      <c r="T16" s="52">
        <f>IF((SUM($E9:$E13)+$E15)=0,0,(P16/(SUM($E9:$E13)+$E15)*100))</f>
        <v>7.129032258064516</v>
      </c>
      <c r="U16" s="54">
        <f>IF((SUM($E9:$E13)+$E15)=0,0,(Q16/(SUM($E9:$E13)+$E15)*100))</f>
        <v>5.5451612903225804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6232000</v>
      </c>
      <c r="C32" s="92">
        <v>0</v>
      </c>
      <c r="D32" s="92"/>
      <c r="E32" s="92">
        <f>$B32      +$C32      +$D32</f>
        <v>6232000</v>
      </c>
      <c r="F32" s="93">
        <v>6232000</v>
      </c>
      <c r="G32" s="94">
        <v>6232000</v>
      </c>
      <c r="H32" s="93">
        <v>5434000</v>
      </c>
      <c r="I32" s="94"/>
      <c r="J32" s="93">
        <v>799000</v>
      </c>
      <c r="K32" s="94"/>
      <c r="L32" s="93"/>
      <c r="M32" s="94">
        <v>6232000</v>
      </c>
      <c r="N32" s="93"/>
      <c r="O32" s="94"/>
      <c r="P32" s="93">
        <f>$H32      +$J32      +$L32      +$N32</f>
        <v>6233000</v>
      </c>
      <c r="Q32" s="94">
        <f>$I32      +$K32      +$M32      +$O32</f>
        <v>6232000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100.0160462130937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6232000</v>
      </c>
      <c r="C33" s="95">
        <f>C32</f>
        <v>0</v>
      </c>
      <c r="D33" s="95"/>
      <c r="E33" s="95">
        <f>$B33      +$C33      +$D33</f>
        <v>6232000</v>
      </c>
      <c r="F33" s="96">
        <f t="shared" ref="F33:O33" si="17">F32</f>
        <v>6232000</v>
      </c>
      <c r="G33" s="97">
        <f t="shared" si="17"/>
        <v>6232000</v>
      </c>
      <c r="H33" s="96">
        <f t="shared" si="17"/>
        <v>5434000</v>
      </c>
      <c r="I33" s="97">
        <f t="shared" si="17"/>
        <v>0</v>
      </c>
      <c r="J33" s="96">
        <f t="shared" si="17"/>
        <v>799000</v>
      </c>
      <c r="K33" s="97">
        <f t="shared" si="17"/>
        <v>0</v>
      </c>
      <c r="L33" s="96">
        <f t="shared" si="17"/>
        <v>0</v>
      </c>
      <c r="M33" s="97">
        <f t="shared" si="17"/>
        <v>6232000</v>
      </c>
      <c r="N33" s="96">
        <f t="shared" si="17"/>
        <v>0</v>
      </c>
      <c r="O33" s="97">
        <f t="shared" si="17"/>
        <v>0</v>
      </c>
      <c r="P33" s="96">
        <f>$H33      +$J33      +$L33      +$N33</f>
        <v>6233000</v>
      </c>
      <c r="Q33" s="97">
        <f>$I33      +$K33      +$M33      +$O33</f>
        <v>6232000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100.0160462130937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27000000</v>
      </c>
      <c r="C35" s="92">
        <v>20000000</v>
      </c>
      <c r="D35" s="92"/>
      <c r="E35" s="92">
        <f t="shared" ref="E35:E40" si="18">$B35      +$C35      +$D35</f>
        <v>47000000</v>
      </c>
      <c r="F35" s="93">
        <v>47000000</v>
      </c>
      <c r="G35" s="94">
        <v>47000000</v>
      </c>
      <c r="H35" s="93">
        <v>9892000</v>
      </c>
      <c r="I35" s="94">
        <v>11772115</v>
      </c>
      <c r="J35" s="93"/>
      <c r="K35" s="94">
        <v>4193196</v>
      </c>
      <c r="L35" s="93">
        <v>7523000</v>
      </c>
      <c r="M35" s="94">
        <v>12127135</v>
      </c>
      <c r="N35" s="93"/>
      <c r="O35" s="94"/>
      <c r="P35" s="93">
        <f t="shared" ref="P35:P40" si="19">$H35      +$J35      +$L35      +$N35</f>
        <v>17415000</v>
      </c>
      <c r="Q35" s="94">
        <f t="shared" ref="Q35:Q40" si="20">$I35      +$K35      +$M35      +$O35</f>
        <v>28092446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189.20982944751449</v>
      </c>
      <c r="T35" s="48">
        <f t="shared" ref="T35:T39" si="23">IF(($E35      =0),0,(($P35      /$E35      )*100))</f>
        <v>37.053191489361701</v>
      </c>
      <c r="U35" s="50">
        <f t="shared" ref="U35:U39" si="24">IF(($E35      =0),0,(($Q35      /$E35      )*100))</f>
        <v>59.771161702127664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8268000</v>
      </c>
      <c r="C36" s="92">
        <v>0</v>
      </c>
      <c r="D36" s="92"/>
      <c r="E36" s="92">
        <f t="shared" si="18"/>
        <v>8268000</v>
      </c>
      <c r="F36" s="93">
        <v>8268000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-3000000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38268000</v>
      </c>
      <c r="C40" s="95">
        <f>SUM(C35:C39)</f>
        <v>17000000</v>
      </c>
      <c r="D40" s="95"/>
      <c r="E40" s="95">
        <f t="shared" si="18"/>
        <v>55268000</v>
      </c>
      <c r="F40" s="96">
        <f t="shared" ref="F40:O40" si="25">SUM(F35:F39)</f>
        <v>55268000</v>
      </c>
      <c r="G40" s="97">
        <f t="shared" si="25"/>
        <v>47000000</v>
      </c>
      <c r="H40" s="96">
        <f t="shared" si="25"/>
        <v>9892000</v>
      </c>
      <c r="I40" s="97">
        <f t="shared" si="25"/>
        <v>11772115</v>
      </c>
      <c r="J40" s="96">
        <f t="shared" si="25"/>
        <v>0</v>
      </c>
      <c r="K40" s="97">
        <f t="shared" si="25"/>
        <v>4193196</v>
      </c>
      <c r="L40" s="96">
        <f t="shared" si="25"/>
        <v>7523000</v>
      </c>
      <c r="M40" s="97">
        <f t="shared" si="25"/>
        <v>12127135</v>
      </c>
      <c r="N40" s="96">
        <f t="shared" si="25"/>
        <v>0</v>
      </c>
      <c r="O40" s="97">
        <f t="shared" si="25"/>
        <v>0</v>
      </c>
      <c r="P40" s="96">
        <f t="shared" si="19"/>
        <v>17415000</v>
      </c>
      <c r="Q40" s="97">
        <f t="shared" si="20"/>
        <v>28092446</v>
      </c>
      <c r="R40" s="52">
        <f t="shared" si="21"/>
        <v>0</v>
      </c>
      <c r="S40" s="53">
        <f t="shared" si="22"/>
        <v>189.20982944751449</v>
      </c>
      <c r="T40" s="52">
        <f>IF((+$E35+$E38) =0,0,(P40   /(+$E35+$E38) )*100)</f>
        <v>37.053191489361701</v>
      </c>
      <c r="U40" s="54">
        <f>IF((+$E35+$E38) =0,0,(Q40   /(+$E35+$E38) )*100)</f>
        <v>59.771161702127664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79000000</v>
      </c>
      <c r="C44" s="92">
        <v>-1543000</v>
      </c>
      <c r="D44" s="92"/>
      <c r="E44" s="92">
        <f t="shared" si="26"/>
        <v>77457000</v>
      </c>
      <c r="F44" s="93">
        <v>77457000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25000000</v>
      </c>
      <c r="H51" s="93">
        <v>4154000</v>
      </c>
      <c r="I51" s="94"/>
      <c r="J51" s="93"/>
      <c r="K51" s="94"/>
      <c r="L51" s="93">
        <v>7028000</v>
      </c>
      <c r="M51" s="94">
        <v>11496623</v>
      </c>
      <c r="N51" s="93"/>
      <c r="O51" s="94"/>
      <c r="P51" s="93">
        <f t="shared" si="27"/>
        <v>11182000</v>
      </c>
      <c r="Q51" s="94">
        <f t="shared" si="28"/>
        <v>11496623</v>
      </c>
      <c r="R51" s="48">
        <f t="shared" si="29"/>
        <v>0</v>
      </c>
      <c r="S51" s="49">
        <f t="shared" si="30"/>
        <v>0</v>
      </c>
      <c r="T51" s="48">
        <f t="shared" si="31"/>
        <v>44.728000000000002</v>
      </c>
      <c r="U51" s="50">
        <f t="shared" si="32"/>
        <v>45.986491999999998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39000000</v>
      </c>
      <c r="C52" s="92">
        <v>-1000000</v>
      </c>
      <c r="D52" s="92"/>
      <c r="E52" s="92">
        <f t="shared" si="26"/>
        <v>38000000</v>
      </c>
      <c r="F52" s="93">
        <v>38000000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143000000</v>
      </c>
      <c r="C53" s="95">
        <f>SUM(C42:C52)</f>
        <v>-2543000</v>
      </c>
      <c r="D53" s="95"/>
      <c r="E53" s="95">
        <f t="shared" si="26"/>
        <v>140457000</v>
      </c>
      <c r="F53" s="96">
        <f t="shared" ref="F53:O53" si="33">SUM(F42:F52)</f>
        <v>140457000</v>
      </c>
      <c r="G53" s="97">
        <f t="shared" si="33"/>
        <v>25000000</v>
      </c>
      <c r="H53" s="96">
        <f t="shared" si="33"/>
        <v>4154000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7028000</v>
      </c>
      <c r="M53" s="97">
        <f t="shared" si="33"/>
        <v>11496623</v>
      </c>
      <c r="N53" s="96">
        <f t="shared" si="33"/>
        <v>0</v>
      </c>
      <c r="O53" s="97">
        <f t="shared" si="33"/>
        <v>0</v>
      </c>
      <c r="P53" s="96">
        <f t="shared" si="27"/>
        <v>11182000</v>
      </c>
      <c r="Q53" s="97">
        <f t="shared" si="28"/>
        <v>11496623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44.728000000000002</v>
      </c>
      <c r="U53" s="54">
        <f>IF((+$E43+$E45+$E47+$E48+$E51) =0,0,(Q53   /(+$E43+$E45+$E47+$E48+$E51) )*100)</f>
        <v>45.986491999999998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190600000</v>
      </c>
      <c r="C67" s="104">
        <f>SUM(C9:C15,C18:C23,C26:C29,C32,C35:C39,C42:C52,C55:C58,C61:C65)</f>
        <v>14457000</v>
      </c>
      <c r="D67" s="104"/>
      <c r="E67" s="104">
        <f t="shared" si="35"/>
        <v>205057000</v>
      </c>
      <c r="F67" s="105">
        <f t="shared" ref="F67:O67" si="43">SUM(F9:F15,F18:F23,F26:F29,F32,F35:F39,F42:F52,F55:F58,F61:F65)</f>
        <v>205057000</v>
      </c>
      <c r="G67" s="106">
        <f t="shared" si="43"/>
        <v>81332000</v>
      </c>
      <c r="H67" s="105">
        <f t="shared" si="43"/>
        <v>19540000</v>
      </c>
      <c r="I67" s="106">
        <f t="shared" si="43"/>
        <v>11772115</v>
      </c>
      <c r="J67" s="105">
        <f t="shared" si="43"/>
        <v>859000</v>
      </c>
      <c r="K67" s="106">
        <f t="shared" si="43"/>
        <v>4193196</v>
      </c>
      <c r="L67" s="105">
        <f t="shared" si="43"/>
        <v>14652000</v>
      </c>
      <c r="M67" s="106">
        <f t="shared" si="43"/>
        <v>30027658</v>
      </c>
      <c r="N67" s="105">
        <f t="shared" si="43"/>
        <v>0</v>
      </c>
      <c r="O67" s="106">
        <f t="shared" si="43"/>
        <v>0</v>
      </c>
      <c r="P67" s="105">
        <f t="shared" si="36"/>
        <v>35051000</v>
      </c>
      <c r="Q67" s="106">
        <f t="shared" si="37"/>
        <v>45992969</v>
      </c>
      <c r="R67" s="61">
        <f t="shared" si="38"/>
        <v>1605.7043073341094</v>
      </c>
      <c r="S67" s="62">
        <f t="shared" si="39"/>
        <v>616.10432710514851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43.096198298332759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56.549659420646236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182445000</v>
      </c>
      <c r="C69" s="92">
        <v>0</v>
      </c>
      <c r="D69" s="92"/>
      <c r="E69" s="92">
        <f>$B69      +$C69      +$D69</f>
        <v>182445000</v>
      </c>
      <c r="F69" s="93">
        <v>182445000</v>
      </c>
      <c r="G69" s="94">
        <v>182445000</v>
      </c>
      <c r="H69" s="93">
        <v>34737000</v>
      </c>
      <c r="I69" s="94">
        <v>3634697</v>
      </c>
      <c r="J69" s="93">
        <v>51637000</v>
      </c>
      <c r="K69" s="94">
        <v>31482637</v>
      </c>
      <c r="L69" s="93">
        <v>25339000</v>
      </c>
      <c r="M69" s="94">
        <v>41491801</v>
      </c>
      <c r="N69" s="93"/>
      <c r="O69" s="94"/>
      <c r="P69" s="93">
        <f>$H69      +$J69      +$L69      +$N69</f>
        <v>111713000</v>
      </c>
      <c r="Q69" s="94">
        <f>$I69      +$K69      +$M69      +$O69</f>
        <v>76609135</v>
      </c>
      <c r="R69" s="48">
        <f>IF(($J69      =0),0,((($L69      -$J69      )/$J69      )*100))</f>
        <v>-50.928597710943698</v>
      </c>
      <c r="S69" s="49">
        <f>IF(($K69      =0),0,((($M69      -$K69      )/$K69      )*100))</f>
        <v>31.792648119025102</v>
      </c>
      <c r="T69" s="48">
        <f>IF(($E69      =0),0,(($P69      /$E69      )*100))</f>
        <v>61.23105593466525</v>
      </c>
      <c r="U69" s="50">
        <f>IF(($E69      =0),0,(($Q69      /$E69      )*100))</f>
        <v>41.990262818931733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182445000</v>
      </c>
      <c r="C70" s="101">
        <f>C69</f>
        <v>0</v>
      </c>
      <c r="D70" s="101"/>
      <c r="E70" s="101">
        <f>$B70      +$C70      +$D70</f>
        <v>182445000</v>
      </c>
      <c r="F70" s="102">
        <f t="shared" ref="F70:O70" si="44">F69</f>
        <v>182445000</v>
      </c>
      <c r="G70" s="103">
        <f t="shared" si="44"/>
        <v>182445000</v>
      </c>
      <c r="H70" s="102">
        <f t="shared" si="44"/>
        <v>34737000</v>
      </c>
      <c r="I70" s="103">
        <f t="shared" si="44"/>
        <v>3634697</v>
      </c>
      <c r="J70" s="102">
        <f t="shared" si="44"/>
        <v>51637000</v>
      </c>
      <c r="K70" s="103">
        <f t="shared" si="44"/>
        <v>31482637</v>
      </c>
      <c r="L70" s="102">
        <f t="shared" si="44"/>
        <v>25339000</v>
      </c>
      <c r="M70" s="103">
        <f t="shared" si="44"/>
        <v>41491801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111713000</v>
      </c>
      <c r="Q70" s="103">
        <f>$I70      +$K70      +$M70      +$O70</f>
        <v>76609135</v>
      </c>
      <c r="R70" s="57">
        <f>IF(($J70      =0),0,((($L70      -$J70      )/$J70      )*100))</f>
        <v>-50.928597710943698</v>
      </c>
      <c r="S70" s="58">
        <f>IF(($K70      =0),0,((($M70      -$K70      )/$K70      )*100))</f>
        <v>31.792648119025102</v>
      </c>
      <c r="T70" s="57">
        <f>IF($E70   =0,0,($P70   /$E70   )*100)</f>
        <v>61.23105593466525</v>
      </c>
      <c r="U70" s="59">
        <f>IF($E70   =0,0,($Q70   /$E70 )*100)</f>
        <v>41.990262818931733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182445000</v>
      </c>
      <c r="C71" s="104">
        <f>C69</f>
        <v>0</v>
      </c>
      <c r="D71" s="104"/>
      <c r="E71" s="104">
        <f>$B71      +$C71      +$D71</f>
        <v>182445000</v>
      </c>
      <c r="F71" s="105">
        <f t="shared" ref="F71:O71" si="45">F69</f>
        <v>182445000</v>
      </c>
      <c r="G71" s="106">
        <f t="shared" si="45"/>
        <v>182445000</v>
      </c>
      <c r="H71" s="105">
        <f t="shared" si="45"/>
        <v>34737000</v>
      </c>
      <c r="I71" s="106">
        <f t="shared" si="45"/>
        <v>3634697</v>
      </c>
      <c r="J71" s="105">
        <f t="shared" si="45"/>
        <v>51637000</v>
      </c>
      <c r="K71" s="106">
        <f t="shared" si="45"/>
        <v>31482637</v>
      </c>
      <c r="L71" s="105">
        <f t="shared" si="45"/>
        <v>25339000</v>
      </c>
      <c r="M71" s="106">
        <f t="shared" si="45"/>
        <v>41491801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111713000</v>
      </c>
      <c r="Q71" s="106">
        <f>$I71      +$K71      +$M71      +$O71</f>
        <v>76609135</v>
      </c>
      <c r="R71" s="61">
        <f>IF(($J71      =0),0,((($L71      -$J71      )/$J71      )*100))</f>
        <v>-50.928597710943698</v>
      </c>
      <c r="S71" s="62">
        <f>IF(($K71      =0),0,((($M71      -$K71      )/$K71      )*100))</f>
        <v>31.792648119025102</v>
      </c>
      <c r="T71" s="61">
        <f>IF($E71   =0,0,($P71   /$E71   )*100)</f>
        <v>61.23105593466525</v>
      </c>
      <c r="U71" s="65">
        <f>IF($E71   =0,0,($Q71   /$E71   )*100)</f>
        <v>41.990262818931733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373045000</v>
      </c>
      <c r="C72" s="104">
        <f>SUM(C9:C15,C18:C23,C26:C29,C32,C35:C39,C42:C52,C55:C58,C61:C65,C69)</f>
        <v>14457000</v>
      </c>
      <c r="D72" s="104"/>
      <c r="E72" s="104">
        <f>$B72      +$C72      +$D72</f>
        <v>387502000</v>
      </c>
      <c r="F72" s="105">
        <f t="shared" ref="F72:O72" si="46">SUM(F9:F15,F18:F23,F26:F29,F32,F35:F39,F42:F52,F55:F58,F61:F65,F69)</f>
        <v>387502000</v>
      </c>
      <c r="G72" s="106">
        <f t="shared" si="46"/>
        <v>263777000</v>
      </c>
      <c r="H72" s="105">
        <f t="shared" si="46"/>
        <v>54277000</v>
      </c>
      <c r="I72" s="106">
        <f t="shared" si="46"/>
        <v>15406812</v>
      </c>
      <c r="J72" s="105">
        <f t="shared" si="46"/>
        <v>52496000</v>
      </c>
      <c r="K72" s="106">
        <f t="shared" si="46"/>
        <v>35675833</v>
      </c>
      <c r="L72" s="105">
        <f t="shared" si="46"/>
        <v>39991000</v>
      </c>
      <c r="M72" s="106">
        <f t="shared" si="46"/>
        <v>71519459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146764000</v>
      </c>
      <c r="Q72" s="106">
        <f>$I72      +$K72      +$M72      +$O72</f>
        <v>122602104</v>
      </c>
      <c r="R72" s="61">
        <f>IF(($J72      =0),0,((($L72      -$J72      )/$J72      )*100))</f>
        <v>-23.820862541907957</v>
      </c>
      <c r="S72" s="62">
        <f>IF(($K72      =0),0,((($M72      -$K72      )/$K72      )*100))</f>
        <v>100.47032678956649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55.639422694169696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46.47945196131581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uuv6k21SBmAviSeCvU8Mq6FjjHB885u8eo6IaqwCYpc6EZFQjM914hW9aYnpGwepms3b5jXrmzC8kfNzwkzDg==" saltValue="ZpuOB/2y3aoLx1UdTxdr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222000</v>
      </c>
      <c r="K10" s="94"/>
      <c r="L10" s="93">
        <v>2313000</v>
      </c>
      <c r="M10" s="94"/>
      <c r="N10" s="93"/>
      <c r="O10" s="94"/>
      <c r="P10" s="93">
        <f t="shared" ref="P10:P16" si="1">$H10      +$J10      +$L10      +$N10</f>
        <v>2535000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941.89189189189187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81.774193548387103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0</v>
      </c>
      <c r="I16" s="97">
        <f t="shared" si="7"/>
        <v>0</v>
      </c>
      <c r="J16" s="96">
        <f t="shared" si="7"/>
        <v>222000</v>
      </c>
      <c r="K16" s="97">
        <f t="shared" si="7"/>
        <v>0</v>
      </c>
      <c r="L16" s="96">
        <f t="shared" si="7"/>
        <v>2313000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2535000</v>
      </c>
      <c r="Q16" s="97">
        <f t="shared" si="2"/>
        <v>0</v>
      </c>
      <c r="R16" s="52">
        <f t="shared" si="3"/>
        <v>941.89189189189187</v>
      </c>
      <c r="S16" s="53">
        <f t="shared" si="4"/>
        <v>0</v>
      </c>
      <c r="T16" s="52">
        <f>IF((SUM($E9:$E13)+$E15)=0,0,(P16/(SUM($E9:$E13)+$E15)*100))</f>
        <v>81.774193548387103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1180000</v>
      </c>
      <c r="C32" s="92">
        <v>0</v>
      </c>
      <c r="D32" s="92"/>
      <c r="E32" s="92">
        <f>$B32      +$C32      +$D32</f>
        <v>1180000</v>
      </c>
      <c r="F32" s="93">
        <v>1180000</v>
      </c>
      <c r="G32" s="94">
        <v>1180000</v>
      </c>
      <c r="H32" s="93">
        <v>303000</v>
      </c>
      <c r="I32" s="94"/>
      <c r="J32" s="93">
        <v>95000</v>
      </c>
      <c r="K32" s="94"/>
      <c r="L32" s="93">
        <v>309000</v>
      </c>
      <c r="M32" s="94"/>
      <c r="N32" s="93"/>
      <c r="O32" s="94"/>
      <c r="P32" s="93">
        <f>$H32      +$J32      +$L32      +$N32</f>
        <v>707000</v>
      </c>
      <c r="Q32" s="94">
        <f>$I32      +$K32      +$M32      +$O32</f>
        <v>0</v>
      </c>
      <c r="R32" s="48">
        <f>IF(($J32      =0),0,((($L32      -$J32      )/$J32      )*100))</f>
        <v>225.26315789473682</v>
      </c>
      <c r="S32" s="49">
        <f>IF(($K32      =0),0,((($M32      -$K32      )/$K32      )*100))</f>
        <v>0</v>
      </c>
      <c r="T32" s="48">
        <f>IF(($E32      =0),0,(($P32      /$E32      )*100))</f>
        <v>59.915254237288138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1180000</v>
      </c>
      <c r="C33" s="95">
        <f>C32</f>
        <v>0</v>
      </c>
      <c r="D33" s="95"/>
      <c r="E33" s="95">
        <f>$B33      +$C33      +$D33</f>
        <v>1180000</v>
      </c>
      <c r="F33" s="96">
        <f t="shared" ref="F33:O33" si="17">F32</f>
        <v>1180000</v>
      </c>
      <c r="G33" s="97">
        <f t="shared" si="17"/>
        <v>1180000</v>
      </c>
      <c r="H33" s="96">
        <f t="shared" si="17"/>
        <v>303000</v>
      </c>
      <c r="I33" s="97">
        <f t="shared" si="17"/>
        <v>0</v>
      </c>
      <c r="J33" s="96">
        <f t="shared" si="17"/>
        <v>95000</v>
      </c>
      <c r="K33" s="97">
        <f t="shared" si="17"/>
        <v>0</v>
      </c>
      <c r="L33" s="96">
        <f t="shared" si="17"/>
        <v>309000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707000</v>
      </c>
      <c r="Q33" s="97">
        <f>$I33      +$K33      +$M33      +$O33</f>
        <v>0</v>
      </c>
      <c r="R33" s="52">
        <f>IF(($J33      =0),0,((($L33      -$J33      )/$J33      )*100))</f>
        <v>225.26315789473682</v>
      </c>
      <c r="S33" s="53">
        <f>IF(($K33      =0),0,((($M33      -$K33      )/$K33      )*100))</f>
        <v>0</v>
      </c>
      <c r="T33" s="52">
        <f>IF($E33   =0,0,($P33   /$E33   )*100)</f>
        <v>59.915254237288138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8500000</v>
      </c>
      <c r="C35" s="92">
        <v>-5500000</v>
      </c>
      <c r="D35" s="92"/>
      <c r="E35" s="92">
        <f t="shared" ref="E35:E40" si="18">$B35      +$C35      +$D35</f>
        <v>3000000</v>
      </c>
      <c r="F35" s="93">
        <v>3000000</v>
      </c>
      <c r="G35" s="94">
        <v>3000000</v>
      </c>
      <c r="H35" s="93"/>
      <c r="I35" s="94">
        <v>425109</v>
      </c>
      <c r="J35" s="93">
        <v>2597000</v>
      </c>
      <c r="K35" s="94">
        <v>622116</v>
      </c>
      <c r="L35" s="93"/>
      <c r="M35" s="94">
        <v>840220</v>
      </c>
      <c r="N35" s="93"/>
      <c r="O35" s="94"/>
      <c r="P35" s="93">
        <f t="shared" ref="P35:P40" si="19">$H35      +$J35      +$L35      +$N35</f>
        <v>2597000</v>
      </c>
      <c r="Q35" s="94">
        <f t="shared" ref="Q35:Q40" si="20">$I35      +$K35      +$M35      +$O35</f>
        <v>1887445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35.058413543454918</v>
      </c>
      <c r="T35" s="48">
        <f t="shared" ref="T35:T39" si="23">IF(($E35      =0),0,(($P35      /$E35      )*100))</f>
        <v>86.566666666666663</v>
      </c>
      <c r="U35" s="50">
        <f t="shared" ref="U35:U39" si="24">IF(($E35      =0),0,(($Q35      /$E35      )*100))</f>
        <v>62.914833333333334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8159000</v>
      </c>
      <c r="C36" s="92">
        <v>0</v>
      </c>
      <c r="D36" s="92"/>
      <c r="E36" s="92">
        <f t="shared" si="18"/>
        <v>8159000</v>
      </c>
      <c r="F36" s="93">
        <v>8159000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16659000</v>
      </c>
      <c r="C40" s="95">
        <f>SUM(C35:C39)</f>
        <v>-5500000</v>
      </c>
      <c r="D40" s="95"/>
      <c r="E40" s="95">
        <f t="shared" si="18"/>
        <v>11159000</v>
      </c>
      <c r="F40" s="96">
        <f t="shared" ref="F40:O40" si="25">SUM(F35:F39)</f>
        <v>11159000</v>
      </c>
      <c r="G40" s="97">
        <f t="shared" si="25"/>
        <v>3000000</v>
      </c>
      <c r="H40" s="96">
        <f t="shared" si="25"/>
        <v>0</v>
      </c>
      <c r="I40" s="97">
        <f t="shared" si="25"/>
        <v>425109</v>
      </c>
      <c r="J40" s="96">
        <f t="shared" si="25"/>
        <v>2597000</v>
      </c>
      <c r="K40" s="97">
        <f t="shared" si="25"/>
        <v>622116</v>
      </c>
      <c r="L40" s="96">
        <f t="shared" si="25"/>
        <v>0</v>
      </c>
      <c r="M40" s="97">
        <f t="shared" si="25"/>
        <v>840220</v>
      </c>
      <c r="N40" s="96">
        <f t="shared" si="25"/>
        <v>0</v>
      </c>
      <c r="O40" s="97">
        <f t="shared" si="25"/>
        <v>0</v>
      </c>
      <c r="P40" s="96">
        <f t="shared" si="19"/>
        <v>2597000</v>
      </c>
      <c r="Q40" s="97">
        <f t="shared" si="20"/>
        <v>1887445</v>
      </c>
      <c r="R40" s="52">
        <f t="shared" si="21"/>
        <v>-100</v>
      </c>
      <c r="S40" s="53">
        <f t="shared" si="22"/>
        <v>35.058413543454918</v>
      </c>
      <c r="T40" s="52">
        <f>IF((+$E35+$E38) =0,0,(P40   /(+$E35+$E38) )*100)</f>
        <v>86.566666666666663</v>
      </c>
      <c r="U40" s="54">
        <f>IF((+$E35+$E38) =0,0,(Q40   /(+$E35+$E38) )*100)</f>
        <v>62.914833333333334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5000000</v>
      </c>
      <c r="C43" s="92">
        <v>0</v>
      </c>
      <c r="D43" s="92"/>
      <c r="E43" s="92">
        <f t="shared" si="26"/>
        <v>5000000</v>
      </c>
      <c r="F43" s="93">
        <v>5000000</v>
      </c>
      <c r="G43" s="94">
        <v>5000000</v>
      </c>
      <c r="H43" s="93"/>
      <c r="I43" s="94"/>
      <c r="J43" s="93">
        <v>3324000</v>
      </c>
      <c r="K43" s="94"/>
      <c r="L43" s="93"/>
      <c r="M43" s="94"/>
      <c r="N43" s="93"/>
      <c r="O43" s="94"/>
      <c r="P43" s="93">
        <f t="shared" si="27"/>
        <v>3324000</v>
      </c>
      <c r="Q43" s="94">
        <f t="shared" si="28"/>
        <v>0</v>
      </c>
      <c r="R43" s="48">
        <f t="shared" si="29"/>
        <v>-100</v>
      </c>
      <c r="S43" s="49">
        <f t="shared" si="30"/>
        <v>0</v>
      </c>
      <c r="T43" s="48">
        <f t="shared" si="31"/>
        <v>66.47999999999999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1470000</v>
      </c>
      <c r="D44" s="92"/>
      <c r="E44" s="92">
        <f t="shared" si="26"/>
        <v>1470000</v>
      </c>
      <c r="F44" s="93">
        <v>1470000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22260000</v>
      </c>
      <c r="C51" s="92">
        <v>0</v>
      </c>
      <c r="D51" s="92"/>
      <c r="E51" s="92">
        <f t="shared" si="26"/>
        <v>22260000</v>
      </c>
      <c r="F51" s="93">
        <v>22260000</v>
      </c>
      <c r="G51" s="94">
        <v>22260000</v>
      </c>
      <c r="H51" s="93">
        <v>2789000</v>
      </c>
      <c r="I51" s="94"/>
      <c r="J51" s="93">
        <v>2978000</v>
      </c>
      <c r="K51" s="94"/>
      <c r="L51" s="93">
        <v>4597000</v>
      </c>
      <c r="M51" s="94"/>
      <c r="N51" s="93"/>
      <c r="O51" s="94"/>
      <c r="P51" s="93">
        <f t="shared" si="27"/>
        <v>10364000</v>
      </c>
      <c r="Q51" s="94">
        <f t="shared" si="28"/>
        <v>0</v>
      </c>
      <c r="R51" s="48">
        <f t="shared" si="29"/>
        <v>54.365345869711213</v>
      </c>
      <c r="S51" s="49">
        <f t="shared" si="30"/>
        <v>0</v>
      </c>
      <c r="T51" s="48">
        <f t="shared" si="31"/>
        <v>46.558849955076369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27260000</v>
      </c>
      <c r="C53" s="95">
        <f>SUM(C42:C52)</f>
        <v>1470000</v>
      </c>
      <c r="D53" s="95"/>
      <c r="E53" s="95">
        <f t="shared" si="26"/>
        <v>28730000</v>
      </c>
      <c r="F53" s="96">
        <f t="shared" ref="F53:O53" si="33">SUM(F42:F52)</f>
        <v>28730000</v>
      </c>
      <c r="G53" s="97">
        <f t="shared" si="33"/>
        <v>27260000</v>
      </c>
      <c r="H53" s="96">
        <f t="shared" si="33"/>
        <v>2789000</v>
      </c>
      <c r="I53" s="97">
        <f t="shared" si="33"/>
        <v>0</v>
      </c>
      <c r="J53" s="96">
        <f t="shared" si="33"/>
        <v>6302000</v>
      </c>
      <c r="K53" s="97">
        <f t="shared" si="33"/>
        <v>0</v>
      </c>
      <c r="L53" s="96">
        <f t="shared" si="33"/>
        <v>4597000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13688000</v>
      </c>
      <c r="Q53" s="97">
        <f t="shared" si="28"/>
        <v>0</v>
      </c>
      <c r="R53" s="52">
        <f t="shared" si="29"/>
        <v>-27.054903205331645</v>
      </c>
      <c r="S53" s="53">
        <f t="shared" si="30"/>
        <v>0</v>
      </c>
      <c r="T53" s="52">
        <f>IF((+$E43+$E45+$E47+$E48+$E51) =0,0,(P53   /(+$E43+$E45+$E47+$E48+$E51) )*100)</f>
        <v>50.212765957446805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48199000</v>
      </c>
      <c r="C67" s="104">
        <f>SUM(C9:C15,C18:C23,C26:C29,C32,C35:C39,C42:C52,C55:C58,C61:C65)</f>
        <v>-4030000</v>
      </c>
      <c r="D67" s="104"/>
      <c r="E67" s="104">
        <f t="shared" si="35"/>
        <v>44169000</v>
      </c>
      <c r="F67" s="105">
        <f t="shared" ref="F67:O67" si="43">SUM(F9:F15,F18:F23,F26:F29,F32,F35:F39,F42:F52,F55:F58,F61:F65)</f>
        <v>44169000</v>
      </c>
      <c r="G67" s="106">
        <f t="shared" si="43"/>
        <v>34540000</v>
      </c>
      <c r="H67" s="105">
        <f t="shared" si="43"/>
        <v>3092000</v>
      </c>
      <c r="I67" s="106">
        <f t="shared" si="43"/>
        <v>425109</v>
      </c>
      <c r="J67" s="105">
        <f t="shared" si="43"/>
        <v>9216000</v>
      </c>
      <c r="K67" s="106">
        <f t="shared" si="43"/>
        <v>622116</v>
      </c>
      <c r="L67" s="105">
        <f t="shared" si="43"/>
        <v>7219000</v>
      </c>
      <c r="M67" s="106">
        <f t="shared" si="43"/>
        <v>840220</v>
      </c>
      <c r="N67" s="105">
        <f t="shared" si="43"/>
        <v>0</v>
      </c>
      <c r="O67" s="106">
        <f t="shared" si="43"/>
        <v>0</v>
      </c>
      <c r="P67" s="105">
        <f t="shared" si="36"/>
        <v>19527000</v>
      </c>
      <c r="Q67" s="106">
        <f t="shared" si="37"/>
        <v>1887445</v>
      </c>
      <c r="R67" s="61">
        <f t="shared" si="38"/>
        <v>-21.668836805555554</v>
      </c>
      <c r="S67" s="62">
        <f t="shared" si="39"/>
        <v>35.058413543454918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56.534452808338152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5.4645193977996529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22033000</v>
      </c>
      <c r="C69" s="92">
        <v>-1724000</v>
      </c>
      <c r="D69" s="92"/>
      <c r="E69" s="92">
        <f>$B69      +$C69      +$D69</f>
        <v>20309000</v>
      </c>
      <c r="F69" s="93">
        <v>20309000</v>
      </c>
      <c r="G69" s="94">
        <v>20309000</v>
      </c>
      <c r="H69" s="93">
        <v>984000</v>
      </c>
      <c r="I69" s="94"/>
      <c r="J69" s="93">
        <v>6105000</v>
      </c>
      <c r="K69" s="94"/>
      <c r="L69" s="93">
        <v>4946000</v>
      </c>
      <c r="M69" s="94"/>
      <c r="N69" s="93"/>
      <c r="O69" s="94"/>
      <c r="P69" s="93">
        <f>$H69      +$J69      +$L69      +$N69</f>
        <v>12035000</v>
      </c>
      <c r="Q69" s="94">
        <f>$I69      +$K69      +$M69      +$O69</f>
        <v>0</v>
      </c>
      <c r="R69" s="48">
        <f>IF(($J69      =0),0,((($L69      -$J69      )/$J69      )*100))</f>
        <v>-18.984438984438984</v>
      </c>
      <c r="S69" s="49">
        <f>IF(($K69      =0),0,((($M69      -$K69      )/$K69      )*100))</f>
        <v>0</v>
      </c>
      <c r="T69" s="48">
        <f>IF(($E69      =0),0,(($P69      /$E69      )*100))</f>
        <v>59.259441626864941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22033000</v>
      </c>
      <c r="C70" s="101">
        <f>C69</f>
        <v>-1724000</v>
      </c>
      <c r="D70" s="101"/>
      <c r="E70" s="101">
        <f>$B70      +$C70      +$D70</f>
        <v>20309000</v>
      </c>
      <c r="F70" s="102">
        <f t="shared" ref="F70:O70" si="44">F69</f>
        <v>20309000</v>
      </c>
      <c r="G70" s="103">
        <f t="shared" si="44"/>
        <v>20309000</v>
      </c>
      <c r="H70" s="102">
        <f t="shared" si="44"/>
        <v>984000</v>
      </c>
      <c r="I70" s="103">
        <f t="shared" si="44"/>
        <v>0</v>
      </c>
      <c r="J70" s="102">
        <f t="shared" si="44"/>
        <v>6105000</v>
      </c>
      <c r="K70" s="103">
        <f t="shared" si="44"/>
        <v>0</v>
      </c>
      <c r="L70" s="102">
        <f t="shared" si="44"/>
        <v>4946000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12035000</v>
      </c>
      <c r="Q70" s="103">
        <f>$I70      +$K70      +$M70      +$O70</f>
        <v>0</v>
      </c>
      <c r="R70" s="57">
        <f>IF(($J70      =0),0,((($L70      -$J70      )/$J70      )*100))</f>
        <v>-18.984438984438984</v>
      </c>
      <c r="S70" s="58">
        <f>IF(($K70      =0),0,((($M70      -$K70      )/$K70      )*100))</f>
        <v>0</v>
      </c>
      <c r="T70" s="57">
        <f>IF($E70   =0,0,($P70   /$E70   )*100)</f>
        <v>59.259441626864941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22033000</v>
      </c>
      <c r="C71" s="104">
        <f>C69</f>
        <v>-1724000</v>
      </c>
      <c r="D71" s="104"/>
      <c r="E71" s="104">
        <f>$B71      +$C71      +$D71</f>
        <v>20309000</v>
      </c>
      <c r="F71" s="105">
        <f t="shared" ref="F71:O71" si="45">F69</f>
        <v>20309000</v>
      </c>
      <c r="G71" s="106">
        <f t="shared" si="45"/>
        <v>20309000</v>
      </c>
      <c r="H71" s="105">
        <f t="shared" si="45"/>
        <v>984000</v>
      </c>
      <c r="I71" s="106">
        <f t="shared" si="45"/>
        <v>0</v>
      </c>
      <c r="J71" s="105">
        <f t="shared" si="45"/>
        <v>6105000</v>
      </c>
      <c r="K71" s="106">
        <f t="shared" si="45"/>
        <v>0</v>
      </c>
      <c r="L71" s="105">
        <f t="shared" si="45"/>
        <v>4946000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12035000</v>
      </c>
      <c r="Q71" s="106">
        <f>$I71      +$K71      +$M71      +$O71</f>
        <v>0</v>
      </c>
      <c r="R71" s="61">
        <f>IF(($J71      =0),0,((($L71      -$J71      )/$J71      )*100))</f>
        <v>-18.984438984438984</v>
      </c>
      <c r="S71" s="62">
        <f>IF(($K71      =0),0,((($M71      -$K71      )/$K71      )*100))</f>
        <v>0</v>
      </c>
      <c r="T71" s="61">
        <f>IF($E71   =0,0,($P71   /$E71   )*100)</f>
        <v>59.259441626864941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70232000</v>
      </c>
      <c r="C72" s="104">
        <f>SUM(C9:C15,C18:C23,C26:C29,C32,C35:C39,C42:C52,C55:C58,C61:C65,C69)</f>
        <v>-5754000</v>
      </c>
      <c r="D72" s="104"/>
      <c r="E72" s="104">
        <f>$B72      +$C72      +$D72</f>
        <v>64478000</v>
      </c>
      <c r="F72" s="105">
        <f t="shared" ref="F72:O72" si="46">SUM(F9:F15,F18:F23,F26:F29,F32,F35:F39,F42:F52,F55:F58,F61:F65,F69)</f>
        <v>64478000</v>
      </c>
      <c r="G72" s="106">
        <f t="shared" si="46"/>
        <v>54849000</v>
      </c>
      <c r="H72" s="105">
        <f t="shared" si="46"/>
        <v>4076000</v>
      </c>
      <c r="I72" s="106">
        <f t="shared" si="46"/>
        <v>425109</v>
      </c>
      <c r="J72" s="105">
        <f t="shared" si="46"/>
        <v>15321000</v>
      </c>
      <c r="K72" s="106">
        <f t="shared" si="46"/>
        <v>622116</v>
      </c>
      <c r="L72" s="105">
        <f t="shared" si="46"/>
        <v>12165000</v>
      </c>
      <c r="M72" s="106">
        <f t="shared" si="46"/>
        <v>840220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31562000</v>
      </c>
      <c r="Q72" s="106">
        <f>$I72      +$K72      +$M72      +$O72</f>
        <v>1887445</v>
      </c>
      <c r="R72" s="61">
        <f>IF(($J72      =0),0,((($L72      -$J72      )/$J72      )*100))</f>
        <v>-20.599177599373409</v>
      </c>
      <c r="S72" s="62">
        <f>IF(($K72      =0),0,((($M72      -$K72      )/$K72      )*100))</f>
        <v>35.058413543454918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57.543437437327938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3.4411657459570826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pJZXHGG2cSYUCedmZzmnmgl02aiAFzZFxGTVDOO1xSZK4rQlUkQHBAnHJs1LCphGWnK1zllKjgjLIMy3R5nlA==" saltValue="Jww6Pey9g8ERUgpAPkYnW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540000</v>
      </c>
      <c r="I10" s="94">
        <v>400000</v>
      </c>
      <c r="J10" s="93">
        <v>2253000</v>
      </c>
      <c r="K10" s="94"/>
      <c r="L10" s="93">
        <v>272000</v>
      </c>
      <c r="M10" s="94">
        <v>71126</v>
      </c>
      <c r="N10" s="93"/>
      <c r="O10" s="94"/>
      <c r="P10" s="93">
        <f t="shared" ref="P10:P16" si="1">$H10      +$J10      +$L10      +$N10</f>
        <v>3065000</v>
      </c>
      <c r="Q10" s="94">
        <f t="shared" ref="Q10:Q16" si="2">$I10      +$K10      +$M10      +$O10</f>
        <v>471126</v>
      </c>
      <c r="R10" s="48">
        <f t="shared" ref="R10:R16" si="3">IF(($J10      =0),0,((($L10      -$J10      )/$J10      )*100))</f>
        <v>-87.92720816688859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98.870967741935488</v>
      </c>
      <c r="U10" s="50">
        <f t="shared" ref="U10:U15" si="6">IF(($E10      =0),0,(($Q10      /$E10      )*100))</f>
        <v>15.197612903225806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540000</v>
      </c>
      <c r="I16" s="97">
        <f t="shared" si="7"/>
        <v>400000</v>
      </c>
      <c r="J16" s="96">
        <f t="shared" si="7"/>
        <v>2253000</v>
      </c>
      <c r="K16" s="97">
        <f t="shared" si="7"/>
        <v>0</v>
      </c>
      <c r="L16" s="96">
        <f t="shared" si="7"/>
        <v>272000</v>
      </c>
      <c r="M16" s="97">
        <f t="shared" si="7"/>
        <v>71126</v>
      </c>
      <c r="N16" s="96">
        <f t="shared" si="7"/>
        <v>0</v>
      </c>
      <c r="O16" s="97">
        <f t="shared" si="7"/>
        <v>0</v>
      </c>
      <c r="P16" s="96">
        <f t="shared" si="1"/>
        <v>3065000</v>
      </c>
      <c r="Q16" s="97">
        <f t="shared" si="2"/>
        <v>471126</v>
      </c>
      <c r="R16" s="52">
        <f t="shared" si="3"/>
        <v>-87.92720816688859</v>
      </c>
      <c r="S16" s="53">
        <f t="shared" si="4"/>
        <v>0</v>
      </c>
      <c r="T16" s="52">
        <f>IF((SUM($E9:$E13)+$E15)=0,0,(P16/(SUM($E9:$E13)+$E15)*100))</f>
        <v>98.870967741935488</v>
      </c>
      <c r="U16" s="54">
        <f>IF((SUM($E9:$E13)+$E15)=0,0,(Q16/(SUM($E9:$E13)+$E15)*100))</f>
        <v>15.197612903225806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1134000</v>
      </c>
      <c r="C32" s="92">
        <v>0</v>
      </c>
      <c r="D32" s="92"/>
      <c r="E32" s="92">
        <f>$B32      +$C32      +$D32</f>
        <v>1134000</v>
      </c>
      <c r="F32" s="93">
        <v>1134000</v>
      </c>
      <c r="G32" s="94">
        <v>1134000</v>
      </c>
      <c r="H32" s="93"/>
      <c r="I32" s="94"/>
      <c r="J32" s="93">
        <v>411000</v>
      </c>
      <c r="K32" s="94"/>
      <c r="L32" s="93">
        <v>322000</v>
      </c>
      <c r="M32" s="94"/>
      <c r="N32" s="93"/>
      <c r="O32" s="94"/>
      <c r="P32" s="93">
        <f>$H32      +$J32      +$L32      +$N32</f>
        <v>733000</v>
      </c>
      <c r="Q32" s="94">
        <f>$I32      +$K32      +$M32      +$O32</f>
        <v>0</v>
      </c>
      <c r="R32" s="48">
        <f>IF(($J32      =0),0,((($L32      -$J32      )/$J32      )*100))</f>
        <v>-21.654501216545015</v>
      </c>
      <c r="S32" s="49">
        <f>IF(($K32      =0),0,((($M32      -$K32      )/$K32      )*100))</f>
        <v>0</v>
      </c>
      <c r="T32" s="48">
        <f>IF(($E32      =0),0,(($P32      /$E32      )*100))</f>
        <v>64.638447971781304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1134000</v>
      </c>
      <c r="C33" s="95">
        <f>C32</f>
        <v>0</v>
      </c>
      <c r="D33" s="95"/>
      <c r="E33" s="95">
        <f>$B33      +$C33      +$D33</f>
        <v>1134000</v>
      </c>
      <c r="F33" s="96">
        <f t="shared" ref="F33:O33" si="17">F32</f>
        <v>1134000</v>
      </c>
      <c r="G33" s="97">
        <f t="shared" si="17"/>
        <v>1134000</v>
      </c>
      <c r="H33" s="96">
        <f t="shared" si="17"/>
        <v>0</v>
      </c>
      <c r="I33" s="97">
        <f t="shared" si="17"/>
        <v>0</v>
      </c>
      <c r="J33" s="96">
        <f t="shared" si="17"/>
        <v>411000</v>
      </c>
      <c r="K33" s="97">
        <f t="shared" si="17"/>
        <v>0</v>
      </c>
      <c r="L33" s="96">
        <f t="shared" si="17"/>
        <v>322000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733000</v>
      </c>
      <c r="Q33" s="97">
        <f>$I33      +$K33      +$M33      +$O33</f>
        <v>0</v>
      </c>
      <c r="R33" s="52">
        <f>IF(($J33      =0),0,((($L33      -$J33      )/$J33      )*100))</f>
        <v>-21.654501216545015</v>
      </c>
      <c r="S33" s="53">
        <f>IF(($K33      =0),0,((($M33      -$K33      )/$K33      )*100))</f>
        <v>0</v>
      </c>
      <c r="T33" s="52">
        <f>IF($E33   =0,0,($P33   /$E33   )*100)</f>
        <v>64.638447971781304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3170000</v>
      </c>
      <c r="D35" s="92"/>
      <c r="E35" s="92">
        <f t="shared" ref="E35:E40" si="18">$B35      +$C35      +$D35</f>
        <v>3170000</v>
      </c>
      <c r="F35" s="93">
        <v>3170000</v>
      </c>
      <c r="G35" s="94">
        <v>3170000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4030000</v>
      </c>
      <c r="C36" s="92">
        <v>0</v>
      </c>
      <c r="D36" s="92"/>
      <c r="E36" s="92">
        <f t="shared" si="18"/>
        <v>4030000</v>
      </c>
      <c r="F36" s="93">
        <v>4030000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4030000</v>
      </c>
      <c r="C40" s="95">
        <f>SUM(C35:C39)</f>
        <v>3170000</v>
      </c>
      <c r="D40" s="95"/>
      <c r="E40" s="95">
        <f t="shared" si="18"/>
        <v>7200000</v>
      </c>
      <c r="F40" s="96">
        <f t="shared" ref="F40:O40" si="25">SUM(F35:F39)</f>
        <v>7200000</v>
      </c>
      <c r="G40" s="97">
        <f t="shared" si="25"/>
        <v>3170000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14000000</v>
      </c>
      <c r="C44" s="92">
        <v>10920000</v>
      </c>
      <c r="D44" s="92"/>
      <c r="E44" s="92">
        <f t="shared" si="26"/>
        <v>24920000</v>
      </c>
      <c r="F44" s="93">
        <v>24920000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2047000</v>
      </c>
      <c r="I51" s="94">
        <v>858861</v>
      </c>
      <c r="J51" s="93">
        <v>2197000</v>
      </c>
      <c r="K51" s="94"/>
      <c r="L51" s="93">
        <v>1990000</v>
      </c>
      <c r="M51" s="94"/>
      <c r="N51" s="93"/>
      <c r="O51" s="94"/>
      <c r="P51" s="93">
        <f t="shared" si="27"/>
        <v>6234000</v>
      </c>
      <c r="Q51" s="94">
        <f t="shared" si="28"/>
        <v>858861</v>
      </c>
      <c r="R51" s="48">
        <f t="shared" si="29"/>
        <v>-9.4219390077378247</v>
      </c>
      <c r="S51" s="49">
        <f t="shared" si="30"/>
        <v>0</v>
      </c>
      <c r="T51" s="48">
        <f t="shared" si="31"/>
        <v>41.56</v>
      </c>
      <c r="U51" s="50">
        <f t="shared" si="32"/>
        <v>5.7257400000000001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29000000</v>
      </c>
      <c r="C53" s="95">
        <f>SUM(C42:C52)</f>
        <v>10920000</v>
      </c>
      <c r="D53" s="95"/>
      <c r="E53" s="95">
        <f t="shared" si="26"/>
        <v>39920000</v>
      </c>
      <c r="F53" s="96">
        <f t="shared" ref="F53:O53" si="33">SUM(F42:F52)</f>
        <v>39920000</v>
      </c>
      <c r="G53" s="97">
        <f t="shared" si="33"/>
        <v>15000000</v>
      </c>
      <c r="H53" s="96">
        <f t="shared" si="33"/>
        <v>2047000</v>
      </c>
      <c r="I53" s="97">
        <f t="shared" si="33"/>
        <v>858861</v>
      </c>
      <c r="J53" s="96">
        <f t="shared" si="33"/>
        <v>2197000</v>
      </c>
      <c r="K53" s="97">
        <f t="shared" si="33"/>
        <v>0</v>
      </c>
      <c r="L53" s="96">
        <f t="shared" si="33"/>
        <v>1990000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6234000</v>
      </c>
      <c r="Q53" s="97">
        <f t="shared" si="28"/>
        <v>858861</v>
      </c>
      <c r="R53" s="52">
        <f t="shared" si="29"/>
        <v>-9.4219390077378247</v>
      </c>
      <c r="S53" s="53">
        <f t="shared" si="30"/>
        <v>0</v>
      </c>
      <c r="T53" s="52">
        <f>IF((+$E43+$E45+$E47+$E48+$E51) =0,0,(P53   /(+$E43+$E45+$E47+$E48+$E51) )*100)</f>
        <v>41.56</v>
      </c>
      <c r="U53" s="54">
        <f>IF((+$E43+$E45+$E47+$E48+$E51) =0,0,(Q53   /(+$E43+$E45+$E47+$E48+$E51) )*100)</f>
        <v>5.7257400000000001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37264000</v>
      </c>
      <c r="C67" s="104">
        <f>SUM(C9:C15,C18:C23,C26:C29,C32,C35:C39,C42:C52,C55:C58,C61:C65)</f>
        <v>14090000</v>
      </c>
      <c r="D67" s="104"/>
      <c r="E67" s="104">
        <f t="shared" si="35"/>
        <v>51354000</v>
      </c>
      <c r="F67" s="105">
        <f t="shared" ref="F67:O67" si="43">SUM(F9:F15,F18:F23,F26:F29,F32,F35:F39,F42:F52,F55:F58,F61:F65)</f>
        <v>51354000</v>
      </c>
      <c r="G67" s="106">
        <f t="shared" si="43"/>
        <v>22404000</v>
      </c>
      <c r="H67" s="105">
        <f t="shared" si="43"/>
        <v>2587000</v>
      </c>
      <c r="I67" s="106">
        <f t="shared" si="43"/>
        <v>1258861</v>
      </c>
      <c r="J67" s="105">
        <f t="shared" si="43"/>
        <v>4861000</v>
      </c>
      <c r="K67" s="106">
        <f t="shared" si="43"/>
        <v>0</v>
      </c>
      <c r="L67" s="105">
        <f t="shared" si="43"/>
        <v>2584000</v>
      </c>
      <c r="M67" s="106">
        <f t="shared" si="43"/>
        <v>71126</v>
      </c>
      <c r="N67" s="105">
        <f t="shared" si="43"/>
        <v>0</v>
      </c>
      <c r="O67" s="106">
        <f t="shared" si="43"/>
        <v>0</v>
      </c>
      <c r="P67" s="105">
        <f t="shared" si="36"/>
        <v>10032000</v>
      </c>
      <c r="Q67" s="106">
        <f t="shared" si="37"/>
        <v>1329987</v>
      </c>
      <c r="R67" s="61">
        <f t="shared" si="38"/>
        <v>-46.842213536309401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44.777718264595606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5.9363818960899835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20889000</v>
      </c>
      <c r="C69" s="92">
        <v>0</v>
      </c>
      <c r="D69" s="92"/>
      <c r="E69" s="92">
        <f>$B69      +$C69      +$D69</f>
        <v>20889000</v>
      </c>
      <c r="F69" s="93">
        <v>20889000</v>
      </c>
      <c r="G69" s="94">
        <v>20889000</v>
      </c>
      <c r="H69" s="93">
        <v>3314000</v>
      </c>
      <c r="I69" s="94"/>
      <c r="J69" s="93">
        <v>6204000</v>
      </c>
      <c r="K69" s="94"/>
      <c r="L69" s="93">
        <v>1214000</v>
      </c>
      <c r="M69" s="94"/>
      <c r="N69" s="93"/>
      <c r="O69" s="94"/>
      <c r="P69" s="93">
        <f>$H69      +$J69      +$L69      +$N69</f>
        <v>10732000</v>
      </c>
      <c r="Q69" s="94">
        <f>$I69      +$K69      +$M69      +$O69</f>
        <v>0</v>
      </c>
      <c r="R69" s="48">
        <f>IF(($J69      =0),0,((($L69      -$J69      )/$J69      )*100))</f>
        <v>-80.43197936814957</v>
      </c>
      <c r="S69" s="49">
        <f>IF(($K69      =0),0,((($M69      -$K69      )/$K69      )*100))</f>
        <v>0</v>
      </c>
      <c r="T69" s="48">
        <f>IF(($E69      =0),0,(($P69      /$E69      )*100))</f>
        <v>51.376322466369864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20889000</v>
      </c>
      <c r="C70" s="101">
        <f>C69</f>
        <v>0</v>
      </c>
      <c r="D70" s="101"/>
      <c r="E70" s="101">
        <f>$B70      +$C70      +$D70</f>
        <v>20889000</v>
      </c>
      <c r="F70" s="102">
        <f t="shared" ref="F70:O70" si="44">F69</f>
        <v>20889000</v>
      </c>
      <c r="G70" s="103">
        <f t="shared" si="44"/>
        <v>20889000</v>
      </c>
      <c r="H70" s="102">
        <f t="shared" si="44"/>
        <v>3314000</v>
      </c>
      <c r="I70" s="103">
        <f t="shared" si="44"/>
        <v>0</v>
      </c>
      <c r="J70" s="102">
        <f t="shared" si="44"/>
        <v>6204000</v>
      </c>
      <c r="K70" s="103">
        <f t="shared" si="44"/>
        <v>0</v>
      </c>
      <c r="L70" s="102">
        <f t="shared" si="44"/>
        <v>1214000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10732000</v>
      </c>
      <c r="Q70" s="103">
        <f>$I70      +$K70      +$M70      +$O70</f>
        <v>0</v>
      </c>
      <c r="R70" s="57">
        <f>IF(($J70      =0),0,((($L70      -$J70      )/$J70      )*100))</f>
        <v>-80.43197936814957</v>
      </c>
      <c r="S70" s="58">
        <f>IF(($K70      =0),0,((($M70      -$K70      )/$K70      )*100))</f>
        <v>0</v>
      </c>
      <c r="T70" s="57">
        <f>IF($E70   =0,0,($P70   /$E70   )*100)</f>
        <v>51.376322466369864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20889000</v>
      </c>
      <c r="C71" s="104">
        <f>C69</f>
        <v>0</v>
      </c>
      <c r="D71" s="104"/>
      <c r="E71" s="104">
        <f>$B71      +$C71      +$D71</f>
        <v>20889000</v>
      </c>
      <c r="F71" s="105">
        <f t="shared" ref="F71:O71" si="45">F69</f>
        <v>20889000</v>
      </c>
      <c r="G71" s="106">
        <f t="shared" si="45"/>
        <v>20889000</v>
      </c>
      <c r="H71" s="105">
        <f t="shared" si="45"/>
        <v>3314000</v>
      </c>
      <c r="I71" s="106">
        <f t="shared" si="45"/>
        <v>0</v>
      </c>
      <c r="J71" s="105">
        <f t="shared" si="45"/>
        <v>6204000</v>
      </c>
      <c r="K71" s="106">
        <f t="shared" si="45"/>
        <v>0</v>
      </c>
      <c r="L71" s="105">
        <f t="shared" si="45"/>
        <v>1214000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10732000</v>
      </c>
      <c r="Q71" s="106">
        <f>$I71      +$K71      +$M71      +$O71</f>
        <v>0</v>
      </c>
      <c r="R71" s="61">
        <f>IF(($J71      =0),0,((($L71      -$J71      )/$J71      )*100))</f>
        <v>-80.43197936814957</v>
      </c>
      <c r="S71" s="62">
        <f>IF(($K71      =0),0,((($M71      -$K71      )/$K71      )*100))</f>
        <v>0</v>
      </c>
      <c r="T71" s="61">
        <f>IF($E71   =0,0,($P71   /$E71   )*100)</f>
        <v>51.376322466369864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58153000</v>
      </c>
      <c r="C72" s="104">
        <f>SUM(C9:C15,C18:C23,C26:C29,C32,C35:C39,C42:C52,C55:C58,C61:C65,C69)</f>
        <v>14090000</v>
      </c>
      <c r="D72" s="104"/>
      <c r="E72" s="104">
        <f>$B72      +$C72      +$D72</f>
        <v>72243000</v>
      </c>
      <c r="F72" s="105">
        <f t="shared" ref="F72:O72" si="46">SUM(F9:F15,F18:F23,F26:F29,F32,F35:F39,F42:F52,F55:F58,F61:F65,F69)</f>
        <v>72243000</v>
      </c>
      <c r="G72" s="106">
        <f t="shared" si="46"/>
        <v>43293000</v>
      </c>
      <c r="H72" s="105">
        <f t="shared" si="46"/>
        <v>5901000</v>
      </c>
      <c r="I72" s="106">
        <f t="shared" si="46"/>
        <v>1258861</v>
      </c>
      <c r="J72" s="105">
        <f t="shared" si="46"/>
        <v>11065000</v>
      </c>
      <c r="K72" s="106">
        <f t="shared" si="46"/>
        <v>0</v>
      </c>
      <c r="L72" s="105">
        <f t="shared" si="46"/>
        <v>3798000</v>
      </c>
      <c r="M72" s="106">
        <f t="shared" si="46"/>
        <v>71126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20764000</v>
      </c>
      <c r="Q72" s="106">
        <f>$I72      +$K72      +$M72      +$O72</f>
        <v>1329987</v>
      </c>
      <c r="R72" s="61">
        <f>IF(($J72      =0),0,((($L72      -$J72      )/$J72      )*100))</f>
        <v>-65.675553547220971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47.961564225163421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3.0720601482918717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Nsj65AmQfASOA2CA7bDh0fOPA6MFkmYQUikOS8wC2IDTKkgw2RouYkF16EbUT2+HduVlZLpV1MU5asyzHsRnw==" saltValue="fl6d7snZ+FBZ4kEkJBOx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530000</v>
      </c>
      <c r="I10" s="94">
        <v>127649</v>
      </c>
      <c r="J10" s="93">
        <v>670000</v>
      </c>
      <c r="K10" s="94">
        <v>670090</v>
      </c>
      <c r="L10" s="93">
        <v>157000</v>
      </c>
      <c r="M10" s="94">
        <v>127653</v>
      </c>
      <c r="N10" s="93"/>
      <c r="O10" s="94"/>
      <c r="P10" s="93">
        <f t="shared" ref="P10:P16" si="1">$H10      +$J10      +$L10      +$N10</f>
        <v>1357000</v>
      </c>
      <c r="Q10" s="94">
        <f t="shared" ref="Q10:Q16" si="2">$I10      +$K10      +$M10      +$O10</f>
        <v>925392</v>
      </c>
      <c r="R10" s="48">
        <f t="shared" ref="R10:R16" si="3">IF(($J10      =0),0,((($L10      -$J10      )/$J10      )*100))</f>
        <v>-76.567164179104481</v>
      </c>
      <c r="S10" s="49">
        <f t="shared" ref="S10:S16" si="4">IF(($K10      =0),0,((($M10      -$K10      )/$K10      )*100))</f>
        <v>-80.949872405199301</v>
      </c>
      <c r="T10" s="48">
        <f t="shared" ref="T10:T15" si="5">IF(($E10      =0),0,(($P10      /$E10      )*100))</f>
        <v>82.242424242424235</v>
      </c>
      <c r="U10" s="50">
        <f t="shared" ref="U10:U15" si="6">IF(($E10      =0),0,(($Q10      /$E10      )*100))</f>
        <v>56.084363636363634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530000</v>
      </c>
      <c r="I16" s="97">
        <f t="shared" si="7"/>
        <v>127649</v>
      </c>
      <c r="J16" s="96">
        <f t="shared" si="7"/>
        <v>670000</v>
      </c>
      <c r="K16" s="97">
        <f t="shared" si="7"/>
        <v>670090</v>
      </c>
      <c r="L16" s="96">
        <f t="shared" si="7"/>
        <v>157000</v>
      </c>
      <c r="M16" s="97">
        <f t="shared" si="7"/>
        <v>127653</v>
      </c>
      <c r="N16" s="96">
        <f t="shared" si="7"/>
        <v>0</v>
      </c>
      <c r="O16" s="97">
        <f t="shared" si="7"/>
        <v>0</v>
      </c>
      <c r="P16" s="96">
        <f t="shared" si="1"/>
        <v>1357000</v>
      </c>
      <c r="Q16" s="97">
        <f t="shared" si="2"/>
        <v>925392</v>
      </c>
      <c r="R16" s="52">
        <f t="shared" si="3"/>
        <v>-76.567164179104481</v>
      </c>
      <c r="S16" s="53">
        <f t="shared" si="4"/>
        <v>-80.949872405199301</v>
      </c>
      <c r="T16" s="52">
        <f>IF((SUM($E9:$E13)+$E15)=0,0,(P16/(SUM($E9:$E13)+$E15)*100))</f>
        <v>82.242424242424235</v>
      </c>
      <c r="U16" s="54">
        <f>IF((SUM($E9:$E13)+$E15)=0,0,(Q16/(SUM($E9:$E13)+$E15)*100))</f>
        <v>56.084363636363634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2196000</v>
      </c>
      <c r="C29" s="92">
        <v>0</v>
      </c>
      <c r="D29" s="92"/>
      <c r="E29" s="92">
        <f>$B29      +$C29      +$D29</f>
        <v>2196000</v>
      </c>
      <c r="F29" s="93">
        <v>2196000</v>
      </c>
      <c r="G29" s="94">
        <v>2196000</v>
      </c>
      <c r="H29" s="93">
        <v>820000</v>
      </c>
      <c r="I29" s="94">
        <v>820037</v>
      </c>
      <c r="J29" s="93">
        <v>453000</v>
      </c>
      <c r="K29" s="94">
        <v>1037578</v>
      </c>
      <c r="L29" s="93">
        <v>734000</v>
      </c>
      <c r="M29" s="94">
        <v>338385</v>
      </c>
      <c r="N29" s="93"/>
      <c r="O29" s="94"/>
      <c r="P29" s="93">
        <f>$H29      +$J29      +$L29      +$N29</f>
        <v>2007000</v>
      </c>
      <c r="Q29" s="94">
        <f>$I29      +$K29      +$M29      +$O29</f>
        <v>2196000</v>
      </c>
      <c r="R29" s="48">
        <f>IF(($J29      =0),0,((($L29      -$J29      )/$J29      )*100))</f>
        <v>62.030905077262688</v>
      </c>
      <c r="S29" s="49">
        <f>IF(($K29      =0),0,((($M29      -$K29      )/$K29      )*100))</f>
        <v>-67.387030179899739</v>
      </c>
      <c r="T29" s="48">
        <f>IF(($E29      =0),0,(($P29      /$E29      )*100))</f>
        <v>91.393442622950815</v>
      </c>
      <c r="U29" s="50">
        <f>IF(($E29      =0),0,(($Q29      /$E29      )*100))</f>
        <v>100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2196000</v>
      </c>
      <c r="C30" s="95">
        <f>SUM(C26:C29)</f>
        <v>0</v>
      </c>
      <c r="D30" s="95"/>
      <c r="E30" s="95">
        <f>$B30      +$C30      +$D30</f>
        <v>2196000</v>
      </c>
      <c r="F30" s="96">
        <f t="shared" ref="F30:O30" si="16">SUM(F26:F29)</f>
        <v>2196000</v>
      </c>
      <c r="G30" s="97">
        <f t="shared" si="16"/>
        <v>2196000</v>
      </c>
      <c r="H30" s="96">
        <f t="shared" si="16"/>
        <v>820000</v>
      </c>
      <c r="I30" s="97">
        <f t="shared" si="16"/>
        <v>820037</v>
      </c>
      <c r="J30" s="96">
        <f t="shared" si="16"/>
        <v>453000</v>
      </c>
      <c r="K30" s="97">
        <f t="shared" si="16"/>
        <v>1037578</v>
      </c>
      <c r="L30" s="96">
        <f t="shared" si="16"/>
        <v>734000</v>
      </c>
      <c r="M30" s="97">
        <f t="shared" si="16"/>
        <v>338385</v>
      </c>
      <c r="N30" s="96">
        <f t="shared" si="16"/>
        <v>0</v>
      </c>
      <c r="O30" s="97">
        <f t="shared" si="16"/>
        <v>0</v>
      </c>
      <c r="P30" s="96">
        <f>$H30      +$J30      +$L30      +$N30</f>
        <v>2007000</v>
      </c>
      <c r="Q30" s="97">
        <f>$I30      +$K30      +$M30      +$O30</f>
        <v>2196000</v>
      </c>
      <c r="R30" s="52">
        <f>IF(($J30      =0),0,((($L30      -$J30      )/$J30      )*100))</f>
        <v>62.030905077262688</v>
      </c>
      <c r="S30" s="53">
        <f>IF(($K30      =0),0,((($M30      -$K30      )/$K30      )*100))</f>
        <v>-67.387030179899739</v>
      </c>
      <c r="T30" s="52">
        <f>IF($E30   =0,0,($P30   /$E30   )*100)</f>
        <v>91.393442622950815</v>
      </c>
      <c r="U30" s="54">
        <f>IF($E30   =0,0,($Q30   /$E30   )*100)</f>
        <v>100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1144000</v>
      </c>
      <c r="C32" s="92">
        <v>0</v>
      </c>
      <c r="D32" s="92"/>
      <c r="E32" s="92">
        <f>$B32      +$C32      +$D32</f>
        <v>1144000</v>
      </c>
      <c r="F32" s="93">
        <v>1144000</v>
      </c>
      <c r="G32" s="94">
        <v>1144000</v>
      </c>
      <c r="H32" s="93">
        <v>133000</v>
      </c>
      <c r="I32" s="94">
        <v>133120</v>
      </c>
      <c r="J32" s="93">
        <v>119000</v>
      </c>
      <c r="K32" s="94">
        <v>459594</v>
      </c>
      <c r="L32" s="93">
        <v>247000</v>
      </c>
      <c r="M32" s="94">
        <v>246585</v>
      </c>
      <c r="N32" s="93"/>
      <c r="O32" s="94"/>
      <c r="P32" s="93">
        <f>$H32      +$J32      +$L32      +$N32</f>
        <v>499000</v>
      </c>
      <c r="Q32" s="94">
        <f>$I32      +$K32      +$M32      +$O32</f>
        <v>839299</v>
      </c>
      <c r="R32" s="48">
        <f>IF(($J32      =0),0,((($L32      -$J32      )/$J32      )*100))</f>
        <v>107.56302521008404</v>
      </c>
      <c r="S32" s="49">
        <f>IF(($K32      =0),0,((($M32      -$K32      )/$K32      )*100))</f>
        <v>-46.347210799096594</v>
      </c>
      <c r="T32" s="48">
        <f>IF(($E32      =0),0,(($P32      /$E32      )*100))</f>
        <v>43.61888111888112</v>
      </c>
      <c r="U32" s="50">
        <f>IF(($E32      =0),0,(($Q32      /$E32      )*100))</f>
        <v>73.365297202797208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1144000</v>
      </c>
      <c r="C33" s="95">
        <f>C32</f>
        <v>0</v>
      </c>
      <c r="D33" s="95"/>
      <c r="E33" s="95">
        <f>$B33      +$C33      +$D33</f>
        <v>1144000</v>
      </c>
      <c r="F33" s="96">
        <f t="shared" ref="F33:O33" si="17">F32</f>
        <v>1144000</v>
      </c>
      <c r="G33" s="97">
        <f t="shared" si="17"/>
        <v>1144000</v>
      </c>
      <c r="H33" s="96">
        <f t="shared" si="17"/>
        <v>133000</v>
      </c>
      <c r="I33" s="97">
        <f t="shared" si="17"/>
        <v>133120</v>
      </c>
      <c r="J33" s="96">
        <f t="shared" si="17"/>
        <v>119000</v>
      </c>
      <c r="K33" s="97">
        <f t="shared" si="17"/>
        <v>459594</v>
      </c>
      <c r="L33" s="96">
        <f t="shared" si="17"/>
        <v>247000</v>
      </c>
      <c r="M33" s="97">
        <f t="shared" si="17"/>
        <v>246585</v>
      </c>
      <c r="N33" s="96">
        <f t="shared" si="17"/>
        <v>0</v>
      </c>
      <c r="O33" s="97">
        <f t="shared" si="17"/>
        <v>0</v>
      </c>
      <c r="P33" s="96">
        <f>$H33      +$J33      +$L33      +$N33</f>
        <v>499000</v>
      </c>
      <c r="Q33" s="97">
        <f>$I33      +$K33      +$M33      +$O33</f>
        <v>839299</v>
      </c>
      <c r="R33" s="52">
        <f>IF(($J33      =0),0,((($L33      -$J33      )/$J33      )*100))</f>
        <v>107.56302521008404</v>
      </c>
      <c r="S33" s="53">
        <f>IF(($K33      =0),0,((($M33      -$K33      )/$K33      )*100))</f>
        <v>-46.347210799096594</v>
      </c>
      <c r="T33" s="52">
        <f>IF($E33   =0,0,($P33   /$E33   )*100)</f>
        <v>43.61888111888112</v>
      </c>
      <c r="U33" s="54">
        <f>IF($E33   =0,0,($Q33   /$E33   )*100)</f>
        <v>73.365297202797208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6250000</v>
      </c>
      <c r="C67" s="104">
        <f>SUM(C9:C15,C18:C23,C26:C29,C32,C35:C39,C42:C52,C55:C58,C61:C65)</f>
        <v>0</v>
      </c>
      <c r="D67" s="104"/>
      <c r="E67" s="104">
        <f t="shared" si="35"/>
        <v>6250000</v>
      </c>
      <c r="F67" s="105">
        <f t="shared" ref="F67:O67" si="43">SUM(F9:F15,F18:F23,F26:F29,F32,F35:F39,F42:F52,F55:F58,F61:F65)</f>
        <v>6250000</v>
      </c>
      <c r="G67" s="106">
        <f t="shared" si="43"/>
        <v>4990000</v>
      </c>
      <c r="H67" s="105">
        <f t="shared" si="43"/>
        <v>1483000</v>
      </c>
      <c r="I67" s="106">
        <f t="shared" si="43"/>
        <v>1080806</v>
      </c>
      <c r="J67" s="105">
        <f t="shared" si="43"/>
        <v>1242000</v>
      </c>
      <c r="K67" s="106">
        <f t="shared" si="43"/>
        <v>2167262</v>
      </c>
      <c r="L67" s="105">
        <f t="shared" si="43"/>
        <v>1138000</v>
      </c>
      <c r="M67" s="106">
        <f t="shared" si="43"/>
        <v>712623</v>
      </c>
      <c r="N67" s="105">
        <f t="shared" si="43"/>
        <v>0</v>
      </c>
      <c r="O67" s="106">
        <f t="shared" si="43"/>
        <v>0</v>
      </c>
      <c r="P67" s="105">
        <f t="shared" si="36"/>
        <v>3863000</v>
      </c>
      <c r="Q67" s="106">
        <f t="shared" si="37"/>
        <v>3960691</v>
      </c>
      <c r="R67" s="61">
        <f t="shared" si="38"/>
        <v>-8.3735909822866343</v>
      </c>
      <c r="S67" s="62">
        <f t="shared" si="39"/>
        <v>-67.118742450151387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77.414829659318642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79.372565130260526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6250000</v>
      </c>
      <c r="C72" s="104">
        <f>SUM(C9:C15,C18:C23,C26:C29,C32,C35:C39,C42:C52,C55:C58,C61:C65,C69)</f>
        <v>0</v>
      </c>
      <c r="D72" s="104"/>
      <c r="E72" s="104">
        <f>$B72      +$C72      +$D72</f>
        <v>6250000</v>
      </c>
      <c r="F72" s="105">
        <f t="shared" ref="F72:O72" si="46">SUM(F9:F15,F18:F23,F26:F29,F32,F35:F39,F42:F52,F55:F58,F61:F65,F69)</f>
        <v>6250000</v>
      </c>
      <c r="G72" s="106">
        <f t="shared" si="46"/>
        <v>4990000</v>
      </c>
      <c r="H72" s="105">
        <f t="shared" si="46"/>
        <v>1483000</v>
      </c>
      <c r="I72" s="106">
        <f t="shared" si="46"/>
        <v>1080806</v>
      </c>
      <c r="J72" s="105">
        <f t="shared" si="46"/>
        <v>1242000</v>
      </c>
      <c r="K72" s="106">
        <f t="shared" si="46"/>
        <v>2167262</v>
      </c>
      <c r="L72" s="105">
        <f t="shared" si="46"/>
        <v>1138000</v>
      </c>
      <c r="M72" s="106">
        <f t="shared" si="46"/>
        <v>712623</v>
      </c>
      <c r="N72" s="105">
        <f t="shared" si="46"/>
        <v>0</v>
      </c>
      <c r="O72" s="106">
        <f t="shared" si="46"/>
        <v>0</v>
      </c>
      <c r="P72" s="105">
        <f>$H72      +$J72      +$L72      +$N72</f>
        <v>3863000</v>
      </c>
      <c r="Q72" s="106">
        <f>$I72      +$K72      +$M72      +$O72</f>
        <v>3960691</v>
      </c>
      <c r="R72" s="61">
        <f>IF(($J72      =0),0,((($L72      -$J72      )/$J72      )*100))</f>
        <v>-8.3735909822866343</v>
      </c>
      <c r="S72" s="62">
        <f>IF(($K72      =0),0,((($M72      -$K72      )/$K72      )*100))</f>
        <v>-67.118742450151387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77.414829659318642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79.372565130260526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V2NPfeBSCcaJQShb14ECgN5a6+P3YjUNPwnv2MRcrjGQPsSdhKPx0vnN+9StbATdjyPSHl5p2wjRMSv+cdeCA==" saltValue="KqTbhA0TclK8SJqNAIE4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275000</v>
      </c>
      <c r="I10" s="94"/>
      <c r="J10" s="93">
        <v>829000</v>
      </c>
      <c r="K10" s="94"/>
      <c r="L10" s="93">
        <v>259000</v>
      </c>
      <c r="M10" s="94"/>
      <c r="N10" s="93"/>
      <c r="O10" s="94"/>
      <c r="P10" s="93">
        <f t="shared" ref="P10:P16" si="1">$H10      +$J10      +$L10      +$N10</f>
        <v>1363000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-68.757539203860077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61.954545454545453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275000</v>
      </c>
      <c r="I16" s="97">
        <f t="shared" si="7"/>
        <v>0</v>
      </c>
      <c r="J16" s="96">
        <f t="shared" si="7"/>
        <v>829000</v>
      </c>
      <c r="K16" s="97">
        <f t="shared" si="7"/>
        <v>0</v>
      </c>
      <c r="L16" s="96">
        <f t="shared" si="7"/>
        <v>259000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1363000</v>
      </c>
      <c r="Q16" s="97">
        <f t="shared" si="2"/>
        <v>0</v>
      </c>
      <c r="R16" s="52">
        <f t="shared" si="3"/>
        <v>-68.757539203860077</v>
      </c>
      <c r="S16" s="53">
        <f t="shared" si="4"/>
        <v>0</v>
      </c>
      <c r="T16" s="52">
        <f>IF((SUM($E9:$E13)+$E15)=0,0,(P16/(SUM($E9:$E13)+$E15)*100))</f>
        <v>61.954545454545453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1392000</v>
      </c>
      <c r="C32" s="92">
        <v>0</v>
      </c>
      <c r="D32" s="92"/>
      <c r="E32" s="92">
        <f>$B32      +$C32      +$D32</f>
        <v>1392000</v>
      </c>
      <c r="F32" s="93">
        <v>1392000</v>
      </c>
      <c r="G32" s="94">
        <v>1392000</v>
      </c>
      <c r="H32" s="93">
        <v>372000</v>
      </c>
      <c r="I32" s="94"/>
      <c r="J32" s="93">
        <v>145000</v>
      </c>
      <c r="K32" s="94"/>
      <c r="L32" s="93">
        <v>424000</v>
      </c>
      <c r="M32" s="94"/>
      <c r="N32" s="93"/>
      <c r="O32" s="94"/>
      <c r="P32" s="93">
        <f>$H32      +$J32      +$L32      +$N32</f>
        <v>941000</v>
      </c>
      <c r="Q32" s="94">
        <f>$I32      +$K32      +$M32      +$O32</f>
        <v>0</v>
      </c>
      <c r="R32" s="48">
        <f>IF(($J32      =0),0,((($L32      -$J32      )/$J32      )*100))</f>
        <v>192.41379310344828</v>
      </c>
      <c r="S32" s="49">
        <f>IF(($K32      =0),0,((($M32      -$K32      )/$K32      )*100))</f>
        <v>0</v>
      </c>
      <c r="T32" s="48">
        <f>IF(($E32      =0),0,(($P32      /$E32      )*100))</f>
        <v>67.600574712643677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1392000</v>
      </c>
      <c r="C33" s="95">
        <f>C32</f>
        <v>0</v>
      </c>
      <c r="D33" s="95"/>
      <c r="E33" s="95">
        <f>$B33      +$C33      +$D33</f>
        <v>1392000</v>
      </c>
      <c r="F33" s="96">
        <f t="shared" ref="F33:O33" si="17">F32</f>
        <v>1392000</v>
      </c>
      <c r="G33" s="97">
        <f t="shared" si="17"/>
        <v>1392000</v>
      </c>
      <c r="H33" s="96">
        <f t="shared" si="17"/>
        <v>372000</v>
      </c>
      <c r="I33" s="97">
        <f t="shared" si="17"/>
        <v>0</v>
      </c>
      <c r="J33" s="96">
        <f t="shared" si="17"/>
        <v>145000</v>
      </c>
      <c r="K33" s="97">
        <f t="shared" si="17"/>
        <v>0</v>
      </c>
      <c r="L33" s="96">
        <f t="shared" si="17"/>
        <v>424000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941000</v>
      </c>
      <c r="Q33" s="97">
        <f>$I33      +$K33      +$M33      +$O33</f>
        <v>0</v>
      </c>
      <c r="R33" s="52">
        <f>IF(($J33      =0),0,((($L33      -$J33      )/$J33      )*100))</f>
        <v>192.41379310344828</v>
      </c>
      <c r="S33" s="53">
        <f>IF(($K33      =0),0,((($M33      -$K33      )/$K33      )*100))</f>
        <v>0</v>
      </c>
      <c r="T33" s="52">
        <f>IF($E33   =0,0,($P33   /$E33   )*100)</f>
        <v>67.600574712643677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0</v>
      </c>
      <c r="D35" s="92"/>
      <c r="E35" s="92">
        <f t="shared" ref="E35:E40" si="18">$B35      +$C35      +$D35</f>
        <v>1500000</v>
      </c>
      <c r="F35" s="93">
        <v>1500000</v>
      </c>
      <c r="G35" s="94">
        <v>1500000</v>
      </c>
      <c r="H35" s="93">
        <v>500000</v>
      </c>
      <c r="I35" s="94"/>
      <c r="J35" s="93">
        <v>500000</v>
      </c>
      <c r="K35" s="94"/>
      <c r="L35" s="93"/>
      <c r="M35" s="94"/>
      <c r="N35" s="93"/>
      <c r="O35" s="94"/>
      <c r="P35" s="93">
        <f t="shared" ref="P35:P40" si="19">$H35      +$J35      +$L35      +$N35</f>
        <v>1000000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66.666666666666657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9140000</v>
      </c>
      <c r="C36" s="92">
        <v>0</v>
      </c>
      <c r="D36" s="92"/>
      <c r="E36" s="92">
        <f t="shared" si="18"/>
        <v>9140000</v>
      </c>
      <c r="F36" s="93">
        <v>9140000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10640000</v>
      </c>
      <c r="C40" s="95">
        <f>SUM(C35:C39)</f>
        <v>0</v>
      </c>
      <c r="D40" s="95"/>
      <c r="E40" s="95">
        <f t="shared" si="18"/>
        <v>10640000</v>
      </c>
      <c r="F40" s="96">
        <f t="shared" ref="F40:O40" si="25">SUM(F35:F39)</f>
        <v>10640000</v>
      </c>
      <c r="G40" s="97">
        <f t="shared" si="25"/>
        <v>1500000</v>
      </c>
      <c r="H40" s="96">
        <f t="shared" si="25"/>
        <v>500000</v>
      </c>
      <c r="I40" s="97">
        <f t="shared" si="25"/>
        <v>0</v>
      </c>
      <c r="J40" s="96">
        <f t="shared" si="25"/>
        <v>500000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66.666666666666657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1050000</v>
      </c>
      <c r="D44" s="92"/>
      <c r="E44" s="92">
        <f t="shared" si="26"/>
        <v>1050000</v>
      </c>
      <c r="F44" s="93">
        <v>1050000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16500000</v>
      </c>
      <c r="C51" s="92">
        <v>-3000000</v>
      </c>
      <c r="D51" s="92"/>
      <c r="E51" s="92">
        <f t="shared" si="26"/>
        <v>13500000</v>
      </c>
      <c r="F51" s="93">
        <v>13500000</v>
      </c>
      <c r="G51" s="94">
        <v>13500000</v>
      </c>
      <c r="H51" s="93">
        <v>1031000</v>
      </c>
      <c r="I51" s="94"/>
      <c r="J51" s="93">
        <v>2726000</v>
      </c>
      <c r="K51" s="94"/>
      <c r="L51" s="93">
        <v>1024000</v>
      </c>
      <c r="M51" s="94"/>
      <c r="N51" s="93"/>
      <c r="O51" s="94"/>
      <c r="P51" s="93">
        <f t="shared" si="27"/>
        <v>4781000</v>
      </c>
      <c r="Q51" s="94">
        <f t="shared" si="28"/>
        <v>0</v>
      </c>
      <c r="R51" s="48">
        <f t="shared" si="29"/>
        <v>-62.435803374908296</v>
      </c>
      <c r="S51" s="49">
        <f t="shared" si="30"/>
        <v>0</v>
      </c>
      <c r="T51" s="48">
        <f t="shared" si="31"/>
        <v>35.414814814814818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11000000</v>
      </c>
      <c r="C52" s="92">
        <v>8000000</v>
      </c>
      <c r="D52" s="92"/>
      <c r="E52" s="92">
        <f t="shared" si="26"/>
        <v>19000000</v>
      </c>
      <c r="F52" s="93">
        <v>19000000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27500000</v>
      </c>
      <c r="C53" s="95">
        <f>SUM(C42:C52)</f>
        <v>6050000</v>
      </c>
      <c r="D53" s="95"/>
      <c r="E53" s="95">
        <f t="shared" si="26"/>
        <v>33550000</v>
      </c>
      <c r="F53" s="96">
        <f t="shared" ref="F53:O53" si="33">SUM(F42:F52)</f>
        <v>33550000</v>
      </c>
      <c r="G53" s="97">
        <f t="shared" si="33"/>
        <v>13500000</v>
      </c>
      <c r="H53" s="96">
        <f t="shared" si="33"/>
        <v>1031000</v>
      </c>
      <c r="I53" s="97">
        <f t="shared" si="33"/>
        <v>0</v>
      </c>
      <c r="J53" s="96">
        <f t="shared" si="33"/>
        <v>2726000</v>
      </c>
      <c r="K53" s="97">
        <f t="shared" si="33"/>
        <v>0</v>
      </c>
      <c r="L53" s="96">
        <f t="shared" si="33"/>
        <v>1024000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4781000</v>
      </c>
      <c r="Q53" s="97">
        <f t="shared" si="28"/>
        <v>0</v>
      </c>
      <c r="R53" s="52">
        <f t="shared" si="29"/>
        <v>-62.435803374908296</v>
      </c>
      <c r="S53" s="53">
        <f t="shared" si="30"/>
        <v>0</v>
      </c>
      <c r="T53" s="52">
        <f>IF((+$E43+$E45+$E47+$E48+$E51) =0,0,(P53   /(+$E43+$E45+$E47+$E48+$E51) )*100)</f>
        <v>35.414814814814818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41732000</v>
      </c>
      <c r="C67" s="104">
        <f>SUM(C9:C15,C18:C23,C26:C29,C32,C35:C39,C42:C52,C55:C58,C61:C65)</f>
        <v>6050000</v>
      </c>
      <c r="D67" s="104"/>
      <c r="E67" s="104">
        <f t="shared" si="35"/>
        <v>47782000</v>
      </c>
      <c r="F67" s="105">
        <f t="shared" ref="F67:O67" si="43">SUM(F9:F15,F18:F23,F26:F29,F32,F35:F39,F42:F52,F55:F58,F61:F65)</f>
        <v>47782000</v>
      </c>
      <c r="G67" s="106">
        <f t="shared" si="43"/>
        <v>18592000</v>
      </c>
      <c r="H67" s="105">
        <f t="shared" si="43"/>
        <v>2178000</v>
      </c>
      <c r="I67" s="106">
        <f t="shared" si="43"/>
        <v>0</v>
      </c>
      <c r="J67" s="105">
        <f t="shared" si="43"/>
        <v>4200000</v>
      </c>
      <c r="K67" s="106">
        <f t="shared" si="43"/>
        <v>0</v>
      </c>
      <c r="L67" s="105">
        <f t="shared" si="43"/>
        <v>1707000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8085000</v>
      </c>
      <c r="Q67" s="106">
        <f t="shared" si="37"/>
        <v>0</v>
      </c>
      <c r="R67" s="61">
        <f t="shared" si="38"/>
        <v>-59.357142857142854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43.486445783132531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42336000</v>
      </c>
      <c r="C69" s="92">
        <v>0</v>
      </c>
      <c r="D69" s="92"/>
      <c r="E69" s="92">
        <f>$B69      +$C69      +$D69</f>
        <v>42336000</v>
      </c>
      <c r="F69" s="93">
        <v>42336000</v>
      </c>
      <c r="G69" s="94">
        <v>46022000</v>
      </c>
      <c r="H69" s="93">
        <v>3214000</v>
      </c>
      <c r="I69" s="94"/>
      <c r="J69" s="93">
        <v>16346000</v>
      </c>
      <c r="K69" s="94"/>
      <c r="L69" s="93">
        <v>8798000</v>
      </c>
      <c r="M69" s="94"/>
      <c r="N69" s="93"/>
      <c r="O69" s="94"/>
      <c r="P69" s="93">
        <f>$H69      +$J69      +$L69      +$N69</f>
        <v>28358000</v>
      </c>
      <c r="Q69" s="94">
        <f>$I69      +$K69      +$M69      +$O69</f>
        <v>0</v>
      </c>
      <c r="R69" s="48">
        <f>IF(($J69      =0),0,((($L69      -$J69      )/$J69      )*100))</f>
        <v>-46.176434601737427</v>
      </c>
      <c r="S69" s="49">
        <f>IF(($K69      =0),0,((($M69      -$K69      )/$K69      )*100))</f>
        <v>0</v>
      </c>
      <c r="T69" s="48">
        <f>IF(($E69      =0),0,(($P69      /$E69      )*100))</f>
        <v>66.983182161753589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42336000</v>
      </c>
      <c r="C70" s="101">
        <f>C69</f>
        <v>0</v>
      </c>
      <c r="D70" s="101"/>
      <c r="E70" s="101">
        <f>$B70      +$C70      +$D70</f>
        <v>42336000</v>
      </c>
      <c r="F70" s="102">
        <f t="shared" ref="F70:O70" si="44">F69</f>
        <v>42336000</v>
      </c>
      <c r="G70" s="103">
        <f t="shared" si="44"/>
        <v>46022000</v>
      </c>
      <c r="H70" s="102">
        <f t="shared" si="44"/>
        <v>3214000</v>
      </c>
      <c r="I70" s="103">
        <f t="shared" si="44"/>
        <v>0</v>
      </c>
      <c r="J70" s="102">
        <f t="shared" si="44"/>
        <v>16346000</v>
      </c>
      <c r="K70" s="103">
        <f t="shared" si="44"/>
        <v>0</v>
      </c>
      <c r="L70" s="102">
        <f t="shared" si="44"/>
        <v>8798000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28358000</v>
      </c>
      <c r="Q70" s="103">
        <f>$I70      +$K70      +$M70      +$O70</f>
        <v>0</v>
      </c>
      <c r="R70" s="57">
        <f>IF(($J70      =0),0,((($L70      -$J70      )/$J70      )*100))</f>
        <v>-46.176434601737427</v>
      </c>
      <c r="S70" s="58">
        <f>IF(($K70      =0),0,((($M70      -$K70      )/$K70      )*100))</f>
        <v>0</v>
      </c>
      <c r="T70" s="57">
        <f>IF($E70   =0,0,($P70   /$E70   )*100)</f>
        <v>66.983182161753589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42336000</v>
      </c>
      <c r="C71" s="104">
        <f>C69</f>
        <v>0</v>
      </c>
      <c r="D71" s="104"/>
      <c r="E71" s="104">
        <f>$B71      +$C71      +$D71</f>
        <v>42336000</v>
      </c>
      <c r="F71" s="105">
        <f t="shared" ref="F71:O71" si="45">F69</f>
        <v>42336000</v>
      </c>
      <c r="G71" s="106">
        <f t="shared" si="45"/>
        <v>46022000</v>
      </c>
      <c r="H71" s="105">
        <f t="shared" si="45"/>
        <v>3214000</v>
      </c>
      <c r="I71" s="106">
        <f t="shared" si="45"/>
        <v>0</v>
      </c>
      <c r="J71" s="105">
        <f t="shared" si="45"/>
        <v>16346000</v>
      </c>
      <c r="K71" s="106">
        <f t="shared" si="45"/>
        <v>0</v>
      </c>
      <c r="L71" s="105">
        <f t="shared" si="45"/>
        <v>8798000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28358000</v>
      </c>
      <c r="Q71" s="106">
        <f>$I71      +$K71      +$M71      +$O71</f>
        <v>0</v>
      </c>
      <c r="R71" s="61">
        <f>IF(($J71      =0),0,((($L71      -$J71      )/$J71      )*100))</f>
        <v>-46.176434601737427</v>
      </c>
      <c r="S71" s="62">
        <f>IF(($K71      =0),0,((($M71      -$K71      )/$K71      )*100))</f>
        <v>0</v>
      </c>
      <c r="T71" s="61">
        <f>IF($E71   =0,0,($P71   /$E71   )*100)</f>
        <v>66.983182161753589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84068000</v>
      </c>
      <c r="C72" s="104">
        <f>SUM(C9:C15,C18:C23,C26:C29,C32,C35:C39,C42:C52,C55:C58,C61:C65,C69)</f>
        <v>6050000</v>
      </c>
      <c r="D72" s="104"/>
      <c r="E72" s="104">
        <f>$B72      +$C72      +$D72</f>
        <v>90118000</v>
      </c>
      <c r="F72" s="105">
        <f t="shared" ref="F72:O72" si="46">SUM(F9:F15,F18:F23,F26:F29,F32,F35:F39,F42:F52,F55:F58,F61:F65,F69)</f>
        <v>90118000</v>
      </c>
      <c r="G72" s="106">
        <f t="shared" si="46"/>
        <v>64614000</v>
      </c>
      <c r="H72" s="105">
        <f t="shared" si="46"/>
        <v>5392000</v>
      </c>
      <c r="I72" s="106">
        <f t="shared" si="46"/>
        <v>0</v>
      </c>
      <c r="J72" s="105">
        <f t="shared" si="46"/>
        <v>20546000</v>
      </c>
      <c r="K72" s="106">
        <f t="shared" si="46"/>
        <v>0</v>
      </c>
      <c r="L72" s="105">
        <f t="shared" si="46"/>
        <v>10505000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36443000</v>
      </c>
      <c r="Q72" s="106">
        <f>$I72      +$K72      +$M72      +$O72</f>
        <v>0</v>
      </c>
      <c r="R72" s="61">
        <f>IF(($J72      =0),0,((($L72      -$J72      )/$J72      )*100))</f>
        <v>-48.870826438236151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59.813222163865539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8OJy6QKdIpwmJ3Vls9lXiRz6BDAHjiP5MGO9acAj4bMMtgc4UAYUp00YepIUYY5UNN94UCjlnXjsrwsunfyBw==" saltValue="Kztc06dhVOxdSLUtCoii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150000</v>
      </c>
      <c r="I10" s="94">
        <v>150000</v>
      </c>
      <c r="J10" s="93">
        <v>150000</v>
      </c>
      <c r="K10" s="94">
        <v>150000</v>
      </c>
      <c r="L10" s="93">
        <v>150000</v>
      </c>
      <c r="M10" s="94">
        <v>100000</v>
      </c>
      <c r="N10" s="93"/>
      <c r="O10" s="94"/>
      <c r="P10" s="93">
        <f t="shared" ref="P10:P16" si="1">$H10      +$J10      +$L10      +$N10</f>
        <v>450000</v>
      </c>
      <c r="Q10" s="94">
        <f t="shared" ref="Q10:Q16" si="2">$I10      +$K10      +$M10      +$O10</f>
        <v>400000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-33.333333333333329</v>
      </c>
      <c r="T10" s="48">
        <f t="shared" ref="T10:T15" si="5">IF(($E10      =0),0,(($P10      /$E10      )*100))</f>
        <v>15</v>
      </c>
      <c r="U10" s="50">
        <f t="shared" ref="U10:U15" si="6">IF(($E10      =0),0,(($Q10      /$E10      )*100))</f>
        <v>13.333333333333334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150000</v>
      </c>
      <c r="I16" s="97">
        <f t="shared" si="7"/>
        <v>150000</v>
      </c>
      <c r="J16" s="96">
        <f t="shared" si="7"/>
        <v>150000</v>
      </c>
      <c r="K16" s="97">
        <f t="shared" si="7"/>
        <v>150000</v>
      </c>
      <c r="L16" s="96">
        <f t="shared" si="7"/>
        <v>150000</v>
      </c>
      <c r="M16" s="97">
        <f t="shared" si="7"/>
        <v>100000</v>
      </c>
      <c r="N16" s="96">
        <f t="shared" si="7"/>
        <v>0</v>
      </c>
      <c r="O16" s="97">
        <f t="shared" si="7"/>
        <v>0</v>
      </c>
      <c r="P16" s="96">
        <f t="shared" si="1"/>
        <v>450000</v>
      </c>
      <c r="Q16" s="97">
        <f t="shared" si="2"/>
        <v>400000</v>
      </c>
      <c r="R16" s="52">
        <f t="shared" si="3"/>
        <v>0</v>
      </c>
      <c r="S16" s="53">
        <f t="shared" si="4"/>
        <v>-33.333333333333329</v>
      </c>
      <c r="T16" s="52">
        <f>IF((SUM($E9:$E13)+$E15)=0,0,(P16/(SUM($E9:$E13)+$E15)*100))</f>
        <v>15</v>
      </c>
      <c r="U16" s="54">
        <f>IF((SUM($E9:$E13)+$E15)=0,0,(Q16/(SUM($E9:$E13)+$E15)*100))</f>
        <v>13.333333333333334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1672000</v>
      </c>
      <c r="C32" s="92">
        <v>0</v>
      </c>
      <c r="D32" s="92"/>
      <c r="E32" s="92">
        <f>$B32      +$C32      +$D32</f>
        <v>1672000</v>
      </c>
      <c r="F32" s="93">
        <v>1672000</v>
      </c>
      <c r="G32" s="94">
        <v>1672000</v>
      </c>
      <c r="H32" s="93">
        <v>324000</v>
      </c>
      <c r="I32" s="94">
        <v>358644</v>
      </c>
      <c r="J32" s="93">
        <v>158000</v>
      </c>
      <c r="K32" s="94">
        <v>1032700</v>
      </c>
      <c r="L32" s="93">
        <v>418000</v>
      </c>
      <c r="M32" s="94"/>
      <c r="N32" s="93"/>
      <c r="O32" s="94"/>
      <c r="P32" s="93">
        <f>$H32      +$J32      +$L32      +$N32</f>
        <v>900000</v>
      </c>
      <c r="Q32" s="94">
        <f>$I32      +$K32      +$M32      +$O32</f>
        <v>1391344</v>
      </c>
      <c r="R32" s="48">
        <f>IF(($J32      =0),0,((($L32      -$J32      )/$J32      )*100))</f>
        <v>164.55696202531647</v>
      </c>
      <c r="S32" s="49">
        <f>IF(($K32      =0),0,((($M32      -$K32      )/$K32      )*100))</f>
        <v>-100</v>
      </c>
      <c r="T32" s="48">
        <f>IF(($E32      =0),0,(($P32      /$E32      )*100))</f>
        <v>53.827751196172244</v>
      </c>
      <c r="U32" s="50">
        <f>IF(($E32      =0),0,(($Q32      /$E32      )*100))</f>
        <v>83.214354066985635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1672000</v>
      </c>
      <c r="H33" s="96">
        <f t="shared" si="17"/>
        <v>324000</v>
      </c>
      <c r="I33" s="97">
        <f t="shared" si="17"/>
        <v>358644</v>
      </c>
      <c r="J33" s="96">
        <f t="shared" si="17"/>
        <v>158000</v>
      </c>
      <c r="K33" s="97">
        <f t="shared" si="17"/>
        <v>1032700</v>
      </c>
      <c r="L33" s="96">
        <f t="shared" si="17"/>
        <v>418000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900000</v>
      </c>
      <c r="Q33" s="97">
        <f>$I33      +$K33      +$M33      +$O33</f>
        <v>1391344</v>
      </c>
      <c r="R33" s="52">
        <f>IF(($J33      =0),0,((($L33      -$J33      )/$J33      )*100))</f>
        <v>164.55696202531647</v>
      </c>
      <c r="S33" s="53">
        <f>IF(($K33      =0),0,((($M33      -$K33      )/$K33      )*100))</f>
        <v>-100</v>
      </c>
      <c r="T33" s="52">
        <f>IF($E33   =0,0,($P33   /$E33   )*100)</f>
        <v>53.827751196172244</v>
      </c>
      <c r="U33" s="54">
        <f>IF($E33   =0,0,($Q33   /$E33   )*100)</f>
        <v>83.214354066985635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>
        <v>422318</v>
      </c>
      <c r="J35" s="93">
        <v>2000000</v>
      </c>
      <c r="K35" s="94"/>
      <c r="L35" s="93"/>
      <c r="M35" s="94">
        <v>51684</v>
      </c>
      <c r="N35" s="93"/>
      <c r="O35" s="94"/>
      <c r="P35" s="93">
        <f t="shared" ref="P35:P40" si="19">$H35      +$J35      +$L35      +$N35</f>
        <v>2000000</v>
      </c>
      <c r="Q35" s="94">
        <f t="shared" ref="Q35:Q40" si="20">$I35      +$K35      +$M35      +$O35</f>
        <v>474002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20</v>
      </c>
      <c r="U35" s="50">
        <f t="shared" ref="U35:U39" si="24">IF(($E35      =0),0,(($Q35      /$E35      )*100))</f>
        <v>4.7400200000000003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75000</v>
      </c>
      <c r="C36" s="92">
        <v>0</v>
      </c>
      <c r="D36" s="92"/>
      <c r="E36" s="92">
        <f t="shared" si="18"/>
        <v>75000</v>
      </c>
      <c r="F36" s="93">
        <v>75000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10075000</v>
      </c>
      <c r="C40" s="95">
        <f>SUM(C35:C39)</f>
        <v>0</v>
      </c>
      <c r="D40" s="95"/>
      <c r="E40" s="95">
        <f t="shared" si="18"/>
        <v>10075000</v>
      </c>
      <c r="F40" s="96">
        <f t="shared" ref="F40:O40" si="25">SUM(F35:F39)</f>
        <v>10075000</v>
      </c>
      <c r="G40" s="97">
        <f t="shared" si="25"/>
        <v>10000000</v>
      </c>
      <c r="H40" s="96">
        <f t="shared" si="25"/>
        <v>0</v>
      </c>
      <c r="I40" s="97">
        <f t="shared" si="25"/>
        <v>422318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51684</v>
      </c>
      <c r="N40" s="96">
        <f t="shared" si="25"/>
        <v>0</v>
      </c>
      <c r="O40" s="97">
        <f t="shared" si="25"/>
        <v>0</v>
      </c>
      <c r="P40" s="96">
        <f t="shared" si="19"/>
        <v>2000000</v>
      </c>
      <c r="Q40" s="97">
        <f t="shared" si="20"/>
        <v>474002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20</v>
      </c>
      <c r="U40" s="54">
        <f>IF((+$E35+$E38) =0,0,(Q40   /(+$E35+$E38) )*100)</f>
        <v>4.7400200000000003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78921000</v>
      </c>
      <c r="C43" s="92">
        <v>0</v>
      </c>
      <c r="D43" s="92"/>
      <c r="E43" s="92">
        <f t="shared" si="26"/>
        <v>78921000</v>
      </c>
      <c r="F43" s="93">
        <v>78921000</v>
      </c>
      <c r="G43" s="94">
        <v>78921000</v>
      </c>
      <c r="H43" s="93">
        <v>6784000</v>
      </c>
      <c r="I43" s="94">
        <v>6784121</v>
      </c>
      <c r="J43" s="93">
        <v>17764000</v>
      </c>
      <c r="K43" s="94">
        <v>12945846</v>
      </c>
      <c r="L43" s="93">
        <v>8985000</v>
      </c>
      <c r="M43" s="94">
        <v>8923065</v>
      </c>
      <c r="N43" s="93"/>
      <c r="O43" s="94"/>
      <c r="P43" s="93">
        <f t="shared" si="27"/>
        <v>33533000</v>
      </c>
      <c r="Q43" s="94">
        <f t="shared" si="28"/>
        <v>28653032</v>
      </c>
      <c r="R43" s="48">
        <f t="shared" si="29"/>
        <v>-49.420175636117989</v>
      </c>
      <c r="S43" s="49">
        <f t="shared" si="30"/>
        <v>-31.073913593595968</v>
      </c>
      <c r="T43" s="48">
        <f t="shared" si="31"/>
        <v>42.489324767805783</v>
      </c>
      <c r="U43" s="50">
        <f t="shared" si="32"/>
        <v>36.305966726219893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3591000</v>
      </c>
      <c r="D44" s="92"/>
      <c r="E44" s="92">
        <f t="shared" si="26"/>
        <v>3591000</v>
      </c>
      <c r="F44" s="93">
        <v>3591000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26500000</v>
      </c>
      <c r="C51" s="92">
        <v>0</v>
      </c>
      <c r="D51" s="92"/>
      <c r="E51" s="92">
        <f t="shared" si="26"/>
        <v>26500000</v>
      </c>
      <c r="F51" s="93">
        <v>26500000</v>
      </c>
      <c r="G51" s="94">
        <v>26500000</v>
      </c>
      <c r="H51" s="93">
        <v>432000</v>
      </c>
      <c r="I51" s="94">
        <v>431957</v>
      </c>
      <c r="J51" s="93">
        <v>1013000</v>
      </c>
      <c r="K51" s="94">
        <v>742895</v>
      </c>
      <c r="L51" s="93">
        <v>2765000</v>
      </c>
      <c r="M51" s="94"/>
      <c r="N51" s="93"/>
      <c r="O51" s="94"/>
      <c r="P51" s="93">
        <f t="shared" si="27"/>
        <v>4210000</v>
      </c>
      <c r="Q51" s="94">
        <f t="shared" si="28"/>
        <v>1174852</v>
      </c>
      <c r="R51" s="48">
        <f t="shared" si="29"/>
        <v>172.95162882527146</v>
      </c>
      <c r="S51" s="49">
        <f t="shared" si="30"/>
        <v>-100</v>
      </c>
      <c r="T51" s="48">
        <f t="shared" si="31"/>
        <v>15.886792452830189</v>
      </c>
      <c r="U51" s="50">
        <f t="shared" si="32"/>
        <v>4.4334037735849057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105421000</v>
      </c>
      <c r="C53" s="95">
        <f>SUM(C42:C52)</f>
        <v>3591000</v>
      </c>
      <c r="D53" s="95"/>
      <c r="E53" s="95">
        <f t="shared" si="26"/>
        <v>109012000</v>
      </c>
      <c r="F53" s="96">
        <f t="shared" ref="F53:O53" si="33">SUM(F42:F52)</f>
        <v>109012000</v>
      </c>
      <c r="G53" s="97">
        <f t="shared" si="33"/>
        <v>105421000</v>
      </c>
      <c r="H53" s="96">
        <f t="shared" si="33"/>
        <v>7216000</v>
      </c>
      <c r="I53" s="97">
        <f t="shared" si="33"/>
        <v>7216078</v>
      </c>
      <c r="J53" s="96">
        <f t="shared" si="33"/>
        <v>18777000</v>
      </c>
      <c r="K53" s="97">
        <f t="shared" si="33"/>
        <v>13688741</v>
      </c>
      <c r="L53" s="96">
        <f t="shared" si="33"/>
        <v>11750000</v>
      </c>
      <c r="M53" s="97">
        <f t="shared" si="33"/>
        <v>8923065</v>
      </c>
      <c r="N53" s="96">
        <f t="shared" si="33"/>
        <v>0</v>
      </c>
      <c r="O53" s="97">
        <f t="shared" si="33"/>
        <v>0</v>
      </c>
      <c r="P53" s="96">
        <f t="shared" si="27"/>
        <v>37743000</v>
      </c>
      <c r="Q53" s="97">
        <f t="shared" si="28"/>
        <v>29827884</v>
      </c>
      <c r="R53" s="52">
        <f t="shared" si="29"/>
        <v>-37.423443574585932</v>
      </c>
      <c r="S53" s="53">
        <f t="shared" si="30"/>
        <v>-34.814567680110251</v>
      </c>
      <c r="T53" s="52">
        <f>IF((+$E43+$E45+$E47+$E48+$E51) =0,0,(P53   /(+$E43+$E45+$E47+$E48+$E51) )*100)</f>
        <v>35.802164654101176</v>
      </c>
      <c r="U53" s="54">
        <f>IF((+$E43+$E45+$E47+$E48+$E51) =0,0,(Q53   /(+$E43+$E45+$E47+$E48+$E51) )*100)</f>
        <v>28.294062852752301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120168000</v>
      </c>
      <c r="C67" s="104">
        <f>SUM(C9:C15,C18:C23,C26:C29,C32,C35:C39,C42:C52,C55:C58,C61:C65)</f>
        <v>3591000</v>
      </c>
      <c r="D67" s="104"/>
      <c r="E67" s="104">
        <f t="shared" si="35"/>
        <v>123759000</v>
      </c>
      <c r="F67" s="105">
        <f t="shared" ref="F67:O67" si="43">SUM(F9:F15,F18:F23,F26:F29,F32,F35:F39,F42:F52,F55:F58,F61:F65)</f>
        <v>123759000</v>
      </c>
      <c r="G67" s="106">
        <f t="shared" si="43"/>
        <v>120093000</v>
      </c>
      <c r="H67" s="105">
        <f t="shared" si="43"/>
        <v>7690000</v>
      </c>
      <c r="I67" s="106">
        <f t="shared" si="43"/>
        <v>8147040</v>
      </c>
      <c r="J67" s="105">
        <f t="shared" si="43"/>
        <v>21085000</v>
      </c>
      <c r="K67" s="106">
        <f t="shared" si="43"/>
        <v>14871441</v>
      </c>
      <c r="L67" s="105">
        <f t="shared" si="43"/>
        <v>12318000</v>
      </c>
      <c r="M67" s="106">
        <f t="shared" si="43"/>
        <v>9074749</v>
      </c>
      <c r="N67" s="105">
        <f t="shared" si="43"/>
        <v>0</v>
      </c>
      <c r="O67" s="106">
        <f t="shared" si="43"/>
        <v>0</v>
      </c>
      <c r="P67" s="105">
        <f t="shared" si="36"/>
        <v>41093000</v>
      </c>
      <c r="Q67" s="106">
        <f t="shared" si="37"/>
        <v>32093230</v>
      </c>
      <c r="R67" s="61">
        <f t="shared" si="38"/>
        <v>-41.579321792743656</v>
      </c>
      <c r="S67" s="62">
        <f t="shared" si="39"/>
        <v>-38.978684042790476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34.217647989474827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26.723647506515785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44240000</v>
      </c>
      <c r="C69" s="92">
        <v>0</v>
      </c>
      <c r="D69" s="92"/>
      <c r="E69" s="92">
        <f>$B69      +$C69      +$D69</f>
        <v>44240000</v>
      </c>
      <c r="F69" s="93">
        <v>44240000</v>
      </c>
      <c r="G69" s="94">
        <v>44240000</v>
      </c>
      <c r="H69" s="93">
        <v>2356000</v>
      </c>
      <c r="I69" s="94">
        <v>5981690</v>
      </c>
      <c r="J69" s="93">
        <v>16084000</v>
      </c>
      <c r="K69" s="94">
        <v>20184859</v>
      </c>
      <c r="L69" s="93">
        <v>1797000</v>
      </c>
      <c r="M69" s="94">
        <v>-3589369</v>
      </c>
      <c r="N69" s="93"/>
      <c r="O69" s="94"/>
      <c r="P69" s="93">
        <f>$H69      +$J69      +$L69      +$N69</f>
        <v>20237000</v>
      </c>
      <c r="Q69" s="94">
        <f>$I69      +$K69      +$M69      +$O69</f>
        <v>22577180</v>
      </c>
      <c r="R69" s="48">
        <f>IF(($J69      =0),0,((($L69      -$J69      )/$J69      )*100))</f>
        <v>-88.827406117881125</v>
      </c>
      <c r="S69" s="49">
        <f>IF(($K69      =0),0,((($M69      -$K69      )/$K69      )*100))</f>
        <v>-117.78248240426153</v>
      </c>
      <c r="T69" s="48">
        <f>IF(($E69      =0),0,(($P69      /$E69      )*100))</f>
        <v>45.743670886075947</v>
      </c>
      <c r="U69" s="50">
        <f>IF(($E69      =0),0,(($Q69      /$E69      )*100))</f>
        <v>51.033408679927675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44240000</v>
      </c>
      <c r="C70" s="101">
        <f>C69</f>
        <v>0</v>
      </c>
      <c r="D70" s="101"/>
      <c r="E70" s="101">
        <f>$B70      +$C70      +$D70</f>
        <v>44240000</v>
      </c>
      <c r="F70" s="102">
        <f t="shared" ref="F70:O70" si="44">F69</f>
        <v>44240000</v>
      </c>
      <c r="G70" s="103">
        <f t="shared" si="44"/>
        <v>44240000</v>
      </c>
      <c r="H70" s="102">
        <f t="shared" si="44"/>
        <v>2356000</v>
      </c>
      <c r="I70" s="103">
        <f t="shared" si="44"/>
        <v>5981690</v>
      </c>
      <c r="J70" s="102">
        <f t="shared" si="44"/>
        <v>16084000</v>
      </c>
      <c r="K70" s="103">
        <f t="shared" si="44"/>
        <v>20184859</v>
      </c>
      <c r="L70" s="102">
        <f t="shared" si="44"/>
        <v>1797000</v>
      </c>
      <c r="M70" s="103">
        <f t="shared" si="44"/>
        <v>-3589369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20237000</v>
      </c>
      <c r="Q70" s="103">
        <f>$I70      +$K70      +$M70      +$O70</f>
        <v>22577180</v>
      </c>
      <c r="R70" s="57">
        <f>IF(($J70      =0),0,((($L70      -$J70      )/$J70      )*100))</f>
        <v>-88.827406117881125</v>
      </c>
      <c r="S70" s="58">
        <f>IF(($K70      =0),0,((($M70      -$K70      )/$K70      )*100))</f>
        <v>-117.78248240426153</v>
      </c>
      <c r="T70" s="57">
        <f>IF($E70   =0,0,($P70   /$E70   )*100)</f>
        <v>45.743670886075947</v>
      </c>
      <c r="U70" s="59">
        <f>IF($E70   =0,0,($Q70   /$E70 )*100)</f>
        <v>51.033408679927675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44240000</v>
      </c>
      <c r="C71" s="104">
        <f>C69</f>
        <v>0</v>
      </c>
      <c r="D71" s="104"/>
      <c r="E71" s="104">
        <f>$B71      +$C71      +$D71</f>
        <v>44240000</v>
      </c>
      <c r="F71" s="105">
        <f t="shared" ref="F71:O71" si="45">F69</f>
        <v>44240000</v>
      </c>
      <c r="G71" s="106">
        <f t="shared" si="45"/>
        <v>44240000</v>
      </c>
      <c r="H71" s="105">
        <f t="shared" si="45"/>
        <v>2356000</v>
      </c>
      <c r="I71" s="106">
        <f t="shared" si="45"/>
        <v>5981690</v>
      </c>
      <c r="J71" s="105">
        <f t="shared" si="45"/>
        <v>16084000</v>
      </c>
      <c r="K71" s="106">
        <f t="shared" si="45"/>
        <v>20184859</v>
      </c>
      <c r="L71" s="105">
        <f t="shared" si="45"/>
        <v>1797000</v>
      </c>
      <c r="M71" s="106">
        <f t="shared" si="45"/>
        <v>-3589369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20237000</v>
      </c>
      <c r="Q71" s="106">
        <f>$I71      +$K71      +$M71      +$O71</f>
        <v>22577180</v>
      </c>
      <c r="R71" s="61">
        <f>IF(($J71      =0),0,((($L71      -$J71      )/$J71      )*100))</f>
        <v>-88.827406117881125</v>
      </c>
      <c r="S71" s="62">
        <f>IF(($K71      =0),0,((($M71      -$K71      )/$K71      )*100))</f>
        <v>-117.78248240426153</v>
      </c>
      <c r="T71" s="61">
        <f>IF($E71   =0,0,($P71   /$E71   )*100)</f>
        <v>45.743670886075947</v>
      </c>
      <c r="U71" s="65">
        <f>IF($E71   =0,0,($Q71   /$E71   )*100)</f>
        <v>51.033408679927675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164408000</v>
      </c>
      <c r="C72" s="104">
        <f>SUM(C9:C15,C18:C23,C26:C29,C32,C35:C39,C42:C52,C55:C58,C61:C65,C69)</f>
        <v>3591000</v>
      </c>
      <c r="D72" s="104"/>
      <c r="E72" s="104">
        <f>$B72      +$C72      +$D72</f>
        <v>167999000</v>
      </c>
      <c r="F72" s="105">
        <f t="shared" ref="F72:O72" si="46">SUM(F9:F15,F18:F23,F26:F29,F32,F35:F39,F42:F52,F55:F58,F61:F65,F69)</f>
        <v>167999000</v>
      </c>
      <c r="G72" s="106">
        <f t="shared" si="46"/>
        <v>164333000</v>
      </c>
      <c r="H72" s="105">
        <f t="shared" si="46"/>
        <v>10046000</v>
      </c>
      <c r="I72" s="106">
        <f t="shared" si="46"/>
        <v>14128730</v>
      </c>
      <c r="J72" s="105">
        <f t="shared" si="46"/>
        <v>37169000</v>
      </c>
      <c r="K72" s="106">
        <f t="shared" si="46"/>
        <v>35056300</v>
      </c>
      <c r="L72" s="105">
        <f t="shared" si="46"/>
        <v>14115000</v>
      </c>
      <c r="M72" s="106">
        <f t="shared" si="46"/>
        <v>5485380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61330000</v>
      </c>
      <c r="Q72" s="106">
        <f>$I72      +$K72      +$M72      +$O72</f>
        <v>54670410</v>
      </c>
      <c r="R72" s="61">
        <f>IF(($J72      =0),0,((($L72      -$J72      )/$J72      )*100))</f>
        <v>-62.024805617584548</v>
      </c>
      <c r="S72" s="62">
        <f>IF(($K72      =0),0,((($M72      -$K72      )/$K72      )*100))</f>
        <v>-84.352655585443983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37.320562516353988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33.268065452465422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Bg1Sm5xXD15HxSDty+haIPxo86xkgKvZho62hKXFQ2tQLAOvdpeDhOimCrhFC//bNM1+HonX0EX2bI0oRGD0Q==" saltValue="/iZ+ps+iK9kfwscOUi+5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572000</v>
      </c>
      <c r="I10" s="94"/>
      <c r="J10" s="93">
        <v>499000</v>
      </c>
      <c r="K10" s="94">
        <v>1071025</v>
      </c>
      <c r="L10" s="93">
        <v>96000</v>
      </c>
      <c r="M10" s="94">
        <v>95370</v>
      </c>
      <c r="N10" s="93"/>
      <c r="O10" s="94"/>
      <c r="P10" s="93">
        <f t="shared" ref="P10:P16" si="1">$H10      +$J10      +$L10      +$N10</f>
        <v>1167000</v>
      </c>
      <c r="Q10" s="94">
        <f t="shared" ref="Q10:Q16" si="2">$I10      +$K10      +$M10      +$O10</f>
        <v>1166395</v>
      </c>
      <c r="R10" s="48">
        <f t="shared" ref="R10:R16" si="3">IF(($J10      =0),0,((($L10      -$J10      )/$J10      )*100))</f>
        <v>-80.761523046092194</v>
      </c>
      <c r="S10" s="49">
        <f t="shared" ref="S10:S16" si="4">IF(($K10      =0),0,((($M10      -$K10      )/$K10      )*100))</f>
        <v>-91.095445951308335</v>
      </c>
      <c r="T10" s="48">
        <f t="shared" ref="T10:T15" si="5">IF(($E10      =0),0,(($P10      /$E10      )*100))</f>
        <v>44.037735849056602</v>
      </c>
      <c r="U10" s="50">
        <f t="shared" ref="U10:U15" si="6">IF(($E10      =0),0,(($Q10      /$E10      )*100))</f>
        <v>44.014905660377359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572000</v>
      </c>
      <c r="I16" s="97">
        <f t="shared" si="7"/>
        <v>0</v>
      </c>
      <c r="J16" s="96">
        <f t="shared" si="7"/>
        <v>499000</v>
      </c>
      <c r="K16" s="97">
        <f t="shared" si="7"/>
        <v>1071025</v>
      </c>
      <c r="L16" s="96">
        <f t="shared" si="7"/>
        <v>96000</v>
      </c>
      <c r="M16" s="97">
        <f t="shared" si="7"/>
        <v>95370</v>
      </c>
      <c r="N16" s="96">
        <f t="shared" si="7"/>
        <v>0</v>
      </c>
      <c r="O16" s="97">
        <f t="shared" si="7"/>
        <v>0</v>
      </c>
      <c r="P16" s="96">
        <f t="shared" si="1"/>
        <v>1167000</v>
      </c>
      <c r="Q16" s="97">
        <f t="shared" si="2"/>
        <v>1166395</v>
      </c>
      <c r="R16" s="52">
        <f t="shared" si="3"/>
        <v>-80.761523046092194</v>
      </c>
      <c r="S16" s="53">
        <f t="shared" si="4"/>
        <v>-91.095445951308335</v>
      </c>
      <c r="T16" s="52">
        <f>IF((SUM($E9:$E13)+$E15)=0,0,(P16/(SUM($E9:$E13)+$E15)*100))</f>
        <v>44.037735849056602</v>
      </c>
      <c r="U16" s="54">
        <f>IF((SUM($E9:$E13)+$E15)=0,0,(Q16/(SUM($E9:$E13)+$E15)*100))</f>
        <v>44.014905660377359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1622000</v>
      </c>
      <c r="C32" s="92">
        <v>0</v>
      </c>
      <c r="D32" s="92"/>
      <c r="E32" s="92">
        <f>$B32      +$C32      +$D32</f>
        <v>1622000</v>
      </c>
      <c r="F32" s="93">
        <v>1622000</v>
      </c>
      <c r="G32" s="94">
        <v>1622000</v>
      </c>
      <c r="H32" s="93">
        <v>348000</v>
      </c>
      <c r="I32" s="94"/>
      <c r="J32" s="93">
        <v>111000</v>
      </c>
      <c r="K32" s="94">
        <v>632888</v>
      </c>
      <c r="L32" s="93">
        <v>384000</v>
      </c>
      <c r="M32" s="94">
        <v>383879</v>
      </c>
      <c r="N32" s="93"/>
      <c r="O32" s="94"/>
      <c r="P32" s="93">
        <f>$H32      +$J32      +$L32      +$N32</f>
        <v>843000</v>
      </c>
      <c r="Q32" s="94">
        <f>$I32      +$K32      +$M32      +$O32</f>
        <v>1016767</v>
      </c>
      <c r="R32" s="48">
        <f>IF(($J32      =0),0,((($L32      -$J32      )/$J32      )*100))</f>
        <v>245.94594594594597</v>
      </c>
      <c r="S32" s="49">
        <f>IF(($K32      =0),0,((($M32      -$K32      )/$K32      )*100))</f>
        <v>-39.344876186623857</v>
      </c>
      <c r="T32" s="48">
        <f>IF(($E32      =0),0,(($P32      /$E32      )*100))</f>
        <v>51.972872996300865</v>
      </c>
      <c r="U32" s="50">
        <f>IF(($E32      =0),0,(($Q32      /$E32      )*100))</f>
        <v>62.686004932182492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1622000</v>
      </c>
      <c r="C33" s="95">
        <f>C32</f>
        <v>0</v>
      </c>
      <c r="D33" s="95"/>
      <c r="E33" s="95">
        <f>$B33      +$C33      +$D33</f>
        <v>1622000</v>
      </c>
      <c r="F33" s="96">
        <f t="shared" ref="F33:O33" si="17">F32</f>
        <v>1622000</v>
      </c>
      <c r="G33" s="97">
        <f t="shared" si="17"/>
        <v>1622000</v>
      </c>
      <c r="H33" s="96">
        <f t="shared" si="17"/>
        <v>348000</v>
      </c>
      <c r="I33" s="97">
        <f t="shared" si="17"/>
        <v>0</v>
      </c>
      <c r="J33" s="96">
        <f t="shared" si="17"/>
        <v>111000</v>
      </c>
      <c r="K33" s="97">
        <f t="shared" si="17"/>
        <v>632888</v>
      </c>
      <c r="L33" s="96">
        <f t="shared" si="17"/>
        <v>384000</v>
      </c>
      <c r="M33" s="97">
        <f t="shared" si="17"/>
        <v>383879</v>
      </c>
      <c r="N33" s="96">
        <f t="shared" si="17"/>
        <v>0</v>
      </c>
      <c r="O33" s="97">
        <f t="shared" si="17"/>
        <v>0</v>
      </c>
      <c r="P33" s="96">
        <f>$H33      +$J33      +$L33      +$N33</f>
        <v>843000</v>
      </c>
      <c r="Q33" s="97">
        <f>$I33      +$K33      +$M33      +$O33</f>
        <v>1016767</v>
      </c>
      <c r="R33" s="52">
        <f>IF(($J33      =0),0,((($L33      -$J33      )/$J33      )*100))</f>
        <v>245.94594594594597</v>
      </c>
      <c r="S33" s="53">
        <f>IF(($K33      =0),0,((($M33      -$K33      )/$K33      )*100))</f>
        <v>-39.344876186623857</v>
      </c>
      <c r="T33" s="52">
        <f>IF($E33   =0,0,($P33   /$E33   )*100)</f>
        <v>51.972872996300865</v>
      </c>
      <c r="U33" s="54">
        <f>IF($E33   =0,0,($Q33   /$E33   )*100)</f>
        <v>62.686004932182492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30400000</v>
      </c>
      <c r="C35" s="92">
        <v>0</v>
      </c>
      <c r="D35" s="92"/>
      <c r="E35" s="92">
        <f t="shared" ref="E35:E40" si="18">$B35      +$C35      +$D35</f>
        <v>30400000</v>
      </c>
      <c r="F35" s="93">
        <v>30400000</v>
      </c>
      <c r="G35" s="94">
        <v>30400000</v>
      </c>
      <c r="H35" s="93">
        <v>2223000</v>
      </c>
      <c r="I35" s="94"/>
      <c r="J35" s="93">
        <v>4190000</v>
      </c>
      <c r="K35" s="94">
        <v>6635510</v>
      </c>
      <c r="L35" s="93">
        <v>222000</v>
      </c>
      <c r="M35" s="94"/>
      <c r="N35" s="93"/>
      <c r="O35" s="94"/>
      <c r="P35" s="93">
        <f t="shared" ref="P35:P40" si="19">$H35      +$J35      +$L35      +$N35</f>
        <v>6635000</v>
      </c>
      <c r="Q35" s="94">
        <f t="shared" ref="Q35:Q40" si="20">$I35      +$K35      +$M35      +$O35</f>
        <v>6635510</v>
      </c>
      <c r="R35" s="48">
        <f t="shared" ref="R35:R40" si="21">IF(($J35      =0),0,((($L35      -$J35      )/$J35      )*100))</f>
        <v>-94.701670644391413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21.825657894736842</v>
      </c>
      <c r="U35" s="50">
        <f t="shared" ref="U35:U39" si="24">IF(($E35      =0),0,(($Q35      /$E35      )*100))</f>
        <v>21.827335526315789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30400000</v>
      </c>
      <c r="C40" s="95">
        <f>SUM(C35:C39)</f>
        <v>0</v>
      </c>
      <c r="D40" s="95"/>
      <c r="E40" s="95">
        <f t="shared" si="18"/>
        <v>30400000</v>
      </c>
      <c r="F40" s="96">
        <f t="shared" ref="F40:O40" si="25">SUM(F35:F39)</f>
        <v>30400000</v>
      </c>
      <c r="G40" s="97">
        <f t="shared" si="25"/>
        <v>30400000</v>
      </c>
      <c r="H40" s="96">
        <f t="shared" si="25"/>
        <v>2223000</v>
      </c>
      <c r="I40" s="97">
        <f t="shared" si="25"/>
        <v>0</v>
      </c>
      <c r="J40" s="96">
        <f t="shared" si="25"/>
        <v>4190000</v>
      </c>
      <c r="K40" s="97">
        <f t="shared" si="25"/>
        <v>6635510</v>
      </c>
      <c r="L40" s="96">
        <f t="shared" si="25"/>
        <v>222000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6635000</v>
      </c>
      <c r="Q40" s="97">
        <f t="shared" si="20"/>
        <v>6635510</v>
      </c>
      <c r="R40" s="52">
        <f t="shared" si="21"/>
        <v>-94.701670644391413</v>
      </c>
      <c r="S40" s="53">
        <f t="shared" si="22"/>
        <v>-100</v>
      </c>
      <c r="T40" s="52">
        <f>IF((+$E35+$E38) =0,0,(P40   /(+$E35+$E38) )*100)</f>
        <v>21.825657894736842</v>
      </c>
      <c r="U40" s="54">
        <f>IF((+$E35+$E38) =0,0,(Q40   /(+$E35+$E38) )*100)</f>
        <v>21.827335526315789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40000000</v>
      </c>
      <c r="C44" s="92">
        <v>17000000</v>
      </c>
      <c r="D44" s="92"/>
      <c r="E44" s="92">
        <f t="shared" si="26"/>
        <v>57000000</v>
      </c>
      <c r="F44" s="93">
        <v>57000000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17000000</v>
      </c>
      <c r="C51" s="92">
        <v>0</v>
      </c>
      <c r="D51" s="92"/>
      <c r="E51" s="92">
        <f t="shared" si="26"/>
        <v>17000000</v>
      </c>
      <c r="F51" s="93">
        <v>17000000</v>
      </c>
      <c r="G51" s="94">
        <v>17000000</v>
      </c>
      <c r="H51" s="93"/>
      <c r="I51" s="94"/>
      <c r="J51" s="93">
        <v>8307000</v>
      </c>
      <c r="K51" s="94">
        <v>8558353</v>
      </c>
      <c r="L51" s="93"/>
      <c r="M51" s="94">
        <v>250243</v>
      </c>
      <c r="N51" s="93"/>
      <c r="O51" s="94"/>
      <c r="P51" s="93">
        <f t="shared" si="27"/>
        <v>8307000</v>
      </c>
      <c r="Q51" s="94">
        <f t="shared" si="28"/>
        <v>8808596</v>
      </c>
      <c r="R51" s="48">
        <f t="shared" si="29"/>
        <v>-100</v>
      </c>
      <c r="S51" s="49">
        <f t="shared" si="30"/>
        <v>-97.076037877848691</v>
      </c>
      <c r="T51" s="48">
        <f t="shared" si="31"/>
        <v>48.864705882352943</v>
      </c>
      <c r="U51" s="50">
        <f t="shared" si="32"/>
        <v>51.815270588235293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57000000</v>
      </c>
      <c r="C53" s="95">
        <f>SUM(C42:C52)</f>
        <v>17000000</v>
      </c>
      <c r="D53" s="95"/>
      <c r="E53" s="95">
        <f t="shared" si="26"/>
        <v>74000000</v>
      </c>
      <c r="F53" s="96">
        <f t="shared" ref="F53:O53" si="33">SUM(F42:F52)</f>
        <v>74000000</v>
      </c>
      <c r="G53" s="97">
        <f t="shared" si="33"/>
        <v>17000000</v>
      </c>
      <c r="H53" s="96">
        <f t="shared" si="33"/>
        <v>0</v>
      </c>
      <c r="I53" s="97">
        <f t="shared" si="33"/>
        <v>0</v>
      </c>
      <c r="J53" s="96">
        <f t="shared" si="33"/>
        <v>8307000</v>
      </c>
      <c r="K53" s="97">
        <f t="shared" si="33"/>
        <v>8558353</v>
      </c>
      <c r="L53" s="96">
        <f t="shared" si="33"/>
        <v>0</v>
      </c>
      <c r="M53" s="97">
        <f t="shared" si="33"/>
        <v>250243</v>
      </c>
      <c r="N53" s="96">
        <f t="shared" si="33"/>
        <v>0</v>
      </c>
      <c r="O53" s="97">
        <f t="shared" si="33"/>
        <v>0</v>
      </c>
      <c r="P53" s="96">
        <f t="shared" si="27"/>
        <v>8307000</v>
      </c>
      <c r="Q53" s="97">
        <f t="shared" si="28"/>
        <v>8808596</v>
      </c>
      <c r="R53" s="52">
        <f t="shared" si="29"/>
        <v>-100</v>
      </c>
      <c r="S53" s="53">
        <f t="shared" si="30"/>
        <v>-97.076037877848691</v>
      </c>
      <c r="T53" s="52">
        <f>IF((+$E43+$E45+$E47+$E48+$E51) =0,0,(P53   /(+$E43+$E45+$E47+$E48+$E51) )*100)</f>
        <v>48.864705882352943</v>
      </c>
      <c r="U53" s="54">
        <f>IF((+$E43+$E45+$E47+$E48+$E51) =0,0,(Q53   /(+$E43+$E45+$E47+$E48+$E51) )*100)</f>
        <v>51.815270588235293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91672000</v>
      </c>
      <c r="C67" s="104">
        <f>SUM(C9:C15,C18:C23,C26:C29,C32,C35:C39,C42:C52,C55:C58,C61:C65)</f>
        <v>17000000</v>
      </c>
      <c r="D67" s="104"/>
      <c r="E67" s="104">
        <f t="shared" si="35"/>
        <v>108672000</v>
      </c>
      <c r="F67" s="105">
        <f t="shared" ref="F67:O67" si="43">SUM(F9:F15,F18:F23,F26:F29,F32,F35:F39,F42:F52,F55:F58,F61:F65)</f>
        <v>108672000</v>
      </c>
      <c r="G67" s="106">
        <f t="shared" si="43"/>
        <v>51672000</v>
      </c>
      <c r="H67" s="105">
        <f t="shared" si="43"/>
        <v>3143000</v>
      </c>
      <c r="I67" s="106">
        <f t="shared" si="43"/>
        <v>0</v>
      </c>
      <c r="J67" s="105">
        <f t="shared" si="43"/>
        <v>13107000</v>
      </c>
      <c r="K67" s="106">
        <f t="shared" si="43"/>
        <v>16897776</v>
      </c>
      <c r="L67" s="105">
        <f t="shared" si="43"/>
        <v>702000</v>
      </c>
      <c r="M67" s="106">
        <f t="shared" si="43"/>
        <v>729492</v>
      </c>
      <c r="N67" s="105">
        <f t="shared" si="43"/>
        <v>0</v>
      </c>
      <c r="O67" s="106">
        <f t="shared" si="43"/>
        <v>0</v>
      </c>
      <c r="P67" s="105">
        <f t="shared" si="36"/>
        <v>16952000</v>
      </c>
      <c r="Q67" s="106">
        <f t="shared" si="37"/>
        <v>17627268</v>
      </c>
      <c r="R67" s="61">
        <f t="shared" si="38"/>
        <v>-94.644083314259547</v>
      </c>
      <c r="S67" s="62">
        <f t="shared" si="39"/>
        <v>-95.682911171268927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32.806936058213346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34.113771481653501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47085000</v>
      </c>
      <c r="C69" s="92">
        <v>0</v>
      </c>
      <c r="D69" s="92"/>
      <c r="E69" s="92">
        <f>$B69      +$C69      +$D69</f>
        <v>47085000</v>
      </c>
      <c r="F69" s="93">
        <v>47085000</v>
      </c>
      <c r="G69" s="94">
        <v>47085000</v>
      </c>
      <c r="H69" s="93">
        <v>551000</v>
      </c>
      <c r="I69" s="94"/>
      <c r="J69" s="93">
        <v>19455000</v>
      </c>
      <c r="K69" s="94">
        <v>19970650</v>
      </c>
      <c r="L69" s="93">
        <v>2049000</v>
      </c>
      <c r="M69" s="94">
        <v>2477641</v>
      </c>
      <c r="N69" s="93"/>
      <c r="O69" s="94"/>
      <c r="P69" s="93">
        <f>$H69      +$J69      +$L69      +$N69</f>
        <v>22055000</v>
      </c>
      <c r="Q69" s="94">
        <f>$I69      +$K69      +$M69      +$O69</f>
        <v>22448291</v>
      </c>
      <c r="R69" s="48">
        <f>IF(($J69      =0),0,((($L69      -$J69      )/$J69      )*100))</f>
        <v>-89.468003084040092</v>
      </c>
      <c r="S69" s="49">
        <f>IF(($K69      =0),0,((($M69      -$K69      )/$K69      )*100))</f>
        <v>-87.593588591257671</v>
      </c>
      <c r="T69" s="48">
        <f>IF(($E69      =0),0,(($P69      /$E69      )*100))</f>
        <v>46.840819793989589</v>
      </c>
      <c r="U69" s="50">
        <f>IF(($E69      =0),0,(($Q69      /$E69      )*100))</f>
        <v>47.676098545184246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47085000</v>
      </c>
      <c r="C70" s="101">
        <f>C69</f>
        <v>0</v>
      </c>
      <c r="D70" s="101"/>
      <c r="E70" s="101">
        <f>$B70      +$C70      +$D70</f>
        <v>47085000</v>
      </c>
      <c r="F70" s="102">
        <f t="shared" ref="F70:O70" si="44">F69</f>
        <v>47085000</v>
      </c>
      <c r="G70" s="103">
        <f t="shared" si="44"/>
        <v>47085000</v>
      </c>
      <c r="H70" s="102">
        <f t="shared" si="44"/>
        <v>551000</v>
      </c>
      <c r="I70" s="103">
        <f t="shared" si="44"/>
        <v>0</v>
      </c>
      <c r="J70" s="102">
        <f t="shared" si="44"/>
        <v>19455000</v>
      </c>
      <c r="K70" s="103">
        <f t="shared" si="44"/>
        <v>19970650</v>
      </c>
      <c r="L70" s="102">
        <f t="shared" si="44"/>
        <v>2049000</v>
      </c>
      <c r="M70" s="103">
        <f t="shared" si="44"/>
        <v>2477641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22055000</v>
      </c>
      <c r="Q70" s="103">
        <f>$I70      +$K70      +$M70      +$O70</f>
        <v>22448291</v>
      </c>
      <c r="R70" s="57">
        <f>IF(($J70      =0),0,((($L70      -$J70      )/$J70      )*100))</f>
        <v>-89.468003084040092</v>
      </c>
      <c r="S70" s="58">
        <f>IF(($K70      =0),0,((($M70      -$K70      )/$K70      )*100))</f>
        <v>-87.593588591257671</v>
      </c>
      <c r="T70" s="57">
        <f>IF($E70   =0,0,($P70   /$E70   )*100)</f>
        <v>46.840819793989589</v>
      </c>
      <c r="U70" s="59">
        <f>IF($E70   =0,0,($Q70   /$E70 )*100)</f>
        <v>47.676098545184246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47085000</v>
      </c>
      <c r="C71" s="104">
        <f>C69</f>
        <v>0</v>
      </c>
      <c r="D71" s="104"/>
      <c r="E71" s="104">
        <f>$B71      +$C71      +$D71</f>
        <v>47085000</v>
      </c>
      <c r="F71" s="105">
        <f t="shared" ref="F71:O71" si="45">F69</f>
        <v>47085000</v>
      </c>
      <c r="G71" s="106">
        <f t="shared" si="45"/>
        <v>47085000</v>
      </c>
      <c r="H71" s="105">
        <f t="shared" si="45"/>
        <v>551000</v>
      </c>
      <c r="I71" s="106">
        <f t="shared" si="45"/>
        <v>0</v>
      </c>
      <c r="J71" s="105">
        <f t="shared" si="45"/>
        <v>19455000</v>
      </c>
      <c r="K71" s="106">
        <f t="shared" si="45"/>
        <v>19970650</v>
      </c>
      <c r="L71" s="105">
        <f t="shared" si="45"/>
        <v>2049000</v>
      </c>
      <c r="M71" s="106">
        <f t="shared" si="45"/>
        <v>2477641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22055000</v>
      </c>
      <c r="Q71" s="106">
        <f>$I71      +$K71      +$M71      +$O71</f>
        <v>22448291</v>
      </c>
      <c r="R71" s="61">
        <f>IF(($J71      =0),0,((($L71      -$J71      )/$J71      )*100))</f>
        <v>-89.468003084040092</v>
      </c>
      <c r="S71" s="62">
        <f>IF(($K71      =0),0,((($M71      -$K71      )/$K71      )*100))</f>
        <v>-87.593588591257671</v>
      </c>
      <c r="T71" s="61">
        <f>IF($E71   =0,0,($P71   /$E71   )*100)</f>
        <v>46.840819793989589</v>
      </c>
      <c r="U71" s="65">
        <f>IF($E71   =0,0,($Q71   /$E71   )*100)</f>
        <v>47.676098545184246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138757000</v>
      </c>
      <c r="C72" s="104">
        <f>SUM(C9:C15,C18:C23,C26:C29,C32,C35:C39,C42:C52,C55:C58,C61:C65,C69)</f>
        <v>17000000</v>
      </c>
      <c r="D72" s="104"/>
      <c r="E72" s="104">
        <f>$B72      +$C72      +$D72</f>
        <v>155757000</v>
      </c>
      <c r="F72" s="105">
        <f t="shared" ref="F72:O72" si="46">SUM(F9:F15,F18:F23,F26:F29,F32,F35:F39,F42:F52,F55:F58,F61:F65,F69)</f>
        <v>155757000</v>
      </c>
      <c r="G72" s="106">
        <f t="shared" si="46"/>
        <v>98757000</v>
      </c>
      <c r="H72" s="105">
        <f t="shared" si="46"/>
        <v>3694000</v>
      </c>
      <c r="I72" s="106">
        <f t="shared" si="46"/>
        <v>0</v>
      </c>
      <c r="J72" s="105">
        <f t="shared" si="46"/>
        <v>32562000</v>
      </c>
      <c r="K72" s="106">
        <f t="shared" si="46"/>
        <v>36868426</v>
      </c>
      <c r="L72" s="105">
        <f t="shared" si="46"/>
        <v>2751000</v>
      </c>
      <c r="M72" s="106">
        <f t="shared" si="46"/>
        <v>3207133</v>
      </c>
      <c r="N72" s="105">
        <f t="shared" si="46"/>
        <v>0</v>
      </c>
      <c r="O72" s="106">
        <f t="shared" si="46"/>
        <v>0</v>
      </c>
      <c r="P72" s="105">
        <f>$H72      +$J72      +$L72      +$N72</f>
        <v>39007000</v>
      </c>
      <c r="Q72" s="106">
        <f>$I72      +$K72      +$M72      +$O72</f>
        <v>40075559</v>
      </c>
      <c r="R72" s="61">
        <f>IF(($J72      =0),0,((($L72      -$J72      )/$J72      )*100))</f>
        <v>-91.551501750506731</v>
      </c>
      <c r="S72" s="62">
        <f>IF(($K72      =0),0,((($M72      -$K72      )/$K72      )*100))</f>
        <v>-91.301139354308219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39.497959638304117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40.579968002268195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AysrwMhiyayyc7scD8w6rR0X9uhGM+3cpKkt6NsaNHM1d4uOzKQch5uHHvS1JcG9aqbzQFu+GXEsCe3iWzkTg==" saltValue="XIMygBYzIv0nZ8WdZ2UZ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60000</v>
      </c>
      <c r="I10" s="94">
        <v>40800</v>
      </c>
      <c r="J10" s="93">
        <v>1292000</v>
      </c>
      <c r="K10" s="94">
        <v>1311486</v>
      </c>
      <c r="L10" s="93">
        <v>1748000</v>
      </c>
      <c r="M10" s="94">
        <v>3995690</v>
      </c>
      <c r="N10" s="93"/>
      <c r="O10" s="94"/>
      <c r="P10" s="93">
        <f t="shared" ref="P10:P16" si="1">$H10      +$J10      +$L10      +$N10</f>
        <v>3100000</v>
      </c>
      <c r="Q10" s="94">
        <f t="shared" ref="Q10:Q16" si="2">$I10      +$K10      +$M10      +$O10</f>
        <v>5347976</v>
      </c>
      <c r="R10" s="48">
        <f t="shared" ref="R10:R16" si="3">IF(($J10      =0),0,((($L10      -$J10      )/$J10      )*100))</f>
        <v>35.294117647058826</v>
      </c>
      <c r="S10" s="49">
        <f t="shared" ref="S10:S16" si="4">IF(($K10      =0),0,((($M10      -$K10      )/$K10      )*100))</f>
        <v>204.66890229861394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172.51535483870967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60000</v>
      </c>
      <c r="I16" s="97">
        <f t="shared" si="7"/>
        <v>40800</v>
      </c>
      <c r="J16" s="96">
        <f t="shared" si="7"/>
        <v>1292000</v>
      </c>
      <c r="K16" s="97">
        <f t="shared" si="7"/>
        <v>1311486</v>
      </c>
      <c r="L16" s="96">
        <f t="shared" si="7"/>
        <v>1748000</v>
      </c>
      <c r="M16" s="97">
        <f t="shared" si="7"/>
        <v>3995690</v>
      </c>
      <c r="N16" s="96">
        <f t="shared" si="7"/>
        <v>0</v>
      </c>
      <c r="O16" s="97">
        <f t="shared" si="7"/>
        <v>0</v>
      </c>
      <c r="P16" s="96">
        <f t="shared" si="1"/>
        <v>3100000</v>
      </c>
      <c r="Q16" s="97">
        <f t="shared" si="2"/>
        <v>5347976</v>
      </c>
      <c r="R16" s="52">
        <f t="shared" si="3"/>
        <v>35.294117647058826</v>
      </c>
      <c r="S16" s="53">
        <f t="shared" si="4"/>
        <v>204.66890229861394</v>
      </c>
      <c r="T16" s="52">
        <f>IF((SUM($E9:$E13)+$E15)=0,0,(P16/(SUM($E9:$E13)+$E15)*100))</f>
        <v>100</v>
      </c>
      <c r="U16" s="54">
        <f>IF((SUM($E9:$E13)+$E15)=0,0,(Q16/(SUM($E9:$E13)+$E15)*100))</f>
        <v>172.51535483870967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>
        <v>111000</v>
      </c>
      <c r="K32" s="94">
        <v>248020</v>
      </c>
      <c r="L32" s="93">
        <v>129000</v>
      </c>
      <c r="M32" s="94">
        <v>223680</v>
      </c>
      <c r="N32" s="93"/>
      <c r="O32" s="94"/>
      <c r="P32" s="93">
        <f>$H32      +$J32      +$L32      +$N32</f>
        <v>240000</v>
      </c>
      <c r="Q32" s="94">
        <f>$I32      +$K32      +$M32      +$O32</f>
        <v>471700</v>
      </c>
      <c r="R32" s="48">
        <f>IF(($J32      =0),0,((($L32      -$J32      )/$J32      )*100))</f>
        <v>16.216216216216218</v>
      </c>
      <c r="S32" s="49">
        <f>IF(($K32      =0),0,((($M32      -$K32      )/$K32      )*100))</f>
        <v>-9.8137246996209981</v>
      </c>
      <c r="T32" s="48">
        <f>IF(($E32      =0),0,(($P32      /$E32      )*100))</f>
        <v>22.325581395348838</v>
      </c>
      <c r="U32" s="50">
        <f>IF(($E32      =0),0,(($Q32      /$E32      )*100))</f>
        <v>43.879069767441855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111000</v>
      </c>
      <c r="K33" s="97">
        <f t="shared" si="17"/>
        <v>248020</v>
      </c>
      <c r="L33" s="96">
        <f t="shared" si="17"/>
        <v>129000</v>
      </c>
      <c r="M33" s="97">
        <f t="shared" si="17"/>
        <v>223680</v>
      </c>
      <c r="N33" s="96">
        <f t="shared" si="17"/>
        <v>0</v>
      </c>
      <c r="O33" s="97">
        <f t="shared" si="17"/>
        <v>0</v>
      </c>
      <c r="P33" s="96">
        <f>$H33      +$J33      +$L33      +$N33</f>
        <v>240000</v>
      </c>
      <c r="Q33" s="97">
        <f>$I33      +$K33      +$M33      +$O33</f>
        <v>471700</v>
      </c>
      <c r="R33" s="52">
        <f>IF(($J33      =0),0,((($L33      -$J33      )/$J33      )*100))</f>
        <v>16.216216216216218</v>
      </c>
      <c r="S33" s="53">
        <f>IF(($K33      =0),0,((($M33      -$K33      )/$K33      )*100))</f>
        <v>-9.8137246996209981</v>
      </c>
      <c r="T33" s="52">
        <f>IF($E33   =0,0,($P33   /$E33   )*100)</f>
        <v>22.325581395348838</v>
      </c>
      <c r="U33" s="54">
        <f>IF($E33   =0,0,($Q33   /$E33   )*100)</f>
        <v>43.879069767441855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8705000</v>
      </c>
      <c r="C35" s="92">
        <v>0</v>
      </c>
      <c r="D35" s="92"/>
      <c r="E35" s="92">
        <f t="shared" ref="E35:E40" si="18">$B35      +$C35      +$D35</f>
        <v>8705000</v>
      </c>
      <c r="F35" s="93">
        <v>8705000</v>
      </c>
      <c r="G35" s="94">
        <v>8705000</v>
      </c>
      <c r="H35" s="93">
        <v>450000</v>
      </c>
      <c r="I35" s="94">
        <v>260560</v>
      </c>
      <c r="J35" s="93">
        <v>562000</v>
      </c>
      <c r="K35" s="94">
        <v>3163295</v>
      </c>
      <c r="L35" s="93">
        <v>923000</v>
      </c>
      <c r="M35" s="94">
        <v>7473220</v>
      </c>
      <c r="N35" s="93"/>
      <c r="O35" s="94"/>
      <c r="P35" s="93">
        <f t="shared" ref="P35:P40" si="19">$H35      +$J35      +$L35      +$N35</f>
        <v>1935000</v>
      </c>
      <c r="Q35" s="94">
        <f t="shared" ref="Q35:Q40" si="20">$I35      +$K35      +$M35      +$O35</f>
        <v>10897075</v>
      </c>
      <c r="R35" s="48">
        <f t="shared" ref="R35:R40" si="21">IF(($J35      =0),0,((($L35      -$J35      )/$J35      )*100))</f>
        <v>64.234875444839858</v>
      </c>
      <c r="S35" s="49">
        <f t="shared" ref="S35:S40" si="22">IF(($K35      =0),0,((($M35      -$K35      )/$K35      )*100))</f>
        <v>136.24796296267024</v>
      </c>
      <c r="T35" s="48">
        <f t="shared" ref="T35:T39" si="23">IF(($E35      =0),0,(($P35      /$E35      )*100))</f>
        <v>22.228604250430788</v>
      </c>
      <c r="U35" s="50">
        <f t="shared" ref="U35:U39" si="24">IF(($E35      =0),0,(($Q35      /$E35      )*100))</f>
        <v>125.18179207352095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92000</v>
      </c>
      <c r="C36" s="92">
        <v>0</v>
      </c>
      <c r="D36" s="92"/>
      <c r="E36" s="92">
        <f t="shared" si="18"/>
        <v>92000</v>
      </c>
      <c r="F36" s="93">
        <v>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8797000</v>
      </c>
      <c r="C40" s="95">
        <f>SUM(C35:C39)</f>
        <v>0</v>
      </c>
      <c r="D40" s="95"/>
      <c r="E40" s="95">
        <f t="shared" si="18"/>
        <v>8797000</v>
      </c>
      <c r="F40" s="96">
        <f t="shared" ref="F40:O40" si="25">SUM(F35:F39)</f>
        <v>8797000</v>
      </c>
      <c r="G40" s="97">
        <f t="shared" si="25"/>
        <v>8705000</v>
      </c>
      <c r="H40" s="96">
        <f t="shared" si="25"/>
        <v>450000</v>
      </c>
      <c r="I40" s="97">
        <f t="shared" si="25"/>
        <v>260560</v>
      </c>
      <c r="J40" s="96">
        <f t="shared" si="25"/>
        <v>562000</v>
      </c>
      <c r="K40" s="97">
        <f t="shared" si="25"/>
        <v>3163295</v>
      </c>
      <c r="L40" s="96">
        <f t="shared" si="25"/>
        <v>923000</v>
      </c>
      <c r="M40" s="97">
        <f t="shared" si="25"/>
        <v>7473220</v>
      </c>
      <c r="N40" s="96">
        <f t="shared" si="25"/>
        <v>0</v>
      </c>
      <c r="O40" s="97">
        <f t="shared" si="25"/>
        <v>0</v>
      </c>
      <c r="P40" s="96">
        <f t="shared" si="19"/>
        <v>1935000</v>
      </c>
      <c r="Q40" s="97">
        <f t="shared" si="20"/>
        <v>10897075</v>
      </c>
      <c r="R40" s="52">
        <f t="shared" si="21"/>
        <v>64.234875444839858</v>
      </c>
      <c r="S40" s="53">
        <f t="shared" si="22"/>
        <v>136.24796296267024</v>
      </c>
      <c r="T40" s="52">
        <f>IF((+$E35+$E38) =0,0,(P40   /(+$E35+$E38) )*100)</f>
        <v>22.228604250430788</v>
      </c>
      <c r="U40" s="54">
        <f>IF((+$E35+$E38) =0,0,(Q40   /(+$E35+$E38) )*100)</f>
        <v>125.18179207352095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75000000</v>
      </c>
      <c r="C44" s="92">
        <v>-18898000</v>
      </c>
      <c r="D44" s="92"/>
      <c r="E44" s="92">
        <f t="shared" si="26"/>
        <v>56102000</v>
      </c>
      <c r="F44" s="93">
        <v>56102000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865000</v>
      </c>
      <c r="I51" s="94">
        <v>1782304</v>
      </c>
      <c r="J51" s="93">
        <v>4442000</v>
      </c>
      <c r="K51" s="94">
        <v>2686518</v>
      </c>
      <c r="L51" s="93">
        <v>4282000</v>
      </c>
      <c r="M51" s="94">
        <v>12102921</v>
      </c>
      <c r="N51" s="93"/>
      <c r="O51" s="94"/>
      <c r="P51" s="93">
        <f t="shared" si="27"/>
        <v>9589000</v>
      </c>
      <c r="Q51" s="94">
        <f t="shared" si="28"/>
        <v>16571743</v>
      </c>
      <c r="R51" s="48">
        <f t="shared" si="29"/>
        <v>-3.6019810895992794</v>
      </c>
      <c r="S51" s="49">
        <f t="shared" si="30"/>
        <v>350.50585925722442</v>
      </c>
      <c r="T51" s="48">
        <f t="shared" si="31"/>
        <v>47.945</v>
      </c>
      <c r="U51" s="50">
        <f t="shared" si="32"/>
        <v>82.858715000000004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</v>
      </c>
      <c r="C52" s="92">
        <v>-1000000</v>
      </c>
      <c r="D52" s="92"/>
      <c r="E52" s="92">
        <f t="shared" si="26"/>
        <v>4000000</v>
      </c>
      <c r="F52" s="93">
        <v>4000000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-19898000</v>
      </c>
      <c r="D53" s="95"/>
      <c r="E53" s="95">
        <f t="shared" si="26"/>
        <v>80102000</v>
      </c>
      <c r="F53" s="96">
        <f t="shared" ref="F53:O53" si="33">SUM(F42:F52)</f>
        <v>80102000</v>
      </c>
      <c r="G53" s="97">
        <f t="shared" si="33"/>
        <v>20000000</v>
      </c>
      <c r="H53" s="96">
        <f t="shared" si="33"/>
        <v>865000</v>
      </c>
      <c r="I53" s="97">
        <f t="shared" si="33"/>
        <v>1782304</v>
      </c>
      <c r="J53" s="96">
        <f t="shared" si="33"/>
        <v>4442000</v>
      </c>
      <c r="K53" s="97">
        <f t="shared" si="33"/>
        <v>2686518</v>
      </c>
      <c r="L53" s="96">
        <f t="shared" si="33"/>
        <v>4282000</v>
      </c>
      <c r="M53" s="97">
        <f t="shared" si="33"/>
        <v>12102921</v>
      </c>
      <c r="N53" s="96">
        <f t="shared" si="33"/>
        <v>0</v>
      </c>
      <c r="O53" s="97">
        <f t="shared" si="33"/>
        <v>0</v>
      </c>
      <c r="P53" s="96">
        <f t="shared" si="27"/>
        <v>9589000</v>
      </c>
      <c r="Q53" s="97">
        <f t="shared" si="28"/>
        <v>16571743</v>
      </c>
      <c r="R53" s="52">
        <f t="shared" si="29"/>
        <v>-3.6019810895992794</v>
      </c>
      <c r="S53" s="53">
        <f t="shared" si="30"/>
        <v>350.50585925722442</v>
      </c>
      <c r="T53" s="52">
        <f>IF((+$E43+$E45+$E47+$E48+$E51) =0,0,(P53   /(+$E43+$E45+$E47+$E48+$E51) )*100)</f>
        <v>47.945</v>
      </c>
      <c r="U53" s="54">
        <f>IF((+$E43+$E45+$E47+$E48+$E51) =0,0,(Q53   /(+$E43+$E45+$E47+$E48+$E51) )*100)</f>
        <v>82.858715000000004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112972000</v>
      </c>
      <c r="C67" s="104">
        <f>SUM(C9:C15,C18:C23,C26:C29,C32,C35:C39,C42:C52,C55:C58,C61:C65)</f>
        <v>-19898000</v>
      </c>
      <c r="D67" s="104"/>
      <c r="E67" s="104">
        <f t="shared" si="35"/>
        <v>93074000</v>
      </c>
      <c r="F67" s="105">
        <f t="shared" ref="F67:O67" si="43">SUM(F9:F15,F18:F23,F26:F29,F32,F35:F39,F42:F52,F55:F58,F61:F65)</f>
        <v>93074000</v>
      </c>
      <c r="G67" s="106">
        <f t="shared" si="43"/>
        <v>32880000</v>
      </c>
      <c r="H67" s="105">
        <f t="shared" si="43"/>
        <v>1375000</v>
      </c>
      <c r="I67" s="106">
        <f t="shared" si="43"/>
        <v>2083664</v>
      </c>
      <c r="J67" s="105">
        <f t="shared" si="43"/>
        <v>6407000</v>
      </c>
      <c r="K67" s="106">
        <f t="shared" si="43"/>
        <v>7409319</v>
      </c>
      <c r="L67" s="105">
        <f t="shared" si="43"/>
        <v>7082000</v>
      </c>
      <c r="M67" s="106">
        <f t="shared" si="43"/>
        <v>23795511</v>
      </c>
      <c r="N67" s="105">
        <f t="shared" si="43"/>
        <v>0</v>
      </c>
      <c r="O67" s="106">
        <f t="shared" si="43"/>
        <v>0</v>
      </c>
      <c r="P67" s="105">
        <f t="shared" si="36"/>
        <v>14864000</v>
      </c>
      <c r="Q67" s="106">
        <f t="shared" si="37"/>
        <v>33288494</v>
      </c>
      <c r="R67" s="61">
        <f t="shared" si="38"/>
        <v>10.535351958795069</v>
      </c>
      <c r="S67" s="62">
        <f t="shared" si="39"/>
        <v>221.15651924286161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45.20681265206813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101.24237834549878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23515000</v>
      </c>
      <c r="C69" s="92">
        <v>0</v>
      </c>
      <c r="D69" s="92"/>
      <c r="E69" s="92">
        <f>$B69      +$C69      +$D69</f>
        <v>23515000</v>
      </c>
      <c r="F69" s="93">
        <v>23515000</v>
      </c>
      <c r="G69" s="94">
        <v>19829000</v>
      </c>
      <c r="H69" s="93">
        <v>7711000</v>
      </c>
      <c r="I69" s="94">
        <v>222052</v>
      </c>
      <c r="J69" s="93">
        <v>3309000</v>
      </c>
      <c r="K69" s="94">
        <v>12097566</v>
      </c>
      <c r="L69" s="93">
        <v>482000</v>
      </c>
      <c r="M69" s="94">
        <v>-1326230</v>
      </c>
      <c r="N69" s="93"/>
      <c r="O69" s="94"/>
      <c r="P69" s="93">
        <f>$H69      +$J69      +$L69      +$N69</f>
        <v>11502000</v>
      </c>
      <c r="Q69" s="94">
        <f>$I69      +$K69      +$M69      +$O69</f>
        <v>10993388</v>
      </c>
      <c r="R69" s="48">
        <f>IF(($J69      =0),0,((($L69      -$J69      )/$J69      )*100))</f>
        <v>-85.433665760048356</v>
      </c>
      <c r="S69" s="49">
        <f>IF(($K69      =0),0,((($M69      -$K69      )/$K69      )*100))</f>
        <v>-110.96278375335997</v>
      </c>
      <c r="T69" s="48">
        <f>IF(($E69      =0),0,(($P69      /$E69      )*100))</f>
        <v>48.913459493940039</v>
      </c>
      <c r="U69" s="50">
        <f>IF(($E69      =0),0,(($Q69      /$E69      )*100))</f>
        <v>46.750533701892408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23515000</v>
      </c>
      <c r="C70" s="101">
        <f>C69</f>
        <v>0</v>
      </c>
      <c r="D70" s="101"/>
      <c r="E70" s="101">
        <f>$B70      +$C70      +$D70</f>
        <v>23515000</v>
      </c>
      <c r="F70" s="102">
        <f t="shared" ref="F70:O70" si="44">F69</f>
        <v>23515000</v>
      </c>
      <c r="G70" s="103">
        <f t="shared" si="44"/>
        <v>19829000</v>
      </c>
      <c r="H70" s="102">
        <f t="shared" si="44"/>
        <v>7711000</v>
      </c>
      <c r="I70" s="103">
        <f t="shared" si="44"/>
        <v>222052</v>
      </c>
      <c r="J70" s="102">
        <f t="shared" si="44"/>
        <v>3309000</v>
      </c>
      <c r="K70" s="103">
        <f t="shared" si="44"/>
        <v>12097566</v>
      </c>
      <c r="L70" s="102">
        <f t="shared" si="44"/>
        <v>482000</v>
      </c>
      <c r="M70" s="103">
        <f t="shared" si="44"/>
        <v>-1326230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11502000</v>
      </c>
      <c r="Q70" s="103">
        <f>$I70      +$K70      +$M70      +$O70</f>
        <v>10993388</v>
      </c>
      <c r="R70" s="57">
        <f>IF(($J70      =0),0,((($L70      -$J70      )/$J70      )*100))</f>
        <v>-85.433665760048356</v>
      </c>
      <c r="S70" s="58">
        <f>IF(($K70      =0),0,((($M70      -$K70      )/$K70      )*100))</f>
        <v>-110.96278375335997</v>
      </c>
      <c r="T70" s="57">
        <f>IF($E70   =0,0,($P70   /$E70   )*100)</f>
        <v>48.913459493940039</v>
      </c>
      <c r="U70" s="59">
        <f>IF($E70   =0,0,($Q70   /$E70 )*100)</f>
        <v>46.750533701892408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23515000</v>
      </c>
      <c r="C71" s="104">
        <f>C69</f>
        <v>0</v>
      </c>
      <c r="D71" s="104"/>
      <c r="E71" s="104">
        <f>$B71      +$C71      +$D71</f>
        <v>23515000</v>
      </c>
      <c r="F71" s="105">
        <f t="shared" ref="F71:O71" si="45">F69</f>
        <v>23515000</v>
      </c>
      <c r="G71" s="106">
        <f t="shared" si="45"/>
        <v>19829000</v>
      </c>
      <c r="H71" s="105">
        <f t="shared" si="45"/>
        <v>7711000</v>
      </c>
      <c r="I71" s="106">
        <f t="shared" si="45"/>
        <v>222052</v>
      </c>
      <c r="J71" s="105">
        <f t="shared" si="45"/>
        <v>3309000</v>
      </c>
      <c r="K71" s="106">
        <f t="shared" si="45"/>
        <v>12097566</v>
      </c>
      <c r="L71" s="105">
        <f t="shared" si="45"/>
        <v>482000</v>
      </c>
      <c r="M71" s="106">
        <f t="shared" si="45"/>
        <v>-1326230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11502000</v>
      </c>
      <c r="Q71" s="106">
        <f>$I71      +$K71      +$M71      +$O71</f>
        <v>10993388</v>
      </c>
      <c r="R71" s="61">
        <f>IF(($J71      =0),0,((($L71      -$J71      )/$J71      )*100))</f>
        <v>-85.433665760048356</v>
      </c>
      <c r="S71" s="62">
        <f>IF(($K71      =0),0,((($M71      -$K71      )/$K71      )*100))</f>
        <v>-110.96278375335997</v>
      </c>
      <c r="T71" s="61">
        <f>IF($E71   =0,0,($P71   /$E71   )*100)</f>
        <v>48.913459493940039</v>
      </c>
      <c r="U71" s="65">
        <f>IF($E71   =0,0,($Q71   /$E71   )*100)</f>
        <v>46.750533701892408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136487000</v>
      </c>
      <c r="C72" s="104">
        <f>SUM(C9:C15,C18:C23,C26:C29,C32,C35:C39,C42:C52,C55:C58,C61:C65,C69)</f>
        <v>-19898000</v>
      </c>
      <c r="D72" s="104"/>
      <c r="E72" s="104">
        <f>$B72      +$C72      +$D72</f>
        <v>116589000</v>
      </c>
      <c r="F72" s="105">
        <f t="shared" ref="F72:O72" si="46">SUM(F9:F15,F18:F23,F26:F29,F32,F35:F39,F42:F52,F55:F58,F61:F65,F69)</f>
        <v>116589000</v>
      </c>
      <c r="G72" s="106">
        <f t="shared" si="46"/>
        <v>52709000</v>
      </c>
      <c r="H72" s="105">
        <f t="shared" si="46"/>
        <v>9086000</v>
      </c>
      <c r="I72" s="106">
        <f t="shared" si="46"/>
        <v>2305716</v>
      </c>
      <c r="J72" s="105">
        <f t="shared" si="46"/>
        <v>9716000</v>
      </c>
      <c r="K72" s="106">
        <f t="shared" si="46"/>
        <v>19506885</v>
      </c>
      <c r="L72" s="105">
        <f t="shared" si="46"/>
        <v>7564000</v>
      </c>
      <c r="M72" s="106">
        <f t="shared" si="46"/>
        <v>22469281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26366000</v>
      </c>
      <c r="Q72" s="106">
        <f>$I72      +$K72      +$M72      +$O72</f>
        <v>44281882</v>
      </c>
      <c r="R72" s="61">
        <f>IF(($J72      =0),0,((($L72      -$J72      )/$J72      )*100))</f>
        <v>-22.149032523672293</v>
      </c>
      <c r="S72" s="62">
        <f>IF(($K72      =0),0,((($M72      -$K72      )/$K72      )*100))</f>
        <v>15.186412387216103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46.752371664154623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78.520936253213932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2O51sC9+XpQ93ef2gESlivswdoZDNlnKNmHeRep6wTVvRHIDknxSI0IpFcUGJIUppp7an0Ww/ebEx9t8NZlLQ==" saltValue="OKcc78lIflkSpOkE69xO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6934000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120000</v>
      </c>
      <c r="I10" s="94"/>
      <c r="J10" s="93">
        <v>1206000</v>
      </c>
      <c r="K10" s="94">
        <v>960700</v>
      </c>
      <c r="L10" s="93">
        <v>774000</v>
      </c>
      <c r="M10" s="94">
        <v>175725</v>
      </c>
      <c r="N10" s="93"/>
      <c r="O10" s="94"/>
      <c r="P10" s="93">
        <f t="shared" ref="P10:P16" si="1">$H10      +$J10      +$L10      +$N10</f>
        <v>2100000</v>
      </c>
      <c r="Q10" s="94">
        <f t="shared" ref="Q10:Q16" si="2">$I10      +$K10      +$M10      +$O10</f>
        <v>1136425</v>
      </c>
      <c r="R10" s="48">
        <f t="shared" ref="R10:R16" si="3">IF(($J10      =0),0,((($L10      -$J10      )/$J10      )*100))</f>
        <v>-35.820895522388057</v>
      </c>
      <c r="S10" s="49">
        <f t="shared" ref="S10:S16" si="4">IF(($K10      =0),0,((($M10      -$K10      )/$K10      )*100))</f>
        <v>-81.708649942750071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54.115476190476187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20738000</v>
      </c>
      <c r="D13" s="92"/>
      <c r="E13" s="92">
        <f t="shared" si="0"/>
        <v>30738000</v>
      </c>
      <c r="F13" s="93">
        <v>30738000</v>
      </c>
      <c r="G13" s="94">
        <v>30738000</v>
      </c>
      <c r="H13" s="93"/>
      <c r="I13" s="94"/>
      <c r="J13" s="93"/>
      <c r="K13" s="94">
        <v>5812953</v>
      </c>
      <c r="L13" s="93">
        <v>5185000</v>
      </c>
      <c r="M13" s="94">
        <v>1946808</v>
      </c>
      <c r="N13" s="93"/>
      <c r="O13" s="94"/>
      <c r="P13" s="93">
        <f t="shared" si="1"/>
        <v>5185000</v>
      </c>
      <c r="Q13" s="94">
        <f t="shared" si="2"/>
        <v>7759761</v>
      </c>
      <c r="R13" s="48">
        <f t="shared" si="3"/>
        <v>0</v>
      </c>
      <c r="S13" s="49">
        <f t="shared" si="4"/>
        <v>-66.509139158702993</v>
      </c>
      <c r="T13" s="48">
        <f t="shared" si="5"/>
        <v>16.86837139696792</v>
      </c>
      <c r="U13" s="50">
        <f t="shared" si="6"/>
        <v>25.244846769471014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19134000</v>
      </c>
      <c r="C16" s="95">
        <f>SUM(C9:C15)</f>
        <v>20738000</v>
      </c>
      <c r="D16" s="95"/>
      <c r="E16" s="95">
        <f t="shared" si="0"/>
        <v>39872000</v>
      </c>
      <c r="F16" s="96">
        <f t="shared" ref="F16:O16" si="7">SUM(F9:F15)</f>
        <v>39872000</v>
      </c>
      <c r="G16" s="97">
        <f t="shared" si="7"/>
        <v>39772000</v>
      </c>
      <c r="H16" s="96">
        <f t="shared" si="7"/>
        <v>120000</v>
      </c>
      <c r="I16" s="97">
        <f t="shared" si="7"/>
        <v>0</v>
      </c>
      <c r="J16" s="96">
        <f t="shared" si="7"/>
        <v>1206000</v>
      </c>
      <c r="K16" s="97">
        <f t="shared" si="7"/>
        <v>6773653</v>
      </c>
      <c r="L16" s="96">
        <f t="shared" si="7"/>
        <v>5959000</v>
      </c>
      <c r="M16" s="97">
        <f t="shared" si="7"/>
        <v>2122533</v>
      </c>
      <c r="N16" s="96">
        <f t="shared" si="7"/>
        <v>0</v>
      </c>
      <c r="O16" s="97">
        <f t="shared" si="7"/>
        <v>0</v>
      </c>
      <c r="P16" s="96">
        <f t="shared" si="1"/>
        <v>7285000</v>
      </c>
      <c r="Q16" s="97">
        <f t="shared" si="2"/>
        <v>8896186</v>
      </c>
      <c r="R16" s="52">
        <f t="shared" si="3"/>
        <v>394.11276948590381</v>
      </c>
      <c r="S16" s="53">
        <f t="shared" si="4"/>
        <v>-68.664869605809457</v>
      </c>
      <c r="T16" s="52">
        <f>IF((SUM($E9:$E13)+$E15)=0,0,(P16/(SUM($E9:$E13)+$E15)*100))</f>
        <v>18.316906366287842</v>
      </c>
      <c r="U16" s="54">
        <f>IF((SUM($E9:$E13)+$E15)=0,0,(Q16/(SUM($E9:$E13)+$E15)*100))</f>
        <v>22.36796238559791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223648000</v>
      </c>
      <c r="H28" s="93">
        <v>22812000</v>
      </c>
      <c r="I28" s="94"/>
      <c r="J28" s="93">
        <v>75577000</v>
      </c>
      <c r="K28" s="94">
        <v>90816965</v>
      </c>
      <c r="L28" s="93">
        <v>17499000</v>
      </c>
      <c r="M28" s="94">
        <v>17979913</v>
      </c>
      <c r="N28" s="93"/>
      <c r="O28" s="94"/>
      <c r="P28" s="93">
        <f>$H28      +$J28      +$L28      +$N28</f>
        <v>115888000</v>
      </c>
      <c r="Q28" s="94">
        <f>$I28      +$K28      +$M28      +$O28</f>
        <v>108796878</v>
      </c>
      <c r="R28" s="48">
        <f>IF(($J28      =0),0,((($L28      -$J28      )/$J28      )*100))</f>
        <v>-76.84613043650846</v>
      </c>
      <c r="S28" s="49">
        <f>IF(($K28      =0),0,((($M28      -$K28      )/$K28      )*100))</f>
        <v>-80.202032736945128</v>
      </c>
      <c r="T28" s="48">
        <f>IF(($E28      =0),0,(($P28      /$E28      )*100))</f>
        <v>51.81714122192016</v>
      </c>
      <c r="U28" s="50">
        <f>IF(($E28      =0),0,(($Q28      /$E28      )*100))</f>
        <v>48.646479288882524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223648000</v>
      </c>
      <c r="C30" s="95">
        <f>SUM(C26:C29)</f>
        <v>0</v>
      </c>
      <c r="D30" s="95"/>
      <c r="E30" s="95">
        <f>$B30      +$C30      +$D30</f>
        <v>223648000</v>
      </c>
      <c r="F30" s="96">
        <f t="shared" ref="F30:O30" si="16">SUM(F26:F29)</f>
        <v>223648000</v>
      </c>
      <c r="G30" s="97">
        <f t="shared" si="16"/>
        <v>223648000</v>
      </c>
      <c r="H30" s="96">
        <f t="shared" si="16"/>
        <v>22812000</v>
      </c>
      <c r="I30" s="97">
        <f t="shared" si="16"/>
        <v>0</v>
      </c>
      <c r="J30" s="96">
        <f t="shared" si="16"/>
        <v>75577000</v>
      </c>
      <c r="K30" s="97">
        <f t="shared" si="16"/>
        <v>90816965</v>
      </c>
      <c r="L30" s="96">
        <f t="shared" si="16"/>
        <v>17499000</v>
      </c>
      <c r="M30" s="97">
        <f t="shared" si="16"/>
        <v>17979913</v>
      </c>
      <c r="N30" s="96">
        <f t="shared" si="16"/>
        <v>0</v>
      </c>
      <c r="O30" s="97">
        <f t="shared" si="16"/>
        <v>0</v>
      </c>
      <c r="P30" s="96">
        <f>$H30      +$J30      +$L30      +$N30</f>
        <v>115888000</v>
      </c>
      <c r="Q30" s="97">
        <f>$I30      +$K30      +$M30      +$O30</f>
        <v>108796878</v>
      </c>
      <c r="R30" s="52">
        <f>IF(($J30      =0),0,((($L30      -$J30      )/$J30      )*100))</f>
        <v>-76.84613043650846</v>
      </c>
      <c r="S30" s="53">
        <f>IF(($K30      =0),0,((($M30      -$K30      )/$K30      )*100))</f>
        <v>-80.202032736945128</v>
      </c>
      <c r="T30" s="52">
        <f>IF($E30   =0,0,($P30   /$E30   )*100)</f>
        <v>51.81714122192016</v>
      </c>
      <c r="U30" s="54">
        <f>IF($E30   =0,0,($Q30   /$E30   )*100)</f>
        <v>48.646479288882524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1316000</v>
      </c>
      <c r="C32" s="92">
        <v>0</v>
      </c>
      <c r="D32" s="92"/>
      <c r="E32" s="92">
        <f>$B32      +$C32      +$D32</f>
        <v>1316000</v>
      </c>
      <c r="F32" s="93">
        <v>1316000</v>
      </c>
      <c r="G32" s="94">
        <v>1316000</v>
      </c>
      <c r="H32" s="93"/>
      <c r="I32" s="94"/>
      <c r="J32" s="93">
        <v>252000</v>
      </c>
      <c r="K32" s="94">
        <v>332841</v>
      </c>
      <c r="L32" s="93">
        <v>104000</v>
      </c>
      <c r="M32" s="94">
        <v>314191</v>
      </c>
      <c r="N32" s="93"/>
      <c r="O32" s="94"/>
      <c r="P32" s="93">
        <f>$H32      +$J32      +$L32      +$N32</f>
        <v>356000</v>
      </c>
      <c r="Q32" s="94">
        <f>$I32      +$K32      +$M32      +$O32</f>
        <v>647032</v>
      </c>
      <c r="R32" s="48">
        <f>IF(($J32      =0),0,((($L32      -$J32      )/$J32      )*100))</f>
        <v>-58.730158730158735</v>
      </c>
      <c r="S32" s="49">
        <f>IF(($K32      =0),0,((($M32      -$K32      )/$K32      )*100))</f>
        <v>-5.6032760387091738</v>
      </c>
      <c r="T32" s="48">
        <f>IF(($E32      =0),0,(($P32      /$E32      )*100))</f>
        <v>27.051671732522799</v>
      </c>
      <c r="U32" s="50">
        <f>IF(($E32      =0),0,(($Q32      /$E32      )*100))</f>
        <v>49.166565349544072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1316000</v>
      </c>
      <c r="H33" s="96">
        <f t="shared" si="17"/>
        <v>0</v>
      </c>
      <c r="I33" s="97">
        <f t="shared" si="17"/>
        <v>0</v>
      </c>
      <c r="J33" s="96">
        <f t="shared" si="17"/>
        <v>252000</v>
      </c>
      <c r="K33" s="97">
        <f t="shared" si="17"/>
        <v>332841</v>
      </c>
      <c r="L33" s="96">
        <f t="shared" si="17"/>
        <v>104000</v>
      </c>
      <c r="M33" s="97">
        <f t="shared" si="17"/>
        <v>314191</v>
      </c>
      <c r="N33" s="96">
        <f t="shared" si="17"/>
        <v>0</v>
      </c>
      <c r="O33" s="97">
        <f t="shared" si="17"/>
        <v>0</v>
      </c>
      <c r="P33" s="96">
        <f>$H33      +$J33      +$L33      +$N33</f>
        <v>356000</v>
      </c>
      <c r="Q33" s="97">
        <f>$I33      +$K33      +$M33      +$O33</f>
        <v>647032</v>
      </c>
      <c r="R33" s="52">
        <f>IF(($J33      =0),0,((($L33      -$J33      )/$J33      )*100))</f>
        <v>-58.730158730158735</v>
      </c>
      <c r="S33" s="53">
        <f>IF(($K33      =0),0,((($M33      -$K33      )/$K33      )*100))</f>
        <v>-5.6032760387091738</v>
      </c>
      <c r="T33" s="52">
        <f>IF($E33   =0,0,($P33   /$E33   )*100)</f>
        <v>27.051671732522799</v>
      </c>
      <c r="U33" s="54">
        <f>IF($E33   =0,0,($Q33   /$E33   )*100)</f>
        <v>49.166565349544072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9006000</v>
      </c>
      <c r="C36" s="92">
        <v>0</v>
      </c>
      <c r="D36" s="92"/>
      <c r="E36" s="92">
        <f t="shared" si="18"/>
        <v>9006000</v>
      </c>
      <c r="F36" s="93">
        <v>9006000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9006000</v>
      </c>
      <c r="C40" s="95">
        <f>SUM(C35:C39)</f>
        <v>0</v>
      </c>
      <c r="D40" s="95"/>
      <c r="E40" s="95">
        <f t="shared" si="18"/>
        <v>9006000</v>
      </c>
      <c r="F40" s="96">
        <f t="shared" ref="F40:O40" si="25">SUM(F35:F39)</f>
        <v>9006000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129615000</v>
      </c>
      <c r="D44" s="92"/>
      <c r="E44" s="92">
        <f t="shared" si="26"/>
        <v>129615000</v>
      </c>
      <c r="F44" s="93">
        <v>129615000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129615000</v>
      </c>
      <c r="D53" s="95"/>
      <c r="E53" s="95">
        <f t="shared" si="26"/>
        <v>129615000</v>
      </c>
      <c r="F53" s="96">
        <f t="shared" ref="F53:O53" si="33">SUM(F42:F52)</f>
        <v>129615000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-50000000</v>
      </c>
      <c r="D65" s="92"/>
      <c r="E65" s="92">
        <f t="shared" si="35"/>
        <v>213893000</v>
      </c>
      <c r="F65" s="93">
        <v>213893000</v>
      </c>
      <c r="G65" s="94">
        <v>213893000</v>
      </c>
      <c r="H65" s="93">
        <v>10217000</v>
      </c>
      <c r="I65" s="94"/>
      <c r="J65" s="93">
        <v>14414000</v>
      </c>
      <c r="K65" s="94">
        <v>25306079</v>
      </c>
      <c r="L65" s="93">
        <v>18650000</v>
      </c>
      <c r="M65" s="94">
        <v>17406826</v>
      </c>
      <c r="N65" s="93"/>
      <c r="O65" s="94"/>
      <c r="P65" s="93">
        <f t="shared" si="36"/>
        <v>43281000</v>
      </c>
      <c r="Q65" s="94">
        <f t="shared" si="37"/>
        <v>42712905</v>
      </c>
      <c r="R65" s="48">
        <f t="shared" si="38"/>
        <v>29.388094907728597</v>
      </c>
      <c r="S65" s="49">
        <f t="shared" si="39"/>
        <v>-31.214843674517891</v>
      </c>
      <c r="T65" s="48">
        <f t="shared" si="40"/>
        <v>20.234883797038705</v>
      </c>
      <c r="U65" s="50">
        <f t="shared" si="41"/>
        <v>19.969286044891604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263893000</v>
      </c>
      <c r="C66" s="95">
        <f>SUM(C61:C65)</f>
        <v>-50000000</v>
      </c>
      <c r="D66" s="95"/>
      <c r="E66" s="95">
        <f t="shared" si="35"/>
        <v>213893000</v>
      </c>
      <c r="F66" s="96">
        <f t="shared" ref="F66:O66" si="42">SUM(F61:F65)</f>
        <v>213893000</v>
      </c>
      <c r="G66" s="97">
        <f t="shared" si="42"/>
        <v>213893000</v>
      </c>
      <c r="H66" s="96">
        <f t="shared" si="42"/>
        <v>10217000</v>
      </c>
      <c r="I66" s="97">
        <f t="shared" si="42"/>
        <v>0</v>
      </c>
      <c r="J66" s="96">
        <f t="shared" si="42"/>
        <v>14414000</v>
      </c>
      <c r="K66" s="97">
        <f t="shared" si="42"/>
        <v>25306079</v>
      </c>
      <c r="L66" s="96">
        <f t="shared" si="42"/>
        <v>18650000</v>
      </c>
      <c r="M66" s="97">
        <f t="shared" si="42"/>
        <v>17406826</v>
      </c>
      <c r="N66" s="96">
        <f t="shared" si="42"/>
        <v>0</v>
      </c>
      <c r="O66" s="97">
        <f t="shared" si="42"/>
        <v>0</v>
      </c>
      <c r="P66" s="96">
        <f t="shared" si="36"/>
        <v>43281000</v>
      </c>
      <c r="Q66" s="97">
        <f t="shared" si="37"/>
        <v>42712905</v>
      </c>
      <c r="R66" s="52">
        <f t="shared" si="38"/>
        <v>29.388094907728597</v>
      </c>
      <c r="S66" s="53">
        <f t="shared" si="39"/>
        <v>-31.214843674517891</v>
      </c>
      <c r="T66" s="52">
        <f>IF((+$E61+$E63+$E64++$E65) =0,0,(P66   /(+$E61+$E63+$E64+$E65) )*100)</f>
        <v>20.234883797038705</v>
      </c>
      <c r="U66" s="54">
        <f>IF((+$E61+$E63+$E65) =0,0,(Q66  /(+$E61+$E63+$E65) )*100)</f>
        <v>19.969286044891604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518257000</v>
      </c>
      <c r="C67" s="104">
        <f>SUM(C9:C15,C18:C23,C26:C29,C32,C35:C39,C42:C52,C55:C58,C61:C65)</f>
        <v>100353000</v>
      </c>
      <c r="D67" s="104"/>
      <c r="E67" s="104">
        <f t="shared" si="35"/>
        <v>618610000</v>
      </c>
      <c r="F67" s="105">
        <f t="shared" ref="F67:O67" si="43">SUM(F9:F15,F18:F23,F26:F29,F32,F35:F39,F42:F52,F55:F58,F61:F65)</f>
        <v>618610000</v>
      </c>
      <c r="G67" s="106">
        <f t="shared" si="43"/>
        <v>478629000</v>
      </c>
      <c r="H67" s="105">
        <f t="shared" si="43"/>
        <v>33149000</v>
      </c>
      <c r="I67" s="106">
        <f t="shared" si="43"/>
        <v>0</v>
      </c>
      <c r="J67" s="105">
        <f t="shared" si="43"/>
        <v>91449000</v>
      </c>
      <c r="K67" s="106">
        <f t="shared" si="43"/>
        <v>123229538</v>
      </c>
      <c r="L67" s="105">
        <f t="shared" si="43"/>
        <v>42212000</v>
      </c>
      <c r="M67" s="106">
        <f t="shared" si="43"/>
        <v>37823463</v>
      </c>
      <c r="N67" s="105">
        <f t="shared" si="43"/>
        <v>0</v>
      </c>
      <c r="O67" s="106">
        <f t="shared" si="43"/>
        <v>0</v>
      </c>
      <c r="P67" s="105">
        <f t="shared" si="36"/>
        <v>166810000</v>
      </c>
      <c r="Q67" s="106">
        <f t="shared" si="37"/>
        <v>161053001</v>
      </c>
      <c r="R67" s="61">
        <f t="shared" si="38"/>
        <v>-53.840938665266982</v>
      </c>
      <c r="S67" s="62">
        <f t="shared" si="39"/>
        <v>-69.30649614218305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34.851628296655655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33.648817978016375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518257000</v>
      </c>
      <c r="C72" s="104">
        <f>SUM(C9:C15,C18:C23,C26:C29,C32,C35:C39,C42:C52,C55:C58,C61:C65,C69)</f>
        <v>100353000</v>
      </c>
      <c r="D72" s="104"/>
      <c r="E72" s="104">
        <f>$B72      +$C72      +$D72</f>
        <v>618610000</v>
      </c>
      <c r="F72" s="105">
        <f t="shared" ref="F72:O72" si="46">SUM(F9:F15,F18:F23,F26:F29,F32,F35:F39,F42:F52,F55:F58,F61:F65,F69)</f>
        <v>618610000</v>
      </c>
      <c r="G72" s="106">
        <f t="shared" si="46"/>
        <v>478629000</v>
      </c>
      <c r="H72" s="105">
        <f t="shared" si="46"/>
        <v>33149000</v>
      </c>
      <c r="I72" s="106">
        <f t="shared" si="46"/>
        <v>0</v>
      </c>
      <c r="J72" s="105">
        <f t="shared" si="46"/>
        <v>91449000</v>
      </c>
      <c r="K72" s="106">
        <f t="shared" si="46"/>
        <v>123229538</v>
      </c>
      <c r="L72" s="105">
        <f t="shared" si="46"/>
        <v>42212000</v>
      </c>
      <c r="M72" s="106">
        <f t="shared" si="46"/>
        <v>37823463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166810000</v>
      </c>
      <c r="Q72" s="106">
        <f>$I72      +$K72      +$M72      +$O72</f>
        <v>161053001</v>
      </c>
      <c r="R72" s="61">
        <f>IF(($J72      =0),0,((($L72      -$J72      )/$J72      )*100))</f>
        <v>-53.840938665266982</v>
      </c>
      <c r="S72" s="62">
        <f>IF(($K72      =0),0,((($M72      -$K72      )/$K72      )*100))</f>
        <v>-69.30649614218305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34.851628296655655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33.648817978016375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+JwlThysr/7PYPrUtmspPLokFk7ZYtN4gWL+OUYWr7jbEDWtXAVt9v6DhQmUpJ3bOuTvCZtto8D7aAtsGtaKg==" saltValue="edHPCWNXxjiA1Qmsp+rC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/>
      <c r="I10" s="94">
        <v>60000</v>
      </c>
      <c r="J10" s="93">
        <v>402000</v>
      </c>
      <c r="K10" s="94">
        <v>60000</v>
      </c>
      <c r="L10" s="93">
        <v>139000</v>
      </c>
      <c r="M10" s="94">
        <v>120000</v>
      </c>
      <c r="N10" s="93"/>
      <c r="O10" s="94"/>
      <c r="P10" s="93">
        <f t="shared" ref="P10:P16" si="1">$H10      +$J10      +$L10      +$N10</f>
        <v>541000</v>
      </c>
      <c r="Q10" s="94">
        <f t="shared" ref="Q10:Q16" si="2">$I10      +$K10      +$M10      +$O10</f>
        <v>240000</v>
      </c>
      <c r="R10" s="48">
        <f t="shared" ref="R10:R16" si="3">IF(($J10      =0),0,((($L10      -$J10      )/$J10      )*100))</f>
        <v>-65.422885572139293</v>
      </c>
      <c r="S10" s="49">
        <f t="shared" ref="S10:S16" si="4">IF(($K10      =0),0,((($M10      -$K10      )/$K10      )*100))</f>
        <v>100</v>
      </c>
      <c r="T10" s="48">
        <f t="shared" ref="T10:T15" si="5">IF(($E10      =0),0,(($P10      /$E10      )*100))</f>
        <v>54.1</v>
      </c>
      <c r="U10" s="50">
        <f t="shared" ref="U10:U15" si="6">IF(($E10      =0),0,(($Q10      /$E10      )*100))</f>
        <v>24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0</v>
      </c>
      <c r="I16" s="97">
        <f t="shared" si="7"/>
        <v>60000</v>
      </c>
      <c r="J16" s="96">
        <f t="shared" si="7"/>
        <v>402000</v>
      </c>
      <c r="K16" s="97">
        <f t="shared" si="7"/>
        <v>60000</v>
      </c>
      <c r="L16" s="96">
        <f t="shared" si="7"/>
        <v>139000</v>
      </c>
      <c r="M16" s="97">
        <f t="shared" si="7"/>
        <v>120000</v>
      </c>
      <c r="N16" s="96">
        <f t="shared" si="7"/>
        <v>0</v>
      </c>
      <c r="O16" s="97">
        <f t="shared" si="7"/>
        <v>0</v>
      </c>
      <c r="P16" s="96">
        <f t="shared" si="1"/>
        <v>541000</v>
      </c>
      <c r="Q16" s="97">
        <f t="shared" si="2"/>
        <v>240000</v>
      </c>
      <c r="R16" s="52">
        <f t="shared" si="3"/>
        <v>-65.422885572139293</v>
      </c>
      <c r="S16" s="53">
        <f t="shared" si="4"/>
        <v>100</v>
      </c>
      <c r="T16" s="52">
        <f>IF((SUM($E9:$E13)+$E15)=0,0,(P16/(SUM($E9:$E13)+$E15)*100))</f>
        <v>54.1</v>
      </c>
      <c r="U16" s="54">
        <f>IF((SUM($E9:$E13)+$E15)=0,0,(Q16/(SUM($E9:$E13)+$E15)*100))</f>
        <v>24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4260000</v>
      </c>
      <c r="C19" s="92">
        <v>0</v>
      </c>
      <c r="D19" s="92"/>
      <c r="E19" s="92">
        <f t="shared" si="8"/>
        <v>4260000</v>
      </c>
      <c r="F19" s="93">
        <v>4260000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4260000</v>
      </c>
      <c r="C24" s="95">
        <f>SUM(C18:C23)</f>
        <v>0</v>
      </c>
      <c r="D24" s="95"/>
      <c r="E24" s="95">
        <f t="shared" si="8"/>
        <v>4260000</v>
      </c>
      <c r="F24" s="96">
        <f t="shared" ref="F24:O24" si="15">SUM(F18:F23)</f>
        <v>4260000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2332000</v>
      </c>
      <c r="C29" s="92">
        <v>0</v>
      </c>
      <c r="D29" s="92"/>
      <c r="E29" s="92">
        <f>$B29      +$C29      +$D29</f>
        <v>2332000</v>
      </c>
      <c r="F29" s="93">
        <v>2332000</v>
      </c>
      <c r="G29" s="94">
        <v>2332000</v>
      </c>
      <c r="H29" s="93"/>
      <c r="I29" s="94"/>
      <c r="J29" s="93">
        <v>1523000</v>
      </c>
      <c r="K29" s="94">
        <v>1419248</v>
      </c>
      <c r="L29" s="93"/>
      <c r="M29" s="94">
        <v>202918</v>
      </c>
      <c r="N29" s="93"/>
      <c r="O29" s="94"/>
      <c r="P29" s="93">
        <f>$H29      +$J29      +$L29      +$N29</f>
        <v>1523000</v>
      </c>
      <c r="Q29" s="94">
        <f>$I29      +$K29      +$M29      +$O29</f>
        <v>1622166</v>
      </c>
      <c r="R29" s="48">
        <f>IF(($J29      =0),0,((($L29      -$J29      )/$J29      )*100))</f>
        <v>-100</v>
      </c>
      <c r="S29" s="49">
        <f>IF(($K29      =0),0,((($M29      -$K29      )/$K29      )*100))</f>
        <v>-85.702428328241425</v>
      </c>
      <c r="T29" s="48">
        <f>IF(($E29      =0),0,(($P29      /$E29      )*100))</f>
        <v>65.308747855917673</v>
      </c>
      <c r="U29" s="50">
        <f>IF(($E29      =0),0,(($Q29      /$E29      )*100))</f>
        <v>69.561149228130361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2332000</v>
      </c>
      <c r="C30" s="95">
        <f>SUM(C26:C29)</f>
        <v>0</v>
      </c>
      <c r="D30" s="95"/>
      <c r="E30" s="95">
        <f>$B30      +$C30      +$D30</f>
        <v>2332000</v>
      </c>
      <c r="F30" s="96">
        <f t="shared" ref="F30:O30" si="16">SUM(F26:F29)</f>
        <v>2332000</v>
      </c>
      <c r="G30" s="97">
        <f t="shared" si="16"/>
        <v>2332000</v>
      </c>
      <c r="H30" s="96">
        <f t="shared" si="16"/>
        <v>0</v>
      </c>
      <c r="I30" s="97">
        <f t="shared" si="16"/>
        <v>0</v>
      </c>
      <c r="J30" s="96">
        <f t="shared" si="16"/>
        <v>1523000</v>
      </c>
      <c r="K30" s="97">
        <f t="shared" si="16"/>
        <v>1419248</v>
      </c>
      <c r="L30" s="96">
        <f t="shared" si="16"/>
        <v>0</v>
      </c>
      <c r="M30" s="97">
        <f t="shared" si="16"/>
        <v>202918</v>
      </c>
      <c r="N30" s="96">
        <f t="shared" si="16"/>
        <v>0</v>
      </c>
      <c r="O30" s="97">
        <f t="shared" si="16"/>
        <v>0</v>
      </c>
      <c r="P30" s="96">
        <f>$H30      +$J30      +$L30      +$N30</f>
        <v>1523000</v>
      </c>
      <c r="Q30" s="97">
        <f>$I30      +$K30      +$M30      +$O30</f>
        <v>1622166</v>
      </c>
      <c r="R30" s="52">
        <f>IF(($J30      =0),0,((($L30      -$J30      )/$J30      )*100))</f>
        <v>-100</v>
      </c>
      <c r="S30" s="53">
        <f>IF(($K30      =0),0,((($M30      -$K30      )/$K30      )*100))</f>
        <v>-85.702428328241425</v>
      </c>
      <c r="T30" s="52">
        <f>IF($E30   =0,0,($P30   /$E30   )*100)</f>
        <v>65.308747855917673</v>
      </c>
      <c r="U30" s="54">
        <f>IF($E30   =0,0,($Q30   /$E30   )*100)</f>
        <v>69.561149228130361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1178000</v>
      </c>
      <c r="C32" s="92">
        <v>0</v>
      </c>
      <c r="D32" s="92"/>
      <c r="E32" s="92">
        <f>$B32      +$C32      +$D32</f>
        <v>1178000</v>
      </c>
      <c r="F32" s="93">
        <v>1178000</v>
      </c>
      <c r="G32" s="94">
        <v>1178000</v>
      </c>
      <c r="H32" s="93">
        <v>329000</v>
      </c>
      <c r="I32" s="94">
        <v>329566</v>
      </c>
      <c r="J32" s="93">
        <v>174000</v>
      </c>
      <c r="K32" s="94">
        <v>347708</v>
      </c>
      <c r="L32" s="93">
        <v>501000</v>
      </c>
      <c r="M32" s="94">
        <v>687855</v>
      </c>
      <c r="N32" s="93"/>
      <c r="O32" s="94"/>
      <c r="P32" s="93">
        <f>$H32      +$J32      +$L32      +$N32</f>
        <v>1004000</v>
      </c>
      <c r="Q32" s="94">
        <f>$I32      +$K32      +$M32      +$O32</f>
        <v>1365129</v>
      </c>
      <c r="R32" s="48">
        <f>IF(($J32      =0),0,((($L32      -$J32      )/$J32      )*100))</f>
        <v>187.93103448275863</v>
      </c>
      <c r="S32" s="49">
        <f>IF(($K32      =0),0,((($M32      -$K32      )/$K32      )*100))</f>
        <v>97.825474248507376</v>
      </c>
      <c r="T32" s="48">
        <f>IF(($E32      =0),0,(($P32      /$E32      )*100))</f>
        <v>85.229202037351442</v>
      </c>
      <c r="U32" s="50">
        <f>IF(($E32      =0),0,(($Q32      /$E32      )*100))</f>
        <v>115.88531409168081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1178000</v>
      </c>
      <c r="C33" s="95">
        <f>C32</f>
        <v>0</v>
      </c>
      <c r="D33" s="95"/>
      <c r="E33" s="95">
        <f>$B33      +$C33      +$D33</f>
        <v>1178000</v>
      </c>
      <c r="F33" s="96">
        <f t="shared" ref="F33:O33" si="17">F32</f>
        <v>1178000</v>
      </c>
      <c r="G33" s="97">
        <f t="shared" si="17"/>
        <v>1178000</v>
      </c>
      <c r="H33" s="96">
        <f t="shared" si="17"/>
        <v>329000</v>
      </c>
      <c r="I33" s="97">
        <f t="shared" si="17"/>
        <v>329566</v>
      </c>
      <c r="J33" s="96">
        <f t="shared" si="17"/>
        <v>174000</v>
      </c>
      <c r="K33" s="97">
        <f t="shared" si="17"/>
        <v>347708</v>
      </c>
      <c r="L33" s="96">
        <f t="shared" si="17"/>
        <v>501000</v>
      </c>
      <c r="M33" s="97">
        <f t="shared" si="17"/>
        <v>687855</v>
      </c>
      <c r="N33" s="96">
        <f t="shared" si="17"/>
        <v>0</v>
      </c>
      <c r="O33" s="97">
        <f t="shared" si="17"/>
        <v>0</v>
      </c>
      <c r="P33" s="96">
        <f>$H33      +$J33      +$L33      +$N33</f>
        <v>1004000</v>
      </c>
      <c r="Q33" s="97">
        <f>$I33      +$K33      +$M33      +$O33</f>
        <v>1365129</v>
      </c>
      <c r="R33" s="52">
        <f>IF(($J33      =0),0,((($L33      -$J33      )/$J33      )*100))</f>
        <v>187.93103448275863</v>
      </c>
      <c r="S33" s="53">
        <f>IF(($K33      =0),0,((($M33      -$K33      )/$K33      )*100))</f>
        <v>97.825474248507376</v>
      </c>
      <c r="T33" s="52">
        <f>IF($E33   =0,0,($P33   /$E33   )*100)</f>
        <v>85.229202037351442</v>
      </c>
      <c r="U33" s="54">
        <f>IF($E33   =0,0,($Q33   /$E33   )*100)</f>
        <v>115.88531409168081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8770000</v>
      </c>
      <c r="C67" s="104">
        <f>SUM(C9:C15,C18:C23,C26:C29,C32,C35:C39,C42:C52,C55:C58,C61:C65)</f>
        <v>0</v>
      </c>
      <c r="D67" s="104"/>
      <c r="E67" s="104">
        <f t="shared" si="35"/>
        <v>8770000</v>
      </c>
      <c r="F67" s="105">
        <f t="shared" ref="F67:O67" si="43">SUM(F9:F15,F18:F23,F26:F29,F32,F35:F39,F42:F52,F55:F58,F61:F65)</f>
        <v>8770000</v>
      </c>
      <c r="G67" s="106">
        <f t="shared" si="43"/>
        <v>4510000</v>
      </c>
      <c r="H67" s="105">
        <f t="shared" si="43"/>
        <v>329000</v>
      </c>
      <c r="I67" s="106">
        <f t="shared" si="43"/>
        <v>389566</v>
      </c>
      <c r="J67" s="105">
        <f t="shared" si="43"/>
        <v>2099000</v>
      </c>
      <c r="K67" s="106">
        <f t="shared" si="43"/>
        <v>1826956</v>
      </c>
      <c r="L67" s="105">
        <f t="shared" si="43"/>
        <v>640000</v>
      </c>
      <c r="M67" s="106">
        <f t="shared" si="43"/>
        <v>1010773</v>
      </c>
      <c r="N67" s="105">
        <f t="shared" si="43"/>
        <v>0</v>
      </c>
      <c r="O67" s="106">
        <f t="shared" si="43"/>
        <v>0</v>
      </c>
      <c r="P67" s="105">
        <f t="shared" si="36"/>
        <v>3068000</v>
      </c>
      <c r="Q67" s="106">
        <f t="shared" si="37"/>
        <v>3227295</v>
      </c>
      <c r="R67" s="61">
        <f t="shared" si="38"/>
        <v>-69.509290138161035</v>
      </c>
      <c r="S67" s="62">
        <f t="shared" si="39"/>
        <v>-44.674474918936198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68.026607538802665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71.558647450110868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8770000</v>
      </c>
      <c r="C72" s="104">
        <f>SUM(C9:C15,C18:C23,C26:C29,C32,C35:C39,C42:C52,C55:C58,C61:C65,C69)</f>
        <v>0</v>
      </c>
      <c r="D72" s="104"/>
      <c r="E72" s="104">
        <f>$B72      +$C72      +$D72</f>
        <v>8770000</v>
      </c>
      <c r="F72" s="105">
        <f t="shared" ref="F72:O72" si="46">SUM(F9:F15,F18:F23,F26:F29,F32,F35:F39,F42:F52,F55:F58,F61:F65,F69)</f>
        <v>8770000</v>
      </c>
      <c r="G72" s="106">
        <f t="shared" si="46"/>
        <v>4510000</v>
      </c>
      <c r="H72" s="105">
        <f t="shared" si="46"/>
        <v>329000</v>
      </c>
      <c r="I72" s="106">
        <f t="shared" si="46"/>
        <v>389566</v>
      </c>
      <c r="J72" s="105">
        <f t="shared" si="46"/>
        <v>2099000</v>
      </c>
      <c r="K72" s="106">
        <f t="shared" si="46"/>
        <v>1826956</v>
      </c>
      <c r="L72" s="105">
        <f t="shared" si="46"/>
        <v>640000</v>
      </c>
      <c r="M72" s="106">
        <f t="shared" si="46"/>
        <v>1010773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3068000</v>
      </c>
      <c r="Q72" s="106">
        <f>$I72      +$K72      +$M72      +$O72</f>
        <v>3227295</v>
      </c>
      <c r="R72" s="61">
        <f>IF(($J72      =0),0,((($L72      -$J72      )/$J72      )*100))</f>
        <v>-69.509290138161035</v>
      </c>
      <c r="S72" s="62">
        <f>IF(($K72      =0),0,((($M72      -$K72      )/$K72      )*100))</f>
        <v>-44.674474918936198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68.026607538802665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71.558647450110868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o4MC1stSqGgKmv/pH1wc78cIXBrzhEWfbJ5CsYbJpvAETlPFcu+OjyNDdAbd/Hids9ZFTp/zq9Dakne5+em5A==" saltValue="wJzBsv1cEF/6dVdEcYtT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757000</v>
      </c>
      <c r="I10" s="94"/>
      <c r="J10" s="93">
        <v>279000</v>
      </c>
      <c r="K10" s="94"/>
      <c r="L10" s="93">
        <v>307000</v>
      </c>
      <c r="M10" s="94"/>
      <c r="N10" s="93"/>
      <c r="O10" s="94"/>
      <c r="P10" s="93">
        <f t="shared" ref="P10:P16" si="1">$H10      +$J10      +$L10      +$N10</f>
        <v>1343000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10.035842293906811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58.391304347826093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757000</v>
      </c>
      <c r="I16" s="97">
        <f t="shared" si="7"/>
        <v>0</v>
      </c>
      <c r="J16" s="96">
        <f t="shared" si="7"/>
        <v>279000</v>
      </c>
      <c r="K16" s="97">
        <f t="shared" si="7"/>
        <v>0</v>
      </c>
      <c r="L16" s="96">
        <f t="shared" si="7"/>
        <v>307000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1343000</v>
      </c>
      <c r="Q16" s="97">
        <f t="shared" si="2"/>
        <v>0</v>
      </c>
      <c r="R16" s="52">
        <f t="shared" si="3"/>
        <v>10.035842293906811</v>
      </c>
      <c r="S16" s="53">
        <f t="shared" si="4"/>
        <v>0</v>
      </c>
      <c r="T16" s="52">
        <f>IF((SUM($E9:$E13)+$E15)=0,0,(P16/(SUM($E9:$E13)+$E15)*100))</f>
        <v>58.391304347826093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4260000</v>
      </c>
      <c r="C19" s="92">
        <v>0</v>
      </c>
      <c r="D19" s="92"/>
      <c r="E19" s="92">
        <f t="shared" si="8"/>
        <v>4260000</v>
      </c>
      <c r="F19" s="93">
        <v>4260000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4260000</v>
      </c>
      <c r="C24" s="95">
        <f>SUM(C18:C23)</f>
        <v>0</v>
      </c>
      <c r="D24" s="95"/>
      <c r="E24" s="95">
        <f t="shared" si="8"/>
        <v>4260000</v>
      </c>
      <c r="F24" s="96">
        <f t="shared" ref="F24:O24" si="15">SUM(F18:F23)</f>
        <v>4260000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2458000</v>
      </c>
      <c r="C29" s="92">
        <v>0</v>
      </c>
      <c r="D29" s="92"/>
      <c r="E29" s="92">
        <f>$B29      +$C29      +$D29</f>
        <v>2458000</v>
      </c>
      <c r="F29" s="93">
        <v>2458000</v>
      </c>
      <c r="G29" s="94">
        <v>2458000</v>
      </c>
      <c r="H29" s="93"/>
      <c r="I29" s="94"/>
      <c r="J29" s="93">
        <v>983000</v>
      </c>
      <c r="K29" s="94"/>
      <c r="L29" s="93">
        <v>317000</v>
      </c>
      <c r="M29" s="94"/>
      <c r="N29" s="93"/>
      <c r="O29" s="94"/>
      <c r="P29" s="93">
        <f>$H29      +$J29      +$L29      +$N29</f>
        <v>1300000</v>
      </c>
      <c r="Q29" s="94">
        <f>$I29      +$K29      +$M29      +$O29</f>
        <v>0</v>
      </c>
      <c r="R29" s="48">
        <f>IF(($J29      =0),0,((($L29      -$J29      )/$J29      )*100))</f>
        <v>-67.751780264496446</v>
      </c>
      <c r="S29" s="49">
        <f>IF(($K29      =0),0,((($M29      -$K29      )/$K29      )*100))</f>
        <v>0</v>
      </c>
      <c r="T29" s="48">
        <f>IF(($E29      =0),0,(($P29      /$E29      )*100))</f>
        <v>52.888527257933283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2458000</v>
      </c>
      <c r="C30" s="95">
        <f>SUM(C26:C29)</f>
        <v>0</v>
      </c>
      <c r="D30" s="95"/>
      <c r="E30" s="95">
        <f>$B30      +$C30      +$D30</f>
        <v>2458000</v>
      </c>
      <c r="F30" s="96">
        <f t="shared" ref="F30:O30" si="16">SUM(F26:F29)</f>
        <v>2458000</v>
      </c>
      <c r="G30" s="97">
        <f t="shared" si="16"/>
        <v>2458000</v>
      </c>
      <c r="H30" s="96">
        <f t="shared" si="16"/>
        <v>0</v>
      </c>
      <c r="I30" s="97">
        <f t="shared" si="16"/>
        <v>0</v>
      </c>
      <c r="J30" s="96">
        <f t="shared" si="16"/>
        <v>983000</v>
      </c>
      <c r="K30" s="97">
        <f t="shared" si="16"/>
        <v>0</v>
      </c>
      <c r="L30" s="96">
        <f t="shared" si="16"/>
        <v>317000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1300000</v>
      </c>
      <c r="Q30" s="97">
        <f>$I30      +$K30      +$M30      +$O30</f>
        <v>0</v>
      </c>
      <c r="R30" s="52">
        <f>IF(($J30      =0),0,((($L30      -$J30      )/$J30      )*100))</f>
        <v>-67.751780264496446</v>
      </c>
      <c r="S30" s="53">
        <f>IF(($K30      =0),0,((($M30      -$K30      )/$K30      )*100))</f>
        <v>0</v>
      </c>
      <c r="T30" s="52">
        <f>IF($E30   =0,0,($P30   /$E30   )*100)</f>
        <v>52.888527257933283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5548000</v>
      </c>
      <c r="C32" s="92">
        <v>0</v>
      </c>
      <c r="D32" s="92"/>
      <c r="E32" s="92">
        <f>$B32      +$C32      +$D32</f>
        <v>5548000</v>
      </c>
      <c r="F32" s="93">
        <v>5548000</v>
      </c>
      <c r="G32" s="94">
        <v>5548000</v>
      </c>
      <c r="H32" s="93">
        <v>1243000</v>
      </c>
      <c r="I32" s="94"/>
      <c r="J32" s="93">
        <v>408000</v>
      </c>
      <c r="K32" s="94"/>
      <c r="L32" s="93">
        <v>874000</v>
      </c>
      <c r="M32" s="94"/>
      <c r="N32" s="93"/>
      <c r="O32" s="94"/>
      <c r="P32" s="93">
        <f>$H32      +$J32      +$L32      +$N32</f>
        <v>2525000</v>
      </c>
      <c r="Q32" s="94">
        <f>$I32      +$K32      +$M32      +$O32</f>
        <v>0</v>
      </c>
      <c r="R32" s="48">
        <f>IF(($J32      =0),0,((($L32      -$J32      )/$J32      )*100))</f>
        <v>114.21568627450979</v>
      </c>
      <c r="S32" s="49">
        <f>IF(($K32      =0),0,((($M32      -$K32      )/$K32      )*100))</f>
        <v>0</v>
      </c>
      <c r="T32" s="48">
        <f>IF(($E32      =0),0,(($P32      /$E32      )*100))</f>
        <v>45.511896178803177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5548000</v>
      </c>
      <c r="C33" s="95">
        <f>C32</f>
        <v>0</v>
      </c>
      <c r="D33" s="95"/>
      <c r="E33" s="95">
        <f>$B33      +$C33      +$D33</f>
        <v>5548000</v>
      </c>
      <c r="F33" s="96">
        <f t="shared" ref="F33:O33" si="17">F32</f>
        <v>5548000</v>
      </c>
      <c r="G33" s="97">
        <f t="shared" si="17"/>
        <v>5548000</v>
      </c>
      <c r="H33" s="96">
        <f t="shared" si="17"/>
        <v>1243000</v>
      </c>
      <c r="I33" s="97">
        <f t="shared" si="17"/>
        <v>0</v>
      </c>
      <c r="J33" s="96">
        <f t="shared" si="17"/>
        <v>408000</v>
      </c>
      <c r="K33" s="97">
        <f t="shared" si="17"/>
        <v>0</v>
      </c>
      <c r="L33" s="96">
        <f t="shared" si="17"/>
        <v>874000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2525000</v>
      </c>
      <c r="Q33" s="97">
        <f>$I33      +$K33      +$M33      +$O33</f>
        <v>0</v>
      </c>
      <c r="R33" s="52">
        <f>IF(($J33      =0),0,((($L33      -$J33      )/$J33      )*100))</f>
        <v>114.21568627450979</v>
      </c>
      <c r="S33" s="53">
        <f>IF(($K33      =0),0,((($M33      -$K33      )/$K33      )*100))</f>
        <v>0</v>
      </c>
      <c r="T33" s="52">
        <f>IF($E33   =0,0,($P33   /$E33   )*100)</f>
        <v>45.511896178803177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8000000</v>
      </c>
      <c r="D38" s="92"/>
      <c r="E38" s="92">
        <f t="shared" si="18"/>
        <v>12000000</v>
      </c>
      <c r="F38" s="93">
        <v>12000000</v>
      </c>
      <c r="G38" s="94">
        <v>12000000</v>
      </c>
      <c r="H38" s="93"/>
      <c r="I38" s="94"/>
      <c r="J38" s="93">
        <v>2000000</v>
      </c>
      <c r="K38" s="94"/>
      <c r="L38" s="93"/>
      <c r="M38" s="94"/>
      <c r="N38" s="93"/>
      <c r="O38" s="94"/>
      <c r="P38" s="93">
        <f t="shared" si="19"/>
        <v>2000000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16.666666666666664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8000000</v>
      </c>
      <c r="D40" s="95"/>
      <c r="E40" s="95">
        <f t="shared" si="18"/>
        <v>12000000</v>
      </c>
      <c r="F40" s="96">
        <f t="shared" ref="F40:O40" si="25">SUM(F35:F39)</f>
        <v>12000000</v>
      </c>
      <c r="G40" s="97">
        <f t="shared" si="25"/>
        <v>12000000</v>
      </c>
      <c r="H40" s="96">
        <f t="shared" si="25"/>
        <v>0</v>
      </c>
      <c r="I40" s="97">
        <f t="shared" si="25"/>
        <v>0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2000000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16.666666666666664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18566000</v>
      </c>
      <c r="C67" s="104">
        <f>SUM(C9:C15,C18:C23,C26:C29,C32,C35:C39,C42:C52,C55:C58,C61:C65)</f>
        <v>8000000</v>
      </c>
      <c r="D67" s="104"/>
      <c r="E67" s="104">
        <f t="shared" si="35"/>
        <v>26566000</v>
      </c>
      <c r="F67" s="105">
        <f t="shared" ref="F67:O67" si="43">SUM(F9:F15,F18:F23,F26:F29,F32,F35:F39,F42:F52,F55:F58,F61:F65)</f>
        <v>26566000</v>
      </c>
      <c r="G67" s="106">
        <f t="shared" si="43"/>
        <v>22306000</v>
      </c>
      <c r="H67" s="105">
        <f t="shared" si="43"/>
        <v>2000000</v>
      </c>
      <c r="I67" s="106">
        <f t="shared" si="43"/>
        <v>0</v>
      </c>
      <c r="J67" s="105">
        <f t="shared" si="43"/>
        <v>3670000</v>
      </c>
      <c r="K67" s="106">
        <f t="shared" si="43"/>
        <v>0</v>
      </c>
      <c r="L67" s="105">
        <f t="shared" si="43"/>
        <v>1498000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7168000</v>
      </c>
      <c r="Q67" s="106">
        <f t="shared" si="37"/>
        <v>0</v>
      </c>
      <c r="R67" s="61">
        <f t="shared" si="38"/>
        <v>-59.182561307901906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32.134851609432438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18566000</v>
      </c>
      <c r="C72" s="104">
        <f>SUM(C9:C15,C18:C23,C26:C29,C32,C35:C39,C42:C52,C55:C58,C61:C65,C69)</f>
        <v>8000000</v>
      </c>
      <c r="D72" s="104"/>
      <c r="E72" s="104">
        <f>$B72      +$C72      +$D72</f>
        <v>26566000</v>
      </c>
      <c r="F72" s="105">
        <f t="shared" ref="F72:O72" si="46">SUM(F9:F15,F18:F23,F26:F29,F32,F35:F39,F42:F52,F55:F58,F61:F65,F69)</f>
        <v>26566000</v>
      </c>
      <c r="G72" s="106">
        <f t="shared" si="46"/>
        <v>22306000</v>
      </c>
      <c r="H72" s="105">
        <f t="shared" si="46"/>
        <v>2000000</v>
      </c>
      <c r="I72" s="106">
        <f t="shared" si="46"/>
        <v>0</v>
      </c>
      <c r="J72" s="105">
        <f t="shared" si="46"/>
        <v>3670000</v>
      </c>
      <c r="K72" s="106">
        <f t="shared" si="46"/>
        <v>0</v>
      </c>
      <c r="L72" s="105">
        <f t="shared" si="46"/>
        <v>1498000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7168000</v>
      </c>
      <c r="Q72" s="106">
        <f>$I72      +$K72      +$M72      +$O72</f>
        <v>0</v>
      </c>
      <c r="R72" s="61">
        <f>IF(($J72      =0),0,((($L72      -$J72      )/$J72      )*100))</f>
        <v>-59.182561307901906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32.134851609432438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rJwG+gmIZZ1KoR2MERLwix5IetrWj/XPq7PUzgsCvQGgv+FsM6NaKI+8gx3xF/SChC86r+GZ/TF60J8K5CVqA==" saltValue="EphlaRa0wrAEZo8lSNJY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294000</v>
      </c>
      <c r="I10" s="94"/>
      <c r="J10" s="93">
        <v>72000</v>
      </c>
      <c r="K10" s="94"/>
      <c r="L10" s="93">
        <v>106000</v>
      </c>
      <c r="M10" s="94"/>
      <c r="N10" s="93"/>
      <c r="O10" s="94"/>
      <c r="P10" s="93">
        <f t="shared" ref="P10:P16" si="1">$H10      +$J10      +$L10      +$N10</f>
        <v>472000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47.222222222222221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39.333333333333329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294000</v>
      </c>
      <c r="I16" s="97">
        <f t="shared" si="7"/>
        <v>0</v>
      </c>
      <c r="J16" s="96">
        <f t="shared" si="7"/>
        <v>72000</v>
      </c>
      <c r="K16" s="97">
        <f t="shared" si="7"/>
        <v>0</v>
      </c>
      <c r="L16" s="96">
        <f t="shared" si="7"/>
        <v>106000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472000</v>
      </c>
      <c r="Q16" s="97">
        <f t="shared" si="2"/>
        <v>0</v>
      </c>
      <c r="R16" s="52">
        <f t="shared" si="3"/>
        <v>47.222222222222221</v>
      </c>
      <c r="S16" s="53">
        <f t="shared" si="4"/>
        <v>0</v>
      </c>
      <c r="T16" s="52">
        <f>IF((SUM($E9:$E13)+$E15)=0,0,(P16/(SUM($E9:$E13)+$E15)*100))</f>
        <v>39.333333333333329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3290000</v>
      </c>
      <c r="C19" s="92">
        <v>0</v>
      </c>
      <c r="D19" s="92"/>
      <c r="E19" s="92">
        <f t="shared" si="8"/>
        <v>3290000</v>
      </c>
      <c r="F19" s="93">
        <v>3290000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3290000</v>
      </c>
      <c r="C24" s="95">
        <f>SUM(C18:C23)</f>
        <v>0</v>
      </c>
      <c r="D24" s="95"/>
      <c r="E24" s="95">
        <f t="shared" si="8"/>
        <v>3290000</v>
      </c>
      <c r="F24" s="96">
        <f t="shared" ref="F24:O24" si="15">SUM(F18:F23)</f>
        <v>3290000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2236000</v>
      </c>
      <c r="C29" s="92">
        <v>0</v>
      </c>
      <c r="D29" s="92"/>
      <c r="E29" s="92">
        <f>$B29      +$C29      +$D29</f>
        <v>2236000</v>
      </c>
      <c r="F29" s="93">
        <v>2236000</v>
      </c>
      <c r="G29" s="94">
        <v>2236000</v>
      </c>
      <c r="H29" s="93">
        <v>280000</v>
      </c>
      <c r="I29" s="94"/>
      <c r="J29" s="93">
        <v>342000</v>
      </c>
      <c r="K29" s="94"/>
      <c r="L29" s="93">
        <v>630000</v>
      </c>
      <c r="M29" s="94"/>
      <c r="N29" s="93"/>
      <c r="O29" s="94"/>
      <c r="P29" s="93">
        <f>$H29      +$J29      +$L29      +$N29</f>
        <v>1252000</v>
      </c>
      <c r="Q29" s="94">
        <f>$I29      +$K29      +$M29      +$O29</f>
        <v>0</v>
      </c>
      <c r="R29" s="48">
        <f>IF(($J29      =0),0,((($L29      -$J29      )/$J29      )*100))</f>
        <v>84.210526315789465</v>
      </c>
      <c r="S29" s="49">
        <f>IF(($K29      =0),0,((($M29      -$K29      )/$K29      )*100))</f>
        <v>0</v>
      </c>
      <c r="T29" s="48">
        <f>IF(($E29      =0),0,(($P29      /$E29      )*100))</f>
        <v>55.99284436493739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2236000</v>
      </c>
      <c r="C30" s="95">
        <f>SUM(C26:C29)</f>
        <v>0</v>
      </c>
      <c r="D30" s="95"/>
      <c r="E30" s="95">
        <f>$B30      +$C30      +$D30</f>
        <v>2236000</v>
      </c>
      <c r="F30" s="96">
        <f t="shared" ref="F30:O30" si="16">SUM(F26:F29)</f>
        <v>2236000</v>
      </c>
      <c r="G30" s="97">
        <f t="shared" si="16"/>
        <v>2236000</v>
      </c>
      <c r="H30" s="96">
        <f t="shared" si="16"/>
        <v>280000</v>
      </c>
      <c r="I30" s="97">
        <f t="shared" si="16"/>
        <v>0</v>
      </c>
      <c r="J30" s="96">
        <f t="shared" si="16"/>
        <v>342000</v>
      </c>
      <c r="K30" s="97">
        <f t="shared" si="16"/>
        <v>0</v>
      </c>
      <c r="L30" s="96">
        <f t="shared" si="16"/>
        <v>630000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1252000</v>
      </c>
      <c r="Q30" s="97">
        <f>$I30      +$K30      +$M30      +$O30</f>
        <v>0</v>
      </c>
      <c r="R30" s="52">
        <f>IF(($J30      =0),0,((($L30      -$J30      )/$J30      )*100))</f>
        <v>84.210526315789465</v>
      </c>
      <c r="S30" s="53">
        <f>IF(($K30      =0),0,((($M30      -$K30      )/$K30      )*100))</f>
        <v>0</v>
      </c>
      <c r="T30" s="52">
        <f>IF($E30   =0,0,($P30   /$E30   )*100)</f>
        <v>55.99284436493739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2757000</v>
      </c>
      <c r="K38" s="94"/>
      <c r="L38" s="93"/>
      <c r="M38" s="94"/>
      <c r="N38" s="93"/>
      <c r="O38" s="94"/>
      <c r="P38" s="93">
        <f t="shared" si="19"/>
        <v>2757000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68.924999999999997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2757000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2757000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68.924999999999997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10726000</v>
      </c>
      <c r="C67" s="104">
        <f>SUM(C9:C15,C18:C23,C26:C29,C32,C35:C39,C42:C52,C55:C58,C61:C65)</f>
        <v>0</v>
      </c>
      <c r="D67" s="104"/>
      <c r="E67" s="104">
        <f t="shared" si="35"/>
        <v>10726000</v>
      </c>
      <c r="F67" s="105">
        <f t="shared" ref="F67:O67" si="43">SUM(F9:F15,F18:F23,F26:F29,F32,F35:F39,F42:F52,F55:F58,F61:F65)</f>
        <v>10726000</v>
      </c>
      <c r="G67" s="106">
        <f t="shared" si="43"/>
        <v>7436000</v>
      </c>
      <c r="H67" s="105">
        <f t="shared" si="43"/>
        <v>574000</v>
      </c>
      <c r="I67" s="106">
        <f t="shared" si="43"/>
        <v>0</v>
      </c>
      <c r="J67" s="105">
        <f t="shared" si="43"/>
        <v>3171000</v>
      </c>
      <c r="K67" s="106">
        <f t="shared" si="43"/>
        <v>0</v>
      </c>
      <c r="L67" s="105">
        <f t="shared" si="43"/>
        <v>736000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4481000</v>
      </c>
      <c r="Q67" s="106">
        <f t="shared" si="37"/>
        <v>0</v>
      </c>
      <c r="R67" s="61">
        <f t="shared" si="38"/>
        <v>-76.789656259854937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60.260892953200653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10726000</v>
      </c>
      <c r="C72" s="104">
        <f>SUM(C9:C15,C18:C23,C26:C29,C32,C35:C39,C42:C52,C55:C58,C61:C65,C69)</f>
        <v>0</v>
      </c>
      <c r="D72" s="104"/>
      <c r="E72" s="104">
        <f>$B72      +$C72      +$D72</f>
        <v>10726000</v>
      </c>
      <c r="F72" s="105">
        <f t="shared" ref="F72:O72" si="46">SUM(F9:F15,F18:F23,F26:F29,F32,F35:F39,F42:F52,F55:F58,F61:F65,F69)</f>
        <v>10726000</v>
      </c>
      <c r="G72" s="106">
        <f t="shared" si="46"/>
        <v>7436000</v>
      </c>
      <c r="H72" s="105">
        <f t="shared" si="46"/>
        <v>574000</v>
      </c>
      <c r="I72" s="106">
        <f t="shared" si="46"/>
        <v>0</v>
      </c>
      <c r="J72" s="105">
        <f t="shared" si="46"/>
        <v>3171000</v>
      </c>
      <c r="K72" s="106">
        <f t="shared" si="46"/>
        <v>0</v>
      </c>
      <c r="L72" s="105">
        <f t="shared" si="46"/>
        <v>736000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4481000</v>
      </c>
      <c r="Q72" s="106">
        <f>$I72      +$K72      +$M72      +$O72</f>
        <v>0</v>
      </c>
      <c r="R72" s="61">
        <f>IF(($J72      =0),0,((($L72      -$J72      )/$J72      )*100))</f>
        <v>-76.789656259854937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60.260892953200653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MAHnC507CYZFQWIRtyRZglVOXI+lOqsr17bu6lTMrpm/rImps63Cc3uxf+P6kDPjnQwlzVb9EvNwim2g1hS5Q==" saltValue="vBvxx4GEnfr/joInJklR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759000</v>
      </c>
      <c r="I10" s="94"/>
      <c r="J10" s="93">
        <v>527000</v>
      </c>
      <c r="K10" s="94"/>
      <c r="L10" s="93">
        <v>330000</v>
      </c>
      <c r="M10" s="94"/>
      <c r="N10" s="93"/>
      <c r="O10" s="94"/>
      <c r="P10" s="93">
        <f t="shared" ref="P10:P16" si="1">$H10      +$J10      +$L10      +$N10</f>
        <v>1616000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-37.381404174573056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56.701754385964911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759000</v>
      </c>
      <c r="I16" s="97">
        <f t="shared" si="7"/>
        <v>0</v>
      </c>
      <c r="J16" s="96">
        <f t="shared" si="7"/>
        <v>527000</v>
      </c>
      <c r="K16" s="97">
        <f t="shared" si="7"/>
        <v>0</v>
      </c>
      <c r="L16" s="96">
        <f t="shared" si="7"/>
        <v>330000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1616000</v>
      </c>
      <c r="Q16" s="97">
        <f t="shared" si="2"/>
        <v>0</v>
      </c>
      <c r="R16" s="52">
        <f t="shared" si="3"/>
        <v>-37.381404174573056</v>
      </c>
      <c r="S16" s="53">
        <f t="shared" si="4"/>
        <v>0</v>
      </c>
      <c r="T16" s="52">
        <f>IF((SUM($E9:$E13)+$E15)=0,0,(P16/(SUM($E9:$E13)+$E15)*100))</f>
        <v>56.701754385964911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1124000</v>
      </c>
      <c r="C32" s="92">
        <v>0</v>
      </c>
      <c r="D32" s="92"/>
      <c r="E32" s="92">
        <f>$B32      +$C32      +$D32</f>
        <v>1124000</v>
      </c>
      <c r="F32" s="93">
        <v>1124000</v>
      </c>
      <c r="G32" s="94">
        <v>1124000</v>
      </c>
      <c r="H32" s="93">
        <v>216000</v>
      </c>
      <c r="I32" s="94"/>
      <c r="J32" s="93">
        <v>334000</v>
      </c>
      <c r="K32" s="94"/>
      <c r="L32" s="93">
        <v>209000</v>
      </c>
      <c r="M32" s="94"/>
      <c r="N32" s="93"/>
      <c r="O32" s="94"/>
      <c r="P32" s="93">
        <f>$H32      +$J32      +$L32      +$N32</f>
        <v>759000</v>
      </c>
      <c r="Q32" s="94">
        <f>$I32      +$K32      +$M32      +$O32</f>
        <v>0</v>
      </c>
      <c r="R32" s="48">
        <f>IF(($J32      =0),0,((($L32      -$J32      )/$J32      )*100))</f>
        <v>-37.425149700598801</v>
      </c>
      <c r="S32" s="49">
        <f>IF(($K32      =0),0,((($M32      -$K32      )/$K32      )*100))</f>
        <v>0</v>
      </c>
      <c r="T32" s="48">
        <f>IF(($E32      =0),0,(($P32      /$E32      )*100))</f>
        <v>67.52669039145907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1124000</v>
      </c>
      <c r="C33" s="95">
        <f>C32</f>
        <v>0</v>
      </c>
      <c r="D33" s="95"/>
      <c r="E33" s="95">
        <f>$B33      +$C33      +$D33</f>
        <v>1124000</v>
      </c>
      <c r="F33" s="96">
        <f t="shared" ref="F33:O33" si="17">F32</f>
        <v>1124000</v>
      </c>
      <c r="G33" s="97">
        <f t="shared" si="17"/>
        <v>1124000</v>
      </c>
      <c r="H33" s="96">
        <f t="shared" si="17"/>
        <v>216000</v>
      </c>
      <c r="I33" s="97">
        <f t="shared" si="17"/>
        <v>0</v>
      </c>
      <c r="J33" s="96">
        <f t="shared" si="17"/>
        <v>334000</v>
      </c>
      <c r="K33" s="97">
        <f t="shared" si="17"/>
        <v>0</v>
      </c>
      <c r="L33" s="96">
        <f t="shared" si="17"/>
        <v>209000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759000</v>
      </c>
      <c r="Q33" s="97">
        <f>$I33      +$K33      +$M33      +$O33</f>
        <v>0</v>
      </c>
      <c r="R33" s="52">
        <f>IF(($J33      =0),0,((($L33      -$J33      )/$J33      )*100))</f>
        <v>-37.425149700598801</v>
      </c>
      <c r="S33" s="53">
        <f>IF(($K33      =0),0,((($M33      -$K33      )/$K33      )*100))</f>
        <v>0</v>
      </c>
      <c r="T33" s="52">
        <f>IF($E33   =0,0,($P33   /$E33   )*100)</f>
        <v>67.52669039145907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5882000</v>
      </c>
      <c r="C35" s="92">
        <v>0</v>
      </c>
      <c r="D35" s="92"/>
      <c r="E35" s="92">
        <f t="shared" ref="E35:E40" si="18">$B35      +$C35      +$D35</f>
        <v>5882000</v>
      </c>
      <c r="F35" s="93">
        <v>5882000</v>
      </c>
      <c r="G35" s="94">
        <v>5882000</v>
      </c>
      <c r="H35" s="93">
        <v>1690000</v>
      </c>
      <c r="I35" s="94"/>
      <c r="J35" s="93"/>
      <c r="K35" s="94"/>
      <c r="L35" s="93">
        <v>1442000</v>
      </c>
      <c r="M35" s="94"/>
      <c r="N35" s="93"/>
      <c r="O35" s="94"/>
      <c r="P35" s="93">
        <f t="shared" ref="P35:P40" si="19">$H35      +$J35      +$L35      +$N35</f>
        <v>3132000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53.247194831689903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147000</v>
      </c>
      <c r="C36" s="92">
        <v>0</v>
      </c>
      <c r="D36" s="92"/>
      <c r="E36" s="92">
        <f t="shared" si="18"/>
        <v>147000</v>
      </c>
      <c r="F36" s="93">
        <v>147000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6029000</v>
      </c>
      <c r="C40" s="95">
        <f>SUM(C35:C39)</f>
        <v>0</v>
      </c>
      <c r="D40" s="95"/>
      <c r="E40" s="95">
        <f t="shared" si="18"/>
        <v>6029000</v>
      </c>
      <c r="F40" s="96">
        <f t="shared" ref="F40:O40" si="25">SUM(F35:F39)</f>
        <v>6029000</v>
      </c>
      <c r="G40" s="97">
        <f t="shared" si="25"/>
        <v>5882000</v>
      </c>
      <c r="H40" s="96">
        <f t="shared" si="25"/>
        <v>1690000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1442000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3132000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53.247194831689903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25532000</v>
      </c>
      <c r="C51" s="92">
        <v>5000000</v>
      </c>
      <c r="D51" s="92"/>
      <c r="E51" s="92">
        <f t="shared" si="26"/>
        <v>30532000</v>
      </c>
      <c r="F51" s="93">
        <v>30532000</v>
      </c>
      <c r="G51" s="94">
        <v>30532000</v>
      </c>
      <c r="H51" s="93">
        <v>10863000</v>
      </c>
      <c r="I51" s="94"/>
      <c r="J51" s="93">
        <v>1964000</v>
      </c>
      <c r="K51" s="94"/>
      <c r="L51" s="93">
        <v>1115000</v>
      </c>
      <c r="M51" s="94"/>
      <c r="N51" s="93"/>
      <c r="O51" s="94"/>
      <c r="P51" s="93">
        <f t="shared" si="27"/>
        <v>13942000</v>
      </c>
      <c r="Q51" s="94">
        <f t="shared" si="28"/>
        <v>0</v>
      </c>
      <c r="R51" s="48">
        <f t="shared" si="29"/>
        <v>-43.228105906313644</v>
      </c>
      <c r="S51" s="49">
        <f t="shared" si="30"/>
        <v>0</v>
      </c>
      <c r="T51" s="48">
        <f t="shared" si="31"/>
        <v>45.663566094589278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25532000</v>
      </c>
      <c r="C53" s="95">
        <f>SUM(C42:C52)</f>
        <v>5000000</v>
      </c>
      <c r="D53" s="95"/>
      <c r="E53" s="95">
        <f t="shared" si="26"/>
        <v>30532000</v>
      </c>
      <c r="F53" s="96">
        <f t="shared" ref="F53:O53" si="33">SUM(F42:F52)</f>
        <v>30532000</v>
      </c>
      <c r="G53" s="97">
        <f t="shared" si="33"/>
        <v>30532000</v>
      </c>
      <c r="H53" s="96">
        <f t="shared" si="33"/>
        <v>10863000</v>
      </c>
      <c r="I53" s="97">
        <f t="shared" si="33"/>
        <v>0</v>
      </c>
      <c r="J53" s="96">
        <f t="shared" si="33"/>
        <v>1964000</v>
      </c>
      <c r="K53" s="97">
        <f t="shared" si="33"/>
        <v>0</v>
      </c>
      <c r="L53" s="96">
        <f t="shared" si="33"/>
        <v>1115000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13942000</v>
      </c>
      <c r="Q53" s="97">
        <f t="shared" si="28"/>
        <v>0</v>
      </c>
      <c r="R53" s="52">
        <f t="shared" si="29"/>
        <v>-43.228105906313644</v>
      </c>
      <c r="S53" s="53">
        <f t="shared" si="30"/>
        <v>0</v>
      </c>
      <c r="T53" s="52">
        <f>IF((+$E43+$E45+$E47+$E48+$E51) =0,0,(P53   /(+$E43+$E45+$E47+$E48+$E51) )*100)</f>
        <v>45.663566094589278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35535000</v>
      </c>
      <c r="C67" s="104">
        <f>SUM(C9:C15,C18:C23,C26:C29,C32,C35:C39,C42:C52,C55:C58,C61:C65)</f>
        <v>5000000</v>
      </c>
      <c r="D67" s="104"/>
      <c r="E67" s="104">
        <f t="shared" si="35"/>
        <v>40535000</v>
      </c>
      <c r="F67" s="105">
        <f t="shared" ref="F67:O67" si="43">SUM(F9:F15,F18:F23,F26:F29,F32,F35:F39,F42:F52,F55:F58,F61:F65)</f>
        <v>40535000</v>
      </c>
      <c r="G67" s="106">
        <f t="shared" si="43"/>
        <v>40388000</v>
      </c>
      <c r="H67" s="105">
        <f t="shared" si="43"/>
        <v>13528000</v>
      </c>
      <c r="I67" s="106">
        <f t="shared" si="43"/>
        <v>0</v>
      </c>
      <c r="J67" s="105">
        <f t="shared" si="43"/>
        <v>2825000</v>
      </c>
      <c r="K67" s="106">
        <f t="shared" si="43"/>
        <v>0</v>
      </c>
      <c r="L67" s="105">
        <f t="shared" si="43"/>
        <v>3096000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19449000</v>
      </c>
      <c r="Q67" s="106">
        <f t="shared" si="37"/>
        <v>0</v>
      </c>
      <c r="R67" s="61">
        <f t="shared" si="38"/>
        <v>9.5929203539823007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48.155392690898289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17894000</v>
      </c>
      <c r="C69" s="92">
        <v>0</v>
      </c>
      <c r="D69" s="92"/>
      <c r="E69" s="92">
        <f>$B69      +$C69      +$D69</f>
        <v>17894000</v>
      </c>
      <c r="F69" s="93">
        <v>17894000</v>
      </c>
      <c r="G69" s="94">
        <v>17894000</v>
      </c>
      <c r="H69" s="93">
        <v>2109000</v>
      </c>
      <c r="I69" s="94"/>
      <c r="J69" s="93">
        <v>3538000</v>
      </c>
      <c r="K69" s="94"/>
      <c r="L69" s="93">
        <v>708000</v>
      </c>
      <c r="M69" s="94"/>
      <c r="N69" s="93"/>
      <c r="O69" s="94"/>
      <c r="P69" s="93">
        <f>$H69      +$J69      +$L69      +$N69</f>
        <v>6355000</v>
      </c>
      <c r="Q69" s="94">
        <f>$I69      +$K69      +$M69      +$O69</f>
        <v>0</v>
      </c>
      <c r="R69" s="48">
        <f>IF(($J69      =0),0,((($L69      -$J69      )/$J69      )*100))</f>
        <v>-79.988694177501415</v>
      </c>
      <c r="S69" s="49">
        <f>IF(($K69      =0),0,((($M69      -$K69      )/$K69      )*100))</f>
        <v>0</v>
      </c>
      <c r="T69" s="48">
        <f>IF(($E69      =0),0,(($P69      /$E69      )*100))</f>
        <v>35.514697664021462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17894000</v>
      </c>
      <c r="C70" s="101">
        <f>C69</f>
        <v>0</v>
      </c>
      <c r="D70" s="101"/>
      <c r="E70" s="101">
        <f>$B70      +$C70      +$D70</f>
        <v>17894000</v>
      </c>
      <c r="F70" s="102">
        <f t="shared" ref="F70:O70" si="44">F69</f>
        <v>17894000</v>
      </c>
      <c r="G70" s="103">
        <f t="shared" si="44"/>
        <v>17894000</v>
      </c>
      <c r="H70" s="102">
        <f t="shared" si="44"/>
        <v>2109000</v>
      </c>
      <c r="I70" s="103">
        <f t="shared" si="44"/>
        <v>0</v>
      </c>
      <c r="J70" s="102">
        <f t="shared" si="44"/>
        <v>3538000</v>
      </c>
      <c r="K70" s="103">
        <f t="shared" si="44"/>
        <v>0</v>
      </c>
      <c r="L70" s="102">
        <f t="shared" si="44"/>
        <v>708000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6355000</v>
      </c>
      <c r="Q70" s="103">
        <f>$I70      +$K70      +$M70      +$O70</f>
        <v>0</v>
      </c>
      <c r="R70" s="57">
        <f>IF(($J70      =0),0,((($L70      -$J70      )/$J70      )*100))</f>
        <v>-79.988694177501415</v>
      </c>
      <c r="S70" s="58">
        <f>IF(($K70      =0),0,((($M70      -$K70      )/$K70      )*100))</f>
        <v>0</v>
      </c>
      <c r="T70" s="57">
        <f>IF($E70   =0,0,($P70   /$E70   )*100)</f>
        <v>35.514697664021462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17894000</v>
      </c>
      <c r="C71" s="104">
        <f>C69</f>
        <v>0</v>
      </c>
      <c r="D71" s="104"/>
      <c r="E71" s="104">
        <f>$B71      +$C71      +$D71</f>
        <v>17894000</v>
      </c>
      <c r="F71" s="105">
        <f t="shared" ref="F71:O71" si="45">F69</f>
        <v>17894000</v>
      </c>
      <c r="G71" s="106">
        <f t="shared" si="45"/>
        <v>17894000</v>
      </c>
      <c r="H71" s="105">
        <f t="shared" si="45"/>
        <v>2109000</v>
      </c>
      <c r="I71" s="106">
        <f t="shared" si="45"/>
        <v>0</v>
      </c>
      <c r="J71" s="105">
        <f t="shared" si="45"/>
        <v>3538000</v>
      </c>
      <c r="K71" s="106">
        <f t="shared" si="45"/>
        <v>0</v>
      </c>
      <c r="L71" s="105">
        <f t="shared" si="45"/>
        <v>708000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6355000</v>
      </c>
      <c r="Q71" s="106">
        <f>$I71      +$K71      +$M71      +$O71</f>
        <v>0</v>
      </c>
      <c r="R71" s="61">
        <f>IF(($J71      =0),0,((($L71      -$J71      )/$J71      )*100))</f>
        <v>-79.988694177501415</v>
      </c>
      <c r="S71" s="62">
        <f>IF(($K71      =0),0,((($M71      -$K71      )/$K71      )*100))</f>
        <v>0</v>
      </c>
      <c r="T71" s="61">
        <f>IF($E71   =0,0,($P71   /$E71   )*100)</f>
        <v>35.514697664021462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53429000</v>
      </c>
      <c r="C72" s="104">
        <f>SUM(C9:C15,C18:C23,C26:C29,C32,C35:C39,C42:C52,C55:C58,C61:C65,C69)</f>
        <v>5000000</v>
      </c>
      <c r="D72" s="104"/>
      <c r="E72" s="104">
        <f>$B72      +$C72      +$D72</f>
        <v>58429000</v>
      </c>
      <c r="F72" s="105">
        <f t="shared" ref="F72:O72" si="46">SUM(F9:F15,F18:F23,F26:F29,F32,F35:F39,F42:F52,F55:F58,F61:F65,F69)</f>
        <v>58429000</v>
      </c>
      <c r="G72" s="106">
        <f t="shared" si="46"/>
        <v>58282000</v>
      </c>
      <c r="H72" s="105">
        <f t="shared" si="46"/>
        <v>15637000</v>
      </c>
      <c r="I72" s="106">
        <f t="shared" si="46"/>
        <v>0</v>
      </c>
      <c r="J72" s="105">
        <f t="shared" si="46"/>
        <v>6363000</v>
      </c>
      <c r="K72" s="106">
        <f t="shared" si="46"/>
        <v>0</v>
      </c>
      <c r="L72" s="105">
        <f t="shared" si="46"/>
        <v>3804000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25804000</v>
      </c>
      <c r="Q72" s="106">
        <f>$I72      +$K72      +$M72      +$O72</f>
        <v>0</v>
      </c>
      <c r="R72" s="61">
        <f>IF(($J72      =0),0,((($L72      -$J72      )/$J72      )*100))</f>
        <v>-40.216878830740214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44.274390034659071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Uf/bcFg2Ta+GLmTt/aMU81rkTXQyZlXFetjQ2j85/i8Aq4GXefbLsInRb00yJ2Buwa0ZUNci4KhPx/GFAHI+Q==" saltValue="kvEx21KPPshAcCtzTVXi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612000</v>
      </c>
      <c r="I10" s="94"/>
      <c r="J10" s="93">
        <v>306000</v>
      </c>
      <c r="K10" s="94"/>
      <c r="L10" s="93">
        <v>112000</v>
      </c>
      <c r="M10" s="94"/>
      <c r="N10" s="93"/>
      <c r="O10" s="94"/>
      <c r="P10" s="93">
        <f t="shared" ref="P10:P16" si="1">$H10      +$J10      +$L10      +$N10</f>
        <v>1030000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-63.398692810457511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46.81818181818182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612000</v>
      </c>
      <c r="I16" s="97">
        <f t="shared" si="7"/>
        <v>0</v>
      </c>
      <c r="J16" s="96">
        <f t="shared" si="7"/>
        <v>306000</v>
      </c>
      <c r="K16" s="97">
        <f t="shared" si="7"/>
        <v>0</v>
      </c>
      <c r="L16" s="96">
        <f t="shared" si="7"/>
        <v>112000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1030000</v>
      </c>
      <c r="Q16" s="97">
        <f t="shared" si="2"/>
        <v>0</v>
      </c>
      <c r="R16" s="52">
        <f t="shared" si="3"/>
        <v>-63.398692810457511</v>
      </c>
      <c r="S16" s="53">
        <f t="shared" si="4"/>
        <v>0</v>
      </c>
      <c r="T16" s="52">
        <f>IF((SUM($E9:$E13)+$E15)=0,0,(P16/(SUM($E9:$E13)+$E15)*100))</f>
        <v>46.81818181818182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1202000</v>
      </c>
      <c r="C32" s="92">
        <v>0</v>
      </c>
      <c r="D32" s="92"/>
      <c r="E32" s="92">
        <f>$B32      +$C32      +$D32</f>
        <v>1202000</v>
      </c>
      <c r="F32" s="93">
        <v>1202000</v>
      </c>
      <c r="G32" s="94">
        <v>1202000</v>
      </c>
      <c r="H32" s="93">
        <v>364000</v>
      </c>
      <c r="I32" s="94"/>
      <c r="J32" s="93"/>
      <c r="K32" s="94"/>
      <c r="L32" s="93">
        <v>152000</v>
      </c>
      <c r="M32" s="94"/>
      <c r="N32" s="93"/>
      <c r="O32" s="94"/>
      <c r="P32" s="93">
        <f>$H32      +$J32      +$L32      +$N32</f>
        <v>516000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42.928452579034939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1202000</v>
      </c>
      <c r="C33" s="95">
        <f>C32</f>
        <v>0</v>
      </c>
      <c r="D33" s="95"/>
      <c r="E33" s="95">
        <f>$B33      +$C33      +$D33</f>
        <v>1202000</v>
      </c>
      <c r="F33" s="96">
        <f t="shared" ref="F33:O33" si="17">F32</f>
        <v>1202000</v>
      </c>
      <c r="G33" s="97">
        <f t="shared" si="17"/>
        <v>1202000</v>
      </c>
      <c r="H33" s="96">
        <f t="shared" si="17"/>
        <v>364000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152000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516000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42.928452579034939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167000</v>
      </c>
      <c r="C36" s="92">
        <v>0</v>
      </c>
      <c r="D36" s="92"/>
      <c r="E36" s="92">
        <f t="shared" si="18"/>
        <v>167000</v>
      </c>
      <c r="F36" s="93">
        <v>167000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167000</v>
      </c>
      <c r="C40" s="95">
        <f>SUM(C35:C39)</f>
        <v>0</v>
      </c>
      <c r="D40" s="95"/>
      <c r="E40" s="95">
        <f t="shared" si="18"/>
        <v>167000</v>
      </c>
      <c r="F40" s="96">
        <f t="shared" ref="F40:O40" si="25">SUM(F35:F39)</f>
        <v>167000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36575000</v>
      </c>
      <c r="D44" s="92"/>
      <c r="E44" s="92">
        <f t="shared" si="26"/>
        <v>36575000</v>
      </c>
      <c r="F44" s="93">
        <v>36575000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32000000</v>
      </c>
      <c r="C51" s="92">
        <v>-12000000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2570000</v>
      </c>
      <c r="I51" s="94"/>
      <c r="J51" s="93">
        <v>355000</v>
      </c>
      <c r="K51" s="94"/>
      <c r="L51" s="93"/>
      <c r="M51" s="94"/>
      <c r="N51" s="93"/>
      <c r="O51" s="94"/>
      <c r="P51" s="93">
        <f t="shared" si="27"/>
        <v>2925000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14.625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-4000000</v>
      </c>
      <c r="D52" s="92"/>
      <c r="E52" s="92">
        <f t="shared" si="26"/>
        <v>6000000</v>
      </c>
      <c r="F52" s="93">
        <v>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42000000</v>
      </c>
      <c r="C53" s="95">
        <f>SUM(C42:C52)</f>
        <v>20575000</v>
      </c>
      <c r="D53" s="95"/>
      <c r="E53" s="95">
        <f t="shared" si="26"/>
        <v>62575000</v>
      </c>
      <c r="F53" s="96">
        <f t="shared" ref="F53:O53" si="33">SUM(F42:F52)</f>
        <v>62575000</v>
      </c>
      <c r="G53" s="97">
        <f t="shared" si="33"/>
        <v>20000000</v>
      </c>
      <c r="H53" s="96">
        <f t="shared" si="33"/>
        <v>2570000</v>
      </c>
      <c r="I53" s="97">
        <f t="shared" si="33"/>
        <v>0</v>
      </c>
      <c r="J53" s="96">
        <f t="shared" si="33"/>
        <v>355000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2925000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14.625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45569000</v>
      </c>
      <c r="C67" s="104">
        <f>SUM(C9:C15,C18:C23,C26:C29,C32,C35:C39,C42:C52,C55:C58,C61:C65)</f>
        <v>20575000</v>
      </c>
      <c r="D67" s="104"/>
      <c r="E67" s="104">
        <f t="shared" si="35"/>
        <v>66144000</v>
      </c>
      <c r="F67" s="105">
        <f t="shared" ref="F67:O67" si="43">SUM(F9:F15,F18:F23,F26:F29,F32,F35:F39,F42:F52,F55:F58,F61:F65)</f>
        <v>66144000</v>
      </c>
      <c r="G67" s="106">
        <f t="shared" si="43"/>
        <v>23402000</v>
      </c>
      <c r="H67" s="105">
        <f t="shared" si="43"/>
        <v>3546000</v>
      </c>
      <c r="I67" s="106">
        <f t="shared" si="43"/>
        <v>0</v>
      </c>
      <c r="J67" s="105">
        <f t="shared" si="43"/>
        <v>661000</v>
      </c>
      <c r="K67" s="106">
        <f t="shared" si="43"/>
        <v>0</v>
      </c>
      <c r="L67" s="105">
        <f t="shared" si="43"/>
        <v>264000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4471000</v>
      </c>
      <c r="Q67" s="106">
        <f t="shared" si="37"/>
        <v>0</v>
      </c>
      <c r="R67" s="61">
        <f t="shared" si="38"/>
        <v>-60.060514372163389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19.105204683360398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21494000</v>
      </c>
      <c r="C69" s="92">
        <v>0</v>
      </c>
      <c r="D69" s="92"/>
      <c r="E69" s="92">
        <f>$B69      +$C69      +$D69</f>
        <v>21494000</v>
      </c>
      <c r="F69" s="93">
        <v>21494000</v>
      </c>
      <c r="G69" s="94">
        <v>21494000</v>
      </c>
      <c r="H69" s="93">
        <v>2547000</v>
      </c>
      <c r="I69" s="94"/>
      <c r="J69" s="93">
        <v>805000</v>
      </c>
      <c r="K69" s="94"/>
      <c r="L69" s="93">
        <v>154000</v>
      </c>
      <c r="M69" s="94"/>
      <c r="N69" s="93"/>
      <c r="O69" s="94"/>
      <c r="P69" s="93">
        <f>$H69      +$J69      +$L69      +$N69</f>
        <v>3506000</v>
      </c>
      <c r="Q69" s="94">
        <f>$I69      +$K69      +$M69      +$O69</f>
        <v>0</v>
      </c>
      <c r="R69" s="48">
        <f>IF(($J69      =0),0,((($L69      -$J69      )/$J69      )*100))</f>
        <v>-80.869565217391298</v>
      </c>
      <c r="S69" s="49">
        <f>IF(($K69      =0),0,((($M69      -$K69      )/$K69      )*100))</f>
        <v>0</v>
      </c>
      <c r="T69" s="48">
        <f>IF(($E69      =0),0,(($P69      /$E69      )*100))</f>
        <v>16.311528798734532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21494000</v>
      </c>
      <c r="C70" s="101">
        <f>C69</f>
        <v>0</v>
      </c>
      <c r="D70" s="101"/>
      <c r="E70" s="101">
        <f>$B70      +$C70      +$D70</f>
        <v>21494000</v>
      </c>
      <c r="F70" s="102">
        <f t="shared" ref="F70:O70" si="44">F69</f>
        <v>21494000</v>
      </c>
      <c r="G70" s="103">
        <f t="shared" si="44"/>
        <v>21494000</v>
      </c>
      <c r="H70" s="102">
        <f t="shared" si="44"/>
        <v>2547000</v>
      </c>
      <c r="I70" s="103">
        <f t="shared" si="44"/>
        <v>0</v>
      </c>
      <c r="J70" s="102">
        <f t="shared" si="44"/>
        <v>805000</v>
      </c>
      <c r="K70" s="103">
        <f t="shared" si="44"/>
        <v>0</v>
      </c>
      <c r="L70" s="102">
        <f t="shared" si="44"/>
        <v>154000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3506000</v>
      </c>
      <c r="Q70" s="103">
        <f>$I70      +$K70      +$M70      +$O70</f>
        <v>0</v>
      </c>
      <c r="R70" s="57">
        <f>IF(($J70      =0),0,((($L70      -$J70      )/$J70      )*100))</f>
        <v>-80.869565217391298</v>
      </c>
      <c r="S70" s="58">
        <f>IF(($K70      =0),0,((($M70      -$K70      )/$K70      )*100))</f>
        <v>0</v>
      </c>
      <c r="T70" s="57">
        <f>IF($E70   =0,0,($P70   /$E70   )*100)</f>
        <v>16.311528798734532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21494000</v>
      </c>
      <c r="C71" s="104">
        <f>C69</f>
        <v>0</v>
      </c>
      <c r="D71" s="104"/>
      <c r="E71" s="104">
        <f>$B71      +$C71      +$D71</f>
        <v>21494000</v>
      </c>
      <c r="F71" s="105">
        <f t="shared" ref="F71:O71" si="45">F69</f>
        <v>21494000</v>
      </c>
      <c r="G71" s="106">
        <f t="shared" si="45"/>
        <v>21494000</v>
      </c>
      <c r="H71" s="105">
        <f t="shared" si="45"/>
        <v>2547000</v>
      </c>
      <c r="I71" s="106">
        <f t="shared" si="45"/>
        <v>0</v>
      </c>
      <c r="J71" s="105">
        <f t="shared" si="45"/>
        <v>805000</v>
      </c>
      <c r="K71" s="106">
        <f t="shared" si="45"/>
        <v>0</v>
      </c>
      <c r="L71" s="105">
        <f t="shared" si="45"/>
        <v>154000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3506000</v>
      </c>
      <c r="Q71" s="106">
        <f>$I71      +$K71      +$M71      +$O71</f>
        <v>0</v>
      </c>
      <c r="R71" s="61">
        <f>IF(($J71      =0),0,((($L71      -$J71      )/$J71      )*100))</f>
        <v>-80.869565217391298</v>
      </c>
      <c r="S71" s="62">
        <f>IF(($K71      =0),0,((($M71      -$K71      )/$K71      )*100))</f>
        <v>0</v>
      </c>
      <c r="T71" s="61">
        <f>IF($E71   =0,0,($P71   /$E71   )*100)</f>
        <v>16.311528798734532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67063000</v>
      </c>
      <c r="C72" s="104">
        <f>SUM(C9:C15,C18:C23,C26:C29,C32,C35:C39,C42:C52,C55:C58,C61:C65,C69)</f>
        <v>20575000</v>
      </c>
      <c r="D72" s="104"/>
      <c r="E72" s="104">
        <f>$B72      +$C72      +$D72</f>
        <v>87638000</v>
      </c>
      <c r="F72" s="105">
        <f t="shared" ref="F72:O72" si="46">SUM(F9:F15,F18:F23,F26:F29,F32,F35:F39,F42:F52,F55:F58,F61:F65,F69)</f>
        <v>87638000</v>
      </c>
      <c r="G72" s="106">
        <f t="shared" si="46"/>
        <v>44896000</v>
      </c>
      <c r="H72" s="105">
        <f t="shared" si="46"/>
        <v>6093000</v>
      </c>
      <c r="I72" s="106">
        <f t="shared" si="46"/>
        <v>0</v>
      </c>
      <c r="J72" s="105">
        <f t="shared" si="46"/>
        <v>1466000</v>
      </c>
      <c r="K72" s="106">
        <f t="shared" si="46"/>
        <v>0</v>
      </c>
      <c r="L72" s="105">
        <f t="shared" si="46"/>
        <v>418000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7977000</v>
      </c>
      <c r="Q72" s="106">
        <f>$I72      +$K72      +$M72      +$O72</f>
        <v>0</v>
      </c>
      <c r="R72" s="61">
        <f>IF(($J72      =0),0,((($L72      -$J72      )/$J72      )*100))</f>
        <v>-71.487039563437932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17.767729864575909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KombHP8zcxJzUJ6P/c3XVONGO7X3WfA+jKE3SExuR3w/FoiAKnGcToVj338JmryjuWpHGtGovxYFANkk++J6A==" saltValue="5GS/wnFzLXB6uSMfdwRD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1137000</v>
      </c>
      <c r="K10" s="94"/>
      <c r="L10" s="93">
        <v>536000</v>
      </c>
      <c r="M10" s="94"/>
      <c r="N10" s="93"/>
      <c r="O10" s="94"/>
      <c r="P10" s="93">
        <f t="shared" ref="P10:P16" si="1">$H10      +$J10      +$L10      +$N10</f>
        <v>1673000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-52.858399296394019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58.701754385964911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1137000</v>
      </c>
      <c r="K16" s="97">
        <f t="shared" si="7"/>
        <v>0</v>
      </c>
      <c r="L16" s="96">
        <f t="shared" si="7"/>
        <v>536000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1673000</v>
      </c>
      <c r="Q16" s="97">
        <f t="shared" si="2"/>
        <v>0</v>
      </c>
      <c r="R16" s="52">
        <f t="shared" si="3"/>
        <v>-52.858399296394019</v>
      </c>
      <c r="S16" s="53">
        <f t="shared" si="4"/>
        <v>0</v>
      </c>
      <c r="T16" s="52">
        <f>IF((SUM($E9:$E13)+$E15)=0,0,(P16/(SUM($E9:$E13)+$E15)*100))</f>
        <v>58.701754385964911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1131000</v>
      </c>
      <c r="C32" s="92">
        <v>0</v>
      </c>
      <c r="D32" s="92"/>
      <c r="E32" s="92">
        <f>$B32      +$C32      +$D32</f>
        <v>1131000</v>
      </c>
      <c r="F32" s="93">
        <v>1131000</v>
      </c>
      <c r="G32" s="94">
        <v>1131000</v>
      </c>
      <c r="H32" s="93"/>
      <c r="I32" s="94"/>
      <c r="J32" s="93">
        <v>459000</v>
      </c>
      <c r="K32" s="94"/>
      <c r="L32" s="93">
        <v>364000</v>
      </c>
      <c r="M32" s="94"/>
      <c r="N32" s="93"/>
      <c r="O32" s="94"/>
      <c r="P32" s="93">
        <f>$H32      +$J32      +$L32      +$N32</f>
        <v>823000</v>
      </c>
      <c r="Q32" s="94">
        <f>$I32      +$K32      +$M32      +$O32</f>
        <v>0</v>
      </c>
      <c r="R32" s="48">
        <f>IF(($J32      =0),0,((($L32      -$J32      )/$J32      )*100))</f>
        <v>-20.697167755991288</v>
      </c>
      <c r="S32" s="49">
        <f>IF(($K32      =0),0,((($M32      -$K32      )/$K32      )*100))</f>
        <v>0</v>
      </c>
      <c r="T32" s="48">
        <f>IF(($E32      =0),0,(($P32      /$E32      )*100))</f>
        <v>72.767462422634836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1131000</v>
      </c>
      <c r="C33" s="95">
        <f>C32</f>
        <v>0</v>
      </c>
      <c r="D33" s="95"/>
      <c r="E33" s="95">
        <f>$B33      +$C33      +$D33</f>
        <v>1131000</v>
      </c>
      <c r="F33" s="96">
        <f t="shared" ref="F33:O33" si="17">F32</f>
        <v>1131000</v>
      </c>
      <c r="G33" s="97">
        <f t="shared" si="17"/>
        <v>1131000</v>
      </c>
      <c r="H33" s="96">
        <f t="shared" si="17"/>
        <v>0</v>
      </c>
      <c r="I33" s="97">
        <f t="shared" si="17"/>
        <v>0</v>
      </c>
      <c r="J33" s="96">
        <f t="shared" si="17"/>
        <v>459000</v>
      </c>
      <c r="K33" s="97">
        <f t="shared" si="17"/>
        <v>0</v>
      </c>
      <c r="L33" s="96">
        <f t="shared" si="17"/>
        <v>364000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823000</v>
      </c>
      <c r="Q33" s="97">
        <f>$I33      +$K33      +$M33      +$O33</f>
        <v>0</v>
      </c>
      <c r="R33" s="52">
        <f>IF(($J33      =0),0,((($L33      -$J33      )/$J33      )*100))</f>
        <v>-20.697167755991288</v>
      </c>
      <c r="S33" s="53">
        <f>IF(($K33      =0),0,((($M33      -$K33      )/$K33      )*100))</f>
        <v>0</v>
      </c>
      <c r="T33" s="52">
        <f>IF($E33   =0,0,($P33   /$E33   )*100)</f>
        <v>72.767462422634836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8562000</v>
      </c>
      <c r="C35" s="92">
        <v>0</v>
      </c>
      <c r="D35" s="92"/>
      <c r="E35" s="92">
        <f t="shared" ref="E35:E40" si="18">$B35      +$C35      +$D35</f>
        <v>8562000</v>
      </c>
      <c r="F35" s="93">
        <v>8562000</v>
      </c>
      <c r="G35" s="94">
        <v>8562000</v>
      </c>
      <c r="H35" s="93"/>
      <c r="I35" s="94"/>
      <c r="J35" s="93">
        <v>3000000</v>
      </c>
      <c r="K35" s="94"/>
      <c r="L35" s="93"/>
      <c r="M35" s="94"/>
      <c r="N35" s="93"/>
      <c r="O35" s="94"/>
      <c r="P35" s="93">
        <f t="shared" ref="P35:P40" si="19">$H35      +$J35      +$L35      +$N35</f>
        <v>3000000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35.038542396636302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127000</v>
      </c>
      <c r="C36" s="92">
        <v>0</v>
      </c>
      <c r="D36" s="92"/>
      <c r="E36" s="92">
        <f t="shared" si="18"/>
        <v>127000</v>
      </c>
      <c r="F36" s="93">
        <v>127000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8689000</v>
      </c>
      <c r="C40" s="95">
        <f>SUM(C35:C39)</f>
        <v>0</v>
      </c>
      <c r="D40" s="95"/>
      <c r="E40" s="95">
        <f t="shared" si="18"/>
        <v>8689000</v>
      </c>
      <c r="F40" s="96">
        <f t="shared" ref="F40:O40" si="25">SUM(F35:F39)</f>
        <v>8689000</v>
      </c>
      <c r="G40" s="97">
        <f t="shared" si="25"/>
        <v>8562000</v>
      </c>
      <c r="H40" s="96">
        <f t="shared" si="25"/>
        <v>0</v>
      </c>
      <c r="I40" s="97">
        <f t="shared" si="25"/>
        <v>0</v>
      </c>
      <c r="J40" s="96">
        <f t="shared" si="25"/>
        <v>3000000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3000000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35.038542396636302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20000000</v>
      </c>
      <c r="C43" s="92">
        <v>0</v>
      </c>
      <c r="D43" s="92"/>
      <c r="E43" s="92">
        <f t="shared" si="26"/>
        <v>20000000</v>
      </c>
      <c r="F43" s="93">
        <v>20000000</v>
      </c>
      <c r="G43" s="94">
        <v>20000000</v>
      </c>
      <c r="H43" s="93">
        <v>3553000</v>
      </c>
      <c r="I43" s="94">
        <v>-16500000</v>
      </c>
      <c r="J43" s="93">
        <v>5487000</v>
      </c>
      <c r="K43" s="94">
        <v>8896979</v>
      </c>
      <c r="L43" s="93"/>
      <c r="M43" s="94"/>
      <c r="N43" s="93"/>
      <c r="O43" s="94"/>
      <c r="P43" s="93">
        <f t="shared" si="27"/>
        <v>9040000</v>
      </c>
      <c r="Q43" s="94">
        <f t="shared" si="28"/>
        <v>-7603021</v>
      </c>
      <c r="R43" s="48">
        <f t="shared" si="29"/>
        <v>-100</v>
      </c>
      <c r="S43" s="49">
        <f t="shared" si="30"/>
        <v>-100</v>
      </c>
      <c r="T43" s="48">
        <f t="shared" si="31"/>
        <v>45.2</v>
      </c>
      <c r="U43" s="50">
        <f t="shared" si="32"/>
        <v>-38.015104999999998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4200000</v>
      </c>
      <c r="D44" s="92"/>
      <c r="E44" s="92">
        <f t="shared" si="26"/>
        <v>4200000</v>
      </c>
      <c r="F44" s="93">
        <v>4200000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31000000</v>
      </c>
      <c r="C51" s="92">
        <v>0</v>
      </c>
      <c r="D51" s="92"/>
      <c r="E51" s="92">
        <f t="shared" si="26"/>
        <v>31000000</v>
      </c>
      <c r="F51" s="93">
        <v>31000000</v>
      </c>
      <c r="G51" s="94">
        <v>31000000</v>
      </c>
      <c r="H51" s="93">
        <v>9547000</v>
      </c>
      <c r="I51" s="94">
        <v>-19000000</v>
      </c>
      <c r="J51" s="93">
        <v>3549000</v>
      </c>
      <c r="K51" s="94">
        <v>6855912</v>
      </c>
      <c r="L51" s="93"/>
      <c r="M51" s="94"/>
      <c r="N51" s="93"/>
      <c r="O51" s="94"/>
      <c r="P51" s="93">
        <f t="shared" si="27"/>
        <v>13096000</v>
      </c>
      <c r="Q51" s="94">
        <f t="shared" si="28"/>
        <v>-12144088</v>
      </c>
      <c r="R51" s="48">
        <f t="shared" si="29"/>
        <v>-100</v>
      </c>
      <c r="S51" s="49">
        <f t="shared" si="30"/>
        <v>-100</v>
      </c>
      <c r="T51" s="48">
        <f t="shared" si="31"/>
        <v>42.245161290322578</v>
      </c>
      <c r="U51" s="50">
        <f t="shared" si="32"/>
        <v>-39.174477419354837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</v>
      </c>
      <c r="C52" s="92">
        <v>0</v>
      </c>
      <c r="D52" s="92"/>
      <c r="E52" s="92">
        <f t="shared" si="26"/>
        <v>5000000</v>
      </c>
      <c r="F52" s="93">
        <v>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56000000</v>
      </c>
      <c r="C53" s="95">
        <f>SUM(C42:C52)</f>
        <v>4200000</v>
      </c>
      <c r="D53" s="95"/>
      <c r="E53" s="95">
        <f t="shared" si="26"/>
        <v>60200000</v>
      </c>
      <c r="F53" s="96">
        <f t="shared" ref="F53:O53" si="33">SUM(F42:F52)</f>
        <v>60200000</v>
      </c>
      <c r="G53" s="97">
        <f t="shared" si="33"/>
        <v>51000000</v>
      </c>
      <c r="H53" s="96">
        <f t="shared" si="33"/>
        <v>13100000</v>
      </c>
      <c r="I53" s="97">
        <f t="shared" si="33"/>
        <v>-35500000</v>
      </c>
      <c r="J53" s="96">
        <f t="shared" si="33"/>
        <v>9036000</v>
      </c>
      <c r="K53" s="97">
        <f t="shared" si="33"/>
        <v>15752891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22136000</v>
      </c>
      <c r="Q53" s="97">
        <f t="shared" si="28"/>
        <v>-19747109</v>
      </c>
      <c r="R53" s="52">
        <f t="shared" si="29"/>
        <v>-100</v>
      </c>
      <c r="S53" s="53">
        <f t="shared" si="30"/>
        <v>-100</v>
      </c>
      <c r="T53" s="52">
        <f>IF((+$E43+$E45+$E47+$E48+$E51) =0,0,(P53   /(+$E43+$E45+$E47+$E48+$E51) )*100)</f>
        <v>43.403921568627453</v>
      </c>
      <c r="U53" s="54">
        <f>IF((+$E43+$E45+$E47+$E48+$E51) =0,0,(Q53   /(+$E43+$E45+$E47+$E48+$E51) )*100)</f>
        <v>-38.719821568627452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68670000</v>
      </c>
      <c r="C67" s="104">
        <f>SUM(C9:C15,C18:C23,C26:C29,C32,C35:C39,C42:C52,C55:C58,C61:C65)</f>
        <v>4200000</v>
      </c>
      <c r="D67" s="104"/>
      <c r="E67" s="104">
        <f t="shared" si="35"/>
        <v>72870000</v>
      </c>
      <c r="F67" s="105">
        <f t="shared" ref="F67:O67" si="43">SUM(F9:F15,F18:F23,F26:F29,F32,F35:F39,F42:F52,F55:F58,F61:F65)</f>
        <v>72870000</v>
      </c>
      <c r="G67" s="106">
        <f t="shared" si="43"/>
        <v>63543000</v>
      </c>
      <c r="H67" s="105">
        <f t="shared" si="43"/>
        <v>13100000</v>
      </c>
      <c r="I67" s="106">
        <f t="shared" si="43"/>
        <v>-35500000</v>
      </c>
      <c r="J67" s="105">
        <f t="shared" si="43"/>
        <v>13632000</v>
      </c>
      <c r="K67" s="106">
        <f t="shared" si="43"/>
        <v>15752891</v>
      </c>
      <c r="L67" s="105">
        <f t="shared" si="43"/>
        <v>900000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27632000</v>
      </c>
      <c r="Q67" s="106">
        <f t="shared" si="37"/>
        <v>-19747109</v>
      </c>
      <c r="R67" s="61">
        <f t="shared" si="38"/>
        <v>-93.397887323943664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43.485513746596794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-31.076765340005981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18788000</v>
      </c>
      <c r="C69" s="92">
        <v>0</v>
      </c>
      <c r="D69" s="92"/>
      <c r="E69" s="92">
        <f>$B69      +$C69      +$D69</f>
        <v>18788000</v>
      </c>
      <c r="F69" s="93">
        <v>18788000</v>
      </c>
      <c r="G69" s="94">
        <v>18788000</v>
      </c>
      <c r="H69" s="93">
        <v>4354000</v>
      </c>
      <c r="I69" s="94">
        <v>-12546000</v>
      </c>
      <c r="J69" s="93">
        <v>3339000</v>
      </c>
      <c r="K69" s="94">
        <v>156393</v>
      </c>
      <c r="L69" s="93">
        <v>536000</v>
      </c>
      <c r="M69" s="94"/>
      <c r="N69" s="93"/>
      <c r="O69" s="94"/>
      <c r="P69" s="93">
        <f>$H69      +$J69      +$L69      +$N69</f>
        <v>8229000</v>
      </c>
      <c r="Q69" s="94">
        <f>$I69      +$K69      +$M69      +$O69</f>
        <v>-12389607</v>
      </c>
      <c r="R69" s="48">
        <f>IF(($J69      =0),0,((($L69      -$J69      )/$J69      )*100))</f>
        <v>-83.94728960766696</v>
      </c>
      <c r="S69" s="49">
        <f>IF(($K69      =0),0,((($M69      -$K69      )/$K69      )*100))</f>
        <v>-100</v>
      </c>
      <c r="T69" s="48">
        <f>IF(($E69      =0),0,(($P69      /$E69      )*100))</f>
        <v>43.799233553331909</v>
      </c>
      <c r="U69" s="50">
        <f>IF(($E69      =0),0,(($Q69      /$E69      )*100))</f>
        <v>-65.944256972535669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18788000</v>
      </c>
      <c r="C70" s="101">
        <f>C69</f>
        <v>0</v>
      </c>
      <c r="D70" s="101"/>
      <c r="E70" s="101">
        <f>$B70      +$C70      +$D70</f>
        <v>18788000</v>
      </c>
      <c r="F70" s="102">
        <f t="shared" ref="F70:O70" si="44">F69</f>
        <v>18788000</v>
      </c>
      <c r="G70" s="103">
        <f t="shared" si="44"/>
        <v>18788000</v>
      </c>
      <c r="H70" s="102">
        <f t="shared" si="44"/>
        <v>4354000</v>
      </c>
      <c r="I70" s="103">
        <f t="shared" si="44"/>
        <v>-12546000</v>
      </c>
      <c r="J70" s="102">
        <f t="shared" si="44"/>
        <v>3339000</v>
      </c>
      <c r="K70" s="103">
        <f t="shared" si="44"/>
        <v>156393</v>
      </c>
      <c r="L70" s="102">
        <f t="shared" si="44"/>
        <v>536000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8229000</v>
      </c>
      <c r="Q70" s="103">
        <f>$I70      +$K70      +$M70      +$O70</f>
        <v>-12389607</v>
      </c>
      <c r="R70" s="57">
        <f>IF(($J70      =0),0,((($L70      -$J70      )/$J70      )*100))</f>
        <v>-83.94728960766696</v>
      </c>
      <c r="S70" s="58">
        <f>IF(($K70      =0),0,((($M70      -$K70      )/$K70      )*100))</f>
        <v>-100</v>
      </c>
      <c r="T70" s="57">
        <f>IF($E70   =0,0,($P70   /$E70   )*100)</f>
        <v>43.799233553331909</v>
      </c>
      <c r="U70" s="59">
        <f>IF($E70   =0,0,($Q70   /$E70 )*100)</f>
        <v>-65.944256972535669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18788000</v>
      </c>
      <c r="C71" s="104">
        <f>C69</f>
        <v>0</v>
      </c>
      <c r="D71" s="104"/>
      <c r="E71" s="104">
        <f>$B71      +$C71      +$D71</f>
        <v>18788000</v>
      </c>
      <c r="F71" s="105">
        <f t="shared" ref="F71:O71" si="45">F69</f>
        <v>18788000</v>
      </c>
      <c r="G71" s="106">
        <f t="shared" si="45"/>
        <v>18788000</v>
      </c>
      <c r="H71" s="105">
        <f t="shared" si="45"/>
        <v>4354000</v>
      </c>
      <c r="I71" s="106">
        <f t="shared" si="45"/>
        <v>-12546000</v>
      </c>
      <c r="J71" s="105">
        <f t="shared" si="45"/>
        <v>3339000</v>
      </c>
      <c r="K71" s="106">
        <f t="shared" si="45"/>
        <v>156393</v>
      </c>
      <c r="L71" s="105">
        <f t="shared" si="45"/>
        <v>536000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8229000</v>
      </c>
      <c r="Q71" s="106">
        <f>$I71      +$K71      +$M71      +$O71</f>
        <v>-12389607</v>
      </c>
      <c r="R71" s="61">
        <f>IF(($J71      =0),0,((($L71      -$J71      )/$J71      )*100))</f>
        <v>-83.94728960766696</v>
      </c>
      <c r="S71" s="62">
        <f>IF(($K71      =0),0,((($M71      -$K71      )/$K71      )*100))</f>
        <v>-100</v>
      </c>
      <c r="T71" s="61">
        <f>IF($E71   =0,0,($P71   /$E71   )*100)</f>
        <v>43.799233553331909</v>
      </c>
      <c r="U71" s="65">
        <f>IF($E71   =0,0,($Q71   /$E71   )*100)</f>
        <v>-65.944256972535669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87458000</v>
      </c>
      <c r="C72" s="104">
        <f>SUM(C9:C15,C18:C23,C26:C29,C32,C35:C39,C42:C52,C55:C58,C61:C65,C69)</f>
        <v>4200000</v>
      </c>
      <c r="D72" s="104"/>
      <c r="E72" s="104">
        <f>$B72      +$C72      +$D72</f>
        <v>91658000</v>
      </c>
      <c r="F72" s="105">
        <f t="shared" ref="F72:O72" si="46">SUM(F9:F15,F18:F23,F26:F29,F32,F35:F39,F42:F52,F55:F58,F61:F65,F69)</f>
        <v>91658000</v>
      </c>
      <c r="G72" s="106">
        <f t="shared" si="46"/>
        <v>82331000</v>
      </c>
      <c r="H72" s="105">
        <f t="shared" si="46"/>
        <v>17454000</v>
      </c>
      <c r="I72" s="106">
        <f t="shared" si="46"/>
        <v>-48046000</v>
      </c>
      <c r="J72" s="105">
        <f t="shared" si="46"/>
        <v>16971000</v>
      </c>
      <c r="K72" s="106">
        <f t="shared" si="46"/>
        <v>15909284</v>
      </c>
      <c r="L72" s="105">
        <f t="shared" si="46"/>
        <v>1436000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35861000</v>
      </c>
      <c r="Q72" s="106">
        <f>$I72      +$K72      +$M72      +$O72</f>
        <v>-32136716</v>
      </c>
      <c r="R72" s="61">
        <f>IF(($J72      =0),0,((($L72      -$J72      )/$J72      )*100))</f>
        <v>-91.538506864651453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43.557104857222676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-39.033554797099512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/yw5FO3oLj48CaYAZ67zfn3VxkUok2OCXovJzl2yr/PIAWKpSr7f0RpdtXosChl/zpaaBwusNBkI3/BRAfcbQ==" saltValue="CUHD5wIGa44xCLbtUSSM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67000</v>
      </c>
      <c r="I10" s="94"/>
      <c r="J10" s="93">
        <v>1598000</v>
      </c>
      <c r="K10" s="94"/>
      <c r="L10" s="93">
        <v>87000</v>
      </c>
      <c r="M10" s="94"/>
      <c r="N10" s="93"/>
      <c r="O10" s="94"/>
      <c r="P10" s="93">
        <f t="shared" ref="P10:P16" si="1">$H10      +$J10      +$L10      +$N10</f>
        <v>1752000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-94.555694618272838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71.510204081632651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67000</v>
      </c>
      <c r="I16" s="97">
        <f t="shared" si="7"/>
        <v>0</v>
      </c>
      <c r="J16" s="96">
        <f t="shared" si="7"/>
        <v>1598000</v>
      </c>
      <c r="K16" s="97">
        <f t="shared" si="7"/>
        <v>0</v>
      </c>
      <c r="L16" s="96">
        <f t="shared" si="7"/>
        <v>87000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1752000</v>
      </c>
      <c r="Q16" s="97">
        <f t="shared" si="2"/>
        <v>0</v>
      </c>
      <c r="R16" s="52">
        <f t="shared" si="3"/>
        <v>-94.555694618272838</v>
      </c>
      <c r="S16" s="53">
        <f t="shared" si="4"/>
        <v>0</v>
      </c>
      <c r="T16" s="52">
        <f>IF((SUM($E9:$E13)+$E15)=0,0,(P16/(SUM($E9:$E13)+$E15)*100))</f>
        <v>71.510204081632651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>
        <v>204000</v>
      </c>
      <c r="K32" s="94"/>
      <c r="L32" s="93">
        <v>223000</v>
      </c>
      <c r="M32" s="94"/>
      <c r="N32" s="93"/>
      <c r="O32" s="94"/>
      <c r="P32" s="93">
        <f>$H32      +$J32      +$L32      +$N32</f>
        <v>427000</v>
      </c>
      <c r="Q32" s="94">
        <f>$I32      +$K32      +$M32      +$O32</f>
        <v>0</v>
      </c>
      <c r="R32" s="48">
        <f>IF(($J32      =0),0,((($L32      -$J32      )/$J32      )*100))</f>
        <v>9.3137254901960791</v>
      </c>
      <c r="S32" s="49">
        <f>IF(($K32      =0),0,((($M32      -$K32      )/$K32      )*100))</f>
        <v>0</v>
      </c>
      <c r="T32" s="48">
        <f>IF(($E32      =0),0,(($P32      /$E32      )*100))</f>
        <v>39.720930232558139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204000</v>
      </c>
      <c r="K33" s="97">
        <f t="shared" si="17"/>
        <v>0</v>
      </c>
      <c r="L33" s="96">
        <f t="shared" si="17"/>
        <v>223000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427000</v>
      </c>
      <c r="Q33" s="97">
        <f>$I33      +$K33      +$M33      +$O33</f>
        <v>0</v>
      </c>
      <c r="R33" s="52">
        <f>IF(($J33      =0),0,((($L33      -$J33      )/$J33      )*100))</f>
        <v>9.3137254901960791</v>
      </c>
      <c r="S33" s="53">
        <f>IF(($K33      =0),0,((($M33      -$K33      )/$K33      )*100))</f>
        <v>0</v>
      </c>
      <c r="T33" s="52">
        <f>IF($E33   =0,0,($P33   /$E33   )*100)</f>
        <v>39.720930232558139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420000</v>
      </c>
      <c r="C36" s="92">
        <v>0</v>
      </c>
      <c r="D36" s="92"/>
      <c r="E36" s="92">
        <f t="shared" si="18"/>
        <v>420000</v>
      </c>
      <c r="F36" s="93">
        <v>420000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420000</v>
      </c>
      <c r="C40" s="95">
        <f>SUM(C35:C39)</f>
        <v>0</v>
      </c>
      <c r="D40" s="95"/>
      <c r="E40" s="95">
        <f t="shared" si="18"/>
        <v>420000</v>
      </c>
      <c r="F40" s="96">
        <f t="shared" ref="F40:O40" si="25">SUM(F35:F39)</f>
        <v>420000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80000000</v>
      </c>
      <c r="C44" s="92">
        <v>-33739000</v>
      </c>
      <c r="D44" s="92"/>
      <c r="E44" s="92">
        <f t="shared" si="26"/>
        <v>46261000</v>
      </c>
      <c r="F44" s="93">
        <v>46261000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12000000</v>
      </c>
      <c r="H51" s="93">
        <v>2697000</v>
      </c>
      <c r="I51" s="94"/>
      <c r="J51" s="93">
        <v>2489000</v>
      </c>
      <c r="K51" s="94"/>
      <c r="L51" s="93">
        <v>250000</v>
      </c>
      <c r="M51" s="94"/>
      <c r="N51" s="93"/>
      <c r="O51" s="94"/>
      <c r="P51" s="93">
        <f t="shared" si="27"/>
        <v>5436000</v>
      </c>
      <c r="Q51" s="94">
        <f t="shared" si="28"/>
        <v>0</v>
      </c>
      <c r="R51" s="48">
        <f t="shared" si="29"/>
        <v>-89.955805544395346</v>
      </c>
      <c r="S51" s="49">
        <f t="shared" si="30"/>
        <v>0</v>
      </c>
      <c r="T51" s="48">
        <f t="shared" si="31"/>
        <v>45.300000000000004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-4000000</v>
      </c>
      <c r="D52" s="92"/>
      <c r="E52" s="92">
        <f t="shared" si="26"/>
        <v>6000000</v>
      </c>
      <c r="F52" s="93">
        <v>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102000000</v>
      </c>
      <c r="C53" s="95">
        <f>SUM(C42:C52)</f>
        <v>-37739000</v>
      </c>
      <c r="D53" s="95"/>
      <c r="E53" s="95">
        <f t="shared" si="26"/>
        <v>64261000</v>
      </c>
      <c r="F53" s="96">
        <f t="shared" ref="F53:O53" si="33">SUM(F42:F52)</f>
        <v>64261000</v>
      </c>
      <c r="G53" s="97">
        <f t="shared" si="33"/>
        <v>12000000</v>
      </c>
      <c r="H53" s="96">
        <f t="shared" si="33"/>
        <v>2697000</v>
      </c>
      <c r="I53" s="97">
        <f t="shared" si="33"/>
        <v>0</v>
      </c>
      <c r="J53" s="96">
        <f t="shared" si="33"/>
        <v>2489000</v>
      </c>
      <c r="K53" s="97">
        <f t="shared" si="33"/>
        <v>0</v>
      </c>
      <c r="L53" s="96">
        <f t="shared" si="33"/>
        <v>250000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5436000</v>
      </c>
      <c r="Q53" s="97">
        <f t="shared" si="28"/>
        <v>0</v>
      </c>
      <c r="R53" s="52">
        <f t="shared" si="29"/>
        <v>-89.955805544395346</v>
      </c>
      <c r="S53" s="53">
        <f t="shared" si="30"/>
        <v>0</v>
      </c>
      <c r="T53" s="52">
        <f>IF((+$E43+$E45+$E47+$E48+$E51) =0,0,(P53   /(+$E43+$E45+$E47+$E48+$E51) )*100)</f>
        <v>45.300000000000004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105945000</v>
      </c>
      <c r="C67" s="104">
        <f>SUM(C9:C15,C18:C23,C26:C29,C32,C35:C39,C42:C52,C55:C58,C61:C65)</f>
        <v>-37739000</v>
      </c>
      <c r="D67" s="104"/>
      <c r="E67" s="104">
        <f t="shared" si="35"/>
        <v>68206000</v>
      </c>
      <c r="F67" s="105">
        <f t="shared" ref="F67:O67" si="43">SUM(F9:F15,F18:F23,F26:F29,F32,F35:F39,F42:F52,F55:F58,F61:F65)</f>
        <v>68206000</v>
      </c>
      <c r="G67" s="106">
        <f t="shared" si="43"/>
        <v>15525000</v>
      </c>
      <c r="H67" s="105">
        <f t="shared" si="43"/>
        <v>2764000</v>
      </c>
      <c r="I67" s="106">
        <f t="shared" si="43"/>
        <v>0</v>
      </c>
      <c r="J67" s="105">
        <f t="shared" si="43"/>
        <v>4291000</v>
      </c>
      <c r="K67" s="106">
        <f t="shared" si="43"/>
        <v>0</v>
      </c>
      <c r="L67" s="105">
        <f t="shared" si="43"/>
        <v>560000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7615000</v>
      </c>
      <c r="Q67" s="106">
        <f t="shared" si="37"/>
        <v>0</v>
      </c>
      <c r="R67" s="61">
        <f t="shared" si="38"/>
        <v>-86.949429037520389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49.049919484702095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24552000</v>
      </c>
      <c r="C69" s="92">
        <v>0</v>
      </c>
      <c r="D69" s="92"/>
      <c r="E69" s="92">
        <f>$B69      +$C69      +$D69</f>
        <v>24552000</v>
      </c>
      <c r="F69" s="93">
        <v>24552000</v>
      </c>
      <c r="G69" s="94">
        <v>24552000</v>
      </c>
      <c r="H69" s="93">
        <v>5915000</v>
      </c>
      <c r="I69" s="94"/>
      <c r="J69" s="93">
        <v>5472000</v>
      </c>
      <c r="K69" s="94"/>
      <c r="L69" s="93">
        <v>1639000</v>
      </c>
      <c r="M69" s="94"/>
      <c r="N69" s="93"/>
      <c r="O69" s="94"/>
      <c r="P69" s="93">
        <f>$H69      +$J69      +$L69      +$N69</f>
        <v>13026000</v>
      </c>
      <c r="Q69" s="94">
        <f>$I69      +$K69      +$M69      +$O69</f>
        <v>0</v>
      </c>
      <c r="R69" s="48">
        <f>IF(($J69      =0),0,((($L69      -$J69      )/$J69      )*100))</f>
        <v>-70.047514619883046</v>
      </c>
      <c r="S69" s="49">
        <f>IF(($K69      =0),0,((($M69      -$K69      )/$K69      )*100))</f>
        <v>0</v>
      </c>
      <c r="T69" s="48">
        <f>IF(($E69      =0),0,(($P69      /$E69      )*100))</f>
        <v>53.054740957966764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24552000</v>
      </c>
      <c r="C70" s="101">
        <f>C69</f>
        <v>0</v>
      </c>
      <c r="D70" s="101"/>
      <c r="E70" s="101">
        <f>$B70      +$C70      +$D70</f>
        <v>24552000</v>
      </c>
      <c r="F70" s="102">
        <f t="shared" ref="F70:O70" si="44">F69</f>
        <v>24552000</v>
      </c>
      <c r="G70" s="103">
        <f t="shared" si="44"/>
        <v>24552000</v>
      </c>
      <c r="H70" s="102">
        <f t="shared" si="44"/>
        <v>5915000</v>
      </c>
      <c r="I70" s="103">
        <f t="shared" si="44"/>
        <v>0</v>
      </c>
      <c r="J70" s="102">
        <f t="shared" si="44"/>
        <v>5472000</v>
      </c>
      <c r="K70" s="103">
        <f t="shared" si="44"/>
        <v>0</v>
      </c>
      <c r="L70" s="102">
        <f t="shared" si="44"/>
        <v>1639000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13026000</v>
      </c>
      <c r="Q70" s="103">
        <f>$I70      +$K70      +$M70      +$O70</f>
        <v>0</v>
      </c>
      <c r="R70" s="57">
        <f>IF(($J70      =0),0,((($L70      -$J70      )/$J70      )*100))</f>
        <v>-70.047514619883046</v>
      </c>
      <c r="S70" s="58">
        <f>IF(($K70      =0),0,((($M70      -$K70      )/$K70      )*100))</f>
        <v>0</v>
      </c>
      <c r="T70" s="57">
        <f>IF($E70   =0,0,($P70   /$E70   )*100)</f>
        <v>53.054740957966764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24552000</v>
      </c>
      <c r="C71" s="104">
        <f>C69</f>
        <v>0</v>
      </c>
      <c r="D71" s="104"/>
      <c r="E71" s="104">
        <f>$B71      +$C71      +$D71</f>
        <v>24552000</v>
      </c>
      <c r="F71" s="105">
        <f t="shared" ref="F71:O71" si="45">F69</f>
        <v>24552000</v>
      </c>
      <c r="G71" s="106">
        <f t="shared" si="45"/>
        <v>24552000</v>
      </c>
      <c r="H71" s="105">
        <f t="shared" si="45"/>
        <v>5915000</v>
      </c>
      <c r="I71" s="106">
        <f t="shared" si="45"/>
        <v>0</v>
      </c>
      <c r="J71" s="105">
        <f t="shared" si="45"/>
        <v>5472000</v>
      </c>
      <c r="K71" s="106">
        <f t="shared" si="45"/>
        <v>0</v>
      </c>
      <c r="L71" s="105">
        <f t="shared" si="45"/>
        <v>1639000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13026000</v>
      </c>
      <c r="Q71" s="106">
        <f>$I71      +$K71      +$M71      +$O71</f>
        <v>0</v>
      </c>
      <c r="R71" s="61">
        <f>IF(($J71      =0),0,((($L71      -$J71      )/$J71      )*100))</f>
        <v>-70.047514619883046</v>
      </c>
      <c r="S71" s="62">
        <f>IF(($K71      =0),0,((($M71      -$K71      )/$K71      )*100))</f>
        <v>0</v>
      </c>
      <c r="T71" s="61">
        <f>IF($E71   =0,0,($P71   /$E71   )*100)</f>
        <v>53.054740957966764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130497000</v>
      </c>
      <c r="C72" s="104">
        <f>SUM(C9:C15,C18:C23,C26:C29,C32,C35:C39,C42:C52,C55:C58,C61:C65,C69)</f>
        <v>-37739000</v>
      </c>
      <c r="D72" s="104"/>
      <c r="E72" s="104">
        <f>$B72      +$C72      +$D72</f>
        <v>92758000</v>
      </c>
      <c r="F72" s="105">
        <f t="shared" ref="F72:O72" si="46">SUM(F9:F15,F18:F23,F26:F29,F32,F35:F39,F42:F52,F55:F58,F61:F65,F69)</f>
        <v>92758000</v>
      </c>
      <c r="G72" s="106">
        <f t="shared" si="46"/>
        <v>40077000</v>
      </c>
      <c r="H72" s="105">
        <f t="shared" si="46"/>
        <v>8679000</v>
      </c>
      <c r="I72" s="106">
        <f t="shared" si="46"/>
        <v>0</v>
      </c>
      <c r="J72" s="105">
        <f t="shared" si="46"/>
        <v>9763000</v>
      </c>
      <c r="K72" s="106">
        <f t="shared" si="46"/>
        <v>0</v>
      </c>
      <c r="L72" s="105">
        <f t="shared" si="46"/>
        <v>2199000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20641000</v>
      </c>
      <c r="Q72" s="106">
        <f>$I72      +$K72      +$M72      +$O72</f>
        <v>0</v>
      </c>
      <c r="R72" s="61">
        <f>IF(($J72      =0),0,((($L72      -$J72      )/$J72      )*100))</f>
        <v>-77.476185598688929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51.503356039623725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TwWKJ2RIsFz9dVfl24ZAfAUV5vtFtiw7mSOOQML+1imzD2j8/nLtdXkviCXUE/GQ0yB79AUAXA7tTXkiobxuQ==" saltValue="NbA1JbUMVYCC6o20xpNt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86E619-D4D3-49FD-90B3-C0A43493FF68}"/>
</file>

<file path=customXml/itemProps2.xml><?xml version="1.0" encoding="utf-8"?>
<ds:datastoreItem xmlns:ds="http://schemas.openxmlformats.org/officeDocument/2006/customXml" ds:itemID="{A0D06F5D-5153-46B1-849D-DEBC99FAB89C}"/>
</file>

<file path=customXml/itemProps3.xml><?xml version="1.0" encoding="utf-8"?>
<ds:datastoreItem xmlns:ds="http://schemas.openxmlformats.org/officeDocument/2006/customXml" ds:itemID="{F1079D6C-E14E-4D82-8A29-1DB487F42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2022-05-05T12:30:49Z</dcterms:created>
  <dcterms:modified xsi:type="dcterms:W3CDTF">2022-05-05T12:31:32Z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