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20.xml" ContentType="application/vnd.openxmlformats-officedocument.spreadsheetml.worksheet+xml"/>
  <Override PartName="/xl/worksheets/sheet19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  <Override PartName="/xl/worksheets/sheet14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CD - LGBA\Municipalities\07. IYM\2021-22\01. National Publications\Section 71\03. Q3\04. Final\"/>
    </mc:Choice>
  </mc:AlternateContent>
  <workbookProtection workbookAlgorithmName="SHA-512" workbookHashValue="2okAjp4gtuzvvCb2xW0bRlDUX/TU/MCUqrLroHG+QH3P25DRpy3Pn50zjLjufBZ3ffXXsaTVMM2EnXcUzlqeZA==" workbookSaltValue="7gM4oOHd0QpVMUh66YgjaQ==" workbookSpinCount="100000" lockStructure="1"/>
  <bookViews>
    <workbookView xWindow="480" yWindow="60" windowWidth="13275" windowHeight="7170"/>
  </bookViews>
  <sheets>
    <sheet name="Summary" sheetId="1" r:id="rId1"/>
    <sheet name="DC33" sheetId="2" r:id="rId2"/>
    <sheet name="DC34" sheetId="3" r:id="rId3"/>
    <sheet name="DC35" sheetId="4" r:id="rId4"/>
    <sheet name="DC36" sheetId="5" r:id="rId5"/>
    <sheet name="DC47" sheetId="6" r:id="rId6"/>
    <sheet name="LIM331" sheetId="7" r:id="rId7"/>
    <sheet name="LIM332" sheetId="8" r:id="rId8"/>
    <sheet name="LIM333" sheetId="9" r:id="rId9"/>
    <sheet name="LIM334" sheetId="10" r:id="rId10"/>
    <sheet name="LIM335" sheetId="11" r:id="rId11"/>
    <sheet name="LIM341" sheetId="12" r:id="rId12"/>
    <sheet name="LIM343" sheetId="13" r:id="rId13"/>
    <sheet name="LIM344" sheetId="14" r:id="rId14"/>
    <sheet name="LIM345" sheetId="15" r:id="rId15"/>
    <sheet name="LIM351" sheetId="16" r:id="rId16"/>
    <sheet name="LIM353" sheetId="17" r:id="rId17"/>
    <sheet name="LIM354" sheetId="18" r:id="rId18"/>
    <sheet name="LIM355" sheetId="19" r:id="rId19"/>
    <sheet name="LIM361" sheetId="20" r:id="rId20"/>
    <sheet name="LIM362" sheetId="21" r:id="rId21"/>
    <sheet name="LIM366" sheetId="22" r:id="rId22"/>
    <sheet name="LIM367" sheetId="23" r:id="rId23"/>
    <sheet name="LIM368" sheetId="24" r:id="rId24"/>
    <sheet name="LIM471" sheetId="25" r:id="rId25"/>
    <sheet name="LIM472" sheetId="26" r:id="rId26"/>
    <sheet name="LIM473" sheetId="27" r:id="rId27"/>
    <sheet name="LIM476" sheetId="28" r:id="rId28"/>
  </sheets>
  <definedNames>
    <definedName name="_xlnm.Print_Area" localSheetId="1">'DC33'!$A$1:$X$127</definedName>
    <definedName name="_xlnm.Print_Area" localSheetId="2">'DC34'!$A$1:$X$127</definedName>
    <definedName name="_xlnm.Print_Area" localSheetId="3">'DC35'!$A$1:$X$127</definedName>
    <definedName name="_xlnm.Print_Area" localSheetId="4">'DC36'!$A$1:$X$127</definedName>
    <definedName name="_xlnm.Print_Area" localSheetId="5">'DC47'!$A$1:$X$127</definedName>
    <definedName name="_xlnm.Print_Area" localSheetId="6">'LIM331'!$A$1:$X$127</definedName>
    <definedName name="_xlnm.Print_Area" localSheetId="7">'LIM332'!$A$1:$X$127</definedName>
    <definedName name="_xlnm.Print_Area" localSheetId="8">'LIM333'!$A$1:$X$127</definedName>
    <definedName name="_xlnm.Print_Area" localSheetId="9">'LIM334'!$A$1:$X$127</definedName>
    <definedName name="_xlnm.Print_Area" localSheetId="10">'LIM335'!$A$1:$X$127</definedName>
    <definedName name="_xlnm.Print_Area" localSheetId="11">'LIM341'!$A$1:$X$127</definedName>
    <definedName name="_xlnm.Print_Area" localSheetId="12">'LIM343'!$A$1:$X$127</definedName>
    <definedName name="_xlnm.Print_Area" localSheetId="13">'LIM344'!$A$1:$X$127</definedName>
    <definedName name="_xlnm.Print_Area" localSheetId="14">'LIM345'!$A$1:$X$127</definedName>
    <definedName name="_xlnm.Print_Area" localSheetId="15">'LIM351'!$A$1:$X$127</definedName>
    <definedName name="_xlnm.Print_Area" localSheetId="16">'LIM353'!$A$1:$X$127</definedName>
    <definedName name="_xlnm.Print_Area" localSheetId="17">'LIM354'!$A$1:$X$127</definedName>
    <definedName name="_xlnm.Print_Area" localSheetId="18">'LIM355'!$A$1:$X$127</definedName>
    <definedName name="_xlnm.Print_Area" localSheetId="19">'LIM361'!$A$1:$X$127</definedName>
    <definedName name="_xlnm.Print_Area" localSheetId="20">'LIM362'!$A$1:$X$127</definedName>
    <definedName name="_xlnm.Print_Area" localSheetId="21">'LIM366'!$A$1:$X$127</definedName>
    <definedName name="_xlnm.Print_Area" localSheetId="22">'LIM367'!$A$1:$X$127</definedName>
    <definedName name="_xlnm.Print_Area" localSheetId="23">'LIM368'!$A$1:$X$127</definedName>
    <definedName name="_xlnm.Print_Area" localSheetId="24">'LIM471'!$A$1:$X$127</definedName>
    <definedName name="_xlnm.Print_Area" localSheetId="25">'LIM472'!$A$1:$X$127</definedName>
    <definedName name="_xlnm.Print_Area" localSheetId="26">'LIM473'!$A$1:$X$127</definedName>
    <definedName name="_xlnm.Print_Area" localSheetId="27">'LIM476'!$A$1:$X$127</definedName>
    <definedName name="_xlnm.Print_Area" localSheetId="0">Summary!$A$1:$X$127</definedName>
  </definedNames>
  <calcPr calcId="162913"/>
</workbook>
</file>

<file path=xl/calcChain.xml><?xml version="1.0" encoding="utf-8"?>
<calcChain xmlns="http://schemas.openxmlformats.org/spreadsheetml/2006/main">
  <c r="W113" i="2" l="1"/>
  <c r="V113" i="2"/>
  <c r="Q113" i="2"/>
  <c r="P113" i="2"/>
  <c r="O113" i="2"/>
  <c r="N113" i="2"/>
  <c r="M113" i="2"/>
  <c r="S113" i="2" s="1"/>
  <c r="L113" i="2"/>
  <c r="R113" i="2" s="1"/>
  <c r="K113" i="2"/>
  <c r="J113" i="2"/>
  <c r="I113" i="2"/>
  <c r="H113" i="2"/>
  <c r="G113" i="2"/>
  <c r="F113" i="2"/>
  <c r="E113" i="2"/>
  <c r="U113" i="2" s="1"/>
  <c r="D113" i="2"/>
  <c r="C113" i="2"/>
  <c r="B113" i="2"/>
  <c r="Q112" i="2"/>
  <c r="P112" i="2"/>
  <c r="O112" i="2"/>
  <c r="N112" i="2"/>
  <c r="U111" i="2"/>
  <c r="T111" i="2"/>
  <c r="S111" i="2"/>
  <c r="R111" i="2"/>
  <c r="S110" i="2"/>
  <c r="R110" i="2"/>
  <c r="E110" i="2"/>
  <c r="U110" i="2" s="1"/>
  <c r="S109" i="2"/>
  <c r="R109" i="2"/>
  <c r="E109" i="2"/>
  <c r="U109" i="2" s="1"/>
  <c r="S108" i="2"/>
  <c r="R108" i="2"/>
  <c r="E108" i="2"/>
  <c r="U108" i="2" s="1"/>
  <c r="S107" i="2"/>
  <c r="R107" i="2"/>
  <c r="E107" i="2"/>
  <c r="T107" i="2" s="1"/>
  <c r="S106" i="2"/>
  <c r="R106" i="2"/>
  <c r="E106" i="2"/>
  <c r="U106" i="2" s="1"/>
  <c r="S105" i="2"/>
  <c r="R105" i="2"/>
  <c r="E105" i="2"/>
  <c r="U105" i="2" s="1"/>
  <c r="S104" i="2"/>
  <c r="R104" i="2"/>
  <c r="E104" i="2"/>
  <c r="U104" i="2" s="1"/>
  <c r="S103" i="2"/>
  <c r="R103" i="2"/>
  <c r="E103" i="2"/>
  <c r="T103" i="2" s="1"/>
  <c r="S102" i="2"/>
  <c r="R102" i="2"/>
  <c r="E102" i="2"/>
  <c r="U102" i="2" s="1"/>
  <c r="S101" i="2"/>
  <c r="R101" i="2"/>
  <c r="E101" i="2"/>
  <c r="U101" i="2" s="1"/>
  <c r="S100" i="2"/>
  <c r="R100" i="2"/>
  <c r="E100" i="2"/>
  <c r="U100" i="2" s="1"/>
  <c r="S99" i="2"/>
  <c r="R99" i="2"/>
  <c r="E99" i="2"/>
  <c r="U99" i="2" s="1"/>
  <c r="S98" i="2"/>
  <c r="R98" i="2"/>
  <c r="E98" i="2"/>
  <c r="U98" i="2" s="1"/>
  <c r="S97" i="2"/>
  <c r="R97" i="2"/>
  <c r="E97" i="2"/>
  <c r="U97" i="2" s="1"/>
  <c r="T96" i="2"/>
  <c r="S96" i="2"/>
  <c r="R96" i="2"/>
  <c r="E96" i="2"/>
  <c r="U96" i="2" s="1"/>
  <c r="W95" i="2"/>
  <c r="W112" i="2" s="1"/>
  <c r="V95" i="2"/>
  <c r="V112" i="2" s="1"/>
  <c r="M95" i="2"/>
  <c r="M112" i="2" s="1"/>
  <c r="S112" i="2" s="1"/>
  <c r="L95" i="2"/>
  <c r="K95" i="2"/>
  <c r="K112" i="2" s="1"/>
  <c r="J95" i="2"/>
  <c r="J112" i="2" s="1"/>
  <c r="I95" i="2"/>
  <c r="I112" i="2" s="1"/>
  <c r="H95" i="2"/>
  <c r="H112" i="2" s="1"/>
  <c r="G95" i="2"/>
  <c r="G112" i="2" s="1"/>
  <c r="F95" i="2"/>
  <c r="F112" i="2" s="1"/>
  <c r="D95" i="2"/>
  <c r="D112" i="2" s="1"/>
  <c r="C95" i="2"/>
  <c r="C112" i="2" s="1"/>
  <c r="B95" i="2"/>
  <c r="B112" i="2" s="1"/>
  <c r="W113" i="3"/>
  <c r="V113" i="3"/>
  <c r="Q113" i="3"/>
  <c r="P113" i="3"/>
  <c r="O113" i="3"/>
  <c r="N113" i="3"/>
  <c r="M113" i="3"/>
  <c r="S113" i="3" s="1"/>
  <c r="L113" i="3"/>
  <c r="R113" i="3" s="1"/>
  <c r="K113" i="3"/>
  <c r="J113" i="3"/>
  <c r="I113" i="3"/>
  <c r="H113" i="3"/>
  <c r="G113" i="3"/>
  <c r="F113" i="3"/>
  <c r="E113" i="3"/>
  <c r="T113" i="3" s="1"/>
  <c r="D113" i="3"/>
  <c r="C113" i="3"/>
  <c r="B113" i="3"/>
  <c r="Q112" i="3"/>
  <c r="P112" i="3"/>
  <c r="O112" i="3"/>
  <c r="N112" i="3"/>
  <c r="U111" i="3"/>
  <c r="T111" i="3"/>
  <c r="S111" i="3"/>
  <c r="R111" i="3"/>
  <c r="S110" i="3"/>
  <c r="R110" i="3"/>
  <c r="E110" i="3"/>
  <c r="U110" i="3" s="1"/>
  <c r="S109" i="3"/>
  <c r="R109" i="3"/>
  <c r="E109" i="3"/>
  <c r="U109" i="3" s="1"/>
  <c r="S108" i="3"/>
  <c r="R108" i="3"/>
  <c r="E108" i="3"/>
  <c r="T108" i="3" s="1"/>
  <c r="T107" i="3"/>
  <c r="S107" i="3"/>
  <c r="R107" i="3"/>
  <c r="E107" i="3"/>
  <c r="U107" i="3" s="1"/>
  <c r="S106" i="3"/>
  <c r="R106" i="3"/>
  <c r="E106" i="3"/>
  <c r="U106" i="3" s="1"/>
  <c r="S105" i="3"/>
  <c r="R105" i="3"/>
  <c r="E105" i="3"/>
  <c r="U105" i="3" s="1"/>
  <c r="S104" i="3"/>
  <c r="R104" i="3"/>
  <c r="E104" i="3"/>
  <c r="T104" i="3" s="1"/>
  <c r="S103" i="3"/>
  <c r="R103" i="3"/>
  <c r="E103" i="3"/>
  <c r="U103" i="3" s="1"/>
  <c r="S102" i="3"/>
  <c r="R102" i="3"/>
  <c r="E102" i="3"/>
  <c r="U102" i="3" s="1"/>
  <c r="S101" i="3"/>
  <c r="R101" i="3"/>
  <c r="E101" i="3"/>
  <c r="U101" i="3" s="1"/>
  <c r="S100" i="3"/>
  <c r="R100" i="3"/>
  <c r="E100" i="3"/>
  <c r="T100" i="3" s="1"/>
  <c r="S99" i="3"/>
  <c r="R99" i="3"/>
  <c r="E99" i="3"/>
  <c r="U99" i="3" s="1"/>
  <c r="S98" i="3"/>
  <c r="R98" i="3"/>
  <c r="E98" i="3"/>
  <c r="U98" i="3" s="1"/>
  <c r="S97" i="3"/>
  <c r="R97" i="3"/>
  <c r="E97" i="3"/>
  <c r="U97" i="3" s="1"/>
  <c r="S96" i="3"/>
  <c r="R96" i="3"/>
  <c r="E96" i="3"/>
  <c r="U96" i="3" s="1"/>
  <c r="W95" i="3"/>
  <c r="W112" i="3" s="1"/>
  <c r="V95" i="3"/>
  <c r="V112" i="3" s="1"/>
  <c r="M95" i="3"/>
  <c r="S95" i="3" s="1"/>
  <c r="L95" i="3"/>
  <c r="K95" i="3"/>
  <c r="K112" i="3" s="1"/>
  <c r="J95" i="3"/>
  <c r="J112" i="3" s="1"/>
  <c r="I95" i="3"/>
  <c r="I112" i="3" s="1"/>
  <c r="H95" i="3"/>
  <c r="H112" i="3" s="1"/>
  <c r="G95" i="3"/>
  <c r="G112" i="3" s="1"/>
  <c r="F95" i="3"/>
  <c r="F112" i="3" s="1"/>
  <c r="D95" i="3"/>
  <c r="D112" i="3" s="1"/>
  <c r="C95" i="3"/>
  <c r="C112" i="3" s="1"/>
  <c r="B95" i="3"/>
  <c r="B112" i="3" s="1"/>
  <c r="W113" i="4"/>
  <c r="V113" i="4"/>
  <c r="Q113" i="4"/>
  <c r="P113" i="4"/>
  <c r="O113" i="4"/>
  <c r="N113" i="4"/>
  <c r="M113" i="4"/>
  <c r="S113" i="4" s="1"/>
  <c r="L113" i="4"/>
  <c r="R113" i="4" s="1"/>
  <c r="K113" i="4"/>
  <c r="J113" i="4"/>
  <c r="I113" i="4"/>
  <c r="H113" i="4"/>
  <c r="G113" i="4"/>
  <c r="F113" i="4"/>
  <c r="E113" i="4"/>
  <c r="U113" i="4" s="1"/>
  <c r="D113" i="4"/>
  <c r="C113" i="4"/>
  <c r="B113" i="4"/>
  <c r="Q112" i="4"/>
  <c r="P112" i="4"/>
  <c r="O112" i="4"/>
  <c r="N112" i="4"/>
  <c r="U111" i="4"/>
  <c r="T111" i="4"/>
  <c r="S111" i="4"/>
  <c r="R111" i="4"/>
  <c r="S110" i="4"/>
  <c r="R110" i="4"/>
  <c r="E110" i="4"/>
  <c r="S109" i="4"/>
  <c r="R109" i="4"/>
  <c r="E109" i="4"/>
  <c r="T109" i="4" s="1"/>
  <c r="S108" i="4"/>
  <c r="R108" i="4"/>
  <c r="E108" i="4"/>
  <c r="U108" i="4" s="1"/>
  <c r="S107" i="4"/>
  <c r="R107" i="4"/>
  <c r="E107" i="4"/>
  <c r="U107" i="4" s="1"/>
  <c r="S106" i="4"/>
  <c r="R106" i="4"/>
  <c r="E106" i="4"/>
  <c r="U106" i="4" s="1"/>
  <c r="S105" i="4"/>
  <c r="R105" i="4"/>
  <c r="E105" i="4"/>
  <c r="T105" i="4" s="1"/>
  <c r="T104" i="4"/>
  <c r="S104" i="4"/>
  <c r="R104" i="4"/>
  <c r="E104" i="4"/>
  <c r="U104" i="4" s="1"/>
  <c r="S103" i="4"/>
  <c r="R103" i="4"/>
  <c r="E103" i="4"/>
  <c r="U103" i="4" s="1"/>
  <c r="S102" i="4"/>
  <c r="R102" i="4"/>
  <c r="E102" i="4"/>
  <c r="U102" i="4" s="1"/>
  <c r="S101" i="4"/>
  <c r="R101" i="4"/>
  <c r="E101" i="4"/>
  <c r="T101" i="4" s="1"/>
  <c r="S100" i="4"/>
  <c r="R100" i="4"/>
  <c r="E100" i="4"/>
  <c r="U100" i="4" s="1"/>
  <c r="S99" i="4"/>
  <c r="R99" i="4"/>
  <c r="E99" i="4"/>
  <c r="U99" i="4" s="1"/>
  <c r="S98" i="4"/>
  <c r="R98" i="4"/>
  <c r="E98" i="4"/>
  <c r="U98" i="4" s="1"/>
  <c r="S97" i="4"/>
  <c r="R97" i="4"/>
  <c r="E97" i="4"/>
  <c r="T97" i="4" s="1"/>
  <c r="S96" i="4"/>
  <c r="R96" i="4"/>
  <c r="E96" i="4"/>
  <c r="U96" i="4" s="1"/>
  <c r="W95" i="4"/>
  <c r="W112" i="4" s="1"/>
  <c r="V95" i="4"/>
  <c r="V112" i="4" s="1"/>
  <c r="M95" i="4"/>
  <c r="L95" i="4"/>
  <c r="R95" i="4" s="1"/>
  <c r="K95" i="4"/>
  <c r="K112" i="4" s="1"/>
  <c r="J95" i="4"/>
  <c r="J112" i="4" s="1"/>
  <c r="I95" i="4"/>
  <c r="I112" i="4" s="1"/>
  <c r="H95" i="4"/>
  <c r="H112" i="4" s="1"/>
  <c r="G95" i="4"/>
  <c r="G112" i="4" s="1"/>
  <c r="F95" i="4"/>
  <c r="F112" i="4" s="1"/>
  <c r="D95" i="4"/>
  <c r="D112" i="4" s="1"/>
  <c r="C95" i="4"/>
  <c r="C112" i="4" s="1"/>
  <c r="B95" i="4"/>
  <c r="B112" i="4" s="1"/>
  <c r="W113" i="5"/>
  <c r="V113" i="5"/>
  <c r="Q113" i="5"/>
  <c r="P113" i="5"/>
  <c r="O113" i="5"/>
  <c r="N113" i="5"/>
  <c r="M113" i="5"/>
  <c r="S113" i="5" s="1"/>
  <c r="L113" i="5"/>
  <c r="R113" i="5" s="1"/>
  <c r="K113" i="5"/>
  <c r="J113" i="5"/>
  <c r="I113" i="5"/>
  <c r="H113" i="5"/>
  <c r="G113" i="5"/>
  <c r="F113" i="5"/>
  <c r="E113" i="5"/>
  <c r="U113" i="5" s="1"/>
  <c r="D113" i="5"/>
  <c r="C113" i="5"/>
  <c r="B113" i="5"/>
  <c r="Q112" i="5"/>
  <c r="P112" i="5"/>
  <c r="O112" i="5"/>
  <c r="N112" i="5"/>
  <c r="U111" i="5"/>
  <c r="T111" i="5"/>
  <c r="S111" i="5"/>
  <c r="R111" i="5"/>
  <c r="S110" i="5"/>
  <c r="R110" i="5"/>
  <c r="E110" i="5"/>
  <c r="T110" i="5" s="1"/>
  <c r="S109" i="5"/>
  <c r="R109" i="5"/>
  <c r="E109" i="5"/>
  <c r="U109" i="5" s="1"/>
  <c r="S108" i="5"/>
  <c r="R108" i="5"/>
  <c r="E108" i="5"/>
  <c r="U108" i="5" s="1"/>
  <c r="S107" i="5"/>
  <c r="R107" i="5"/>
  <c r="E107" i="5"/>
  <c r="U107" i="5" s="1"/>
  <c r="S106" i="5"/>
  <c r="R106" i="5"/>
  <c r="E106" i="5"/>
  <c r="T106" i="5" s="1"/>
  <c r="S105" i="5"/>
  <c r="R105" i="5"/>
  <c r="E105" i="5"/>
  <c r="U105" i="5" s="1"/>
  <c r="S104" i="5"/>
  <c r="R104" i="5"/>
  <c r="E104" i="5"/>
  <c r="U104" i="5" s="1"/>
  <c r="S103" i="5"/>
  <c r="R103" i="5"/>
  <c r="E103" i="5"/>
  <c r="U103" i="5" s="1"/>
  <c r="S102" i="5"/>
  <c r="R102" i="5"/>
  <c r="E102" i="5"/>
  <c r="T102" i="5" s="1"/>
  <c r="S101" i="5"/>
  <c r="R101" i="5"/>
  <c r="E101" i="5"/>
  <c r="U101" i="5" s="1"/>
  <c r="S100" i="5"/>
  <c r="R100" i="5"/>
  <c r="E100" i="5"/>
  <c r="U100" i="5" s="1"/>
  <c r="S99" i="5"/>
  <c r="R99" i="5"/>
  <c r="E99" i="5"/>
  <c r="U99" i="5" s="1"/>
  <c r="S98" i="5"/>
  <c r="R98" i="5"/>
  <c r="E98" i="5"/>
  <c r="U98" i="5" s="1"/>
  <c r="S97" i="5"/>
  <c r="R97" i="5"/>
  <c r="E97" i="5"/>
  <c r="U97" i="5" s="1"/>
  <c r="S96" i="5"/>
  <c r="R96" i="5"/>
  <c r="E96" i="5"/>
  <c r="U96" i="5" s="1"/>
  <c r="W95" i="5"/>
  <c r="W112" i="5" s="1"/>
  <c r="V95" i="5"/>
  <c r="V112" i="5" s="1"/>
  <c r="M95" i="5"/>
  <c r="S95" i="5" s="1"/>
  <c r="L95" i="5"/>
  <c r="L112" i="5" s="1"/>
  <c r="R112" i="5" s="1"/>
  <c r="K95" i="5"/>
  <c r="K112" i="5" s="1"/>
  <c r="J95" i="5"/>
  <c r="J112" i="5" s="1"/>
  <c r="I95" i="5"/>
  <c r="I112" i="5" s="1"/>
  <c r="H95" i="5"/>
  <c r="H112" i="5" s="1"/>
  <c r="G95" i="5"/>
  <c r="G112" i="5" s="1"/>
  <c r="F95" i="5"/>
  <c r="F112" i="5" s="1"/>
  <c r="D95" i="5"/>
  <c r="D112" i="5" s="1"/>
  <c r="C95" i="5"/>
  <c r="C112" i="5" s="1"/>
  <c r="B95" i="5"/>
  <c r="B112" i="5" s="1"/>
  <c r="W113" i="6"/>
  <c r="V113" i="6"/>
  <c r="Q113" i="6"/>
  <c r="P113" i="6"/>
  <c r="O113" i="6"/>
  <c r="N113" i="6"/>
  <c r="M113" i="6"/>
  <c r="S113" i="6" s="1"/>
  <c r="L113" i="6"/>
  <c r="R113" i="6" s="1"/>
  <c r="K113" i="6"/>
  <c r="J113" i="6"/>
  <c r="I113" i="6"/>
  <c r="H113" i="6"/>
  <c r="G113" i="6"/>
  <c r="F113" i="6"/>
  <c r="E113" i="6"/>
  <c r="U113" i="6" s="1"/>
  <c r="D113" i="6"/>
  <c r="C113" i="6"/>
  <c r="B113" i="6"/>
  <c r="Q112" i="6"/>
  <c r="P112" i="6"/>
  <c r="O112" i="6"/>
  <c r="N112" i="6"/>
  <c r="U111" i="6"/>
  <c r="T111" i="6"/>
  <c r="S111" i="6"/>
  <c r="R111" i="6"/>
  <c r="S110" i="6"/>
  <c r="R110" i="6"/>
  <c r="E110" i="6"/>
  <c r="U110" i="6" s="1"/>
  <c r="S109" i="6"/>
  <c r="R109" i="6"/>
  <c r="E109" i="6"/>
  <c r="U109" i="6" s="1"/>
  <c r="S108" i="6"/>
  <c r="R108" i="6"/>
  <c r="E108" i="6"/>
  <c r="U108" i="6" s="1"/>
  <c r="S107" i="6"/>
  <c r="R107" i="6"/>
  <c r="E107" i="6"/>
  <c r="T107" i="6" s="1"/>
  <c r="S106" i="6"/>
  <c r="R106" i="6"/>
  <c r="E106" i="6"/>
  <c r="U106" i="6" s="1"/>
  <c r="S105" i="6"/>
  <c r="R105" i="6"/>
  <c r="E105" i="6"/>
  <c r="U105" i="6" s="1"/>
  <c r="T104" i="6"/>
  <c r="S104" i="6"/>
  <c r="R104" i="6"/>
  <c r="E104" i="6"/>
  <c r="U104" i="6" s="1"/>
  <c r="U103" i="6"/>
  <c r="S103" i="6"/>
  <c r="R103" i="6"/>
  <c r="E103" i="6"/>
  <c r="T103" i="6" s="1"/>
  <c r="T102" i="6"/>
  <c r="S102" i="6"/>
  <c r="R102" i="6"/>
  <c r="E102" i="6"/>
  <c r="U102" i="6" s="1"/>
  <c r="S101" i="6"/>
  <c r="R101" i="6"/>
  <c r="E101" i="6"/>
  <c r="U101" i="6" s="1"/>
  <c r="T100" i="6"/>
  <c r="S100" i="6"/>
  <c r="R100" i="6"/>
  <c r="E100" i="6"/>
  <c r="U100" i="6" s="1"/>
  <c r="S99" i="6"/>
  <c r="R99" i="6"/>
  <c r="E99" i="6"/>
  <c r="U99" i="6" s="1"/>
  <c r="S98" i="6"/>
  <c r="R98" i="6"/>
  <c r="E98" i="6"/>
  <c r="U98" i="6" s="1"/>
  <c r="S97" i="6"/>
  <c r="R97" i="6"/>
  <c r="E97" i="6"/>
  <c r="U97" i="6" s="1"/>
  <c r="T96" i="6"/>
  <c r="S96" i="6"/>
  <c r="R96" i="6"/>
  <c r="E96" i="6"/>
  <c r="U96" i="6" s="1"/>
  <c r="W95" i="6"/>
  <c r="W112" i="6" s="1"/>
  <c r="V95" i="6"/>
  <c r="V112" i="6" s="1"/>
  <c r="M95" i="6"/>
  <c r="M112" i="6" s="1"/>
  <c r="S112" i="6" s="1"/>
  <c r="L95" i="6"/>
  <c r="L112" i="6" s="1"/>
  <c r="R112" i="6" s="1"/>
  <c r="K95" i="6"/>
  <c r="K112" i="6" s="1"/>
  <c r="J95" i="6"/>
  <c r="J112" i="6" s="1"/>
  <c r="I95" i="6"/>
  <c r="I112" i="6" s="1"/>
  <c r="H95" i="6"/>
  <c r="H112" i="6" s="1"/>
  <c r="G95" i="6"/>
  <c r="G112" i="6" s="1"/>
  <c r="F95" i="6"/>
  <c r="F112" i="6" s="1"/>
  <c r="D95" i="6"/>
  <c r="D112" i="6" s="1"/>
  <c r="C95" i="6"/>
  <c r="C112" i="6" s="1"/>
  <c r="B95" i="6"/>
  <c r="B112" i="6" s="1"/>
  <c r="W113" i="7"/>
  <c r="V113" i="7"/>
  <c r="Q113" i="7"/>
  <c r="P113" i="7"/>
  <c r="O113" i="7"/>
  <c r="N113" i="7"/>
  <c r="M113" i="7"/>
  <c r="S113" i="7" s="1"/>
  <c r="L113" i="7"/>
  <c r="R113" i="7" s="1"/>
  <c r="K113" i="7"/>
  <c r="J113" i="7"/>
  <c r="I113" i="7"/>
  <c r="H113" i="7"/>
  <c r="G113" i="7"/>
  <c r="F113" i="7"/>
  <c r="E113" i="7"/>
  <c r="D113" i="7"/>
  <c r="C113" i="7"/>
  <c r="B113" i="7"/>
  <c r="Q112" i="7"/>
  <c r="P112" i="7"/>
  <c r="O112" i="7"/>
  <c r="N112" i="7"/>
  <c r="U111" i="7"/>
  <c r="T111" i="7"/>
  <c r="S111" i="7"/>
  <c r="R111" i="7"/>
  <c r="S110" i="7"/>
  <c r="R110" i="7"/>
  <c r="E110" i="7"/>
  <c r="U110" i="7" s="1"/>
  <c r="S109" i="7"/>
  <c r="R109" i="7"/>
  <c r="E109" i="7"/>
  <c r="U109" i="7" s="1"/>
  <c r="S108" i="7"/>
  <c r="R108" i="7"/>
  <c r="E108" i="7"/>
  <c r="T108" i="7" s="1"/>
  <c r="S107" i="7"/>
  <c r="R107" i="7"/>
  <c r="E107" i="7"/>
  <c r="U107" i="7" s="1"/>
  <c r="S106" i="7"/>
  <c r="R106" i="7"/>
  <c r="E106" i="7"/>
  <c r="U106" i="7" s="1"/>
  <c r="S105" i="7"/>
  <c r="R105" i="7"/>
  <c r="E105" i="7"/>
  <c r="U105" i="7" s="1"/>
  <c r="S104" i="7"/>
  <c r="R104" i="7"/>
  <c r="E104" i="7"/>
  <c r="T104" i="7" s="1"/>
  <c r="S103" i="7"/>
  <c r="R103" i="7"/>
  <c r="E103" i="7"/>
  <c r="U103" i="7" s="1"/>
  <c r="S102" i="7"/>
  <c r="R102" i="7"/>
  <c r="E102" i="7"/>
  <c r="U102" i="7" s="1"/>
  <c r="S101" i="7"/>
  <c r="R101" i="7"/>
  <c r="E101" i="7"/>
  <c r="U101" i="7" s="1"/>
  <c r="S100" i="7"/>
  <c r="R100" i="7"/>
  <c r="E100" i="7"/>
  <c r="T100" i="7" s="1"/>
  <c r="S99" i="7"/>
  <c r="R99" i="7"/>
  <c r="E99" i="7"/>
  <c r="U99" i="7" s="1"/>
  <c r="S98" i="7"/>
  <c r="R98" i="7"/>
  <c r="E98" i="7"/>
  <c r="U98" i="7" s="1"/>
  <c r="T97" i="7"/>
  <c r="S97" i="7"/>
  <c r="R97" i="7"/>
  <c r="E97" i="7"/>
  <c r="U97" i="7" s="1"/>
  <c r="S96" i="7"/>
  <c r="R96" i="7"/>
  <c r="E96" i="7"/>
  <c r="U96" i="7" s="1"/>
  <c r="W95" i="7"/>
  <c r="W112" i="7" s="1"/>
  <c r="V95" i="7"/>
  <c r="V112" i="7" s="1"/>
  <c r="M95" i="7"/>
  <c r="M112" i="7" s="1"/>
  <c r="S112" i="7" s="1"/>
  <c r="L95" i="7"/>
  <c r="K95" i="7"/>
  <c r="K112" i="7" s="1"/>
  <c r="J95" i="7"/>
  <c r="J112" i="7" s="1"/>
  <c r="I95" i="7"/>
  <c r="I112" i="7" s="1"/>
  <c r="H95" i="7"/>
  <c r="H112" i="7" s="1"/>
  <c r="G95" i="7"/>
  <c r="G112" i="7" s="1"/>
  <c r="F95" i="7"/>
  <c r="F112" i="7" s="1"/>
  <c r="D95" i="7"/>
  <c r="D112" i="7" s="1"/>
  <c r="C95" i="7"/>
  <c r="C112" i="7" s="1"/>
  <c r="B95" i="7"/>
  <c r="B112" i="7" s="1"/>
  <c r="W113" i="8"/>
  <c r="V113" i="8"/>
  <c r="Q113" i="8"/>
  <c r="P113" i="8"/>
  <c r="O113" i="8"/>
  <c r="N113" i="8"/>
  <c r="M113" i="8"/>
  <c r="S113" i="8" s="1"/>
  <c r="L113" i="8"/>
  <c r="R113" i="8" s="1"/>
  <c r="K113" i="8"/>
  <c r="J113" i="8"/>
  <c r="I113" i="8"/>
  <c r="H113" i="8"/>
  <c r="G113" i="8"/>
  <c r="F113" i="8"/>
  <c r="E113" i="8"/>
  <c r="T113" i="8" s="1"/>
  <c r="D113" i="8"/>
  <c r="C113" i="8"/>
  <c r="B113" i="8"/>
  <c r="Q112" i="8"/>
  <c r="P112" i="8"/>
  <c r="O112" i="8"/>
  <c r="N112" i="8"/>
  <c r="U111" i="8"/>
  <c r="T111" i="8"/>
  <c r="S111" i="8"/>
  <c r="R111" i="8"/>
  <c r="S110" i="8"/>
  <c r="R110" i="8"/>
  <c r="E110" i="8"/>
  <c r="U110" i="8" s="1"/>
  <c r="S109" i="8"/>
  <c r="R109" i="8"/>
  <c r="E109" i="8"/>
  <c r="U109" i="8" s="1"/>
  <c r="S108" i="8"/>
  <c r="R108" i="8"/>
  <c r="E108" i="8"/>
  <c r="U108" i="8" s="1"/>
  <c r="T107" i="8"/>
  <c r="S107" i="8"/>
  <c r="R107" i="8"/>
  <c r="E107" i="8"/>
  <c r="U107" i="8" s="1"/>
  <c r="S106" i="8"/>
  <c r="R106" i="8"/>
  <c r="E106" i="8"/>
  <c r="U106" i="8" s="1"/>
  <c r="S105" i="8"/>
  <c r="R105" i="8"/>
  <c r="E105" i="8"/>
  <c r="U105" i="8" s="1"/>
  <c r="S104" i="8"/>
  <c r="R104" i="8"/>
  <c r="E104" i="8"/>
  <c r="U104" i="8" s="1"/>
  <c r="S103" i="8"/>
  <c r="R103" i="8"/>
  <c r="E103" i="8"/>
  <c r="U103" i="8" s="1"/>
  <c r="S102" i="8"/>
  <c r="R102" i="8"/>
  <c r="E102" i="8"/>
  <c r="U102" i="8" s="1"/>
  <c r="S101" i="8"/>
  <c r="R101" i="8"/>
  <c r="E101" i="8"/>
  <c r="S100" i="8"/>
  <c r="R100" i="8"/>
  <c r="E100" i="8"/>
  <c r="U100" i="8" s="1"/>
  <c r="S99" i="8"/>
  <c r="R99" i="8"/>
  <c r="E99" i="8"/>
  <c r="U99" i="8" s="1"/>
  <c r="S98" i="8"/>
  <c r="R98" i="8"/>
  <c r="E98" i="8"/>
  <c r="U98" i="8" s="1"/>
  <c r="S97" i="8"/>
  <c r="R97" i="8"/>
  <c r="E97" i="8"/>
  <c r="U97" i="8" s="1"/>
  <c r="S96" i="8"/>
  <c r="R96" i="8"/>
  <c r="E96" i="8"/>
  <c r="U96" i="8" s="1"/>
  <c r="W95" i="8"/>
  <c r="W112" i="8" s="1"/>
  <c r="V95" i="8"/>
  <c r="V112" i="8" s="1"/>
  <c r="R95" i="8"/>
  <c r="M95" i="8"/>
  <c r="M112" i="8" s="1"/>
  <c r="S112" i="8" s="1"/>
  <c r="L95" i="8"/>
  <c r="L112" i="8" s="1"/>
  <c r="R112" i="8" s="1"/>
  <c r="K95" i="8"/>
  <c r="K112" i="8" s="1"/>
  <c r="J95" i="8"/>
  <c r="J112" i="8" s="1"/>
  <c r="I95" i="8"/>
  <c r="I112" i="8" s="1"/>
  <c r="H95" i="8"/>
  <c r="H112" i="8" s="1"/>
  <c r="G95" i="8"/>
  <c r="G112" i="8" s="1"/>
  <c r="F95" i="8"/>
  <c r="F112" i="8" s="1"/>
  <c r="D95" i="8"/>
  <c r="D112" i="8" s="1"/>
  <c r="C95" i="8"/>
  <c r="C112" i="8" s="1"/>
  <c r="B95" i="8"/>
  <c r="B112" i="8" s="1"/>
  <c r="W113" i="9"/>
  <c r="V113" i="9"/>
  <c r="Q113" i="9"/>
  <c r="P113" i="9"/>
  <c r="O113" i="9"/>
  <c r="N113" i="9"/>
  <c r="M113" i="9"/>
  <c r="S113" i="9" s="1"/>
  <c r="L113" i="9"/>
  <c r="R113" i="9" s="1"/>
  <c r="K113" i="9"/>
  <c r="J113" i="9"/>
  <c r="I113" i="9"/>
  <c r="H113" i="9"/>
  <c r="G113" i="9"/>
  <c r="F113" i="9"/>
  <c r="E113" i="9"/>
  <c r="U113" i="9" s="1"/>
  <c r="D113" i="9"/>
  <c r="C113" i="9"/>
  <c r="B113" i="9"/>
  <c r="Q112" i="9"/>
  <c r="P112" i="9"/>
  <c r="O112" i="9"/>
  <c r="N112" i="9"/>
  <c r="U111" i="9"/>
  <c r="T111" i="9"/>
  <c r="S111" i="9"/>
  <c r="R111" i="9"/>
  <c r="S110" i="9"/>
  <c r="R110" i="9"/>
  <c r="E110" i="9"/>
  <c r="U110" i="9" s="1"/>
  <c r="S109" i="9"/>
  <c r="R109" i="9"/>
  <c r="E109" i="9"/>
  <c r="U109" i="9" s="1"/>
  <c r="S108" i="9"/>
  <c r="R108" i="9"/>
  <c r="E108" i="9"/>
  <c r="U108" i="9" s="1"/>
  <c r="S107" i="9"/>
  <c r="R107" i="9"/>
  <c r="E107" i="9"/>
  <c r="U107" i="9" s="1"/>
  <c r="S106" i="9"/>
  <c r="R106" i="9"/>
  <c r="E106" i="9"/>
  <c r="U106" i="9" s="1"/>
  <c r="S105" i="9"/>
  <c r="R105" i="9"/>
  <c r="E105" i="9"/>
  <c r="U105" i="9" s="1"/>
  <c r="S104" i="9"/>
  <c r="R104" i="9"/>
  <c r="E104" i="9"/>
  <c r="U104" i="9" s="1"/>
  <c r="S103" i="9"/>
  <c r="R103" i="9"/>
  <c r="E103" i="9"/>
  <c r="U103" i="9" s="1"/>
  <c r="T102" i="9"/>
  <c r="S102" i="9"/>
  <c r="R102" i="9"/>
  <c r="E102" i="9"/>
  <c r="U102" i="9" s="1"/>
  <c r="S101" i="9"/>
  <c r="R101" i="9"/>
  <c r="E101" i="9"/>
  <c r="U101" i="9" s="1"/>
  <c r="S100" i="9"/>
  <c r="R100" i="9"/>
  <c r="E100" i="9"/>
  <c r="U100" i="9" s="1"/>
  <c r="S99" i="9"/>
  <c r="R99" i="9"/>
  <c r="E99" i="9"/>
  <c r="U99" i="9" s="1"/>
  <c r="S98" i="9"/>
  <c r="R98" i="9"/>
  <c r="E98" i="9"/>
  <c r="U98" i="9" s="1"/>
  <c r="S97" i="9"/>
  <c r="R97" i="9"/>
  <c r="E97" i="9"/>
  <c r="U97" i="9" s="1"/>
  <c r="S96" i="9"/>
  <c r="R96" i="9"/>
  <c r="E96" i="9"/>
  <c r="U96" i="9" s="1"/>
  <c r="W95" i="9"/>
  <c r="W112" i="9" s="1"/>
  <c r="V95" i="9"/>
  <c r="V112" i="9" s="1"/>
  <c r="M95" i="9"/>
  <c r="M112" i="9" s="1"/>
  <c r="S112" i="9" s="1"/>
  <c r="L95" i="9"/>
  <c r="L112" i="9" s="1"/>
  <c r="R112" i="9" s="1"/>
  <c r="K95" i="9"/>
  <c r="K112" i="9" s="1"/>
  <c r="J95" i="9"/>
  <c r="J112" i="9" s="1"/>
  <c r="I95" i="9"/>
  <c r="I112" i="9" s="1"/>
  <c r="H95" i="9"/>
  <c r="H112" i="9" s="1"/>
  <c r="G95" i="9"/>
  <c r="G112" i="9" s="1"/>
  <c r="F95" i="9"/>
  <c r="F112" i="9" s="1"/>
  <c r="D95" i="9"/>
  <c r="D112" i="9" s="1"/>
  <c r="C95" i="9"/>
  <c r="C112" i="9" s="1"/>
  <c r="B95" i="9"/>
  <c r="B112" i="9" s="1"/>
  <c r="W113" i="10"/>
  <c r="V113" i="10"/>
  <c r="Q113" i="10"/>
  <c r="P113" i="10"/>
  <c r="O113" i="10"/>
  <c r="N113" i="10"/>
  <c r="M113" i="10"/>
  <c r="S113" i="10" s="1"/>
  <c r="L113" i="10"/>
  <c r="R113" i="10" s="1"/>
  <c r="K113" i="10"/>
  <c r="J113" i="10"/>
  <c r="I113" i="10"/>
  <c r="H113" i="10"/>
  <c r="G113" i="10"/>
  <c r="F113" i="10"/>
  <c r="E113" i="10"/>
  <c r="U113" i="10" s="1"/>
  <c r="D113" i="10"/>
  <c r="C113" i="10"/>
  <c r="B113" i="10"/>
  <c r="Q112" i="10"/>
  <c r="P112" i="10"/>
  <c r="O112" i="10"/>
  <c r="N112" i="10"/>
  <c r="U111" i="10"/>
  <c r="T111" i="10"/>
  <c r="S111" i="10"/>
  <c r="R111" i="10"/>
  <c r="S110" i="10"/>
  <c r="R110" i="10"/>
  <c r="E110" i="10"/>
  <c r="U110" i="10" s="1"/>
  <c r="S109" i="10"/>
  <c r="R109" i="10"/>
  <c r="E109" i="10"/>
  <c r="U109" i="10" s="1"/>
  <c r="S108" i="10"/>
  <c r="R108" i="10"/>
  <c r="E108" i="10"/>
  <c r="U108" i="10" s="1"/>
  <c r="T107" i="10"/>
  <c r="S107" i="10"/>
  <c r="R107" i="10"/>
  <c r="E107" i="10"/>
  <c r="U107" i="10" s="1"/>
  <c r="S106" i="10"/>
  <c r="R106" i="10"/>
  <c r="E106" i="10"/>
  <c r="U106" i="10" s="1"/>
  <c r="S105" i="10"/>
  <c r="R105" i="10"/>
  <c r="E105" i="10"/>
  <c r="U105" i="10" s="1"/>
  <c r="S104" i="10"/>
  <c r="R104" i="10"/>
  <c r="E104" i="10"/>
  <c r="U104" i="10" s="1"/>
  <c r="S103" i="10"/>
  <c r="R103" i="10"/>
  <c r="E103" i="10"/>
  <c r="U103" i="10" s="1"/>
  <c r="S102" i="10"/>
  <c r="R102" i="10"/>
  <c r="E102" i="10"/>
  <c r="U102" i="10" s="1"/>
  <c r="S101" i="10"/>
  <c r="R101" i="10"/>
  <c r="E101" i="10"/>
  <c r="U101" i="10" s="1"/>
  <c r="S100" i="10"/>
  <c r="R100" i="10"/>
  <c r="E100" i="10"/>
  <c r="U100" i="10" s="1"/>
  <c r="S99" i="10"/>
  <c r="R99" i="10"/>
  <c r="E99" i="10"/>
  <c r="U99" i="10" s="1"/>
  <c r="S98" i="10"/>
  <c r="R98" i="10"/>
  <c r="E98" i="10"/>
  <c r="U98" i="10" s="1"/>
  <c r="S97" i="10"/>
  <c r="R97" i="10"/>
  <c r="E97" i="10"/>
  <c r="U97" i="10" s="1"/>
  <c r="S96" i="10"/>
  <c r="R96" i="10"/>
  <c r="E96" i="10"/>
  <c r="W95" i="10"/>
  <c r="W112" i="10" s="1"/>
  <c r="V95" i="10"/>
  <c r="V112" i="10" s="1"/>
  <c r="M95" i="10"/>
  <c r="M112" i="10" s="1"/>
  <c r="S112" i="10" s="1"/>
  <c r="L95" i="10"/>
  <c r="R95" i="10" s="1"/>
  <c r="K95" i="10"/>
  <c r="K112" i="10" s="1"/>
  <c r="J95" i="10"/>
  <c r="J112" i="10" s="1"/>
  <c r="I95" i="10"/>
  <c r="I112" i="10" s="1"/>
  <c r="H95" i="10"/>
  <c r="H112" i="10" s="1"/>
  <c r="G95" i="10"/>
  <c r="G112" i="10" s="1"/>
  <c r="F95" i="10"/>
  <c r="F112" i="10" s="1"/>
  <c r="D95" i="10"/>
  <c r="D112" i="10" s="1"/>
  <c r="C95" i="10"/>
  <c r="C112" i="10" s="1"/>
  <c r="B95" i="10"/>
  <c r="B112" i="10" s="1"/>
  <c r="W113" i="11"/>
  <c r="V113" i="11"/>
  <c r="T113" i="11"/>
  <c r="Q113" i="11"/>
  <c r="P113" i="11"/>
  <c r="O113" i="11"/>
  <c r="N113" i="11"/>
  <c r="M113" i="11"/>
  <c r="S113" i="11" s="1"/>
  <c r="L113" i="11"/>
  <c r="R113" i="11" s="1"/>
  <c r="K113" i="11"/>
  <c r="J113" i="11"/>
  <c r="I113" i="11"/>
  <c r="H113" i="11"/>
  <c r="G113" i="11"/>
  <c r="F113" i="11"/>
  <c r="E113" i="11"/>
  <c r="U113" i="11" s="1"/>
  <c r="D113" i="11"/>
  <c r="C113" i="11"/>
  <c r="B113" i="11"/>
  <c r="Q112" i="11"/>
  <c r="P112" i="11"/>
  <c r="O112" i="11"/>
  <c r="N112" i="11"/>
  <c r="U111" i="11"/>
  <c r="T111" i="11"/>
  <c r="S111" i="11"/>
  <c r="R111" i="11"/>
  <c r="S110" i="11"/>
  <c r="R110" i="11"/>
  <c r="E110" i="11"/>
  <c r="U110" i="11" s="1"/>
  <c r="S109" i="11"/>
  <c r="R109" i="11"/>
  <c r="E109" i="11"/>
  <c r="T109" i="11" s="1"/>
  <c r="S108" i="11"/>
  <c r="R108" i="11"/>
  <c r="E108" i="11"/>
  <c r="U108" i="11" s="1"/>
  <c r="S107" i="11"/>
  <c r="R107" i="11"/>
  <c r="E107" i="11"/>
  <c r="U107" i="11" s="1"/>
  <c r="S106" i="11"/>
  <c r="R106" i="11"/>
  <c r="E106" i="11"/>
  <c r="U106" i="11" s="1"/>
  <c r="S105" i="11"/>
  <c r="R105" i="11"/>
  <c r="E105" i="11"/>
  <c r="T105" i="11" s="1"/>
  <c r="S104" i="11"/>
  <c r="R104" i="11"/>
  <c r="E104" i="11"/>
  <c r="U104" i="11" s="1"/>
  <c r="S103" i="11"/>
  <c r="R103" i="11"/>
  <c r="E103" i="11"/>
  <c r="T103" i="11" s="1"/>
  <c r="S102" i="11"/>
  <c r="R102" i="11"/>
  <c r="E102" i="11"/>
  <c r="U102" i="11" s="1"/>
  <c r="S101" i="11"/>
  <c r="R101" i="11"/>
  <c r="E101" i="11"/>
  <c r="T101" i="11" s="1"/>
  <c r="S100" i="11"/>
  <c r="R100" i="11"/>
  <c r="E100" i="11"/>
  <c r="U100" i="11" s="1"/>
  <c r="S99" i="11"/>
  <c r="R99" i="11"/>
  <c r="E99" i="11"/>
  <c r="T99" i="11" s="1"/>
  <c r="S98" i="11"/>
  <c r="R98" i="11"/>
  <c r="E98" i="11"/>
  <c r="S97" i="11"/>
  <c r="R97" i="11"/>
  <c r="E97" i="11"/>
  <c r="T97" i="11" s="1"/>
  <c r="S96" i="11"/>
  <c r="R96" i="11"/>
  <c r="E96" i="11"/>
  <c r="U96" i="11" s="1"/>
  <c r="W95" i="11"/>
  <c r="W112" i="11" s="1"/>
  <c r="V95" i="11"/>
  <c r="V112" i="11" s="1"/>
  <c r="R95" i="11"/>
  <c r="M95" i="11"/>
  <c r="M112" i="11" s="1"/>
  <c r="S112" i="11" s="1"/>
  <c r="L95" i="11"/>
  <c r="L112" i="11" s="1"/>
  <c r="R112" i="11" s="1"/>
  <c r="K95" i="11"/>
  <c r="K112" i="11" s="1"/>
  <c r="J95" i="11"/>
  <c r="J112" i="11" s="1"/>
  <c r="I95" i="11"/>
  <c r="I112" i="11" s="1"/>
  <c r="H95" i="11"/>
  <c r="H112" i="11" s="1"/>
  <c r="G95" i="11"/>
  <c r="G112" i="11" s="1"/>
  <c r="F95" i="11"/>
  <c r="F112" i="11" s="1"/>
  <c r="D95" i="11"/>
  <c r="D112" i="11" s="1"/>
  <c r="C95" i="11"/>
  <c r="C112" i="11" s="1"/>
  <c r="B95" i="11"/>
  <c r="B112" i="11" s="1"/>
  <c r="W113" i="12"/>
  <c r="V113" i="12"/>
  <c r="Q113" i="12"/>
  <c r="P113" i="12"/>
  <c r="O113" i="12"/>
  <c r="N113" i="12"/>
  <c r="M113" i="12"/>
  <c r="S113" i="12" s="1"/>
  <c r="L113" i="12"/>
  <c r="R113" i="12" s="1"/>
  <c r="K113" i="12"/>
  <c r="J113" i="12"/>
  <c r="I113" i="12"/>
  <c r="H113" i="12"/>
  <c r="G113" i="12"/>
  <c r="F113" i="12"/>
  <c r="E113" i="12"/>
  <c r="U113" i="12" s="1"/>
  <c r="D113" i="12"/>
  <c r="C113" i="12"/>
  <c r="B113" i="12"/>
  <c r="Q112" i="12"/>
  <c r="P112" i="12"/>
  <c r="O112" i="12"/>
  <c r="N112" i="12"/>
  <c r="U111" i="12"/>
  <c r="T111" i="12"/>
  <c r="S111" i="12"/>
  <c r="R111" i="12"/>
  <c r="U110" i="12"/>
  <c r="S110" i="12"/>
  <c r="R110" i="12"/>
  <c r="E110" i="12"/>
  <c r="T110" i="12" s="1"/>
  <c r="S109" i="12"/>
  <c r="R109" i="12"/>
  <c r="E109" i="12"/>
  <c r="S108" i="12"/>
  <c r="R108" i="12"/>
  <c r="E108" i="12"/>
  <c r="U108" i="12" s="1"/>
  <c r="S107" i="12"/>
  <c r="R107" i="12"/>
  <c r="E107" i="12"/>
  <c r="U107" i="12" s="1"/>
  <c r="S106" i="12"/>
  <c r="R106" i="12"/>
  <c r="E106" i="12"/>
  <c r="T106" i="12" s="1"/>
  <c r="S105" i="12"/>
  <c r="R105" i="12"/>
  <c r="E105" i="12"/>
  <c r="U105" i="12" s="1"/>
  <c r="S104" i="12"/>
  <c r="R104" i="12"/>
  <c r="E104" i="12"/>
  <c r="U104" i="12" s="1"/>
  <c r="S103" i="12"/>
  <c r="R103" i="12"/>
  <c r="E103" i="12"/>
  <c r="U103" i="12" s="1"/>
  <c r="S102" i="12"/>
  <c r="R102" i="12"/>
  <c r="E102" i="12"/>
  <c r="T102" i="12" s="1"/>
  <c r="S101" i="12"/>
  <c r="R101" i="12"/>
  <c r="E101" i="12"/>
  <c r="U101" i="12" s="1"/>
  <c r="S100" i="12"/>
  <c r="R100" i="12"/>
  <c r="E100" i="12"/>
  <c r="U100" i="12" s="1"/>
  <c r="T99" i="12"/>
  <c r="S99" i="12"/>
  <c r="R99" i="12"/>
  <c r="E99" i="12"/>
  <c r="U99" i="12" s="1"/>
  <c r="U98" i="12"/>
  <c r="S98" i="12"/>
  <c r="R98" i="12"/>
  <c r="E98" i="12"/>
  <c r="T98" i="12" s="1"/>
  <c r="T97" i="12"/>
  <c r="S97" i="12"/>
  <c r="R97" i="12"/>
  <c r="E97" i="12"/>
  <c r="U97" i="12" s="1"/>
  <c r="S96" i="12"/>
  <c r="R96" i="12"/>
  <c r="E96" i="12"/>
  <c r="W95" i="12"/>
  <c r="W112" i="12" s="1"/>
  <c r="V95" i="12"/>
  <c r="V112" i="12" s="1"/>
  <c r="M95" i="12"/>
  <c r="S95" i="12" s="1"/>
  <c r="L95" i="12"/>
  <c r="L112" i="12" s="1"/>
  <c r="R112" i="12" s="1"/>
  <c r="K95" i="12"/>
  <c r="K112" i="12" s="1"/>
  <c r="J95" i="12"/>
  <c r="J112" i="12" s="1"/>
  <c r="I95" i="12"/>
  <c r="I112" i="12" s="1"/>
  <c r="H95" i="12"/>
  <c r="H112" i="12" s="1"/>
  <c r="G95" i="12"/>
  <c r="G112" i="12" s="1"/>
  <c r="F95" i="12"/>
  <c r="F112" i="12" s="1"/>
  <c r="D95" i="12"/>
  <c r="D112" i="12" s="1"/>
  <c r="C95" i="12"/>
  <c r="C112" i="12" s="1"/>
  <c r="B95" i="12"/>
  <c r="B112" i="12" s="1"/>
  <c r="W113" i="13"/>
  <c r="V113" i="13"/>
  <c r="Q113" i="13"/>
  <c r="P113" i="13"/>
  <c r="O113" i="13"/>
  <c r="N113" i="13"/>
  <c r="M113" i="13"/>
  <c r="S113" i="13" s="1"/>
  <c r="L113" i="13"/>
  <c r="R113" i="13" s="1"/>
  <c r="K113" i="13"/>
  <c r="J113" i="13"/>
  <c r="I113" i="13"/>
  <c r="H113" i="13"/>
  <c r="G113" i="13"/>
  <c r="F113" i="13"/>
  <c r="E113" i="13"/>
  <c r="U113" i="13" s="1"/>
  <c r="D113" i="13"/>
  <c r="C113" i="13"/>
  <c r="B113" i="13"/>
  <c r="Q112" i="13"/>
  <c r="P112" i="13"/>
  <c r="O112" i="13"/>
  <c r="N112" i="13"/>
  <c r="U111" i="13"/>
  <c r="T111" i="13"/>
  <c r="S111" i="13"/>
  <c r="R111" i="13"/>
  <c r="S110" i="13"/>
  <c r="R110" i="13"/>
  <c r="E110" i="13"/>
  <c r="U110" i="13" s="1"/>
  <c r="S109" i="13"/>
  <c r="R109" i="13"/>
  <c r="E109" i="13"/>
  <c r="U109" i="13" s="1"/>
  <c r="S108" i="13"/>
  <c r="R108" i="13"/>
  <c r="E108" i="13"/>
  <c r="U108" i="13" s="1"/>
  <c r="T107" i="13"/>
  <c r="S107" i="13"/>
  <c r="R107" i="13"/>
  <c r="E107" i="13"/>
  <c r="U107" i="13" s="1"/>
  <c r="S106" i="13"/>
  <c r="R106" i="13"/>
  <c r="E106" i="13"/>
  <c r="U106" i="13" s="1"/>
  <c r="S105" i="13"/>
  <c r="R105" i="13"/>
  <c r="E105" i="13"/>
  <c r="U105" i="13" s="1"/>
  <c r="S104" i="13"/>
  <c r="R104" i="13"/>
  <c r="E104" i="13"/>
  <c r="U104" i="13" s="1"/>
  <c r="S103" i="13"/>
  <c r="R103" i="13"/>
  <c r="E103" i="13"/>
  <c r="U103" i="13" s="1"/>
  <c r="S102" i="13"/>
  <c r="R102" i="13"/>
  <c r="E102" i="13"/>
  <c r="U102" i="13" s="1"/>
  <c r="S101" i="13"/>
  <c r="R101" i="13"/>
  <c r="E101" i="13"/>
  <c r="U101" i="13" s="1"/>
  <c r="S100" i="13"/>
  <c r="R100" i="13"/>
  <c r="E100" i="13"/>
  <c r="U100" i="13" s="1"/>
  <c r="S99" i="13"/>
  <c r="R99" i="13"/>
  <c r="E99" i="13"/>
  <c r="U99" i="13" s="1"/>
  <c r="S98" i="13"/>
  <c r="R98" i="13"/>
  <c r="E98" i="13"/>
  <c r="U98" i="13" s="1"/>
  <c r="S97" i="13"/>
  <c r="R97" i="13"/>
  <c r="E97" i="13"/>
  <c r="U97" i="13" s="1"/>
  <c r="S96" i="13"/>
  <c r="R96" i="13"/>
  <c r="E96" i="13"/>
  <c r="W95" i="13"/>
  <c r="W112" i="13" s="1"/>
  <c r="V95" i="13"/>
  <c r="V112" i="13" s="1"/>
  <c r="M95" i="13"/>
  <c r="M112" i="13" s="1"/>
  <c r="S112" i="13" s="1"/>
  <c r="L95" i="13"/>
  <c r="R95" i="13" s="1"/>
  <c r="K95" i="13"/>
  <c r="K112" i="13" s="1"/>
  <c r="J95" i="13"/>
  <c r="J112" i="13" s="1"/>
  <c r="I95" i="13"/>
  <c r="I112" i="13" s="1"/>
  <c r="H95" i="13"/>
  <c r="H112" i="13" s="1"/>
  <c r="G95" i="13"/>
  <c r="G112" i="13" s="1"/>
  <c r="F95" i="13"/>
  <c r="F112" i="13" s="1"/>
  <c r="D95" i="13"/>
  <c r="D112" i="13" s="1"/>
  <c r="C95" i="13"/>
  <c r="C112" i="13" s="1"/>
  <c r="B95" i="13"/>
  <c r="B112" i="13" s="1"/>
  <c r="W113" i="14"/>
  <c r="V113" i="14"/>
  <c r="T113" i="14"/>
  <c r="Q113" i="14"/>
  <c r="P113" i="14"/>
  <c r="O113" i="14"/>
  <c r="N113" i="14"/>
  <c r="M113" i="14"/>
  <c r="S113" i="14" s="1"/>
  <c r="L113" i="14"/>
  <c r="R113" i="14" s="1"/>
  <c r="K113" i="14"/>
  <c r="J113" i="14"/>
  <c r="I113" i="14"/>
  <c r="H113" i="14"/>
  <c r="G113" i="14"/>
  <c r="F113" i="14"/>
  <c r="E113" i="14"/>
  <c r="U113" i="14" s="1"/>
  <c r="D113" i="14"/>
  <c r="C113" i="14"/>
  <c r="B113" i="14"/>
  <c r="V112" i="14"/>
  <c r="Q112" i="14"/>
  <c r="P112" i="14"/>
  <c r="O112" i="14"/>
  <c r="N112" i="14"/>
  <c r="U111" i="14"/>
  <c r="T111" i="14"/>
  <c r="S111" i="14"/>
  <c r="R111" i="14"/>
  <c r="S110" i="14"/>
  <c r="R110" i="14"/>
  <c r="E110" i="14"/>
  <c r="U110" i="14" s="1"/>
  <c r="S109" i="14"/>
  <c r="R109" i="14"/>
  <c r="E109" i="14"/>
  <c r="U109" i="14" s="1"/>
  <c r="S108" i="14"/>
  <c r="R108" i="14"/>
  <c r="E108" i="14"/>
  <c r="U108" i="14" s="1"/>
  <c r="S107" i="14"/>
  <c r="R107" i="14"/>
  <c r="E107" i="14"/>
  <c r="U107" i="14" s="1"/>
  <c r="S106" i="14"/>
  <c r="R106" i="14"/>
  <c r="E106" i="14"/>
  <c r="U106" i="14" s="1"/>
  <c r="S105" i="14"/>
  <c r="R105" i="14"/>
  <c r="E105" i="14"/>
  <c r="U105" i="14" s="1"/>
  <c r="S104" i="14"/>
  <c r="R104" i="14"/>
  <c r="E104" i="14"/>
  <c r="S103" i="14"/>
  <c r="R103" i="14"/>
  <c r="E103" i="14"/>
  <c r="U103" i="14" s="1"/>
  <c r="T102" i="14"/>
  <c r="S102" i="14"/>
  <c r="R102" i="14"/>
  <c r="E102" i="14"/>
  <c r="U102" i="14" s="1"/>
  <c r="S101" i="14"/>
  <c r="R101" i="14"/>
  <c r="E101" i="14"/>
  <c r="U101" i="14" s="1"/>
  <c r="S100" i="14"/>
  <c r="R100" i="14"/>
  <c r="E100" i="14"/>
  <c r="U100" i="14" s="1"/>
  <c r="S99" i="14"/>
  <c r="R99" i="14"/>
  <c r="E99" i="14"/>
  <c r="U99" i="14" s="1"/>
  <c r="S98" i="14"/>
  <c r="R98" i="14"/>
  <c r="E98" i="14"/>
  <c r="U98" i="14" s="1"/>
  <c r="S97" i="14"/>
  <c r="R97" i="14"/>
  <c r="E97" i="14"/>
  <c r="U97" i="14" s="1"/>
  <c r="S96" i="14"/>
  <c r="R96" i="14"/>
  <c r="E96" i="14"/>
  <c r="U96" i="14" s="1"/>
  <c r="W95" i="14"/>
  <c r="W112" i="14" s="1"/>
  <c r="V95" i="14"/>
  <c r="M95" i="14"/>
  <c r="S95" i="14" s="1"/>
  <c r="L95" i="14"/>
  <c r="R95" i="14" s="1"/>
  <c r="K95" i="14"/>
  <c r="K112" i="14" s="1"/>
  <c r="J95" i="14"/>
  <c r="J112" i="14" s="1"/>
  <c r="I95" i="14"/>
  <c r="I112" i="14" s="1"/>
  <c r="H95" i="14"/>
  <c r="H112" i="14" s="1"/>
  <c r="G95" i="14"/>
  <c r="G112" i="14" s="1"/>
  <c r="F95" i="14"/>
  <c r="F112" i="14" s="1"/>
  <c r="D95" i="14"/>
  <c r="D112" i="14" s="1"/>
  <c r="C95" i="14"/>
  <c r="C112" i="14" s="1"/>
  <c r="B95" i="14"/>
  <c r="B112" i="14" s="1"/>
  <c r="W113" i="15"/>
  <c r="V113" i="15"/>
  <c r="Q113" i="15"/>
  <c r="P113" i="15"/>
  <c r="O113" i="15"/>
  <c r="N113" i="15"/>
  <c r="M113" i="15"/>
  <c r="S113" i="15" s="1"/>
  <c r="L113" i="15"/>
  <c r="R113" i="15" s="1"/>
  <c r="K113" i="15"/>
  <c r="J113" i="15"/>
  <c r="I113" i="15"/>
  <c r="H113" i="15"/>
  <c r="G113" i="15"/>
  <c r="F113" i="15"/>
  <c r="E113" i="15"/>
  <c r="U113" i="15" s="1"/>
  <c r="D113" i="15"/>
  <c r="C113" i="15"/>
  <c r="B113" i="15"/>
  <c r="Q112" i="15"/>
  <c r="P112" i="15"/>
  <c r="O112" i="15"/>
  <c r="N112" i="15"/>
  <c r="U111" i="15"/>
  <c r="T111" i="15"/>
  <c r="S111" i="15"/>
  <c r="R111" i="15"/>
  <c r="S110" i="15"/>
  <c r="R110" i="15"/>
  <c r="E110" i="15"/>
  <c r="U110" i="15" s="1"/>
  <c r="S109" i="15"/>
  <c r="R109" i="15"/>
  <c r="E109" i="15"/>
  <c r="S108" i="15"/>
  <c r="R108" i="15"/>
  <c r="E108" i="15"/>
  <c r="U108" i="15" s="1"/>
  <c r="S107" i="15"/>
  <c r="R107" i="15"/>
  <c r="E107" i="15"/>
  <c r="U107" i="15" s="1"/>
  <c r="S106" i="15"/>
  <c r="R106" i="15"/>
  <c r="E106" i="15"/>
  <c r="U106" i="15" s="1"/>
  <c r="S105" i="15"/>
  <c r="R105" i="15"/>
  <c r="E105" i="15"/>
  <c r="U105" i="15" s="1"/>
  <c r="S104" i="15"/>
  <c r="R104" i="15"/>
  <c r="E104" i="15"/>
  <c r="U104" i="15" s="1"/>
  <c r="S103" i="15"/>
  <c r="R103" i="15"/>
  <c r="E103" i="15"/>
  <c r="U103" i="15" s="1"/>
  <c r="S102" i="15"/>
  <c r="R102" i="15"/>
  <c r="E102" i="15"/>
  <c r="U102" i="15" s="1"/>
  <c r="S101" i="15"/>
  <c r="R101" i="15"/>
  <c r="E101" i="15"/>
  <c r="S100" i="15"/>
  <c r="R100" i="15"/>
  <c r="E100" i="15"/>
  <c r="U100" i="15" s="1"/>
  <c r="S99" i="15"/>
  <c r="R99" i="15"/>
  <c r="E99" i="15"/>
  <c r="U99" i="15" s="1"/>
  <c r="S98" i="15"/>
  <c r="R98" i="15"/>
  <c r="E98" i="15"/>
  <c r="U98" i="15" s="1"/>
  <c r="S97" i="15"/>
  <c r="R97" i="15"/>
  <c r="E97" i="15"/>
  <c r="U97" i="15" s="1"/>
  <c r="S96" i="15"/>
  <c r="R96" i="15"/>
  <c r="E96" i="15"/>
  <c r="U96" i="15" s="1"/>
  <c r="W95" i="15"/>
  <c r="W112" i="15" s="1"/>
  <c r="V95" i="15"/>
  <c r="V112" i="15" s="1"/>
  <c r="M95" i="15"/>
  <c r="S95" i="15" s="1"/>
  <c r="L95" i="15"/>
  <c r="L112" i="15" s="1"/>
  <c r="R112" i="15" s="1"/>
  <c r="K95" i="15"/>
  <c r="K112" i="15" s="1"/>
  <c r="J95" i="15"/>
  <c r="J112" i="15" s="1"/>
  <c r="I95" i="15"/>
  <c r="I112" i="15" s="1"/>
  <c r="H95" i="15"/>
  <c r="H112" i="15" s="1"/>
  <c r="G95" i="15"/>
  <c r="G112" i="15" s="1"/>
  <c r="F95" i="15"/>
  <c r="F112" i="15" s="1"/>
  <c r="D95" i="15"/>
  <c r="D112" i="15" s="1"/>
  <c r="C95" i="15"/>
  <c r="C112" i="15" s="1"/>
  <c r="B95" i="15"/>
  <c r="B112" i="15" s="1"/>
  <c r="W113" i="16"/>
  <c r="V113" i="16"/>
  <c r="Q113" i="16"/>
  <c r="P113" i="16"/>
  <c r="O113" i="16"/>
  <c r="N113" i="16"/>
  <c r="M113" i="16"/>
  <c r="S113" i="16" s="1"/>
  <c r="L113" i="16"/>
  <c r="R113" i="16" s="1"/>
  <c r="K113" i="16"/>
  <c r="J113" i="16"/>
  <c r="I113" i="16"/>
  <c r="H113" i="16"/>
  <c r="G113" i="16"/>
  <c r="F113" i="16"/>
  <c r="E113" i="16"/>
  <c r="U113" i="16" s="1"/>
  <c r="D113" i="16"/>
  <c r="C113" i="16"/>
  <c r="B113" i="16"/>
  <c r="Q112" i="16"/>
  <c r="P112" i="16"/>
  <c r="O112" i="16"/>
  <c r="N112" i="16"/>
  <c r="U111" i="16"/>
  <c r="T111" i="16"/>
  <c r="S111" i="16"/>
  <c r="R111" i="16"/>
  <c r="S110" i="16"/>
  <c r="R110" i="16"/>
  <c r="E110" i="16"/>
  <c r="U110" i="16" s="1"/>
  <c r="S109" i="16"/>
  <c r="R109" i="16"/>
  <c r="E109" i="16"/>
  <c r="U109" i="16" s="1"/>
  <c r="S108" i="16"/>
  <c r="R108" i="16"/>
  <c r="E108" i="16"/>
  <c r="U108" i="16" s="1"/>
  <c r="S107" i="16"/>
  <c r="R107" i="16"/>
  <c r="E107" i="16"/>
  <c r="T107" i="16" s="1"/>
  <c r="S106" i="16"/>
  <c r="R106" i="16"/>
  <c r="E106" i="16"/>
  <c r="U106" i="16" s="1"/>
  <c r="S105" i="16"/>
  <c r="R105" i="16"/>
  <c r="E105" i="16"/>
  <c r="U105" i="16" s="1"/>
  <c r="T104" i="16"/>
  <c r="S104" i="16"/>
  <c r="R104" i="16"/>
  <c r="E104" i="16"/>
  <c r="U104" i="16" s="1"/>
  <c r="S103" i="16"/>
  <c r="R103" i="16"/>
  <c r="E103" i="16"/>
  <c r="T103" i="16" s="1"/>
  <c r="S102" i="16"/>
  <c r="R102" i="16"/>
  <c r="E102" i="16"/>
  <c r="U102" i="16" s="1"/>
  <c r="S101" i="16"/>
  <c r="R101" i="16"/>
  <c r="E101" i="16"/>
  <c r="U101" i="16" s="1"/>
  <c r="S100" i="16"/>
  <c r="R100" i="16"/>
  <c r="E100" i="16"/>
  <c r="U100" i="16" s="1"/>
  <c r="S99" i="16"/>
  <c r="R99" i="16"/>
  <c r="E99" i="16"/>
  <c r="U99" i="16" s="1"/>
  <c r="S98" i="16"/>
  <c r="R98" i="16"/>
  <c r="E98" i="16"/>
  <c r="U98" i="16" s="1"/>
  <c r="S97" i="16"/>
  <c r="R97" i="16"/>
  <c r="E97" i="16"/>
  <c r="U97" i="16" s="1"/>
  <c r="T96" i="16"/>
  <c r="S96" i="16"/>
  <c r="R96" i="16"/>
  <c r="E96" i="16"/>
  <c r="U96" i="16" s="1"/>
  <c r="W95" i="16"/>
  <c r="W112" i="16" s="1"/>
  <c r="V95" i="16"/>
  <c r="V112" i="16" s="1"/>
  <c r="M95" i="16"/>
  <c r="M112" i="16" s="1"/>
  <c r="S112" i="16" s="1"/>
  <c r="L95" i="16"/>
  <c r="R95" i="16" s="1"/>
  <c r="K95" i="16"/>
  <c r="K112" i="16" s="1"/>
  <c r="J95" i="16"/>
  <c r="J112" i="16" s="1"/>
  <c r="I95" i="16"/>
  <c r="I112" i="16" s="1"/>
  <c r="H95" i="16"/>
  <c r="H112" i="16" s="1"/>
  <c r="G95" i="16"/>
  <c r="G112" i="16" s="1"/>
  <c r="F95" i="16"/>
  <c r="F112" i="16" s="1"/>
  <c r="D95" i="16"/>
  <c r="D112" i="16" s="1"/>
  <c r="C95" i="16"/>
  <c r="C112" i="16" s="1"/>
  <c r="B95" i="16"/>
  <c r="B112" i="16" s="1"/>
  <c r="W113" i="17"/>
  <c r="V113" i="17"/>
  <c r="Q113" i="17"/>
  <c r="P113" i="17"/>
  <c r="O113" i="17"/>
  <c r="N113" i="17"/>
  <c r="M113" i="17"/>
  <c r="S113" i="17" s="1"/>
  <c r="L113" i="17"/>
  <c r="R113" i="17" s="1"/>
  <c r="K113" i="17"/>
  <c r="J113" i="17"/>
  <c r="I113" i="17"/>
  <c r="H113" i="17"/>
  <c r="G113" i="17"/>
  <c r="F113" i="17"/>
  <c r="E113" i="17"/>
  <c r="T113" i="17" s="1"/>
  <c r="D113" i="17"/>
  <c r="C113" i="17"/>
  <c r="B113" i="17"/>
  <c r="Q112" i="17"/>
  <c r="P112" i="17"/>
  <c r="O112" i="17"/>
  <c r="N112" i="17"/>
  <c r="U111" i="17"/>
  <c r="T111" i="17"/>
  <c r="S111" i="17"/>
  <c r="R111" i="17"/>
  <c r="S110" i="17"/>
  <c r="R110" i="17"/>
  <c r="E110" i="17"/>
  <c r="U110" i="17" s="1"/>
  <c r="S109" i="17"/>
  <c r="R109" i="17"/>
  <c r="E109" i="17"/>
  <c r="U109" i="17" s="1"/>
  <c r="S108" i="17"/>
  <c r="R108" i="17"/>
  <c r="E108" i="17"/>
  <c r="T108" i="17" s="1"/>
  <c r="S107" i="17"/>
  <c r="R107" i="17"/>
  <c r="E107" i="17"/>
  <c r="U107" i="17" s="1"/>
  <c r="S106" i="17"/>
  <c r="R106" i="17"/>
  <c r="E106" i="17"/>
  <c r="U106" i="17" s="1"/>
  <c r="S105" i="17"/>
  <c r="R105" i="17"/>
  <c r="E105" i="17"/>
  <c r="U105" i="17" s="1"/>
  <c r="S104" i="17"/>
  <c r="R104" i="17"/>
  <c r="E104" i="17"/>
  <c r="T104" i="17" s="1"/>
  <c r="S103" i="17"/>
  <c r="R103" i="17"/>
  <c r="E103" i="17"/>
  <c r="U103" i="17" s="1"/>
  <c r="S102" i="17"/>
  <c r="R102" i="17"/>
  <c r="E102" i="17"/>
  <c r="T102" i="17" s="1"/>
  <c r="S101" i="17"/>
  <c r="R101" i="17"/>
  <c r="E101" i="17"/>
  <c r="U101" i="17" s="1"/>
  <c r="S100" i="17"/>
  <c r="R100" i="17"/>
  <c r="E100" i="17"/>
  <c r="T100" i="17" s="1"/>
  <c r="S99" i="17"/>
  <c r="R99" i="17"/>
  <c r="E99" i="17"/>
  <c r="U99" i="17" s="1"/>
  <c r="S98" i="17"/>
  <c r="R98" i="17"/>
  <c r="E98" i="17"/>
  <c r="T98" i="17" s="1"/>
  <c r="S97" i="17"/>
  <c r="R97" i="17"/>
  <c r="E97" i="17"/>
  <c r="U97" i="17" s="1"/>
  <c r="S96" i="17"/>
  <c r="R96" i="17"/>
  <c r="E96" i="17"/>
  <c r="U96" i="17" s="1"/>
  <c r="W95" i="17"/>
  <c r="W112" i="17" s="1"/>
  <c r="V95" i="17"/>
  <c r="V112" i="17" s="1"/>
  <c r="M95" i="17"/>
  <c r="S95" i="17" s="1"/>
  <c r="L95" i="17"/>
  <c r="L112" i="17" s="1"/>
  <c r="R112" i="17" s="1"/>
  <c r="K95" i="17"/>
  <c r="K112" i="17" s="1"/>
  <c r="J95" i="17"/>
  <c r="J112" i="17" s="1"/>
  <c r="I95" i="17"/>
  <c r="I112" i="17" s="1"/>
  <c r="H95" i="17"/>
  <c r="H112" i="17" s="1"/>
  <c r="G95" i="17"/>
  <c r="G112" i="17" s="1"/>
  <c r="F95" i="17"/>
  <c r="F112" i="17" s="1"/>
  <c r="D95" i="17"/>
  <c r="D112" i="17" s="1"/>
  <c r="C95" i="17"/>
  <c r="C112" i="17" s="1"/>
  <c r="B95" i="17"/>
  <c r="B112" i="17" s="1"/>
  <c r="W113" i="18"/>
  <c r="V113" i="18"/>
  <c r="Q113" i="18"/>
  <c r="P113" i="18"/>
  <c r="O113" i="18"/>
  <c r="N113" i="18"/>
  <c r="M113" i="18"/>
  <c r="S113" i="18" s="1"/>
  <c r="L113" i="18"/>
  <c r="R113" i="18" s="1"/>
  <c r="K113" i="18"/>
  <c r="J113" i="18"/>
  <c r="I113" i="18"/>
  <c r="H113" i="18"/>
  <c r="G113" i="18"/>
  <c r="F113" i="18"/>
  <c r="E113" i="18"/>
  <c r="U113" i="18" s="1"/>
  <c r="D113" i="18"/>
  <c r="C113" i="18"/>
  <c r="B113" i="18"/>
  <c r="Q112" i="18"/>
  <c r="P112" i="18"/>
  <c r="O112" i="18"/>
  <c r="N112" i="18"/>
  <c r="U111" i="18"/>
  <c r="T111" i="18"/>
  <c r="S111" i="18"/>
  <c r="R111" i="18"/>
  <c r="T110" i="18"/>
  <c r="S110" i="18"/>
  <c r="R110" i="18"/>
  <c r="E110" i="18"/>
  <c r="U110" i="18" s="1"/>
  <c r="U109" i="18"/>
  <c r="S109" i="18"/>
  <c r="R109" i="18"/>
  <c r="E109" i="18"/>
  <c r="T109" i="18" s="1"/>
  <c r="T108" i="18"/>
  <c r="S108" i="18"/>
  <c r="R108" i="18"/>
  <c r="E108" i="18"/>
  <c r="U108" i="18" s="1"/>
  <c r="U107" i="18"/>
  <c r="S107" i="18"/>
  <c r="R107" i="18"/>
  <c r="E107" i="18"/>
  <c r="T107" i="18" s="1"/>
  <c r="T106" i="18"/>
  <c r="S106" i="18"/>
  <c r="R106" i="18"/>
  <c r="E106" i="18"/>
  <c r="U106" i="18" s="1"/>
  <c r="U105" i="18"/>
  <c r="S105" i="18"/>
  <c r="R105" i="18"/>
  <c r="E105" i="18"/>
  <c r="T105" i="18" s="1"/>
  <c r="T104" i="18"/>
  <c r="S104" i="18"/>
  <c r="R104" i="18"/>
  <c r="E104" i="18"/>
  <c r="U104" i="18" s="1"/>
  <c r="U103" i="18"/>
  <c r="S103" i="18"/>
  <c r="R103" i="18"/>
  <c r="E103" i="18"/>
  <c r="T103" i="18" s="1"/>
  <c r="S102" i="18"/>
  <c r="R102" i="18"/>
  <c r="E102" i="18"/>
  <c r="U102" i="18" s="1"/>
  <c r="S101" i="18"/>
  <c r="R101" i="18"/>
  <c r="E101" i="18"/>
  <c r="T101" i="18" s="1"/>
  <c r="S100" i="18"/>
  <c r="R100" i="18"/>
  <c r="E100" i="18"/>
  <c r="U100" i="18" s="1"/>
  <c r="S99" i="18"/>
  <c r="R99" i="18"/>
  <c r="E99" i="18"/>
  <c r="U99" i="18" s="1"/>
  <c r="T98" i="18"/>
  <c r="S98" i="18"/>
  <c r="R98" i="18"/>
  <c r="E98" i="18"/>
  <c r="U98" i="18" s="1"/>
  <c r="U97" i="18"/>
  <c r="S97" i="18"/>
  <c r="R97" i="18"/>
  <c r="E97" i="18"/>
  <c r="T97" i="18" s="1"/>
  <c r="T96" i="18"/>
  <c r="S96" i="18"/>
  <c r="R96" i="18"/>
  <c r="E96" i="18"/>
  <c r="U96" i="18" s="1"/>
  <c r="W95" i="18"/>
  <c r="W112" i="18" s="1"/>
  <c r="V95" i="18"/>
  <c r="V112" i="18" s="1"/>
  <c r="M95" i="18"/>
  <c r="M112" i="18" s="1"/>
  <c r="S112" i="18" s="1"/>
  <c r="L95" i="18"/>
  <c r="R95" i="18" s="1"/>
  <c r="K95" i="18"/>
  <c r="K112" i="18" s="1"/>
  <c r="J95" i="18"/>
  <c r="J112" i="18" s="1"/>
  <c r="I95" i="18"/>
  <c r="I112" i="18" s="1"/>
  <c r="H95" i="18"/>
  <c r="H112" i="18" s="1"/>
  <c r="G95" i="18"/>
  <c r="G112" i="18" s="1"/>
  <c r="F95" i="18"/>
  <c r="F112" i="18" s="1"/>
  <c r="D95" i="18"/>
  <c r="D112" i="18" s="1"/>
  <c r="C95" i="18"/>
  <c r="C112" i="18" s="1"/>
  <c r="B95" i="18"/>
  <c r="B112" i="18" s="1"/>
  <c r="W113" i="19"/>
  <c r="V113" i="19"/>
  <c r="Q113" i="19"/>
  <c r="P113" i="19"/>
  <c r="O113" i="19"/>
  <c r="N113" i="19"/>
  <c r="M113" i="19"/>
  <c r="S113" i="19" s="1"/>
  <c r="L113" i="19"/>
  <c r="R113" i="19" s="1"/>
  <c r="K113" i="19"/>
  <c r="J113" i="19"/>
  <c r="I113" i="19"/>
  <c r="H113" i="19"/>
  <c r="G113" i="19"/>
  <c r="F113" i="19"/>
  <c r="E113" i="19"/>
  <c r="U113" i="19" s="1"/>
  <c r="D113" i="19"/>
  <c r="C113" i="19"/>
  <c r="B113" i="19"/>
  <c r="Q112" i="19"/>
  <c r="P112" i="19"/>
  <c r="O112" i="19"/>
  <c r="N112" i="19"/>
  <c r="U111" i="19"/>
  <c r="T111" i="19"/>
  <c r="S111" i="19"/>
  <c r="R111" i="19"/>
  <c r="S110" i="19"/>
  <c r="R110" i="19"/>
  <c r="E110" i="19"/>
  <c r="U110" i="19" s="1"/>
  <c r="S109" i="19"/>
  <c r="R109" i="19"/>
  <c r="E109" i="19"/>
  <c r="U109" i="19" s="1"/>
  <c r="S108" i="19"/>
  <c r="R108" i="19"/>
  <c r="E108" i="19"/>
  <c r="U108" i="19" s="1"/>
  <c r="S107" i="19"/>
  <c r="R107" i="19"/>
  <c r="E107" i="19"/>
  <c r="U107" i="19" s="1"/>
  <c r="S106" i="19"/>
  <c r="R106" i="19"/>
  <c r="E106" i="19"/>
  <c r="U106" i="19" s="1"/>
  <c r="S105" i="19"/>
  <c r="R105" i="19"/>
  <c r="E105" i="19"/>
  <c r="U105" i="19" s="1"/>
  <c r="S104" i="19"/>
  <c r="R104" i="19"/>
  <c r="E104" i="19"/>
  <c r="U104" i="19" s="1"/>
  <c r="S103" i="19"/>
  <c r="R103" i="19"/>
  <c r="E103" i="19"/>
  <c r="U103" i="19" s="1"/>
  <c r="S102" i="19"/>
  <c r="R102" i="19"/>
  <c r="E102" i="19"/>
  <c r="U102" i="19" s="1"/>
  <c r="S101" i="19"/>
  <c r="R101" i="19"/>
  <c r="E101" i="19"/>
  <c r="U101" i="19" s="1"/>
  <c r="S100" i="19"/>
  <c r="R100" i="19"/>
  <c r="E100" i="19"/>
  <c r="U100" i="19" s="1"/>
  <c r="S99" i="19"/>
  <c r="R99" i="19"/>
  <c r="E99" i="19"/>
  <c r="U99" i="19" s="1"/>
  <c r="S98" i="19"/>
  <c r="R98" i="19"/>
  <c r="E98" i="19"/>
  <c r="U98" i="19" s="1"/>
  <c r="S97" i="19"/>
  <c r="R97" i="19"/>
  <c r="E97" i="19"/>
  <c r="U97" i="19" s="1"/>
  <c r="S96" i="19"/>
  <c r="R96" i="19"/>
  <c r="E96" i="19"/>
  <c r="W95" i="19"/>
  <c r="W112" i="19" s="1"/>
  <c r="V95" i="19"/>
  <c r="V112" i="19" s="1"/>
  <c r="M95" i="19"/>
  <c r="S95" i="19" s="1"/>
  <c r="L95" i="19"/>
  <c r="L112" i="19" s="1"/>
  <c r="R112" i="19" s="1"/>
  <c r="K95" i="19"/>
  <c r="K112" i="19" s="1"/>
  <c r="J95" i="19"/>
  <c r="J112" i="19" s="1"/>
  <c r="I95" i="19"/>
  <c r="I112" i="19" s="1"/>
  <c r="H95" i="19"/>
  <c r="H112" i="19" s="1"/>
  <c r="G95" i="19"/>
  <c r="G112" i="19" s="1"/>
  <c r="F95" i="19"/>
  <c r="F112" i="19" s="1"/>
  <c r="D95" i="19"/>
  <c r="D112" i="19" s="1"/>
  <c r="C95" i="19"/>
  <c r="C112" i="19" s="1"/>
  <c r="B95" i="19"/>
  <c r="B112" i="19" s="1"/>
  <c r="W113" i="20"/>
  <c r="V113" i="20"/>
  <c r="R113" i="20"/>
  <c r="Q113" i="20"/>
  <c r="P113" i="20"/>
  <c r="O113" i="20"/>
  <c r="N113" i="20"/>
  <c r="M113" i="20"/>
  <c r="S113" i="20" s="1"/>
  <c r="L113" i="20"/>
  <c r="K113" i="20"/>
  <c r="J113" i="20"/>
  <c r="I113" i="20"/>
  <c r="H113" i="20"/>
  <c r="G113" i="20"/>
  <c r="F113" i="20"/>
  <c r="E113" i="20"/>
  <c r="U113" i="20" s="1"/>
  <c r="D113" i="20"/>
  <c r="C113" i="20"/>
  <c r="B113" i="20"/>
  <c r="Q112" i="20"/>
  <c r="P112" i="20"/>
  <c r="O112" i="20"/>
  <c r="N112" i="20"/>
  <c r="U111" i="20"/>
  <c r="T111" i="20"/>
  <c r="S111" i="20"/>
  <c r="R111" i="20"/>
  <c r="S110" i="20"/>
  <c r="R110" i="20"/>
  <c r="E110" i="20"/>
  <c r="S109" i="20"/>
  <c r="R109" i="20"/>
  <c r="E109" i="20"/>
  <c r="U109" i="20" s="1"/>
  <c r="S108" i="20"/>
  <c r="R108" i="20"/>
  <c r="E108" i="20"/>
  <c r="U108" i="20" s="1"/>
  <c r="T107" i="20"/>
  <c r="S107" i="20"/>
  <c r="R107" i="20"/>
  <c r="E107" i="20"/>
  <c r="U107" i="20" s="1"/>
  <c r="S106" i="20"/>
  <c r="R106" i="20"/>
  <c r="E106" i="20"/>
  <c r="S105" i="20"/>
  <c r="R105" i="20"/>
  <c r="E105" i="20"/>
  <c r="U105" i="20" s="1"/>
  <c r="S104" i="20"/>
  <c r="R104" i="20"/>
  <c r="E104" i="20"/>
  <c r="U104" i="20" s="1"/>
  <c r="S103" i="20"/>
  <c r="R103" i="20"/>
  <c r="E103" i="20"/>
  <c r="S102" i="20"/>
  <c r="R102" i="20"/>
  <c r="E102" i="20"/>
  <c r="S101" i="20"/>
  <c r="R101" i="20"/>
  <c r="E101" i="20"/>
  <c r="U101" i="20" s="1"/>
  <c r="S100" i="20"/>
  <c r="R100" i="20"/>
  <c r="E100" i="20"/>
  <c r="U100" i="20" s="1"/>
  <c r="T99" i="20"/>
  <c r="S99" i="20"/>
  <c r="R99" i="20"/>
  <c r="E99" i="20"/>
  <c r="U99" i="20" s="1"/>
  <c r="T98" i="20"/>
  <c r="S98" i="20"/>
  <c r="R98" i="20"/>
  <c r="E98" i="20"/>
  <c r="U98" i="20" s="1"/>
  <c r="S97" i="20"/>
  <c r="R97" i="20"/>
  <c r="E97" i="20"/>
  <c r="U97" i="20" s="1"/>
  <c r="S96" i="20"/>
  <c r="R96" i="20"/>
  <c r="E96" i="20"/>
  <c r="U96" i="20" s="1"/>
  <c r="W95" i="20"/>
  <c r="W112" i="20" s="1"/>
  <c r="V95" i="20"/>
  <c r="V112" i="20" s="1"/>
  <c r="R95" i="20"/>
  <c r="M95" i="20"/>
  <c r="M112" i="20" s="1"/>
  <c r="S112" i="20" s="1"/>
  <c r="L95" i="20"/>
  <c r="L112" i="20" s="1"/>
  <c r="R112" i="20" s="1"/>
  <c r="K95" i="20"/>
  <c r="K112" i="20" s="1"/>
  <c r="J95" i="20"/>
  <c r="J112" i="20" s="1"/>
  <c r="I95" i="20"/>
  <c r="I112" i="20" s="1"/>
  <c r="H95" i="20"/>
  <c r="H112" i="20" s="1"/>
  <c r="G95" i="20"/>
  <c r="G112" i="20" s="1"/>
  <c r="F95" i="20"/>
  <c r="F112" i="20" s="1"/>
  <c r="D95" i="20"/>
  <c r="D112" i="20" s="1"/>
  <c r="C95" i="20"/>
  <c r="C112" i="20" s="1"/>
  <c r="B95" i="20"/>
  <c r="B112" i="20" s="1"/>
  <c r="W113" i="21"/>
  <c r="V113" i="21"/>
  <c r="Q113" i="21"/>
  <c r="P113" i="21"/>
  <c r="O113" i="21"/>
  <c r="N113" i="21"/>
  <c r="M113" i="21"/>
  <c r="S113" i="21" s="1"/>
  <c r="L113" i="21"/>
  <c r="R113" i="21" s="1"/>
  <c r="K113" i="21"/>
  <c r="J113" i="21"/>
  <c r="I113" i="21"/>
  <c r="H113" i="21"/>
  <c r="G113" i="21"/>
  <c r="F113" i="21"/>
  <c r="E113" i="21"/>
  <c r="D113" i="21"/>
  <c r="C113" i="21"/>
  <c r="B113" i="21"/>
  <c r="Q112" i="21"/>
  <c r="P112" i="21"/>
  <c r="O112" i="21"/>
  <c r="N112" i="21"/>
  <c r="U111" i="21"/>
  <c r="T111" i="21"/>
  <c r="S111" i="21"/>
  <c r="R111" i="21"/>
  <c r="S110" i="21"/>
  <c r="R110" i="21"/>
  <c r="E110" i="21"/>
  <c r="U110" i="21" s="1"/>
  <c r="S109" i="21"/>
  <c r="R109" i="21"/>
  <c r="E109" i="21"/>
  <c r="T108" i="21"/>
  <c r="S108" i="21"/>
  <c r="R108" i="21"/>
  <c r="E108" i="21"/>
  <c r="U108" i="21" s="1"/>
  <c r="S107" i="21"/>
  <c r="R107" i="21"/>
  <c r="E107" i="21"/>
  <c r="S106" i="21"/>
  <c r="R106" i="21"/>
  <c r="E106" i="21"/>
  <c r="U106" i="21" s="1"/>
  <c r="S105" i="21"/>
  <c r="R105" i="21"/>
  <c r="E105" i="21"/>
  <c r="U105" i="21" s="1"/>
  <c r="S104" i="21"/>
  <c r="R104" i="21"/>
  <c r="E104" i="21"/>
  <c r="U104" i="21" s="1"/>
  <c r="S103" i="21"/>
  <c r="R103" i="21"/>
  <c r="E103" i="21"/>
  <c r="U103" i="21" s="1"/>
  <c r="S102" i="21"/>
  <c r="R102" i="21"/>
  <c r="E102" i="21"/>
  <c r="U102" i="21" s="1"/>
  <c r="T101" i="21"/>
  <c r="S101" i="21"/>
  <c r="R101" i="21"/>
  <c r="E101" i="21"/>
  <c r="U101" i="21" s="1"/>
  <c r="S100" i="21"/>
  <c r="R100" i="21"/>
  <c r="E100" i="21"/>
  <c r="U100" i="21" s="1"/>
  <c r="S99" i="21"/>
  <c r="R99" i="21"/>
  <c r="E99" i="21"/>
  <c r="U99" i="21" s="1"/>
  <c r="S98" i="21"/>
  <c r="R98" i="21"/>
  <c r="E98" i="21"/>
  <c r="U98" i="21" s="1"/>
  <c r="S97" i="21"/>
  <c r="R97" i="21"/>
  <c r="E97" i="21"/>
  <c r="U97" i="21" s="1"/>
  <c r="S96" i="21"/>
  <c r="R96" i="21"/>
  <c r="E96" i="21"/>
  <c r="U96" i="21" s="1"/>
  <c r="W95" i="21"/>
  <c r="W112" i="21" s="1"/>
  <c r="V95" i="21"/>
  <c r="V112" i="21" s="1"/>
  <c r="S95" i="21"/>
  <c r="M95" i="21"/>
  <c r="M112" i="21" s="1"/>
  <c r="S112" i="21" s="1"/>
  <c r="L95" i="21"/>
  <c r="L112" i="21" s="1"/>
  <c r="R112" i="21" s="1"/>
  <c r="K95" i="21"/>
  <c r="K112" i="21" s="1"/>
  <c r="J95" i="21"/>
  <c r="J112" i="21" s="1"/>
  <c r="I95" i="21"/>
  <c r="I112" i="21" s="1"/>
  <c r="H95" i="21"/>
  <c r="H112" i="21" s="1"/>
  <c r="G95" i="21"/>
  <c r="G112" i="21" s="1"/>
  <c r="F95" i="21"/>
  <c r="F112" i="21" s="1"/>
  <c r="D95" i="21"/>
  <c r="D112" i="21" s="1"/>
  <c r="C95" i="21"/>
  <c r="C112" i="21" s="1"/>
  <c r="B95" i="21"/>
  <c r="B112" i="21" s="1"/>
  <c r="W113" i="22"/>
  <c r="V113" i="22"/>
  <c r="Q113" i="22"/>
  <c r="P113" i="22"/>
  <c r="O113" i="22"/>
  <c r="N113" i="22"/>
  <c r="M113" i="22"/>
  <c r="S113" i="22" s="1"/>
  <c r="L113" i="22"/>
  <c r="R113" i="22" s="1"/>
  <c r="K113" i="22"/>
  <c r="J113" i="22"/>
  <c r="I113" i="22"/>
  <c r="H113" i="22"/>
  <c r="G113" i="22"/>
  <c r="F113" i="22"/>
  <c r="E113" i="22"/>
  <c r="U113" i="22" s="1"/>
  <c r="D113" i="22"/>
  <c r="C113" i="22"/>
  <c r="B113" i="22"/>
  <c r="Q112" i="22"/>
  <c r="P112" i="22"/>
  <c r="O112" i="22"/>
  <c r="N112" i="22"/>
  <c r="U111" i="22"/>
  <c r="T111" i="22"/>
  <c r="S111" i="22"/>
  <c r="R111" i="22"/>
  <c r="S110" i="22"/>
  <c r="R110" i="22"/>
  <c r="E110" i="22"/>
  <c r="U110" i="22" s="1"/>
  <c r="S109" i="22"/>
  <c r="R109" i="22"/>
  <c r="E109" i="22"/>
  <c r="U109" i="22" s="1"/>
  <c r="S108" i="22"/>
  <c r="R108" i="22"/>
  <c r="E108" i="22"/>
  <c r="U108" i="22" s="1"/>
  <c r="S107" i="22"/>
  <c r="R107" i="22"/>
  <c r="E107" i="22"/>
  <c r="U107" i="22" s="1"/>
  <c r="S106" i="22"/>
  <c r="R106" i="22"/>
  <c r="E106" i="22"/>
  <c r="U106" i="22" s="1"/>
  <c r="T105" i="22"/>
  <c r="S105" i="22"/>
  <c r="R105" i="22"/>
  <c r="E105" i="22"/>
  <c r="U105" i="22" s="1"/>
  <c r="S104" i="22"/>
  <c r="R104" i="22"/>
  <c r="E104" i="22"/>
  <c r="U104" i="22" s="1"/>
  <c r="S103" i="22"/>
  <c r="R103" i="22"/>
  <c r="E103" i="22"/>
  <c r="U103" i="22" s="1"/>
  <c r="S102" i="22"/>
  <c r="R102" i="22"/>
  <c r="E102" i="22"/>
  <c r="S101" i="22"/>
  <c r="R101" i="22"/>
  <c r="E101" i="22"/>
  <c r="S100" i="22"/>
  <c r="R100" i="22"/>
  <c r="E100" i="22"/>
  <c r="U100" i="22" s="1"/>
  <c r="S99" i="22"/>
  <c r="R99" i="22"/>
  <c r="E99" i="22"/>
  <c r="U99" i="22" s="1"/>
  <c r="T98" i="22"/>
  <c r="S98" i="22"/>
  <c r="R98" i="22"/>
  <c r="E98" i="22"/>
  <c r="U98" i="22" s="1"/>
  <c r="T97" i="22"/>
  <c r="S97" i="22"/>
  <c r="R97" i="22"/>
  <c r="E97" i="22"/>
  <c r="U97" i="22" s="1"/>
  <c r="S96" i="22"/>
  <c r="R96" i="22"/>
  <c r="E96" i="22"/>
  <c r="U96" i="22" s="1"/>
  <c r="W95" i="22"/>
  <c r="W112" i="22" s="1"/>
  <c r="V95" i="22"/>
  <c r="V112" i="22" s="1"/>
  <c r="M95" i="22"/>
  <c r="M112" i="22" s="1"/>
  <c r="S112" i="22" s="1"/>
  <c r="L95" i="22"/>
  <c r="R95" i="22" s="1"/>
  <c r="K95" i="22"/>
  <c r="K112" i="22" s="1"/>
  <c r="J95" i="22"/>
  <c r="J112" i="22" s="1"/>
  <c r="I95" i="22"/>
  <c r="I112" i="22" s="1"/>
  <c r="H95" i="22"/>
  <c r="H112" i="22" s="1"/>
  <c r="G95" i="22"/>
  <c r="G112" i="22" s="1"/>
  <c r="F95" i="22"/>
  <c r="F112" i="22" s="1"/>
  <c r="D95" i="22"/>
  <c r="D112" i="22" s="1"/>
  <c r="C95" i="22"/>
  <c r="C112" i="22" s="1"/>
  <c r="B95" i="22"/>
  <c r="B112" i="22" s="1"/>
  <c r="W113" i="23"/>
  <c r="V113" i="23"/>
  <c r="Q113" i="23"/>
  <c r="P113" i="23"/>
  <c r="O113" i="23"/>
  <c r="N113" i="23"/>
  <c r="M113" i="23"/>
  <c r="S113" i="23" s="1"/>
  <c r="L113" i="23"/>
  <c r="R113" i="23" s="1"/>
  <c r="K113" i="23"/>
  <c r="J113" i="23"/>
  <c r="I113" i="23"/>
  <c r="H113" i="23"/>
  <c r="G113" i="23"/>
  <c r="F113" i="23"/>
  <c r="E113" i="23"/>
  <c r="U113" i="23" s="1"/>
  <c r="D113" i="23"/>
  <c r="C113" i="23"/>
  <c r="B113" i="23"/>
  <c r="Q112" i="23"/>
  <c r="P112" i="23"/>
  <c r="O112" i="23"/>
  <c r="N112" i="23"/>
  <c r="U111" i="23"/>
  <c r="T111" i="23"/>
  <c r="S111" i="23"/>
  <c r="R111" i="23"/>
  <c r="T110" i="23"/>
  <c r="S110" i="23"/>
  <c r="R110" i="23"/>
  <c r="E110" i="23"/>
  <c r="U110" i="23" s="1"/>
  <c r="S109" i="23"/>
  <c r="R109" i="23"/>
  <c r="E109" i="23"/>
  <c r="U109" i="23" s="1"/>
  <c r="S108" i="23"/>
  <c r="R108" i="23"/>
  <c r="E108" i="23"/>
  <c r="U108" i="23" s="1"/>
  <c r="S107" i="23"/>
  <c r="R107" i="23"/>
  <c r="E107" i="23"/>
  <c r="U107" i="23" s="1"/>
  <c r="S106" i="23"/>
  <c r="R106" i="23"/>
  <c r="E106" i="23"/>
  <c r="U106" i="23" s="1"/>
  <c r="S105" i="23"/>
  <c r="R105" i="23"/>
  <c r="E105" i="23"/>
  <c r="U105" i="23" s="1"/>
  <c r="S104" i="23"/>
  <c r="R104" i="23"/>
  <c r="E104" i="23"/>
  <c r="U104" i="23" s="1"/>
  <c r="S103" i="23"/>
  <c r="R103" i="23"/>
  <c r="E103" i="23"/>
  <c r="U103" i="23" s="1"/>
  <c r="S102" i="23"/>
  <c r="R102" i="23"/>
  <c r="E102" i="23"/>
  <c r="S101" i="23"/>
  <c r="R101" i="23"/>
  <c r="E101" i="23"/>
  <c r="U101" i="23" s="1"/>
  <c r="S100" i="23"/>
  <c r="R100" i="23"/>
  <c r="E100" i="23"/>
  <c r="U100" i="23" s="1"/>
  <c r="S99" i="23"/>
  <c r="R99" i="23"/>
  <c r="E99" i="23"/>
  <c r="U99" i="23" s="1"/>
  <c r="S98" i="23"/>
  <c r="R98" i="23"/>
  <c r="E98" i="23"/>
  <c r="U98" i="23" s="1"/>
  <c r="S97" i="23"/>
  <c r="R97" i="23"/>
  <c r="E97" i="23"/>
  <c r="S96" i="23"/>
  <c r="R96" i="23"/>
  <c r="E96" i="23"/>
  <c r="U96" i="23" s="1"/>
  <c r="W95" i="23"/>
  <c r="W112" i="23" s="1"/>
  <c r="V95" i="23"/>
  <c r="V112" i="23" s="1"/>
  <c r="M95" i="23"/>
  <c r="S95" i="23" s="1"/>
  <c r="L95" i="23"/>
  <c r="L112" i="23" s="1"/>
  <c r="R112" i="23" s="1"/>
  <c r="K95" i="23"/>
  <c r="K112" i="23" s="1"/>
  <c r="J95" i="23"/>
  <c r="J112" i="23" s="1"/>
  <c r="I95" i="23"/>
  <c r="I112" i="23" s="1"/>
  <c r="H95" i="23"/>
  <c r="H112" i="23" s="1"/>
  <c r="G95" i="23"/>
  <c r="G112" i="23" s="1"/>
  <c r="F95" i="23"/>
  <c r="F112" i="23" s="1"/>
  <c r="D95" i="23"/>
  <c r="D112" i="23" s="1"/>
  <c r="C95" i="23"/>
  <c r="C112" i="23" s="1"/>
  <c r="B95" i="23"/>
  <c r="B112" i="23" s="1"/>
  <c r="W113" i="24"/>
  <c r="V113" i="24"/>
  <c r="Q113" i="24"/>
  <c r="P113" i="24"/>
  <c r="O113" i="24"/>
  <c r="N113" i="24"/>
  <c r="M113" i="24"/>
  <c r="S113" i="24" s="1"/>
  <c r="L113" i="24"/>
  <c r="R113" i="24" s="1"/>
  <c r="K113" i="24"/>
  <c r="J113" i="24"/>
  <c r="I113" i="24"/>
  <c r="H113" i="24"/>
  <c r="G113" i="24"/>
  <c r="F113" i="24"/>
  <c r="E113" i="24"/>
  <c r="U113" i="24" s="1"/>
  <c r="D113" i="24"/>
  <c r="C113" i="24"/>
  <c r="B113" i="24"/>
  <c r="Q112" i="24"/>
  <c r="P112" i="24"/>
  <c r="O112" i="24"/>
  <c r="N112" i="24"/>
  <c r="U111" i="24"/>
  <c r="T111" i="24"/>
  <c r="S111" i="24"/>
  <c r="R111" i="24"/>
  <c r="S110" i="24"/>
  <c r="R110" i="24"/>
  <c r="E110" i="24"/>
  <c r="U110" i="24" s="1"/>
  <c r="S109" i="24"/>
  <c r="R109" i="24"/>
  <c r="E109" i="24"/>
  <c r="U109" i="24" s="1"/>
  <c r="S108" i="24"/>
  <c r="R108" i="24"/>
  <c r="E108" i="24"/>
  <c r="U108" i="24" s="1"/>
  <c r="S107" i="24"/>
  <c r="R107" i="24"/>
  <c r="E107" i="24"/>
  <c r="U107" i="24" s="1"/>
  <c r="S106" i="24"/>
  <c r="R106" i="24"/>
  <c r="E106" i="24"/>
  <c r="U106" i="24" s="1"/>
  <c r="S105" i="24"/>
  <c r="R105" i="24"/>
  <c r="E105" i="24"/>
  <c r="U105" i="24" s="1"/>
  <c r="S104" i="24"/>
  <c r="R104" i="24"/>
  <c r="E104" i="24"/>
  <c r="U104" i="24" s="1"/>
  <c r="S103" i="24"/>
  <c r="R103" i="24"/>
  <c r="E103" i="24"/>
  <c r="S102" i="24"/>
  <c r="R102" i="24"/>
  <c r="E102" i="24"/>
  <c r="U102" i="24" s="1"/>
  <c r="S101" i="24"/>
  <c r="R101" i="24"/>
  <c r="E101" i="24"/>
  <c r="U101" i="24" s="1"/>
  <c r="S100" i="24"/>
  <c r="R100" i="24"/>
  <c r="E100" i="24"/>
  <c r="U100" i="24" s="1"/>
  <c r="S99" i="24"/>
  <c r="R99" i="24"/>
  <c r="E99" i="24"/>
  <c r="U99" i="24" s="1"/>
  <c r="S98" i="24"/>
  <c r="R98" i="24"/>
  <c r="E98" i="24"/>
  <c r="S97" i="24"/>
  <c r="R97" i="24"/>
  <c r="E97" i="24"/>
  <c r="U97" i="24" s="1"/>
  <c r="S96" i="24"/>
  <c r="R96" i="24"/>
  <c r="E96" i="24"/>
  <c r="U96" i="24" s="1"/>
  <c r="W95" i="24"/>
  <c r="W112" i="24" s="1"/>
  <c r="V95" i="24"/>
  <c r="V112" i="24" s="1"/>
  <c r="M95" i="24"/>
  <c r="M112" i="24" s="1"/>
  <c r="S112" i="24" s="1"/>
  <c r="L95" i="24"/>
  <c r="K95" i="24"/>
  <c r="K112" i="24" s="1"/>
  <c r="J95" i="24"/>
  <c r="J112" i="24" s="1"/>
  <c r="I95" i="24"/>
  <c r="I112" i="24" s="1"/>
  <c r="H95" i="24"/>
  <c r="H112" i="24" s="1"/>
  <c r="G95" i="24"/>
  <c r="G112" i="24" s="1"/>
  <c r="F95" i="24"/>
  <c r="F112" i="24" s="1"/>
  <c r="D95" i="24"/>
  <c r="D112" i="24" s="1"/>
  <c r="C95" i="24"/>
  <c r="C112" i="24" s="1"/>
  <c r="B95" i="24"/>
  <c r="B112" i="24" s="1"/>
  <c r="W113" i="25"/>
  <c r="V113" i="25"/>
  <c r="Q113" i="25"/>
  <c r="P113" i="25"/>
  <c r="O113" i="25"/>
  <c r="N113" i="25"/>
  <c r="M113" i="25"/>
  <c r="S113" i="25" s="1"/>
  <c r="L113" i="25"/>
  <c r="R113" i="25" s="1"/>
  <c r="K113" i="25"/>
  <c r="J113" i="25"/>
  <c r="I113" i="25"/>
  <c r="H113" i="25"/>
  <c r="G113" i="25"/>
  <c r="F113" i="25"/>
  <c r="E113" i="25"/>
  <c r="U113" i="25" s="1"/>
  <c r="D113" i="25"/>
  <c r="C113" i="25"/>
  <c r="B113" i="25"/>
  <c r="Q112" i="25"/>
  <c r="P112" i="25"/>
  <c r="O112" i="25"/>
  <c r="N112" i="25"/>
  <c r="U111" i="25"/>
  <c r="T111" i="25"/>
  <c r="S111" i="25"/>
  <c r="R111" i="25"/>
  <c r="S110" i="25"/>
  <c r="R110" i="25"/>
  <c r="E110" i="25"/>
  <c r="U110" i="25" s="1"/>
  <c r="S109" i="25"/>
  <c r="R109" i="25"/>
  <c r="E109" i="25"/>
  <c r="U109" i="25" s="1"/>
  <c r="S108" i="25"/>
  <c r="R108" i="25"/>
  <c r="E108" i="25"/>
  <c r="S107" i="25"/>
  <c r="R107" i="25"/>
  <c r="E107" i="25"/>
  <c r="U107" i="25" s="1"/>
  <c r="S106" i="25"/>
  <c r="R106" i="25"/>
  <c r="E106" i="25"/>
  <c r="U106" i="25" s="1"/>
  <c r="S105" i="25"/>
  <c r="R105" i="25"/>
  <c r="E105" i="25"/>
  <c r="U105" i="25" s="1"/>
  <c r="S104" i="25"/>
  <c r="R104" i="25"/>
  <c r="E104" i="25"/>
  <c r="S103" i="25"/>
  <c r="R103" i="25"/>
  <c r="E103" i="25"/>
  <c r="U103" i="25" s="1"/>
  <c r="S102" i="25"/>
  <c r="R102" i="25"/>
  <c r="E102" i="25"/>
  <c r="U102" i="25" s="1"/>
  <c r="S101" i="25"/>
  <c r="R101" i="25"/>
  <c r="E101" i="25"/>
  <c r="U101" i="25" s="1"/>
  <c r="S100" i="25"/>
  <c r="R100" i="25"/>
  <c r="E100" i="25"/>
  <c r="U100" i="25" s="1"/>
  <c r="S99" i="25"/>
  <c r="R99" i="25"/>
  <c r="E99" i="25"/>
  <c r="U99" i="25" s="1"/>
  <c r="S98" i="25"/>
  <c r="R98" i="25"/>
  <c r="E98" i="25"/>
  <c r="U98" i="25" s="1"/>
  <c r="S97" i="25"/>
  <c r="R97" i="25"/>
  <c r="E97" i="25"/>
  <c r="U97" i="25" s="1"/>
  <c r="S96" i="25"/>
  <c r="R96" i="25"/>
  <c r="E96" i="25"/>
  <c r="T96" i="25" s="1"/>
  <c r="W95" i="25"/>
  <c r="W112" i="25" s="1"/>
  <c r="V95" i="25"/>
  <c r="V112" i="25" s="1"/>
  <c r="M95" i="25"/>
  <c r="S95" i="25" s="1"/>
  <c r="L95" i="25"/>
  <c r="L112" i="25" s="1"/>
  <c r="R112" i="25" s="1"/>
  <c r="K95" i="25"/>
  <c r="K112" i="25" s="1"/>
  <c r="J95" i="25"/>
  <c r="J112" i="25" s="1"/>
  <c r="I95" i="25"/>
  <c r="I112" i="25" s="1"/>
  <c r="H95" i="25"/>
  <c r="H112" i="25" s="1"/>
  <c r="G95" i="25"/>
  <c r="G112" i="25" s="1"/>
  <c r="F95" i="25"/>
  <c r="F112" i="25" s="1"/>
  <c r="D95" i="25"/>
  <c r="D112" i="25" s="1"/>
  <c r="C95" i="25"/>
  <c r="C112" i="25" s="1"/>
  <c r="B95" i="25"/>
  <c r="B112" i="25" s="1"/>
  <c r="W113" i="26"/>
  <c r="V113" i="26"/>
  <c r="Q113" i="26"/>
  <c r="P113" i="26"/>
  <c r="O113" i="26"/>
  <c r="N113" i="26"/>
  <c r="M113" i="26"/>
  <c r="S113" i="26" s="1"/>
  <c r="L113" i="26"/>
  <c r="R113" i="26" s="1"/>
  <c r="K113" i="26"/>
  <c r="J113" i="26"/>
  <c r="I113" i="26"/>
  <c r="H113" i="26"/>
  <c r="G113" i="26"/>
  <c r="F113" i="26"/>
  <c r="E113" i="26"/>
  <c r="U113" i="26" s="1"/>
  <c r="D113" i="26"/>
  <c r="C113" i="26"/>
  <c r="B113" i="26"/>
  <c r="Q112" i="26"/>
  <c r="P112" i="26"/>
  <c r="O112" i="26"/>
  <c r="N112" i="26"/>
  <c r="U111" i="26"/>
  <c r="T111" i="26"/>
  <c r="S111" i="26"/>
  <c r="R111" i="26"/>
  <c r="S110" i="26"/>
  <c r="R110" i="26"/>
  <c r="E110" i="26"/>
  <c r="U110" i="26" s="1"/>
  <c r="S109" i="26"/>
  <c r="R109" i="26"/>
  <c r="E109" i="26"/>
  <c r="T109" i="26" s="1"/>
  <c r="S108" i="26"/>
  <c r="R108" i="26"/>
  <c r="E108" i="26"/>
  <c r="U108" i="26" s="1"/>
  <c r="S107" i="26"/>
  <c r="R107" i="26"/>
  <c r="E107" i="26"/>
  <c r="U107" i="26" s="1"/>
  <c r="S106" i="26"/>
  <c r="R106" i="26"/>
  <c r="E106" i="26"/>
  <c r="U106" i="26" s="1"/>
  <c r="S105" i="26"/>
  <c r="R105" i="26"/>
  <c r="E105" i="26"/>
  <c r="T105" i="26" s="1"/>
  <c r="S104" i="26"/>
  <c r="R104" i="26"/>
  <c r="E104" i="26"/>
  <c r="U104" i="26" s="1"/>
  <c r="S103" i="26"/>
  <c r="R103" i="26"/>
  <c r="E103" i="26"/>
  <c r="U103" i="26" s="1"/>
  <c r="S102" i="26"/>
  <c r="R102" i="26"/>
  <c r="E102" i="26"/>
  <c r="U102" i="26" s="1"/>
  <c r="S101" i="26"/>
  <c r="R101" i="26"/>
  <c r="E101" i="26"/>
  <c r="T101" i="26" s="1"/>
  <c r="T100" i="26"/>
  <c r="S100" i="26"/>
  <c r="R100" i="26"/>
  <c r="E100" i="26"/>
  <c r="U100" i="26" s="1"/>
  <c r="S99" i="26"/>
  <c r="R99" i="26"/>
  <c r="E99" i="26"/>
  <c r="U99" i="26" s="1"/>
  <c r="S98" i="26"/>
  <c r="R98" i="26"/>
  <c r="E98" i="26"/>
  <c r="U98" i="26" s="1"/>
  <c r="S97" i="26"/>
  <c r="R97" i="26"/>
  <c r="E97" i="26"/>
  <c r="T97" i="26" s="1"/>
  <c r="S96" i="26"/>
  <c r="R96" i="26"/>
  <c r="E96" i="26"/>
  <c r="U96" i="26" s="1"/>
  <c r="W95" i="26"/>
  <c r="W112" i="26" s="1"/>
  <c r="V95" i="26"/>
  <c r="V112" i="26" s="1"/>
  <c r="M95" i="26"/>
  <c r="M112" i="26" s="1"/>
  <c r="S112" i="26" s="1"/>
  <c r="L95" i="26"/>
  <c r="L112" i="26" s="1"/>
  <c r="R112" i="26" s="1"/>
  <c r="K95" i="26"/>
  <c r="K112" i="26" s="1"/>
  <c r="J95" i="26"/>
  <c r="J112" i="26" s="1"/>
  <c r="I95" i="26"/>
  <c r="I112" i="26" s="1"/>
  <c r="H95" i="26"/>
  <c r="H112" i="26" s="1"/>
  <c r="G95" i="26"/>
  <c r="G112" i="26" s="1"/>
  <c r="F95" i="26"/>
  <c r="F112" i="26" s="1"/>
  <c r="D95" i="26"/>
  <c r="D112" i="26" s="1"/>
  <c r="C95" i="26"/>
  <c r="C112" i="26" s="1"/>
  <c r="B95" i="26"/>
  <c r="B112" i="26" s="1"/>
  <c r="W113" i="27"/>
  <c r="V113" i="27"/>
  <c r="Q113" i="27"/>
  <c r="P113" i="27"/>
  <c r="O113" i="27"/>
  <c r="N113" i="27"/>
  <c r="M113" i="27"/>
  <c r="S113" i="27" s="1"/>
  <c r="L113" i="27"/>
  <c r="R113" i="27" s="1"/>
  <c r="K113" i="27"/>
  <c r="J113" i="27"/>
  <c r="I113" i="27"/>
  <c r="H113" i="27"/>
  <c r="G113" i="27"/>
  <c r="F113" i="27"/>
  <c r="E113" i="27"/>
  <c r="D113" i="27"/>
  <c r="C113" i="27"/>
  <c r="B113" i="27"/>
  <c r="Q112" i="27"/>
  <c r="P112" i="27"/>
  <c r="O112" i="27"/>
  <c r="N112" i="27"/>
  <c r="U111" i="27"/>
  <c r="T111" i="27"/>
  <c r="S111" i="27"/>
  <c r="R111" i="27"/>
  <c r="S110" i="27"/>
  <c r="R110" i="27"/>
  <c r="E110" i="27"/>
  <c r="U110" i="27" s="1"/>
  <c r="S109" i="27"/>
  <c r="R109" i="27"/>
  <c r="E109" i="27"/>
  <c r="U109" i="27" s="1"/>
  <c r="S108" i="27"/>
  <c r="R108" i="27"/>
  <c r="E108" i="27"/>
  <c r="U108" i="27" s="1"/>
  <c r="S107" i="27"/>
  <c r="R107" i="27"/>
  <c r="E107" i="27"/>
  <c r="U107" i="27" s="1"/>
  <c r="S106" i="27"/>
  <c r="R106" i="27"/>
  <c r="E106" i="27"/>
  <c r="U106" i="27" s="1"/>
  <c r="T105" i="27"/>
  <c r="S105" i="27"/>
  <c r="R105" i="27"/>
  <c r="E105" i="27"/>
  <c r="U105" i="27" s="1"/>
  <c r="S104" i="27"/>
  <c r="R104" i="27"/>
  <c r="E104" i="27"/>
  <c r="U104" i="27" s="1"/>
  <c r="S103" i="27"/>
  <c r="R103" i="27"/>
  <c r="E103" i="27"/>
  <c r="U103" i="27" s="1"/>
  <c r="S102" i="27"/>
  <c r="R102" i="27"/>
  <c r="E102" i="27"/>
  <c r="U102" i="27" s="1"/>
  <c r="S101" i="27"/>
  <c r="R101" i="27"/>
  <c r="E101" i="27"/>
  <c r="U101" i="27" s="1"/>
  <c r="S100" i="27"/>
  <c r="R100" i="27"/>
  <c r="E100" i="27"/>
  <c r="U100" i="27" s="1"/>
  <c r="S99" i="27"/>
  <c r="R99" i="27"/>
  <c r="E99" i="27"/>
  <c r="U99" i="27" s="1"/>
  <c r="S98" i="27"/>
  <c r="R98" i="27"/>
  <c r="E98" i="27"/>
  <c r="U98" i="27" s="1"/>
  <c r="T97" i="27"/>
  <c r="S97" i="27"/>
  <c r="R97" i="27"/>
  <c r="E97" i="27"/>
  <c r="U97" i="27" s="1"/>
  <c r="S96" i="27"/>
  <c r="R96" i="27"/>
  <c r="E96" i="27"/>
  <c r="W95" i="27"/>
  <c r="W112" i="27" s="1"/>
  <c r="V95" i="27"/>
  <c r="V112" i="27" s="1"/>
  <c r="M95" i="27"/>
  <c r="M112" i="27" s="1"/>
  <c r="S112" i="27" s="1"/>
  <c r="L95" i="27"/>
  <c r="R95" i="27" s="1"/>
  <c r="K95" i="27"/>
  <c r="K112" i="27" s="1"/>
  <c r="J95" i="27"/>
  <c r="J112" i="27" s="1"/>
  <c r="I95" i="27"/>
  <c r="I112" i="27" s="1"/>
  <c r="H95" i="27"/>
  <c r="H112" i="27" s="1"/>
  <c r="G95" i="27"/>
  <c r="G112" i="27" s="1"/>
  <c r="F95" i="27"/>
  <c r="F112" i="27" s="1"/>
  <c r="D95" i="27"/>
  <c r="D112" i="27" s="1"/>
  <c r="C95" i="27"/>
  <c r="C112" i="27" s="1"/>
  <c r="B95" i="27"/>
  <c r="B112" i="27" s="1"/>
  <c r="W113" i="28"/>
  <c r="V113" i="28"/>
  <c r="R113" i="28"/>
  <c r="Q113" i="28"/>
  <c r="P113" i="28"/>
  <c r="O113" i="28"/>
  <c r="N113" i="28"/>
  <c r="M113" i="28"/>
  <c r="S113" i="28" s="1"/>
  <c r="L113" i="28"/>
  <c r="K113" i="28"/>
  <c r="J113" i="28"/>
  <c r="I113" i="28"/>
  <c r="H113" i="28"/>
  <c r="G113" i="28"/>
  <c r="F113" i="28"/>
  <c r="E113" i="28"/>
  <c r="U113" i="28" s="1"/>
  <c r="D113" i="28"/>
  <c r="C113" i="28"/>
  <c r="B113" i="28"/>
  <c r="Q112" i="28"/>
  <c r="P112" i="28"/>
  <c r="O112" i="28"/>
  <c r="N112" i="28"/>
  <c r="U111" i="28"/>
  <c r="T111" i="28"/>
  <c r="S111" i="28"/>
  <c r="R111" i="28"/>
  <c r="T110" i="28"/>
  <c r="S110" i="28"/>
  <c r="R110" i="28"/>
  <c r="E110" i="28"/>
  <c r="U110" i="28" s="1"/>
  <c r="S109" i="28"/>
  <c r="R109" i="28"/>
  <c r="E109" i="28"/>
  <c r="U109" i="28" s="1"/>
  <c r="S108" i="28"/>
  <c r="R108" i="28"/>
  <c r="E108" i="28"/>
  <c r="U108" i="28" s="1"/>
  <c r="S107" i="28"/>
  <c r="R107" i="28"/>
  <c r="E107" i="28"/>
  <c r="U107" i="28" s="1"/>
  <c r="S106" i="28"/>
  <c r="R106" i="28"/>
  <c r="E106" i="28"/>
  <c r="U106" i="28" s="1"/>
  <c r="S105" i="28"/>
  <c r="R105" i="28"/>
  <c r="E105" i="28"/>
  <c r="U105" i="28" s="1"/>
  <c r="S104" i="28"/>
  <c r="R104" i="28"/>
  <c r="E104" i="28"/>
  <c r="U104" i="28" s="1"/>
  <c r="S103" i="28"/>
  <c r="R103" i="28"/>
  <c r="E103" i="28"/>
  <c r="U103" i="28" s="1"/>
  <c r="T102" i="28"/>
  <c r="S102" i="28"/>
  <c r="R102" i="28"/>
  <c r="E102" i="28"/>
  <c r="U102" i="28" s="1"/>
  <c r="S101" i="28"/>
  <c r="R101" i="28"/>
  <c r="E101" i="28"/>
  <c r="U101" i="28" s="1"/>
  <c r="S100" i="28"/>
  <c r="R100" i="28"/>
  <c r="E100" i="28"/>
  <c r="U100" i="28" s="1"/>
  <c r="S99" i="28"/>
  <c r="R99" i="28"/>
  <c r="E99" i="28"/>
  <c r="U99" i="28" s="1"/>
  <c r="S98" i="28"/>
  <c r="R98" i="28"/>
  <c r="E98" i="28"/>
  <c r="U98" i="28" s="1"/>
  <c r="S97" i="28"/>
  <c r="R97" i="28"/>
  <c r="E97" i="28"/>
  <c r="U97" i="28" s="1"/>
  <c r="S96" i="28"/>
  <c r="R96" i="28"/>
  <c r="E96" i="28"/>
  <c r="U96" i="28" s="1"/>
  <c r="W95" i="28"/>
  <c r="W112" i="28" s="1"/>
  <c r="V95" i="28"/>
  <c r="V112" i="28" s="1"/>
  <c r="M95" i="28"/>
  <c r="S95" i="28" s="1"/>
  <c r="L95" i="28"/>
  <c r="R95" i="28" s="1"/>
  <c r="K95" i="28"/>
  <c r="K112" i="28" s="1"/>
  <c r="J95" i="28"/>
  <c r="J112" i="28" s="1"/>
  <c r="I95" i="28"/>
  <c r="I112" i="28" s="1"/>
  <c r="H95" i="28"/>
  <c r="H112" i="28" s="1"/>
  <c r="G95" i="28"/>
  <c r="G112" i="28" s="1"/>
  <c r="F95" i="28"/>
  <c r="F112" i="28" s="1"/>
  <c r="D95" i="28"/>
  <c r="D112" i="28" s="1"/>
  <c r="C95" i="28"/>
  <c r="C112" i="28" s="1"/>
  <c r="B95" i="28"/>
  <c r="B112" i="28" s="1"/>
  <c r="W113" i="1"/>
  <c r="V113" i="1"/>
  <c r="Q113" i="1"/>
  <c r="P113" i="1"/>
  <c r="O113" i="1"/>
  <c r="N113" i="1"/>
  <c r="M113" i="1"/>
  <c r="S113" i="1" s="1"/>
  <c r="L113" i="1"/>
  <c r="R113" i="1" s="1"/>
  <c r="K113" i="1"/>
  <c r="J113" i="1"/>
  <c r="I113" i="1"/>
  <c r="H113" i="1"/>
  <c r="G113" i="1"/>
  <c r="F113" i="1"/>
  <c r="E113" i="1"/>
  <c r="U113" i="1" s="1"/>
  <c r="D113" i="1"/>
  <c r="C113" i="1"/>
  <c r="B113" i="1"/>
  <c r="Q112" i="1"/>
  <c r="P112" i="1"/>
  <c r="O112" i="1"/>
  <c r="N112" i="1"/>
  <c r="U111" i="1"/>
  <c r="T111" i="1"/>
  <c r="S111" i="1"/>
  <c r="R111" i="1"/>
  <c r="S110" i="1"/>
  <c r="R110" i="1"/>
  <c r="E110" i="1"/>
  <c r="U110" i="1" s="1"/>
  <c r="S109" i="1"/>
  <c r="R109" i="1"/>
  <c r="E109" i="1"/>
  <c r="U109" i="1" s="1"/>
  <c r="S108" i="1"/>
  <c r="R108" i="1"/>
  <c r="E108" i="1"/>
  <c r="U108" i="1" s="1"/>
  <c r="S107" i="1"/>
  <c r="R107" i="1"/>
  <c r="E107" i="1"/>
  <c r="U107" i="1" s="1"/>
  <c r="S106" i="1"/>
  <c r="R106" i="1"/>
  <c r="E106" i="1"/>
  <c r="U106" i="1" s="1"/>
  <c r="S105" i="1"/>
  <c r="R105" i="1"/>
  <c r="E105" i="1"/>
  <c r="U105" i="1" s="1"/>
  <c r="S104" i="1"/>
  <c r="R104" i="1"/>
  <c r="E104" i="1"/>
  <c r="U104" i="1" s="1"/>
  <c r="S103" i="1"/>
  <c r="R103" i="1"/>
  <c r="E103" i="1"/>
  <c r="U103" i="1" s="1"/>
  <c r="S102" i="1"/>
  <c r="R102" i="1"/>
  <c r="E102" i="1"/>
  <c r="U102" i="1" s="1"/>
  <c r="S101" i="1"/>
  <c r="R101" i="1"/>
  <c r="E101" i="1"/>
  <c r="U101" i="1" s="1"/>
  <c r="S100" i="1"/>
  <c r="R100" i="1"/>
  <c r="E100" i="1"/>
  <c r="U100" i="1" s="1"/>
  <c r="S99" i="1"/>
  <c r="R99" i="1"/>
  <c r="E99" i="1"/>
  <c r="U99" i="1" s="1"/>
  <c r="S98" i="1"/>
  <c r="R98" i="1"/>
  <c r="E98" i="1"/>
  <c r="U98" i="1" s="1"/>
  <c r="S97" i="1"/>
  <c r="R97" i="1"/>
  <c r="E97" i="1"/>
  <c r="U97" i="1" s="1"/>
  <c r="S96" i="1"/>
  <c r="R96" i="1"/>
  <c r="E96" i="1"/>
  <c r="U96" i="1" s="1"/>
  <c r="W95" i="1"/>
  <c r="W112" i="1" s="1"/>
  <c r="V95" i="1"/>
  <c r="V112" i="1" s="1"/>
  <c r="M95" i="1"/>
  <c r="L95" i="1"/>
  <c r="R95" i="1" s="1"/>
  <c r="K95" i="1"/>
  <c r="K112" i="1" s="1"/>
  <c r="J95" i="1"/>
  <c r="J112" i="1" s="1"/>
  <c r="I95" i="1"/>
  <c r="I112" i="1" s="1"/>
  <c r="H95" i="1"/>
  <c r="H112" i="1" s="1"/>
  <c r="G95" i="1"/>
  <c r="G112" i="1" s="1"/>
  <c r="F95" i="1"/>
  <c r="F112" i="1" s="1"/>
  <c r="D95" i="1"/>
  <c r="D112" i="1" s="1"/>
  <c r="C95" i="1"/>
  <c r="C112" i="1" s="1"/>
  <c r="B95" i="1"/>
  <c r="B112" i="1" s="1"/>
  <c r="E83" i="2"/>
  <c r="E82" i="2"/>
  <c r="E81" i="2"/>
  <c r="E80" i="2"/>
  <c r="W79" i="2"/>
  <c r="V79" i="2"/>
  <c r="M79" i="2"/>
  <c r="L79" i="2"/>
  <c r="K79" i="2"/>
  <c r="J79" i="2"/>
  <c r="I79" i="2"/>
  <c r="H79" i="2"/>
  <c r="G79" i="2"/>
  <c r="F79" i="2"/>
  <c r="D79" i="2"/>
  <c r="C79" i="2"/>
  <c r="B79" i="2"/>
  <c r="A76" i="2"/>
  <c r="E83" i="3"/>
  <c r="E82" i="3"/>
  <c r="E81" i="3"/>
  <c r="E80" i="3"/>
  <c r="W79" i="3"/>
  <c r="V79" i="3"/>
  <c r="M79" i="3"/>
  <c r="L79" i="3"/>
  <c r="K79" i="3"/>
  <c r="J79" i="3"/>
  <c r="I79" i="3"/>
  <c r="H79" i="3"/>
  <c r="G79" i="3"/>
  <c r="F79" i="3"/>
  <c r="D79" i="3"/>
  <c r="C79" i="3"/>
  <c r="B79" i="3"/>
  <c r="A76" i="3"/>
  <c r="E83" i="4"/>
  <c r="E82" i="4"/>
  <c r="E81" i="4"/>
  <c r="E80" i="4"/>
  <c r="W79" i="4"/>
  <c r="V79" i="4"/>
  <c r="M79" i="4"/>
  <c r="L79" i="4"/>
  <c r="K79" i="4"/>
  <c r="J79" i="4"/>
  <c r="I79" i="4"/>
  <c r="H79" i="4"/>
  <c r="G79" i="4"/>
  <c r="F79" i="4"/>
  <c r="D79" i="4"/>
  <c r="C79" i="4"/>
  <c r="B79" i="4"/>
  <c r="A76" i="4"/>
  <c r="E83" i="5"/>
  <c r="E79" i="5" s="1"/>
  <c r="E82" i="5"/>
  <c r="E81" i="5"/>
  <c r="E80" i="5"/>
  <c r="W79" i="5"/>
  <c r="V79" i="5"/>
  <c r="M79" i="5"/>
  <c r="L79" i="5"/>
  <c r="K79" i="5"/>
  <c r="J79" i="5"/>
  <c r="I79" i="5"/>
  <c r="H79" i="5"/>
  <c r="G79" i="5"/>
  <c r="F79" i="5"/>
  <c r="D79" i="5"/>
  <c r="C79" i="5"/>
  <c r="B79" i="5"/>
  <c r="A76" i="5"/>
  <c r="E83" i="6"/>
  <c r="E82" i="6"/>
  <c r="E81" i="6"/>
  <c r="E80" i="6"/>
  <c r="W79" i="6"/>
  <c r="V79" i="6"/>
  <c r="M79" i="6"/>
  <c r="L79" i="6"/>
  <c r="K79" i="6"/>
  <c r="J79" i="6"/>
  <c r="I79" i="6"/>
  <c r="H79" i="6"/>
  <c r="G79" i="6"/>
  <c r="F79" i="6"/>
  <c r="D79" i="6"/>
  <c r="C79" i="6"/>
  <c r="B79" i="6"/>
  <c r="A76" i="6"/>
  <c r="E83" i="7"/>
  <c r="E82" i="7"/>
  <c r="E81" i="7"/>
  <c r="E80" i="7"/>
  <c r="W79" i="7"/>
  <c r="V79" i="7"/>
  <c r="M79" i="7"/>
  <c r="L79" i="7"/>
  <c r="K79" i="7"/>
  <c r="J79" i="7"/>
  <c r="I79" i="7"/>
  <c r="H79" i="7"/>
  <c r="G79" i="7"/>
  <c r="F79" i="7"/>
  <c r="D79" i="7"/>
  <c r="C79" i="7"/>
  <c r="B79" i="7"/>
  <c r="A76" i="7"/>
  <c r="E83" i="8"/>
  <c r="E82" i="8"/>
  <c r="E81" i="8"/>
  <c r="E80" i="8"/>
  <c r="W79" i="8"/>
  <c r="V79" i="8"/>
  <c r="M79" i="8"/>
  <c r="L79" i="8"/>
  <c r="K79" i="8"/>
  <c r="J79" i="8"/>
  <c r="I79" i="8"/>
  <c r="H79" i="8"/>
  <c r="G79" i="8"/>
  <c r="F79" i="8"/>
  <c r="D79" i="8"/>
  <c r="C79" i="8"/>
  <c r="B79" i="8"/>
  <c r="A76" i="8"/>
  <c r="E83" i="9"/>
  <c r="E82" i="9"/>
  <c r="E81" i="9"/>
  <c r="E80" i="9"/>
  <c r="W79" i="9"/>
  <c r="V79" i="9"/>
  <c r="M79" i="9"/>
  <c r="L79" i="9"/>
  <c r="K79" i="9"/>
  <c r="J79" i="9"/>
  <c r="I79" i="9"/>
  <c r="H79" i="9"/>
  <c r="G79" i="9"/>
  <c r="F79" i="9"/>
  <c r="D79" i="9"/>
  <c r="C79" i="9"/>
  <c r="B79" i="9"/>
  <c r="A76" i="9"/>
  <c r="E83" i="10"/>
  <c r="E82" i="10"/>
  <c r="E81" i="10"/>
  <c r="E80" i="10"/>
  <c r="W79" i="10"/>
  <c r="V79" i="10"/>
  <c r="M79" i="10"/>
  <c r="L79" i="10"/>
  <c r="K79" i="10"/>
  <c r="J79" i="10"/>
  <c r="I79" i="10"/>
  <c r="H79" i="10"/>
  <c r="G79" i="10"/>
  <c r="F79" i="10"/>
  <c r="D79" i="10"/>
  <c r="C79" i="10"/>
  <c r="B79" i="10"/>
  <c r="A76" i="10"/>
  <c r="E83" i="11"/>
  <c r="E82" i="11"/>
  <c r="E81" i="11"/>
  <c r="E80" i="11"/>
  <c r="W79" i="11"/>
  <c r="V79" i="11"/>
  <c r="M79" i="11"/>
  <c r="L79" i="11"/>
  <c r="K79" i="11"/>
  <c r="J79" i="11"/>
  <c r="I79" i="11"/>
  <c r="H79" i="11"/>
  <c r="G79" i="11"/>
  <c r="F79" i="11"/>
  <c r="D79" i="11"/>
  <c r="C79" i="11"/>
  <c r="B79" i="11"/>
  <c r="A76" i="11"/>
  <c r="E83" i="12"/>
  <c r="E82" i="12"/>
  <c r="E81" i="12"/>
  <c r="E80" i="12"/>
  <c r="W79" i="12"/>
  <c r="V79" i="12"/>
  <c r="M79" i="12"/>
  <c r="L79" i="12"/>
  <c r="K79" i="12"/>
  <c r="J79" i="12"/>
  <c r="I79" i="12"/>
  <c r="H79" i="12"/>
  <c r="G79" i="12"/>
  <c r="F79" i="12"/>
  <c r="D79" i="12"/>
  <c r="C79" i="12"/>
  <c r="B79" i="12"/>
  <c r="A76" i="12"/>
  <c r="E83" i="13"/>
  <c r="E82" i="13"/>
  <c r="E81" i="13"/>
  <c r="E80" i="13"/>
  <c r="W79" i="13"/>
  <c r="V79" i="13"/>
  <c r="M79" i="13"/>
  <c r="L79" i="13"/>
  <c r="K79" i="13"/>
  <c r="J79" i="13"/>
  <c r="I79" i="13"/>
  <c r="H79" i="13"/>
  <c r="G79" i="13"/>
  <c r="F79" i="13"/>
  <c r="D79" i="13"/>
  <c r="C79" i="13"/>
  <c r="B79" i="13"/>
  <c r="A76" i="13"/>
  <c r="E83" i="14"/>
  <c r="E82" i="14"/>
  <c r="E81" i="14"/>
  <c r="E80" i="14"/>
  <c r="W79" i="14"/>
  <c r="V79" i="14"/>
  <c r="M79" i="14"/>
  <c r="L79" i="14"/>
  <c r="K79" i="14"/>
  <c r="J79" i="14"/>
  <c r="I79" i="14"/>
  <c r="H79" i="14"/>
  <c r="G79" i="14"/>
  <c r="F79" i="14"/>
  <c r="D79" i="14"/>
  <c r="C79" i="14"/>
  <c r="B79" i="14"/>
  <c r="A76" i="14"/>
  <c r="E83" i="15"/>
  <c r="E82" i="15"/>
  <c r="E81" i="15"/>
  <c r="E80" i="15"/>
  <c r="W79" i="15"/>
  <c r="V79" i="15"/>
  <c r="M79" i="15"/>
  <c r="L79" i="15"/>
  <c r="K79" i="15"/>
  <c r="J79" i="15"/>
  <c r="I79" i="15"/>
  <c r="H79" i="15"/>
  <c r="G79" i="15"/>
  <c r="F79" i="15"/>
  <c r="D79" i="15"/>
  <c r="C79" i="15"/>
  <c r="B79" i="15"/>
  <c r="A76" i="15"/>
  <c r="E83" i="16"/>
  <c r="E82" i="16"/>
  <c r="E81" i="16"/>
  <c r="E80" i="16"/>
  <c r="W79" i="16"/>
  <c r="V79" i="16"/>
  <c r="M79" i="16"/>
  <c r="L79" i="16"/>
  <c r="K79" i="16"/>
  <c r="J79" i="16"/>
  <c r="I79" i="16"/>
  <c r="H79" i="16"/>
  <c r="G79" i="16"/>
  <c r="F79" i="16"/>
  <c r="D79" i="16"/>
  <c r="C79" i="16"/>
  <c r="B79" i="16"/>
  <c r="A76" i="16"/>
  <c r="E83" i="17"/>
  <c r="E82" i="17"/>
  <c r="E81" i="17"/>
  <c r="E80" i="17"/>
  <c r="W79" i="17"/>
  <c r="V79" i="17"/>
  <c r="M79" i="17"/>
  <c r="L79" i="17"/>
  <c r="K79" i="17"/>
  <c r="J79" i="17"/>
  <c r="I79" i="17"/>
  <c r="H79" i="17"/>
  <c r="G79" i="17"/>
  <c r="F79" i="17"/>
  <c r="D79" i="17"/>
  <c r="C79" i="17"/>
  <c r="B79" i="17"/>
  <c r="A76" i="17"/>
  <c r="E83" i="18"/>
  <c r="E82" i="18"/>
  <c r="E81" i="18"/>
  <c r="E80" i="18"/>
  <c r="W79" i="18"/>
  <c r="V79" i="18"/>
  <c r="M79" i="18"/>
  <c r="L79" i="18"/>
  <c r="K79" i="18"/>
  <c r="J79" i="18"/>
  <c r="I79" i="18"/>
  <c r="H79" i="18"/>
  <c r="G79" i="18"/>
  <c r="F79" i="18"/>
  <c r="D79" i="18"/>
  <c r="C79" i="18"/>
  <c r="B79" i="18"/>
  <c r="A76" i="18"/>
  <c r="E83" i="19"/>
  <c r="E82" i="19"/>
  <c r="E81" i="19"/>
  <c r="E80" i="19"/>
  <c r="W79" i="19"/>
  <c r="V79" i="19"/>
  <c r="M79" i="19"/>
  <c r="L79" i="19"/>
  <c r="K79" i="19"/>
  <c r="J79" i="19"/>
  <c r="I79" i="19"/>
  <c r="H79" i="19"/>
  <c r="G79" i="19"/>
  <c r="F79" i="19"/>
  <c r="D79" i="19"/>
  <c r="C79" i="19"/>
  <c r="B79" i="19"/>
  <c r="A76" i="19"/>
  <c r="E83" i="20"/>
  <c r="E82" i="20"/>
  <c r="E81" i="20"/>
  <c r="E80" i="20"/>
  <c r="W79" i="20"/>
  <c r="V79" i="20"/>
  <c r="M79" i="20"/>
  <c r="L79" i="20"/>
  <c r="K79" i="20"/>
  <c r="J79" i="20"/>
  <c r="I79" i="20"/>
  <c r="H79" i="20"/>
  <c r="G79" i="20"/>
  <c r="F79" i="20"/>
  <c r="D79" i="20"/>
  <c r="C79" i="20"/>
  <c r="B79" i="20"/>
  <c r="A76" i="20"/>
  <c r="E83" i="21"/>
  <c r="E82" i="21"/>
  <c r="E81" i="21"/>
  <c r="E80" i="21"/>
  <c r="W79" i="21"/>
  <c r="V79" i="21"/>
  <c r="M79" i="21"/>
  <c r="L79" i="21"/>
  <c r="K79" i="21"/>
  <c r="J79" i="21"/>
  <c r="I79" i="21"/>
  <c r="H79" i="21"/>
  <c r="G79" i="21"/>
  <c r="F79" i="21"/>
  <c r="D79" i="21"/>
  <c r="C79" i="21"/>
  <c r="B79" i="21"/>
  <c r="A76" i="21"/>
  <c r="E83" i="22"/>
  <c r="E82" i="22"/>
  <c r="E81" i="22"/>
  <c r="E80" i="22"/>
  <c r="W79" i="22"/>
  <c r="V79" i="22"/>
  <c r="M79" i="22"/>
  <c r="L79" i="22"/>
  <c r="K79" i="22"/>
  <c r="J79" i="22"/>
  <c r="I79" i="22"/>
  <c r="H79" i="22"/>
  <c r="G79" i="22"/>
  <c r="F79" i="22"/>
  <c r="D79" i="22"/>
  <c r="C79" i="22"/>
  <c r="B79" i="22"/>
  <c r="A76" i="22"/>
  <c r="E83" i="23"/>
  <c r="E82" i="23"/>
  <c r="E81" i="23"/>
  <c r="E80" i="23"/>
  <c r="W79" i="23"/>
  <c r="V79" i="23"/>
  <c r="M79" i="23"/>
  <c r="L79" i="23"/>
  <c r="K79" i="23"/>
  <c r="J79" i="23"/>
  <c r="I79" i="23"/>
  <c r="H79" i="23"/>
  <c r="G79" i="23"/>
  <c r="F79" i="23"/>
  <c r="D79" i="23"/>
  <c r="C79" i="23"/>
  <c r="B79" i="23"/>
  <c r="A76" i="23"/>
  <c r="E83" i="24"/>
  <c r="E82" i="24"/>
  <c r="E79" i="24" s="1"/>
  <c r="E81" i="24"/>
  <c r="E80" i="24"/>
  <c r="W79" i="24"/>
  <c r="V79" i="24"/>
  <c r="M79" i="24"/>
  <c r="L79" i="24"/>
  <c r="K79" i="24"/>
  <c r="J79" i="24"/>
  <c r="I79" i="24"/>
  <c r="H79" i="24"/>
  <c r="G79" i="24"/>
  <c r="F79" i="24"/>
  <c r="D79" i="24"/>
  <c r="C79" i="24"/>
  <c r="B79" i="24"/>
  <c r="A76" i="24"/>
  <c r="E83" i="25"/>
  <c r="E82" i="25"/>
  <c r="E81" i="25"/>
  <c r="E80" i="25"/>
  <c r="W79" i="25"/>
  <c r="V79" i="25"/>
  <c r="M79" i="25"/>
  <c r="L79" i="25"/>
  <c r="K79" i="25"/>
  <c r="J79" i="25"/>
  <c r="I79" i="25"/>
  <c r="H79" i="25"/>
  <c r="G79" i="25"/>
  <c r="F79" i="25"/>
  <c r="D79" i="25"/>
  <c r="C79" i="25"/>
  <c r="B79" i="25"/>
  <c r="A76" i="25"/>
  <c r="E83" i="26"/>
  <c r="E82" i="26"/>
  <c r="E81" i="26"/>
  <c r="E80" i="26"/>
  <c r="W79" i="26"/>
  <c r="V79" i="26"/>
  <c r="M79" i="26"/>
  <c r="L79" i="26"/>
  <c r="K79" i="26"/>
  <c r="J79" i="26"/>
  <c r="I79" i="26"/>
  <c r="H79" i="26"/>
  <c r="G79" i="26"/>
  <c r="F79" i="26"/>
  <c r="D79" i="26"/>
  <c r="C79" i="26"/>
  <c r="B79" i="26"/>
  <c r="A76" i="26"/>
  <c r="E83" i="27"/>
  <c r="E82" i="27"/>
  <c r="E81" i="27"/>
  <c r="E80" i="27"/>
  <c r="W79" i="27"/>
  <c r="V79" i="27"/>
  <c r="M79" i="27"/>
  <c r="L79" i="27"/>
  <c r="K79" i="27"/>
  <c r="J79" i="27"/>
  <c r="I79" i="27"/>
  <c r="H79" i="27"/>
  <c r="G79" i="27"/>
  <c r="F79" i="27"/>
  <c r="D79" i="27"/>
  <c r="C79" i="27"/>
  <c r="B79" i="27"/>
  <c r="A76" i="27"/>
  <c r="E83" i="28"/>
  <c r="E82" i="28"/>
  <c r="E81" i="28"/>
  <c r="E80" i="28"/>
  <c r="W79" i="28"/>
  <c r="V79" i="28"/>
  <c r="M79" i="28"/>
  <c r="L79" i="28"/>
  <c r="K79" i="28"/>
  <c r="J79" i="28"/>
  <c r="I79" i="28"/>
  <c r="H79" i="28"/>
  <c r="G79" i="28"/>
  <c r="F79" i="28"/>
  <c r="D79" i="28"/>
  <c r="C79" i="28"/>
  <c r="B79" i="28"/>
  <c r="A76" i="28"/>
  <c r="E83" i="1"/>
  <c r="E82" i="1"/>
  <c r="E81" i="1"/>
  <c r="E80" i="1"/>
  <c r="W79" i="1"/>
  <c r="V79" i="1"/>
  <c r="M79" i="1"/>
  <c r="L79" i="1"/>
  <c r="K79" i="1"/>
  <c r="J79" i="1"/>
  <c r="I79" i="1"/>
  <c r="H79" i="1"/>
  <c r="G79" i="1"/>
  <c r="F79" i="1"/>
  <c r="D79" i="1"/>
  <c r="C79" i="1"/>
  <c r="B79" i="1"/>
  <c r="A76" i="1"/>
  <c r="S93" i="28"/>
  <c r="R93" i="28"/>
  <c r="Q93" i="28"/>
  <c r="P93" i="28"/>
  <c r="E93" i="28"/>
  <c r="U92" i="28"/>
  <c r="T92" i="28"/>
  <c r="S92" i="28"/>
  <c r="R92" i="28"/>
  <c r="Q92" i="28"/>
  <c r="P92" i="28"/>
  <c r="E92" i="28"/>
  <c r="T91" i="28"/>
  <c r="S91" i="28"/>
  <c r="R91" i="28"/>
  <c r="Q91" i="28"/>
  <c r="P91" i="28"/>
  <c r="E91" i="28"/>
  <c r="U91" i="28" s="1"/>
  <c r="S90" i="28"/>
  <c r="R90" i="28"/>
  <c r="Q90" i="28"/>
  <c r="P90" i="28"/>
  <c r="E90" i="28"/>
  <c r="T90" i="28" s="1"/>
  <c r="S89" i="28"/>
  <c r="R89" i="28"/>
  <c r="Q89" i="28"/>
  <c r="P89" i="28"/>
  <c r="E89" i="28"/>
  <c r="U88" i="28"/>
  <c r="T88" i="28"/>
  <c r="S88" i="28"/>
  <c r="R88" i="28"/>
  <c r="Q88" i="28"/>
  <c r="P88" i="28"/>
  <c r="E88" i="28"/>
  <c r="T87" i="28"/>
  <c r="S87" i="28"/>
  <c r="R87" i="28"/>
  <c r="Q87" i="28"/>
  <c r="P87" i="28"/>
  <c r="E87" i="28"/>
  <c r="U87" i="28" s="1"/>
  <c r="S86" i="28"/>
  <c r="R86" i="28"/>
  <c r="Q86" i="28"/>
  <c r="P86" i="28"/>
  <c r="E86" i="28"/>
  <c r="T86" i="28" s="1"/>
  <c r="W72" i="28"/>
  <c r="V72" i="28"/>
  <c r="O72" i="28"/>
  <c r="N72" i="28"/>
  <c r="M72" i="28"/>
  <c r="L72" i="28"/>
  <c r="K72" i="28"/>
  <c r="S72" i="28" s="1"/>
  <c r="J72" i="28"/>
  <c r="I72" i="28"/>
  <c r="H72" i="28"/>
  <c r="G72" i="28"/>
  <c r="F72" i="28"/>
  <c r="C72" i="28"/>
  <c r="B72" i="28"/>
  <c r="E72" i="28" s="1"/>
  <c r="W71" i="28"/>
  <c r="V71" i="28"/>
  <c r="O71" i="28"/>
  <c r="N71" i="28"/>
  <c r="M71" i="28"/>
  <c r="L71" i="28"/>
  <c r="K71" i="28"/>
  <c r="S71" i="28" s="1"/>
  <c r="J71" i="28"/>
  <c r="R71" i="28" s="1"/>
  <c r="I71" i="28"/>
  <c r="Q71" i="28" s="1"/>
  <c r="H71" i="28"/>
  <c r="G71" i="28"/>
  <c r="F71" i="28"/>
  <c r="C71" i="28"/>
  <c r="B71" i="28"/>
  <c r="E71" i="28" s="1"/>
  <c r="W70" i="28"/>
  <c r="V70" i="28"/>
  <c r="O70" i="28"/>
  <c r="N70" i="28"/>
  <c r="M70" i="28"/>
  <c r="L70" i="28"/>
  <c r="K70" i="28"/>
  <c r="S70" i="28" s="1"/>
  <c r="J70" i="28"/>
  <c r="R70" i="28" s="1"/>
  <c r="I70" i="28"/>
  <c r="Q70" i="28" s="1"/>
  <c r="H70" i="28"/>
  <c r="P70" i="28" s="1"/>
  <c r="G70" i="28"/>
  <c r="F70" i="28"/>
  <c r="C70" i="28"/>
  <c r="B70" i="28"/>
  <c r="S69" i="28"/>
  <c r="R69" i="28"/>
  <c r="Q69" i="28"/>
  <c r="P69" i="28"/>
  <c r="E69" i="28"/>
  <c r="W67" i="28"/>
  <c r="V67" i="28"/>
  <c r="O67" i="28"/>
  <c r="N67" i="28"/>
  <c r="M67" i="28"/>
  <c r="L67" i="28"/>
  <c r="K67" i="28"/>
  <c r="S67" i="28" s="1"/>
  <c r="J67" i="28"/>
  <c r="I67" i="28"/>
  <c r="H67" i="28"/>
  <c r="G67" i="28"/>
  <c r="F67" i="28"/>
  <c r="C67" i="28"/>
  <c r="B67" i="28"/>
  <c r="E67" i="28" s="1"/>
  <c r="W66" i="28"/>
  <c r="V66" i="28"/>
  <c r="O66" i="28"/>
  <c r="N66" i="28"/>
  <c r="M66" i="28"/>
  <c r="L66" i="28"/>
  <c r="K66" i="28"/>
  <c r="S66" i="28" s="1"/>
  <c r="J66" i="28"/>
  <c r="R66" i="28" s="1"/>
  <c r="I66" i="28"/>
  <c r="Q66" i="28" s="1"/>
  <c r="H66" i="28"/>
  <c r="G66" i="28"/>
  <c r="F66" i="28"/>
  <c r="C66" i="28"/>
  <c r="B66" i="28"/>
  <c r="E66" i="28" s="1"/>
  <c r="U65" i="28"/>
  <c r="T65" i="28"/>
  <c r="S65" i="28"/>
  <c r="R65" i="28"/>
  <c r="Q65" i="28"/>
  <c r="P65" i="28"/>
  <c r="E65" i="28"/>
  <c r="S64" i="28"/>
  <c r="R64" i="28"/>
  <c r="Q64" i="28"/>
  <c r="P64" i="28"/>
  <c r="E64" i="28"/>
  <c r="T64" i="28" s="1"/>
  <c r="S63" i="28"/>
  <c r="R63" i="28"/>
  <c r="Q63" i="28"/>
  <c r="P63" i="28"/>
  <c r="E63" i="28"/>
  <c r="U63" i="28" s="1"/>
  <c r="U62" i="28"/>
  <c r="S62" i="28"/>
  <c r="R62" i="28"/>
  <c r="Q62" i="28"/>
  <c r="P62" i="28"/>
  <c r="E62" i="28"/>
  <c r="T62" i="28" s="1"/>
  <c r="U61" i="28"/>
  <c r="T61" i="28"/>
  <c r="S61" i="28"/>
  <c r="R61" i="28"/>
  <c r="Q61" i="28"/>
  <c r="P61" i="28"/>
  <c r="E61" i="28"/>
  <c r="V59" i="28"/>
  <c r="O59" i="28"/>
  <c r="N59" i="28"/>
  <c r="M59" i="28"/>
  <c r="L59" i="28"/>
  <c r="K59" i="28"/>
  <c r="S59" i="28" s="1"/>
  <c r="J59" i="28"/>
  <c r="R59" i="28" s="1"/>
  <c r="I59" i="28"/>
  <c r="H59" i="28"/>
  <c r="G59" i="28"/>
  <c r="F59" i="28"/>
  <c r="C59" i="28"/>
  <c r="B59" i="28"/>
  <c r="S58" i="28"/>
  <c r="R58" i="28"/>
  <c r="Q58" i="28"/>
  <c r="P58" i="28"/>
  <c r="E58" i="28"/>
  <c r="T58" i="28" s="1"/>
  <c r="U57" i="28"/>
  <c r="T57" i="28"/>
  <c r="S57" i="28"/>
  <c r="R57" i="28"/>
  <c r="Q57" i="28"/>
  <c r="P57" i="28"/>
  <c r="E57" i="28"/>
  <c r="S56" i="28"/>
  <c r="R56" i="28"/>
  <c r="Q56" i="28"/>
  <c r="P56" i="28"/>
  <c r="E56" i="28"/>
  <c r="T56" i="28" s="1"/>
  <c r="S55" i="28"/>
  <c r="R55" i="28"/>
  <c r="Q55" i="28"/>
  <c r="P55" i="28"/>
  <c r="E55" i="28"/>
  <c r="U55" i="28" s="1"/>
  <c r="W53" i="28"/>
  <c r="V53" i="28"/>
  <c r="O53" i="28"/>
  <c r="N53" i="28"/>
  <c r="M53" i="28"/>
  <c r="L53" i="28"/>
  <c r="K53" i="28"/>
  <c r="S53" i="28" s="1"/>
  <c r="J53" i="28"/>
  <c r="R53" i="28" s="1"/>
  <c r="I53" i="28"/>
  <c r="Q53" i="28" s="1"/>
  <c r="H53" i="28"/>
  <c r="G53" i="28"/>
  <c r="F53" i="28"/>
  <c r="C53" i="28"/>
  <c r="B53" i="28"/>
  <c r="T52" i="28"/>
  <c r="S52" i="28"/>
  <c r="R52" i="28"/>
  <c r="Q52" i="28"/>
  <c r="P52" i="28"/>
  <c r="E52" i="28"/>
  <c r="U52" i="28" s="1"/>
  <c r="S51" i="28"/>
  <c r="R51" i="28"/>
  <c r="Q51" i="28"/>
  <c r="P51" i="28"/>
  <c r="E51" i="28"/>
  <c r="T51" i="28" s="1"/>
  <c r="S50" i="28"/>
  <c r="R50" i="28"/>
  <c r="Q50" i="28"/>
  <c r="P50" i="28"/>
  <c r="E50" i="28"/>
  <c r="U50" i="28" s="1"/>
  <c r="U49" i="28"/>
  <c r="S49" i="28"/>
  <c r="R49" i="28"/>
  <c r="Q49" i="28"/>
  <c r="P49" i="28"/>
  <c r="E49" i="28"/>
  <c r="T49" i="28" s="1"/>
  <c r="T48" i="28"/>
  <c r="S48" i="28"/>
  <c r="R48" i="28"/>
  <c r="Q48" i="28"/>
  <c r="P48" i="28"/>
  <c r="E48" i="28"/>
  <c r="U48" i="28" s="1"/>
  <c r="S47" i="28"/>
  <c r="R47" i="28"/>
  <c r="Q47" i="28"/>
  <c r="P47" i="28"/>
  <c r="E47" i="28"/>
  <c r="T47" i="28" s="1"/>
  <c r="S46" i="28"/>
  <c r="R46" i="28"/>
  <c r="Q46" i="28"/>
  <c r="P46" i="28"/>
  <c r="E46" i="28"/>
  <c r="U46" i="28" s="1"/>
  <c r="U45" i="28"/>
  <c r="S45" i="28"/>
  <c r="R45" i="28"/>
  <c r="Q45" i="28"/>
  <c r="P45" i="28"/>
  <c r="E45" i="28"/>
  <c r="T45" i="28" s="1"/>
  <c r="S44" i="28"/>
  <c r="R44" i="28"/>
  <c r="Q44" i="28"/>
  <c r="P44" i="28"/>
  <c r="E44" i="28"/>
  <c r="U44" i="28" s="1"/>
  <c r="S43" i="28"/>
  <c r="R43" i="28"/>
  <c r="Q43" i="28"/>
  <c r="P43" i="28"/>
  <c r="E43" i="28"/>
  <c r="U43" i="28" s="1"/>
  <c r="S42" i="28"/>
  <c r="R42" i="28"/>
  <c r="Q42" i="28"/>
  <c r="P42" i="28"/>
  <c r="E42" i="28"/>
  <c r="U42" i="28" s="1"/>
  <c r="W40" i="28"/>
  <c r="V40" i="28"/>
  <c r="O40" i="28"/>
  <c r="N40" i="28"/>
  <c r="M40" i="28"/>
  <c r="L40" i="28"/>
  <c r="K40" i="28"/>
  <c r="S40" i="28" s="1"/>
  <c r="J40" i="28"/>
  <c r="R40" i="28" s="1"/>
  <c r="I40" i="28"/>
  <c r="H40" i="28"/>
  <c r="G40" i="28"/>
  <c r="F40" i="28"/>
  <c r="E40" i="28"/>
  <c r="C40" i="28"/>
  <c r="B40" i="28"/>
  <c r="S39" i="28"/>
  <c r="R39" i="28"/>
  <c r="Q39" i="28"/>
  <c r="P39" i="28"/>
  <c r="E39" i="28"/>
  <c r="U39" i="28" s="1"/>
  <c r="S38" i="28"/>
  <c r="R38" i="28"/>
  <c r="Q38" i="28"/>
  <c r="P38" i="28"/>
  <c r="E38" i="28"/>
  <c r="T38" i="28" s="1"/>
  <c r="S37" i="28"/>
  <c r="R37" i="28"/>
  <c r="Q37" i="28"/>
  <c r="P37" i="28"/>
  <c r="E37" i="28"/>
  <c r="U37" i="28" s="1"/>
  <c r="S36" i="28"/>
  <c r="R36" i="28"/>
  <c r="Q36" i="28"/>
  <c r="P36" i="28"/>
  <c r="E36" i="28"/>
  <c r="T36" i="28" s="1"/>
  <c r="S35" i="28"/>
  <c r="R35" i="28"/>
  <c r="Q35" i="28"/>
  <c r="P35" i="28"/>
  <c r="E35" i="28"/>
  <c r="W33" i="28"/>
  <c r="V33" i="28"/>
  <c r="O33" i="28"/>
  <c r="N33" i="28"/>
  <c r="M33" i="28"/>
  <c r="L33" i="28"/>
  <c r="K33" i="28"/>
  <c r="S33" i="28" s="1"/>
  <c r="J33" i="28"/>
  <c r="R33" i="28" s="1"/>
  <c r="I33" i="28"/>
  <c r="Q33" i="28" s="1"/>
  <c r="H33" i="28"/>
  <c r="G33" i="28"/>
  <c r="F33" i="28"/>
  <c r="C33" i="28"/>
  <c r="B33" i="28"/>
  <c r="E33" i="28" s="1"/>
  <c r="S32" i="28"/>
  <c r="R32" i="28"/>
  <c r="Q32" i="28"/>
  <c r="P32" i="28"/>
  <c r="E32" i="28"/>
  <c r="W30" i="28"/>
  <c r="V30" i="28"/>
  <c r="O30" i="28"/>
  <c r="N30" i="28"/>
  <c r="M30" i="28"/>
  <c r="L30" i="28"/>
  <c r="K30" i="28"/>
  <c r="S30" i="28" s="1"/>
  <c r="J30" i="28"/>
  <c r="R30" i="28" s="1"/>
  <c r="I30" i="28"/>
  <c r="H30" i="28"/>
  <c r="G30" i="28"/>
  <c r="F30" i="28"/>
  <c r="E30" i="28"/>
  <c r="C30" i="28"/>
  <c r="B30" i="28"/>
  <c r="S29" i="28"/>
  <c r="R29" i="28"/>
  <c r="Q29" i="28"/>
  <c r="P29" i="28"/>
  <c r="E29" i="28"/>
  <c r="S28" i="28"/>
  <c r="R28" i="28"/>
  <c r="Q28" i="28"/>
  <c r="P28" i="28"/>
  <c r="E28" i="28"/>
  <c r="T28" i="28" s="1"/>
  <c r="S27" i="28"/>
  <c r="R27" i="28"/>
  <c r="Q27" i="28"/>
  <c r="P27" i="28"/>
  <c r="E27" i="28"/>
  <c r="U27" i="28" s="1"/>
  <c r="S26" i="28"/>
  <c r="R26" i="28"/>
  <c r="Q26" i="28"/>
  <c r="P26" i="28"/>
  <c r="E26" i="28"/>
  <c r="W24" i="28"/>
  <c r="V24" i="28"/>
  <c r="O24" i="28"/>
  <c r="N24" i="28"/>
  <c r="M24" i="28"/>
  <c r="L24" i="28"/>
  <c r="K24" i="28"/>
  <c r="S24" i="28" s="1"/>
  <c r="J24" i="28"/>
  <c r="R24" i="28" s="1"/>
  <c r="I24" i="28"/>
  <c r="Q24" i="28" s="1"/>
  <c r="H24" i="28"/>
  <c r="G24" i="28"/>
  <c r="F24" i="28"/>
  <c r="C24" i="28"/>
  <c r="E24" i="28" s="1"/>
  <c r="B24" i="28"/>
  <c r="S23" i="28"/>
  <c r="R23" i="28"/>
  <c r="Q23" i="28"/>
  <c r="P23" i="28"/>
  <c r="E23" i="28"/>
  <c r="T23" i="28" s="1"/>
  <c r="S22" i="28"/>
  <c r="R22" i="28"/>
  <c r="Q22" i="28"/>
  <c r="P22" i="28"/>
  <c r="E22" i="28"/>
  <c r="U22" i="28" s="1"/>
  <c r="U21" i="28"/>
  <c r="S21" i="28"/>
  <c r="R21" i="28"/>
  <c r="Q21" i="28"/>
  <c r="P21" i="28"/>
  <c r="E21" i="28"/>
  <c r="T21" i="28" s="1"/>
  <c r="T20" i="28"/>
  <c r="S20" i="28"/>
  <c r="R20" i="28"/>
  <c r="Q20" i="28"/>
  <c r="P20" i="28"/>
  <c r="E20" i="28"/>
  <c r="U20" i="28" s="1"/>
  <c r="S19" i="28"/>
  <c r="R19" i="28"/>
  <c r="Q19" i="28"/>
  <c r="P19" i="28"/>
  <c r="E19" i="28"/>
  <c r="T19" i="28" s="1"/>
  <c r="S18" i="28"/>
  <c r="R18" i="28"/>
  <c r="Q18" i="28"/>
  <c r="P18" i="28"/>
  <c r="E18" i="28"/>
  <c r="U18" i="28" s="1"/>
  <c r="W16" i="28"/>
  <c r="V16" i="28"/>
  <c r="O16" i="28"/>
  <c r="N16" i="28"/>
  <c r="M16" i="28"/>
  <c r="L16" i="28"/>
  <c r="K16" i="28"/>
  <c r="S16" i="28" s="1"/>
  <c r="J16" i="28"/>
  <c r="R16" i="28" s="1"/>
  <c r="I16" i="28"/>
  <c r="Q16" i="28" s="1"/>
  <c r="H16" i="28"/>
  <c r="P16" i="28" s="1"/>
  <c r="G16" i="28"/>
  <c r="F16" i="28"/>
  <c r="C16" i="28"/>
  <c r="B16" i="28"/>
  <c r="E16" i="28" s="1"/>
  <c r="T15" i="28"/>
  <c r="S15" i="28"/>
  <c r="R15" i="28"/>
  <c r="Q15" i="28"/>
  <c r="P15" i="28"/>
  <c r="E15" i="28"/>
  <c r="U15" i="28" s="1"/>
  <c r="S14" i="28"/>
  <c r="R14" i="28"/>
  <c r="Q14" i="28"/>
  <c r="P14" i="28"/>
  <c r="E14" i="28"/>
  <c r="T14" i="28" s="1"/>
  <c r="S13" i="28"/>
  <c r="R13" i="28"/>
  <c r="Q13" i="28"/>
  <c r="P13" i="28"/>
  <c r="E13" i="28"/>
  <c r="U13" i="28" s="1"/>
  <c r="U12" i="28"/>
  <c r="S12" i="28"/>
  <c r="R12" i="28"/>
  <c r="Q12" i="28"/>
  <c r="P12" i="28"/>
  <c r="E12" i="28"/>
  <c r="T12" i="28" s="1"/>
  <c r="T11" i="28"/>
  <c r="S11" i="28"/>
  <c r="R11" i="28"/>
  <c r="Q11" i="28"/>
  <c r="P11" i="28"/>
  <c r="E11" i="28"/>
  <c r="U11" i="28" s="1"/>
  <c r="S10" i="28"/>
  <c r="R10" i="28"/>
  <c r="Q10" i="28"/>
  <c r="P10" i="28"/>
  <c r="E10" i="28"/>
  <c r="T10" i="28" s="1"/>
  <c r="S9" i="28"/>
  <c r="R9" i="28"/>
  <c r="Q9" i="28"/>
  <c r="P9" i="28"/>
  <c r="E9" i="28"/>
  <c r="U9" i="28" s="1"/>
  <c r="U93" i="27"/>
  <c r="S93" i="27"/>
  <c r="R93" i="27"/>
  <c r="Q93" i="27"/>
  <c r="P93" i="27"/>
  <c r="E93" i="27"/>
  <c r="T93" i="27" s="1"/>
  <c r="S92" i="27"/>
  <c r="R92" i="27"/>
  <c r="Q92" i="27"/>
  <c r="P92" i="27"/>
  <c r="E92" i="27"/>
  <c r="S91" i="27"/>
  <c r="R91" i="27"/>
  <c r="Q91" i="27"/>
  <c r="P91" i="27"/>
  <c r="E91" i="27"/>
  <c r="T91" i="27" s="1"/>
  <c r="S90" i="27"/>
  <c r="R90" i="27"/>
  <c r="Q90" i="27"/>
  <c r="P90" i="27"/>
  <c r="E90" i="27"/>
  <c r="U90" i="27" s="1"/>
  <c r="S89" i="27"/>
  <c r="R89" i="27"/>
  <c r="Q89" i="27"/>
  <c r="P89" i="27"/>
  <c r="E89" i="27"/>
  <c r="S88" i="27"/>
  <c r="R88" i="27"/>
  <c r="Q88" i="27"/>
  <c r="P88" i="27"/>
  <c r="E88" i="27"/>
  <c r="S87" i="27"/>
  <c r="R87" i="27"/>
  <c r="Q87" i="27"/>
  <c r="P87" i="27"/>
  <c r="E87" i="27"/>
  <c r="T87" i="27" s="1"/>
  <c r="S86" i="27"/>
  <c r="R86" i="27"/>
  <c r="Q86" i="27"/>
  <c r="P86" i="27"/>
  <c r="E86" i="27"/>
  <c r="U86" i="27" s="1"/>
  <c r="W72" i="27"/>
  <c r="V72" i="27"/>
  <c r="O72" i="27"/>
  <c r="N72" i="27"/>
  <c r="M72" i="27"/>
  <c r="L72" i="27"/>
  <c r="K72" i="27"/>
  <c r="S72" i="27" s="1"/>
  <c r="J72" i="27"/>
  <c r="I72" i="27"/>
  <c r="H72" i="27"/>
  <c r="G72" i="27"/>
  <c r="F72" i="27"/>
  <c r="C72" i="27"/>
  <c r="B72" i="27"/>
  <c r="W71" i="27"/>
  <c r="V71" i="27"/>
  <c r="O71" i="27"/>
  <c r="N71" i="27"/>
  <c r="M71" i="27"/>
  <c r="L71" i="27"/>
  <c r="K71" i="27"/>
  <c r="S71" i="27" s="1"/>
  <c r="J71" i="27"/>
  <c r="R71" i="27" s="1"/>
  <c r="I71" i="27"/>
  <c r="Q71" i="27" s="1"/>
  <c r="H71" i="27"/>
  <c r="G71" i="27"/>
  <c r="F71" i="27"/>
  <c r="C71" i="27"/>
  <c r="E71" i="27" s="1"/>
  <c r="B71" i="27"/>
  <c r="W70" i="27"/>
  <c r="V70" i="27"/>
  <c r="O70" i="27"/>
  <c r="N70" i="27"/>
  <c r="M70" i="27"/>
  <c r="L70" i="27"/>
  <c r="K70" i="27"/>
  <c r="S70" i="27" s="1"/>
  <c r="J70" i="27"/>
  <c r="R70" i="27" s="1"/>
  <c r="I70" i="27"/>
  <c r="H70" i="27"/>
  <c r="P70" i="27" s="1"/>
  <c r="G70" i="27"/>
  <c r="F70" i="27"/>
  <c r="C70" i="27"/>
  <c r="B70" i="27"/>
  <c r="E70" i="27" s="1"/>
  <c r="S69" i="27"/>
  <c r="R69" i="27"/>
  <c r="Q69" i="27"/>
  <c r="P69" i="27"/>
  <c r="E69" i="27"/>
  <c r="U69" i="27" s="1"/>
  <c r="W67" i="27"/>
  <c r="V67" i="27"/>
  <c r="O67" i="27"/>
  <c r="N67" i="27"/>
  <c r="M67" i="27"/>
  <c r="L67" i="27"/>
  <c r="K67" i="27"/>
  <c r="S67" i="27" s="1"/>
  <c r="J67" i="27"/>
  <c r="I67" i="27"/>
  <c r="H67" i="27"/>
  <c r="G67" i="27"/>
  <c r="F67" i="27"/>
  <c r="C67" i="27"/>
  <c r="B67" i="27"/>
  <c r="W66" i="27"/>
  <c r="V66" i="27"/>
  <c r="O66" i="27"/>
  <c r="N66" i="27"/>
  <c r="M66" i="27"/>
  <c r="L66" i="27"/>
  <c r="K66" i="27"/>
  <c r="S66" i="27" s="1"/>
  <c r="J66" i="27"/>
  <c r="R66" i="27" s="1"/>
  <c r="I66" i="27"/>
  <c r="Q66" i="27" s="1"/>
  <c r="H66" i="27"/>
  <c r="P66" i="27" s="1"/>
  <c r="G66" i="27"/>
  <c r="F66" i="27"/>
  <c r="C66" i="27"/>
  <c r="B66" i="27"/>
  <c r="E66" i="27" s="1"/>
  <c r="S65" i="27"/>
  <c r="R65" i="27"/>
  <c r="Q65" i="27"/>
  <c r="P65" i="27"/>
  <c r="E65" i="27"/>
  <c r="T65" i="27" s="1"/>
  <c r="S64" i="27"/>
  <c r="R64" i="27"/>
  <c r="Q64" i="27"/>
  <c r="P64" i="27"/>
  <c r="E64" i="27"/>
  <c r="U64" i="27" s="1"/>
  <c r="U63" i="27"/>
  <c r="S63" i="27"/>
  <c r="R63" i="27"/>
  <c r="Q63" i="27"/>
  <c r="P63" i="27"/>
  <c r="E63" i="27"/>
  <c r="T63" i="27" s="1"/>
  <c r="T62" i="27"/>
  <c r="S62" i="27"/>
  <c r="R62" i="27"/>
  <c r="Q62" i="27"/>
  <c r="P62" i="27"/>
  <c r="E62" i="27"/>
  <c r="U62" i="27" s="1"/>
  <c r="S61" i="27"/>
  <c r="R61" i="27"/>
  <c r="Q61" i="27"/>
  <c r="P61" i="27"/>
  <c r="E61" i="27"/>
  <c r="U61" i="27" s="1"/>
  <c r="V59" i="27"/>
  <c r="O59" i="27"/>
  <c r="N59" i="27"/>
  <c r="M59" i="27"/>
  <c r="L59" i="27"/>
  <c r="K59" i="27"/>
  <c r="S59" i="27" s="1"/>
  <c r="J59" i="27"/>
  <c r="R59" i="27" s="1"/>
  <c r="I59" i="27"/>
  <c r="H59" i="27"/>
  <c r="P59" i="27" s="1"/>
  <c r="G59" i="27"/>
  <c r="F59" i="27"/>
  <c r="C59" i="27"/>
  <c r="B59" i="27"/>
  <c r="E59" i="27" s="1"/>
  <c r="S58" i="27"/>
  <c r="R58" i="27"/>
  <c r="Q58" i="27"/>
  <c r="P58" i="27"/>
  <c r="E58" i="27"/>
  <c r="U58" i="27" s="1"/>
  <c r="S57" i="27"/>
  <c r="R57" i="27"/>
  <c r="Q57" i="27"/>
  <c r="P57" i="27"/>
  <c r="E57" i="27"/>
  <c r="T57" i="27" s="1"/>
  <c r="S56" i="27"/>
  <c r="R56" i="27"/>
  <c r="Q56" i="27"/>
  <c r="P56" i="27"/>
  <c r="E56" i="27"/>
  <c r="U56" i="27" s="1"/>
  <c r="U55" i="27"/>
  <c r="S55" i="27"/>
  <c r="R55" i="27"/>
  <c r="Q55" i="27"/>
  <c r="P55" i="27"/>
  <c r="E55" i="27"/>
  <c r="T55" i="27" s="1"/>
  <c r="W53" i="27"/>
  <c r="V53" i="27"/>
  <c r="O53" i="27"/>
  <c r="N53" i="27"/>
  <c r="M53" i="27"/>
  <c r="L53" i="27"/>
  <c r="K53" i="27"/>
  <c r="S53" i="27" s="1"/>
  <c r="J53" i="27"/>
  <c r="R53" i="27" s="1"/>
  <c r="I53" i="27"/>
  <c r="H53" i="27"/>
  <c r="G53" i="27"/>
  <c r="F53" i="27"/>
  <c r="C53" i="27"/>
  <c r="B53" i="27"/>
  <c r="S52" i="27"/>
  <c r="R52" i="27"/>
  <c r="Q52" i="27"/>
  <c r="P52" i="27"/>
  <c r="E52" i="27"/>
  <c r="T52" i="27" s="1"/>
  <c r="S51" i="27"/>
  <c r="R51" i="27"/>
  <c r="Q51" i="27"/>
  <c r="P51" i="27"/>
  <c r="E51" i="27"/>
  <c r="U51" i="27" s="1"/>
  <c r="S50" i="27"/>
  <c r="R50" i="27"/>
  <c r="Q50" i="27"/>
  <c r="P50" i="27"/>
  <c r="E50" i="27"/>
  <c r="T49" i="27"/>
  <c r="S49" i="27"/>
  <c r="R49" i="27"/>
  <c r="Q49" i="27"/>
  <c r="P49" i="27"/>
  <c r="E49" i="27"/>
  <c r="U49" i="27" s="1"/>
  <c r="S48" i="27"/>
  <c r="R48" i="27"/>
  <c r="Q48" i="27"/>
  <c r="P48" i="27"/>
  <c r="E48" i="27"/>
  <c r="T48" i="27" s="1"/>
  <c r="S47" i="27"/>
  <c r="R47" i="27"/>
  <c r="Q47" i="27"/>
  <c r="P47" i="27"/>
  <c r="E47" i="27"/>
  <c r="U47" i="27" s="1"/>
  <c r="U46" i="27"/>
  <c r="S46" i="27"/>
  <c r="R46" i="27"/>
  <c r="Q46" i="27"/>
  <c r="P46" i="27"/>
  <c r="E46" i="27"/>
  <c r="T46" i="27" s="1"/>
  <c r="S45" i="27"/>
  <c r="R45" i="27"/>
  <c r="Q45" i="27"/>
  <c r="P45" i="27"/>
  <c r="E45" i="27"/>
  <c r="U45" i="27" s="1"/>
  <c r="S44" i="27"/>
  <c r="R44" i="27"/>
  <c r="Q44" i="27"/>
  <c r="P44" i="27"/>
  <c r="E44" i="27"/>
  <c r="T44" i="27" s="1"/>
  <c r="S43" i="27"/>
  <c r="R43" i="27"/>
  <c r="Q43" i="27"/>
  <c r="P43" i="27"/>
  <c r="E43" i="27"/>
  <c r="U43" i="27" s="1"/>
  <c r="S42" i="27"/>
  <c r="R42" i="27"/>
  <c r="Q42" i="27"/>
  <c r="P42" i="27"/>
  <c r="E42" i="27"/>
  <c r="T42" i="27" s="1"/>
  <c r="W40" i="27"/>
  <c r="V40" i="27"/>
  <c r="O40" i="27"/>
  <c r="N40" i="27"/>
  <c r="M40" i="27"/>
  <c r="L40" i="27"/>
  <c r="K40" i="27"/>
  <c r="S40" i="27" s="1"/>
  <c r="J40" i="27"/>
  <c r="R40" i="27" s="1"/>
  <c r="I40" i="27"/>
  <c r="H40" i="27"/>
  <c r="G40" i="27"/>
  <c r="F40" i="27"/>
  <c r="C40" i="27"/>
  <c r="B40" i="27"/>
  <c r="S39" i="27"/>
  <c r="R39" i="27"/>
  <c r="Q39" i="27"/>
  <c r="P39" i="27"/>
  <c r="E39" i="27"/>
  <c r="U38" i="27"/>
  <c r="S38" i="27"/>
  <c r="R38" i="27"/>
  <c r="Q38" i="27"/>
  <c r="P38" i="27"/>
  <c r="E38" i="27"/>
  <c r="T38" i="27" s="1"/>
  <c r="S37" i="27"/>
  <c r="R37" i="27"/>
  <c r="Q37" i="27"/>
  <c r="P37" i="27"/>
  <c r="E37" i="27"/>
  <c r="U37" i="27" s="1"/>
  <c r="S36" i="27"/>
  <c r="R36" i="27"/>
  <c r="Q36" i="27"/>
  <c r="P36" i="27"/>
  <c r="E36" i="27"/>
  <c r="U36" i="27" s="1"/>
  <c r="S35" i="27"/>
  <c r="R35" i="27"/>
  <c r="Q35" i="27"/>
  <c r="P35" i="27"/>
  <c r="E35" i="27"/>
  <c r="W33" i="27"/>
  <c r="V33" i="27"/>
  <c r="R33" i="27"/>
  <c r="O33" i="27"/>
  <c r="N33" i="27"/>
  <c r="M33" i="27"/>
  <c r="L33" i="27"/>
  <c r="K33" i="27"/>
  <c r="S33" i="27" s="1"/>
  <c r="J33" i="27"/>
  <c r="I33" i="27"/>
  <c r="Q33" i="27" s="1"/>
  <c r="H33" i="27"/>
  <c r="P33" i="27" s="1"/>
  <c r="G33" i="27"/>
  <c r="F33" i="27"/>
  <c r="C33" i="27"/>
  <c r="B33" i="27"/>
  <c r="E33" i="27" s="1"/>
  <c r="S32" i="27"/>
  <c r="R32" i="27"/>
  <c r="Q32" i="27"/>
  <c r="U32" i="27" s="1"/>
  <c r="P32" i="27"/>
  <c r="E32" i="27"/>
  <c r="W30" i="27"/>
  <c r="V30" i="27"/>
  <c r="O30" i="27"/>
  <c r="N30" i="27"/>
  <c r="M30" i="27"/>
  <c r="L30" i="27"/>
  <c r="K30" i="27"/>
  <c r="S30" i="27" s="1"/>
  <c r="J30" i="27"/>
  <c r="R30" i="27" s="1"/>
  <c r="I30" i="27"/>
  <c r="H30" i="27"/>
  <c r="G30" i="27"/>
  <c r="F30" i="27"/>
  <c r="C30" i="27"/>
  <c r="B30" i="27"/>
  <c r="S29" i="27"/>
  <c r="R29" i="27"/>
  <c r="Q29" i="27"/>
  <c r="P29" i="27"/>
  <c r="E29" i="27"/>
  <c r="S28" i="27"/>
  <c r="R28" i="27"/>
  <c r="Q28" i="27"/>
  <c r="P28" i="27"/>
  <c r="E28" i="27"/>
  <c r="T28" i="27" s="1"/>
  <c r="U27" i="27"/>
  <c r="S27" i="27"/>
  <c r="R27" i="27"/>
  <c r="Q27" i="27"/>
  <c r="P27" i="27"/>
  <c r="E27" i="27"/>
  <c r="T27" i="27" s="1"/>
  <c r="S26" i="27"/>
  <c r="R26" i="27"/>
  <c r="Q26" i="27"/>
  <c r="P26" i="27"/>
  <c r="E26" i="27"/>
  <c r="W24" i="27"/>
  <c r="V24" i="27"/>
  <c r="O24" i="27"/>
  <c r="N24" i="27"/>
  <c r="M24" i="27"/>
  <c r="L24" i="27"/>
  <c r="K24" i="27"/>
  <c r="S24" i="27" s="1"/>
  <c r="J24" i="27"/>
  <c r="R24" i="27" s="1"/>
  <c r="I24" i="27"/>
  <c r="H24" i="27"/>
  <c r="G24" i="27"/>
  <c r="F24" i="27"/>
  <c r="C24" i="27"/>
  <c r="B24" i="27"/>
  <c r="E24" i="27" s="1"/>
  <c r="U23" i="27"/>
  <c r="S23" i="27"/>
  <c r="R23" i="27"/>
  <c r="Q23" i="27"/>
  <c r="P23" i="27"/>
  <c r="E23" i="27"/>
  <c r="T23" i="27" s="1"/>
  <c r="T22" i="27"/>
  <c r="S22" i="27"/>
  <c r="R22" i="27"/>
  <c r="Q22" i="27"/>
  <c r="P22" i="27"/>
  <c r="E22" i="27"/>
  <c r="U22" i="27" s="1"/>
  <c r="S21" i="27"/>
  <c r="R21" i="27"/>
  <c r="Q21" i="27"/>
  <c r="P21" i="27"/>
  <c r="E21" i="27"/>
  <c r="U21" i="27" s="1"/>
  <c r="S20" i="27"/>
  <c r="R20" i="27"/>
  <c r="Q20" i="27"/>
  <c r="P20" i="27"/>
  <c r="E20" i="27"/>
  <c r="U19" i="27"/>
  <c r="S19" i="27"/>
  <c r="R19" i="27"/>
  <c r="Q19" i="27"/>
  <c r="P19" i="27"/>
  <c r="E19" i="27"/>
  <c r="T19" i="27" s="1"/>
  <c r="T18" i="27"/>
  <c r="S18" i="27"/>
  <c r="R18" i="27"/>
  <c r="Q18" i="27"/>
  <c r="P18" i="27"/>
  <c r="E18" i="27"/>
  <c r="U18" i="27" s="1"/>
  <c r="W16" i="27"/>
  <c r="V16" i="27"/>
  <c r="O16" i="27"/>
  <c r="N16" i="27"/>
  <c r="M16" i="27"/>
  <c r="L16" i="27"/>
  <c r="K16" i="27"/>
  <c r="S16" i="27" s="1"/>
  <c r="J16" i="27"/>
  <c r="I16" i="27"/>
  <c r="H16" i="27"/>
  <c r="G16" i="27"/>
  <c r="F16" i="27"/>
  <c r="C16" i="27"/>
  <c r="B16" i="27"/>
  <c r="E16" i="27" s="1"/>
  <c r="S15" i="27"/>
  <c r="R15" i="27"/>
  <c r="Q15" i="27"/>
  <c r="P15" i="27"/>
  <c r="E15" i="27"/>
  <c r="U14" i="27"/>
  <c r="S14" i="27"/>
  <c r="R14" i="27"/>
  <c r="Q14" i="27"/>
  <c r="P14" i="27"/>
  <c r="E14" i="27"/>
  <c r="T14" i="27" s="1"/>
  <c r="T13" i="27"/>
  <c r="S13" i="27"/>
  <c r="R13" i="27"/>
  <c r="Q13" i="27"/>
  <c r="P13" i="27"/>
  <c r="E13" i="27"/>
  <c r="U13" i="27" s="1"/>
  <c r="S12" i="27"/>
  <c r="R12" i="27"/>
  <c r="Q12" i="27"/>
  <c r="P12" i="27"/>
  <c r="E12" i="27"/>
  <c r="U12" i="27" s="1"/>
  <c r="S11" i="27"/>
  <c r="R11" i="27"/>
  <c r="Q11" i="27"/>
  <c r="P11" i="27"/>
  <c r="E11" i="27"/>
  <c r="S10" i="27"/>
  <c r="R10" i="27"/>
  <c r="Q10" i="27"/>
  <c r="P10" i="27"/>
  <c r="E10" i="27"/>
  <c r="T10" i="27" s="1"/>
  <c r="U9" i="27"/>
  <c r="S9" i="27"/>
  <c r="R9" i="27"/>
  <c r="Q9" i="27"/>
  <c r="P9" i="27"/>
  <c r="E9" i="27"/>
  <c r="T9" i="27" s="1"/>
  <c r="T93" i="26"/>
  <c r="S93" i="26"/>
  <c r="R93" i="26"/>
  <c r="Q93" i="26"/>
  <c r="P93" i="26"/>
  <c r="E93" i="26"/>
  <c r="U93" i="26" s="1"/>
  <c r="S92" i="26"/>
  <c r="R92" i="26"/>
  <c r="Q92" i="26"/>
  <c r="P92" i="26"/>
  <c r="E92" i="26"/>
  <c r="U91" i="26"/>
  <c r="S91" i="26"/>
  <c r="R91" i="26"/>
  <c r="Q91" i="26"/>
  <c r="P91" i="26"/>
  <c r="E91" i="26"/>
  <c r="T91" i="26" s="1"/>
  <c r="U90" i="26"/>
  <c r="S90" i="26"/>
  <c r="R90" i="26"/>
  <c r="Q90" i="26"/>
  <c r="P90" i="26"/>
  <c r="E90" i="26"/>
  <c r="T90" i="26" s="1"/>
  <c r="T89" i="26"/>
  <c r="S89" i="26"/>
  <c r="R89" i="26"/>
  <c r="Q89" i="26"/>
  <c r="P89" i="26"/>
  <c r="E89" i="26"/>
  <c r="U89" i="26" s="1"/>
  <c r="S88" i="26"/>
  <c r="R88" i="26"/>
  <c r="Q88" i="26"/>
  <c r="P88" i="26"/>
  <c r="E88" i="26"/>
  <c r="U87" i="26"/>
  <c r="S87" i="26"/>
  <c r="R87" i="26"/>
  <c r="Q87" i="26"/>
  <c r="P87" i="26"/>
  <c r="E87" i="26"/>
  <c r="T87" i="26" s="1"/>
  <c r="S86" i="26"/>
  <c r="R86" i="26"/>
  <c r="Q86" i="26"/>
  <c r="P86" i="26"/>
  <c r="E86" i="26"/>
  <c r="U86" i="26" s="1"/>
  <c r="W72" i="26"/>
  <c r="V72" i="26"/>
  <c r="O72" i="26"/>
  <c r="N72" i="26"/>
  <c r="M72" i="26"/>
  <c r="L72" i="26"/>
  <c r="K72" i="26"/>
  <c r="S72" i="26" s="1"/>
  <c r="J72" i="26"/>
  <c r="I72" i="26"/>
  <c r="H72" i="26"/>
  <c r="G72" i="26"/>
  <c r="F72" i="26"/>
  <c r="C72" i="26"/>
  <c r="B72" i="26"/>
  <c r="W71" i="26"/>
  <c r="V71" i="26"/>
  <c r="S71" i="26"/>
  <c r="R71" i="26"/>
  <c r="O71" i="26"/>
  <c r="N71" i="26"/>
  <c r="M71" i="26"/>
  <c r="L71" i="26"/>
  <c r="K71" i="26"/>
  <c r="J71" i="26"/>
  <c r="I71" i="26"/>
  <c r="H71" i="26"/>
  <c r="G71" i="26"/>
  <c r="F71" i="26"/>
  <c r="C71" i="26"/>
  <c r="B71" i="26"/>
  <c r="W70" i="26"/>
  <c r="V70" i="26"/>
  <c r="R70" i="26"/>
  <c r="O70" i="26"/>
  <c r="N70" i="26"/>
  <c r="M70" i="26"/>
  <c r="L70" i="26"/>
  <c r="K70" i="26"/>
  <c r="S70" i="26" s="1"/>
  <c r="J70" i="26"/>
  <c r="I70" i="26"/>
  <c r="Q70" i="26" s="1"/>
  <c r="H70" i="26"/>
  <c r="G70" i="26"/>
  <c r="F70" i="26"/>
  <c r="E70" i="26"/>
  <c r="C70" i="26"/>
  <c r="B70" i="26"/>
  <c r="S69" i="26"/>
  <c r="R69" i="26"/>
  <c r="Q69" i="26"/>
  <c r="P69" i="26"/>
  <c r="E69" i="26"/>
  <c r="W67" i="26"/>
  <c r="V67" i="26"/>
  <c r="O67" i="26"/>
  <c r="N67" i="26"/>
  <c r="M67" i="26"/>
  <c r="L67" i="26"/>
  <c r="K67" i="26"/>
  <c r="S67" i="26" s="1"/>
  <c r="J67" i="26"/>
  <c r="I67" i="26"/>
  <c r="H67" i="26"/>
  <c r="G67" i="26"/>
  <c r="F67" i="26"/>
  <c r="C67" i="26"/>
  <c r="E67" i="26" s="1"/>
  <c r="B67" i="26"/>
  <c r="W66" i="26"/>
  <c r="V66" i="26"/>
  <c r="S66" i="26"/>
  <c r="O66" i="26"/>
  <c r="N66" i="26"/>
  <c r="M66" i="26"/>
  <c r="L66" i="26"/>
  <c r="K66" i="26"/>
  <c r="J66" i="26"/>
  <c r="R66" i="26" s="1"/>
  <c r="I66" i="26"/>
  <c r="Q66" i="26" s="1"/>
  <c r="H66" i="26"/>
  <c r="P66" i="26" s="1"/>
  <c r="G66" i="26"/>
  <c r="F66" i="26"/>
  <c r="C66" i="26"/>
  <c r="B66" i="26"/>
  <c r="E66" i="26" s="1"/>
  <c r="S65" i="26"/>
  <c r="R65" i="26"/>
  <c r="Q65" i="26"/>
  <c r="P65" i="26"/>
  <c r="E65" i="26"/>
  <c r="U65" i="26" s="1"/>
  <c r="S64" i="26"/>
  <c r="R64" i="26"/>
  <c r="Q64" i="26"/>
  <c r="P64" i="26"/>
  <c r="E64" i="26"/>
  <c r="U63" i="26"/>
  <c r="S63" i="26"/>
  <c r="R63" i="26"/>
  <c r="Q63" i="26"/>
  <c r="P63" i="26"/>
  <c r="E63" i="26"/>
  <c r="T63" i="26" s="1"/>
  <c r="S62" i="26"/>
  <c r="R62" i="26"/>
  <c r="Q62" i="26"/>
  <c r="P62" i="26"/>
  <c r="E62" i="26"/>
  <c r="S61" i="26"/>
  <c r="R61" i="26"/>
  <c r="Q61" i="26"/>
  <c r="P61" i="26"/>
  <c r="E61" i="26"/>
  <c r="V59" i="26"/>
  <c r="O59" i="26"/>
  <c r="N59" i="26"/>
  <c r="M59" i="26"/>
  <c r="L59" i="26"/>
  <c r="K59" i="26"/>
  <c r="S59" i="26" s="1"/>
  <c r="J59" i="26"/>
  <c r="R59" i="26" s="1"/>
  <c r="I59" i="26"/>
  <c r="H59" i="26"/>
  <c r="G59" i="26"/>
  <c r="F59" i="26"/>
  <c r="C59" i="26"/>
  <c r="E59" i="26" s="1"/>
  <c r="B59" i="26"/>
  <c r="S58" i="26"/>
  <c r="R58" i="26"/>
  <c r="Q58" i="26"/>
  <c r="P58" i="26"/>
  <c r="E58" i="26"/>
  <c r="S57" i="26"/>
  <c r="R57" i="26"/>
  <c r="Q57" i="26"/>
  <c r="P57" i="26"/>
  <c r="E57" i="26"/>
  <c r="U57" i="26" s="1"/>
  <c r="U56" i="26"/>
  <c r="S56" i="26"/>
  <c r="R56" i="26"/>
  <c r="Q56" i="26"/>
  <c r="P56" i="26"/>
  <c r="E56" i="26"/>
  <c r="T56" i="26" s="1"/>
  <c r="T55" i="26"/>
  <c r="S55" i="26"/>
  <c r="R55" i="26"/>
  <c r="Q55" i="26"/>
  <c r="P55" i="26"/>
  <c r="E55" i="26"/>
  <c r="U55" i="26" s="1"/>
  <c r="W53" i="26"/>
  <c r="V53" i="26"/>
  <c r="O53" i="26"/>
  <c r="N53" i="26"/>
  <c r="M53" i="26"/>
  <c r="L53" i="26"/>
  <c r="K53" i="26"/>
  <c r="S53" i="26" s="1"/>
  <c r="J53" i="26"/>
  <c r="R53" i="26" s="1"/>
  <c r="I53" i="26"/>
  <c r="H53" i="26"/>
  <c r="G53" i="26"/>
  <c r="F53" i="26"/>
  <c r="C53" i="26"/>
  <c r="B53" i="26"/>
  <c r="S52" i="26"/>
  <c r="R52" i="26"/>
  <c r="Q52" i="26"/>
  <c r="P52" i="26"/>
  <c r="E52" i="26"/>
  <c r="U52" i="26" s="1"/>
  <c r="U51" i="26"/>
  <c r="S51" i="26"/>
  <c r="R51" i="26"/>
  <c r="Q51" i="26"/>
  <c r="P51" i="26"/>
  <c r="E51" i="26"/>
  <c r="T51" i="26" s="1"/>
  <c r="T50" i="26"/>
  <c r="S50" i="26"/>
  <c r="R50" i="26"/>
  <c r="Q50" i="26"/>
  <c r="P50" i="26"/>
  <c r="E50" i="26"/>
  <c r="U50" i="26" s="1"/>
  <c r="S49" i="26"/>
  <c r="R49" i="26"/>
  <c r="Q49" i="26"/>
  <c r="P49" i="26"/>
  <c r="E49" i="26"/>
  <c r="S48" i="26"/>
  <c r="R48" i="26"/>
  <c r="Q48" i="26"/>
  <c r="P48" i="26"/>
  <c r="E48" i="26"/>
  <c r="U48" i="26" s="1"/>
  <c r="U47" i="26"/>
  <c r="S47" i="26"/>
  <c r="R47" i="26"/>
  <c r="Q47" i="26"/>
  <c r="P47" i="26"/>
  <c r="E47" i="26"/>
  <c r="T47" i="26" s="1"/>
  <c r="U46" i="26"/>
  <c r="T46" i="26"/>
  <c r="S46" i="26"/>
  <c r="R46" i="26"/>
  <c r="Q46" i="26"/>
  <c r="P46" i="26"/>
  <c r="E46" i="26"/>
  <c r="S45" i="26"/>
  <c r="R45" i="26"/>
  <c r="Q45" i="26"/>
  <c r="P45" i="26"/>
  <c r="E45" i="26"/>
  <c r="S44" i="26"/>
  <c r="R44" i="26"/>
  <c r="Q44" i="26"/>
  <c r="P44" i="26"/>
  <c r="E44" i="26"/>
  <c r="U44" i="26" s="1"/>
  <c r="U43" i="26"/>
  <c r="S43" i="26"/>
  <c r="R43" i="26"/>
  <c r="Q43" i="26"/>
  <c r="P43" i="26"/>
  <c r="E43" i="26"/>
  <c r="U42" i="26"/>
  <c r="T42" i="26"/>
  <c r="S42" i="26"/>
  <c r="R42" i="26"/>
  <c r="Q42" i="26"/>
  <c r="P42" i="26"/>
  <c r="E42" i="26"/>
  <c r="W40" i="26"/>
  <c r="V40" i="26"/>
  <c r="S40" i="26"/>
  <c r="O40" i="26"/>
  <c r="N40" i="26"/>
  <c r="M40" i="26"/>
  <c r="L40" i="26"/>
  <c r="K40" i="26"/>
  <c r="J40" i="26"/>
  <c r="R40" i="26" s="1"/>
  <c r="I40" i="26"/>
  <c r="H40" i="26"/>
  <c r="G40" i="26"/>
  <c r="F40" i="26"/>
  <c r="C40" i="26"/>
  <c r="B40" i="26"/>
  <c r="S39" i="26"/>
  <c r="R39" i="26"/>
  <c r="Q39" i="26"/>
  <c r="P39" i="26"/>
  <c r="E39" i="26"/>
  <c r="U39" i="26" s="1"/>
  <c r="U38" i="26"/>
  <c r="S38" i="26"/>
  <c r="R38" i="26"/>
  <c r="Q38" i="26"/>
  <c r="P38" i="26"/>
  <c r="E38" i="26"/>
  <c r="T38" i="26" s="1"/>
  <c r="S37" i="26"/>
  <c r="R37" i="26"/>
  <c r="Q37" i="26"/>
  <c r="P37" i="26"/>
  <c r="E37" i="26"/>
  <c r="U37" i="26" s="1"/>
  <c r="S36" i="26"/>
  <c r="R36" i="26"/>
  <c r="Q36" i="26"/>
  <c r="P36" i="26"/>
  <c r="E36" i="26"/>
  <c r="S35" i="26"/>
  <c r="R35" i="26"/>
  <c r="Q35" i="26"/>
  <c r="P35" i="26"/>
  <c r="E35" i="26"/>
  <c r="W33" i="26"/>
  <c r="V33" i="26"/>
  <c r="Q33" i="26"/>
  <c r="O33" i="26"/>
  <c r="N33" i="26"/>
  <c r="M33" i="26"/>
  <c r="L33" i="26"/>
  <c r="K33" i="26"/>
  <c r="S33" i="26" s="1"/>
  <c r="J33" i="26"/>
  <c r="I33" i="26"/>
  <c r="H33" i="26"/>
  <c r="P33" i="26" s="1"/>
  <c r="G33" i="26"/>
  <c r="F33" i="26"/>
  <c r="C33" i="26"/>
  <c r="B33" i="26"/>
  <c r="E33" i="26" s="1"/>
  <c r="S32" i="26"/>
  <c r="R32" i="26"/>
  <c r="Q32" i="26"/>
  <c r="U32" i="26" s="1"/>
  <c r="P32" i="26"/>
  <c r="E32" i="26"/>
  <c r="W30" i="26"/>
  <c r="V30" i="26"/>
  <c r="S30" i="26"/>
  <c r="O30" i="26"/>
  <c r="N30" i="26"/>
  <c r="M30" i="26"/>
  <c r="L30" i="26"/>
  <c r="K30" i="26"/>
  <c r="J30" i="26"/>
  <c r="R30" i="26" s="1"/>
  <c r="I30" i="26"/>
  <c r="H30" i="26"/>
  <c r="G30" i="26"/>
  <c r="F30" i="26"/>
  <c r="C30" i="26"/>
  <c r="B30" i="26"/>
  <c r="S29" i="26"/>
  <c r="R29" i="26"/>
  <c r="Q29" i="26"/>
  <c r="P29" i="26"/>
  <c r="E29" i="26"/>
  <c r="U29" i="26" s="1"/>
  <c r="U28" i="26"/>
  <c r="S28" i="26"/>
  <c r="R28" i="26"/>
  <c r="Q28" i="26"/>
  <c r="P28" i="26"/>
  <c r="E28" i="26"/>
  <c r="T28" i="26" s="1"/>
  <c r="S27" i="26"/>
  <c r="R27" i="26"/>
  <c r="Q27" i="26"/>
  <c r="P27" i="26"/>
  <c r="E27" i="26"/>
  <c r="U27" i="26" s="1"/>
  <c r="S26" i="26"/>
  <c r="R26" i="26"/>
  <c r="Q26" i="26"/>
  <c r="P26" i="26"/>
  <c r="E26" i="26"/>
  <c r="W24" i="26"/>
  <c r="V24" i="26"/>
  <c r="O24" i="26"/>
  <c r="N24" i="26"/>
  <c r="M24" i="26"/>
  <c r="L24" i="26"/>
  <c r="K24" i="26"/>
  <c r="S24" i="26" s="1"/>
  <c r="J24" i="26"/>
  <c r="R24" i="26" s="1"/>
  <c r="I24" i="26"/>
  <c r="H24" i="26"/>
  <c r="G24" i="26"/>
  <c r="F24" i="26"/>
  <c r="C24" i="26"/>
  <c r="B24" i="26"/>
  <c r="E24" i="26" s="1"/>
  <c r="U23" i="26"/>
  <c r="S23" i="26"/>
  <c r="R23" i="26"/>
  <c r="Q23" i="26"/>
  <c r="P23" i="26"/>
  <c r="E23" i="26"/>
  <c r="T23" i="26" s="1"/>
  <c r="T22" i="26"/>
  <c r="S22" i="26"/>
  <c r="R22" i="26"/>
  <c r="Q22" i="26"/>
  <c r="P22" i="26"/>
  <c r="E22" i="26"/>
  <c r="U22" i="26" s="1"/>
  <c r="S21" i="26"/>
  <c r="R21" i="26"/>
  <c r="Q21" i="26"/>
  <c r="P21" i="26"/>
  <c r="E21" i="26"/>
  <c r="S20" i="26"/>
  <c r="R20" i="26"/>
  <c r="Q20" i="26"/>
  <c r="P20" i="26"/>
  <c r="E20" i="26"/>
  <c r="U20" i="26" s="1"/>
  <c r="U19" i="26"/>
  <c r="S19" i="26"/>
  <c r="R19" i="26"/>
  <c r="Q19" i="26"/>
  <c r="P19" i="26"/>
  <c r="E19" i="26"/>
  <c r="T19" i="26" s="1"/>
  <c r="S18" i="26"/>
  <c r="R18" i="26"/>
  <c r="Q18" i="26"/>
  <c r="P18" i="26"/>
  <c r="E18" i="26"/>
  <c r="U18" i="26" s="1"/>
  <c r="W16" i="26"/>
  <c r="V16" i="26"/>
  <c r="O16" i="26"/>
  <c r="N16" i="26"/>
  <c r="M16" i="26"/>
  <c r="L16" i="26"/>
  <c r="K16" i="26"/>
  <c r="S16" i="26" s="1"/>
  <c r="J16" i="26"/>
  <c r="R16" i="26" s="1"/>
  <c r="I16" i="26"/>
  <c r="H16" i="26"/>
  <c r="G16" i="26"/>
  <c r="F16" i="26"/>
  <c r="C16" i="26"/>
  <c r="B16" i="26"/>
  <c r="S15" i="26"/>
  <c r="R15" i="26"/>
  <c r="Q15" i="26"/>
  <c r="P15" i="26"/>
  <c r="E15" i="26"/>
  <c r="U15" i="26" s="1"/>
  <c r="U14" i="26"/>
  <c r="S14" i="26"/>
  <c r="R14" i="26"/>
  <c r="Q14" i="26"/>
  <c r="P14" i="26"/>
  <c r="E14" i="26"/>
  <c r="T14" i="26" s="1"/>
  <c r="S13" i="26"/>
  <c r="R13" i="26"/>
  <c r="Q13" i="26"/>
  <c r="P13" i="26"/>
  <c r="E13" i="26"/>
  <c r="U13" i="26" s="1"/>
  <c r="S12" i="26"/>
  <c r="R12" i="26"/>
  <c r="Q12" i="26"/>
  <c r="P12" i="26"/>
  <c r="E12" i="26"/>
  <c r="S11" i="26"/>
  <c r="R11" i="26"/>
  <c r="Q11" i="26"/>
  <c r="P11" i="26"/>
  <c r="E11" i="26"/>
  <c r="U11" i="26" s="1"/>
  <c r="S10" i="26"/>
  <c r="R10" i="26"/>
  <c r="Q10" i="26"/>
  <c r="P10" i="26"/>
  <c r="E10" i="26"/>
  <c r="T10" i="26" s="1"/>
  <c r="U9" i="26"/>
  <c r="S9" i="26"/>
  <c r="R9" i="26"/>
  <c r="Q9" i="26"/>
  <c r="P9" i="26"/>
  <c r="E9" i="26"/>
  <c r="T9" i="26" s="1"/>
  <c r="S93" i="25"/>
  <c r="R93" i="25"/>
  <c r="Q93" i="25"/>
  <c r="P93" i="25"/>
  <c r="E93" i="25"/>
  <c r="S92" i="25"/>
  <c r="R92" i="25"/>
  <c r="Q92" i="25"/>
  <c r="P92" i="25"/>
  <c r="E92" i="25"/>
  <c r="U92" i="25" s="1"/>
  <c r="S91" i="25"/>
  <c r="R91" i="25"/>
  <c r="Q91" i="25"/>
  <c r="P91" i="25"/>
  <c r="E91" i="25"/>
  <c r="T91" i="25" s="1"/>
  <c r="U90" i="25"/>
  <c r="T90" i="25"/>
  <c r="S90" i="25"/>
  <c r="R90" i="25"/>
  <c r="Q90" i="25"/>
  <c r="P90" i="25"/>
  <c r="E90" i="25"/>
  <c r="S89" i="25"/>
  <c r="R89" i="25"/>
  <c r="Q89" i="25"/>
  <c r="P89" i="25"/>
  <c r="E89" i="25"/>
  <c r="S88" i="25"/>
  <c r="R88" i="25"/>
  <c r="Q88" i="25"/>
  <c r="P88" i="25"/>
  <c r="E88" i="25"/>
  <c r="U88" i="25" s="1"/>
  <c r="U87" i="25"/>
  <c r="S87" i="25"/>
  <c r="R87" i="25"/>
  <c r="Q87" i="25"/>
  <c r="P87" i="25"/>
  <c r="E87" i="25"/>
  <c r="T87" i="25" s="1"/>
  <c r="S86" i="25"/>
  <c r="R86" i="25"/>
  <c r="Q86" i="25"/>
  <c r="P86" i="25"/>
  <c r="E86" i="25"/>
  <c r="W72" i="25"/>
  <c r="V72" i="25"/>
  <c r="O72" i="25"/>
  <c r="N72" i="25"/>
  <c r="M72" i="25"/>
  <c r="L72" i="25"/>
  <c r="K72" i="25"/>
  <c r="S72" i="25" s="1"/>
  <c r="J72" i="25"/>
  <c r="I72" i="25"/>
  <c r="H72" i="25"/>
  <c r="G72" i="25"/>
  <c r="F72" i="25"/>
  <c r="C72" i="25"/>
  <c r="B72" i="25"/>
  <c r="E72" i="25" s="1"/>
  <c r="W71" i="25"/>
  <c r="V71" i="25"/>
  <c r="O71" i="25"/>
  <c r="N71" i="25"/>
  <c r="M71" i="25"/>
  <c r="L71" i="25"/>
  <c r="K71" i="25"/>
  <c r="S71" i="25" s="1"/>
  <c r="J71" i="25"/>
  <c r="R71" i="25" s="1"/>
  <c r="I71" i="25"/>
  <c r="Q71" i="25" s="1"/>
  <c r="H71" i="25"/>
  <c r="G71" i="25"/>
  <c r="F71" i="25"/>
  <c r="C71" i="25"/>
  <c r="B71" i="25"/>
  <c r="W70" i="25"/>
  <c r="V70" i="25"/>
  <c r="O70" i="25"/>
  <c r="N70" i="25"/>
  <c r="M70" i="25"/>
  <c r="L70" i="25"/>
  <c r="K70" i="25"/>
  <c r="S70" i="25" s="1"/>
  <c r="J70" i="25"/>
  <c r="R70" i="25" s="1"/>
  <c r="I70" i="25"/>
  <c r="H70" i="25"/>
  <c r="P70" i="25" s="1"/>
  <c r="G70" i="25"/>
  <c r="F70" i="25"/>
  <c r="C70" i="25"/>
  <c r="B70" i="25"/>
  <c r="E70" i="25" s="1"/>
  <c r="S69" i="25"/>
  <c r="R69" i="25"/>
  <c r="Q69" i="25"/>
  <c r="U69" i="25" s="1"/>
  <c r="P69" i="25"/>
  <c r="T69" i="25" s="1"/>
  <c r="E69" i="25"/>
  <c r="W67" i="25"/>
  <c r="V67" i="25"/>
  <c r="O67" i="25"/>
  <c r="N67" i="25"/>
  <c r="M67" i="25"/>
  <c r="L67" i="25"/>
  <c r="K67" i="25"/>
  <c r="S67" i="25" s="1"/>
  <c r="J67" i="25"/>
  <c r="I67" i="25"/>
  <c r="H67" i="25"/>
  <c r="G67" i="25"/>
  <c r="F67" i="25"/>
  <c r="C67" i="25"/>
  <c r="B67" i="25"/>
  <c r="E67" i="25" s="1"/>
  <c r="W66" i="25"/>
  <c r="V66" i="25"/>
  <c r="O66" i="25"/>
  <c r="N66" i="25"/>
  <c r="M66" i="25"/>
  <c r="L66" i="25"/>
  <c r="K66" i="25"/>
  <c r="S66" i="25" s="1"/>
  <c r="J66" i="25"/>
  <c r="R66" i="25" s="1"/>
  <c r="I66" i="25"/>
  <c r="H66" i="25"/>
  <c r="G66" i="25"/>
  <c r="F66" i="25"/>
  <c r="C66" i="25"/>
  <c r="B66" i="25"/>
  <c r="E66" i="25" s="1"/>
  <c r="U65" i="25"/>
  <c r="S65" i="25"/>
  <c r="R65" i="25"/>
  <c r="Q65" i="25"/>
  <c r="P65" i="25"/>
  <c r="E65" i="25"/>
  <c r="T65" i="25" s="1"/>
  <c r="T64" i="25"/>
  <c r="S64" i="25"/>
  <c r="R64" i="25"/>
  <c r="Q64" i="25"/>
  <c r="P64" i="25"/>
  <c r="E64" i="25"/>
  <c r="U64" i="25" s="1"/>
  <c r="S63" i="25"/>
  <c r="R63" i="25"/>
  <c r="Q63" i="25"/>
  <c r="P63" i="25"/>
  <c r="E63" i="25"/>
  <c r="S62" i="25"/>
  <c r="R62" i="25"/>
  <c r="Q62" i="25"/>
  <c r="P62" i="25"/>
  <c r="E62" i="25"/>
  <c r="U62" i="25" s="1"/>
  <c r="S61" i="25"/>
  <c r="R61" i="25"/>
  <c r="Q61" i="25"/>
  <c r="P61" i="25"/>
  <c r="E61" i="25"/>
  <c r="U61" i="25" s="1"/>
  <c r="V59" i="25"/>
  <c r="O59" i="25"/>
  <c r="N59" i="25"/>
  <c r="M59" i="25"/>
  <c r="L59" i="25"/>
  <c r="K59" i="25"/>
  <c r="S59" i="25" s="1"/>
  <c r="J59" i="25"/>
  <c r="R59" i="25" s="1"/>
  <c r="I59" i="25"/>
  <c r="H59" i="25"/>
  <c r="G59" i="25"/>
  <c r="F59" i="25"/>
  <c r="C59" i="25"/>
  <c r="B59" i="25"/>
  <c r="S58" i="25"/>
  <c r="R58" i="25"/>
  <c r="Q58" i="25"/>
  <c r="P58" i="25"/>
  <c r="E58" i="25"/>
  <c r="U58" i="25" s="1"/>
  <c r="S57" i="25"/>
  <c r="R57" i="25"/>
  <c r="Q57" i="25"/>
  <c r="P57" i="25"/>
  <c r="E57" i="25"/>
  <c r="T57" i="25" s="1"/>
  <c r="S56" i="25"/>
  <c r="R56" i="25"/>
  <c r="Q56" i="25"/>
  <c r="P56" i="25"/>
  <c r="E56" i="25"/>
  <c r="S55" i="25"/>
  <c r="R55" i="25"/>
  <c r="Q55" i="25"/>
  <c r="P55" i="25"/>
  <c r="E55" i="25"/>
  <c r="W53" i="25"/>
  <c r="V53" i="25"/>
  <c r="O53" i="25"/>
  <c r="N53" i="25"/>
  <c r="M53" i="25"/>
  <c r="L53" i="25"/>
  <c r="K53" i="25"/>
  <c r="S53" i="25" s="1"/>
  <c r="J53" i="25"/>
  <c r="R53" i="25" s="1"/>
  <c r="I53" i="25"/>
  <c r="H53" i="25"/>
  <c r="G53" i="25"/>
  <c r="F53" i="25"/>
  <c r="C53" i="25"/>
  <c r="B53" i="25"/>
  <c r="U52" i="25"/>
  <c r="S52" i="25"/>
  <c r="R52" i="25"/>
  <c r="Q52" i="25"/>
  <c r="P52" i="25"/>
  <c r="E52" i="25"/>
  <c r="T52" i="25" s="1"/>
  <c r="S51" i="25"/>
  <c r="R51" i="25"/>
  <c r="Q51" i="25"/>
  <c r="P51" i="25"/>
  <c r="E51" i="25"/>
  <c r="S50" i="25"/>
  <c r="R50" i="25"/>
  <c r="Q50" i="25"/>
  <c r="P50" i="25"/>
  <c r="E50" i="25"/>
  <c r="S49" i="25"/>
  <c r="R49" i="25"/>
  <c r="Q49" i="25"/>
  <c r="P49" i="25"/>
  <c r="E49" i="25"/>
  <c r="U49" i="25" s="1"/>
  <c r="S48" i="25"/>
  <c r="R48" i="25"/>
  <c r="Q48" i="25"/>
  <c r="P48" i="25"/>
  <c r="E48" i="25"/>
  <c r="S47" i="25"/>
  <c r="R47" i="25"/>
  <c r="Q47" i="25"/>
  <c r="P47" i="25"/>
  <c r="E47" i="25"/>
  <c r="U47" i="25" s="1"/>
  <c r="S46" i="25"/>
  <c r="R46" i="25"/>
  <c r="Q46" i="25"/>
  <c r="P46" i="25"/>
  <c r="E46" i="25"/>
  <c r="S45" i="25"/>
  <c r="R45" i="25"/>
  <c r="Q45" i="25"/>
  <c r="P45" i="25"/>
  <c r="E45" i="25"/>
  <c r="U45" i="25" s="1"/>
  <c r="U44" i="25"/>
  <c r="S44" i="25"/>
  <c r="R44" i="25"/>
  <c r="Q44" i="25"/>
  <c r="P44" i="25"/>
  <c r="E44" i="25"/>
  <c r="T44" i="25" s="1"/>
  <c r="T43" i="25"/>
  <c r="S43" i="25"/>
  <c r="R43" i="25"/>
  <c r="Q43" i="25"/>
  <c r="P43" i="25"/>
  <c r="E43" i="25"/>
  <c r="U43" i="25" s="1"/>
  <c r="S42" i="25"/>
  <c r="R42" i="25"/>
  <c r="Q42" i="25"/>
  <c r="P42" i="25"/>
  <c r="E42" i="25"/>
  <c r="W40" i="25"/>
  <c r="V40" i="25"/>
  <c r="O40" i="25"/>
  <c r="N40" i="25"/>
  <c r="M40" i="25"/>
  <c r="L40" i="25"/>
  <c r="K40" i="25"/>
  <c r="S40" i="25" s="1"/>
  <c r="J40" i="25"/>
  <c r="R40" i="25" s="1"/>
  <c r="I40" i="25"/>
  <c r="H40" i="25"/>
  <c r="G40" i="25"/>
  <c r="F40" i="25"/>
  <c r="C40" i="25"/>
  <c r="B40" i="25"/>
  <c r="E40" i="25" s="1"/>
  <c r="U39" i="25"/>
  <c r="S39" i="25"/>
  <c r="R39" i="25"/>
  <c r="Q39" i="25"/>
  <c r="P39" i="25"/>
  <c r="E39" i="25"/>
  <c r="T39" i="25" s="1"/>
  <c r="S38" i="25"/>
  <c r="R38" i="25"/>
  <c r="Q38" i="25"/>
  <c r="P38" i="25"/>
  <c r="T38" i="25" s="1"/>
  <c r="E38" i="25"/>
  <c r="S37" i="25"/>
  <c r="R37" i="25"/>
  <c r="Q37" i="25"/>
  <c r="P37" i="25"/>
  <c r="E37" i="25"/>
  <c r="S36" i="25"/>
  <c r="R36" i="25"/>
  <c r="Q36" i="25"/>
  <c r="P36" i="25"/>
  <c r="E36" i="25"/>
  <c r="U36" i="25" s="1"/>
  <c r="S35" i="25"/>
  <c r="R35" i="25"/>
  <c r="Q35" i="25"/>
  <c r="P35" i="25"/>
  <c r="E35" i="25"/>
  <c r="W33" i="25"/>
  <c r="V33" i="25"/>
  <c r="O33" i="25"/>
  <c r="N33" i="25"/>
  <c r="M33" i="25"/>
  <c r="L33" i="25"/>
  <c r="K33" i="25"/>
  <c r="S33" i="25" s="1"/>
  <c r="J33" i="25"/>
  <c r="R33" i="25" s="1"/>
  <c r="I33" i="25"/>
  <c r="H33" i="25"/>
  <c r="G33" i="25"/>
  <c r="F33" i="25"/>
  <c r="C33" i="25"/>
  <c r="B33" i="25"/>
  <c r="S32" i="25"/>
  <c r="R32" i="25"/>
  <c r="Q32" i="25"/>
  <c r="P32" i="25"/>
  <c r="E32" i="25"/>
  <c r="W30" i="25"/>
  <c r="V30" i="25"/>
  <c r="O30" i="25"/>
  <c r="N30" i="25"/>
  <c r="M30" i="25"/>
  <c r="L30" i="25"/>
  <c r="K30" i="25"/>
  <c r="S30" i="25" s="1"/>
  <c r="J30" i="25"/>
  <c r="R30" i="25" s="1"/>
  <c r="I30" i="25"/>
  <c r="H30" i="25"/>
  <c r="G30" i="25"/>
  <c r="F30" i="25"/>
  <c r="C30" i="25"/>
  <c r="B30" i="25"/>
  <c r="S29" i="25"/>
  <c r="R29" i="25"/>
  <c r="Q29" i="25"/>
  <c r="P29" i="25"/>
  <c r="E29" i="25"/>
  <c r="T28" i="25"/>
  <c r="S28" i="25"/>
  <c r="R28" i="25"/>
  <c r="Q28" i="25"/>
  <c r="P28" i="25"/>
  <c r="E28" i="25"/>
  <c r="U28" i="25" s="1"/>
  <c r="S27" i="25"/>
  <c r="R27" i="25"/>
  <c r="Q27" i="25"/>
  <c r="P27" i="25"/>
  <c r="E27" i="25"/>
  <c r="S26" i="25"/>
  <c r="R26" i="25"/>
  <c r="Q26" i="25"/>
  <c r="P26" i="25"/>
  <c r="E26" i="25"/>
  <c r="U26" i="25" s="1"/>
  <c r="W24" i="25"/>
  <c r="V24" i="25"/>
  <c r="O24" i="25"/>
  <c r="N24" i="25"/>
  <c r="M24" i="25"/>
  <c r="L24" i="25"/>
  <c r="K24" i="25"/>
  <c r="S24" i="25" s="1"/>
  <c r="J24" i="25"/>
  <c r="R24" i="25" s="1"/>
  <c r="I24" i="25"/>
  <c r="Q24" i="25" s="1"/>
  <c r="H24" i="25"/>
  <c r="G24" i="25"/>
  <c r="F24" i="25"/>
  <c r="C24" i="25"/>
  <c r="B24" i="25"/>
  <c r="E24" i="25" s="1"/>
  <c r="T23" i="25"/>
  <c r="S23" i="25"/>
  <c r="R23" i="25"/>
  <c r="Q23" i="25"/>
  <c r="P23" i="25"/>
  <c r="E23" i="25"/>
  <c r="U23" i="25" s="1"/>
  <c r="S22" i="25"/>
  <c r="R22" i="25"/>
  <c r="Q22" i="25"/>
  <c r="P22" i="25"/>
  <c r="E22" i="25"/>
  <c r="S21" i="25"/>
  <c r="R21" i="25"/>
  <c r="Q21" i="25"/>
  <c r="P21" i="25"/>
  <c r="E21" i="25"/>
  <c r="U21" i="25" s="1"/>
  <c r="U20" i="25"/>
  <c r="S20" i="25"/>
  <c r="R20" i="25"/>
  <c r="Q20" i="25"/>
  <c r="P20" i="25"/>
  <c r="E20" i="25"/>
  <c r="T20" i="25" s="1"/>
  <c r="S19" i="25"/>
  <c r="R19" i="25"/>
  <c r="Q19" i="25"/>
  <c r="P19" i="25"/>
  <c r="E19" i="25"/>
  <c r="U19" i="25" s="1"/>
  <c r="S18" i="25"/>
  <c r="R18" i="25"/>
  <c r="Q18" i="25"/>
  <c r="P18" i="25"/>
  <c r="E18" i="25"/>
  <c r="W16" i="25"/>
  <c r="V16" i="25"/>
  <c r="O16" i="25"/>
  <c r="N16" i="25"/>
  <c r="M16" i="25"/>
  <c r="L16" i="25"/>
  <c r="R16" i="25" s="1"/>
  <c r="K16" i="25"/>
  <c r="S16" i="25" s="1"/>
  <c r="J16" i="25"/>
  <c r="I16" i="25"/>
  <c r="H16" i="25"/>
  <c r="G16" i="25"/>
  <c r="F16" i="25"/>
  <c r="C16" i="25"/>
  <c r="B16" i="25"/>
  <c r="E16" i="25" s="1"/>
  <c r="U15" i="25"/>
  <c r="S15" i="25"/>
  <c r="R15" i="25"/>
  <c r="Q15" i="25"/>
  <c r="P15" i="25"/>
  <c r="E15" i="25"/>
  <c r="T15" i="25" s="1"/>
  <c r="S14" i="25"/>
  <c r="R14" i="25"/>
  <c r="Q14" i="25"/>
  <c r="P14" i="25"/>
  <c r="E14" i="25"/>
  <c r="U14" i="25" s="1"/>
  <c r="S13" i="25"/>
  <c r="R13" i="25"/>
  <c r="Q13" i="25"/>
  <c r="P13" i="25"/>
  <c r="E13" i="25"/>
  <c r="S12" i="25"/>
  <c r="R12" i="25"/>
  <c r="Q12" i="25"/>
  <c r="P12" i="25"/>
  <c r="E12" i="25"/>
  <c r="U12" i="25" s="1"/>
  <c r="S11" i="25"/>
  <c r="R11" i="25"/>
  <c r="Q11" i="25"/>
  <c r="P11" i="25"/>
  <c r="E11" i="25"/>
  <c r="T11" i="25" s="1"/>
  <c r="S10" i="25"/>
  <c r="R10" i="25"/>
  <c r="Q10" i="25"/>
  <c r="P10" i="25"/>
  <c r="T10" i="25" s="1"/>
  <c r="E10" i="25"/>
  <c r="S9" i="25"/>
  <c r="R9" i="25"/>
  <c r="Q9" i="25"/>
  <c r="P9" i="25"/>
  <c r="E9" i="25"/>
  <c r="S93" i="24"/>
  <c r="R93" i="24"/>
  <c r="Q93" i="24"/>
  <c r="P93" i="24"/>
  <c r="E93" i="24"/>
  <c r="U93" i="24" s="1"/>
  <c r="S92" i="24"/>
  <c r="R92" i="24"/>
  <c r="Q92" i="24"/>
  <c r="P92" i="24"/>
  <c r="E92" i="24"/>
  <c r="S91" i="24"/>
  <c r="R91" i="24"/>
  <c r="Q91" i="24"/>
  <c r="P91" i="24"/>
  <c r="E91" i="24"/>
  <c r="U91" i="24" s="1"/>
  <c r="S90" i="24"/>
  <c r="R90" i="24"/>
  <c r="Q90" i="24"/>
  <c r="P90" i="24"/>
  <c r="E90" i="24"/>
  <c r="S89" i="24"/>
  <c r="R89" i="24"/>
  <c r="Q89" i="24"/>
  <c r="P89" i="24"/>
  <c r="E89" i="24"/>
  <c r="U89" i="24" s="1"/>
  <c r="S88" i="24"/>
  <c r="R88" i="24"/>
  <c r="Q88" i="24"/>
  <c r="P88" i="24"/>
  <c r="E88" i="24"/>
  <c r="T88" i="24" s="1"/>
  <c r="U87" i="24"/>
  <c r="T87" i="24"/>
  <c r="S87" i="24"/>
  <c r="R87" i="24"/>
  <c r="Q87" i="24"/>
  <c r="P87" i="24"/>
  <c r="E87" i="24"/>
  <c r="S86" i="24"/>
  <c r="R86" i="24"/>
  <c r="Q86" i="24"/>
  <c r="P86" i="24"/>
  <c r="E86" i="24"/>
  <c r="W72" i="24"/>
  <c r="V72" i="24"/>
  <c r="O72" i="24"/>
  <c r="N72" i="24"/>
  <c r="M72" i="24"/>
  <c r="L72" i="24"/>
  <c r="K72" i="24"/>
  <c r="J72" i="24"/>
  <c r="I72" i="24"/>
  <c r="H72" i="24"/>
  <c r="G72" i="24"/>
  <c r="F72" i="24"/>
  <c r="C72" i="24"/>
  <c r="B72" i="24"/>
  <c r="W71" i="24"/>
  <c r="V71" i="24"/>
  <c r="O71" i="24"/>
  <c r="N71" i="24"/>
  <c r="M71" i="24"/>
  <c r="L71" i="24"/>
  <c r="K71" i="24"/>
  <c r="S71" i="24" s="1"/>
  <c r="J71" i="24"/>
  <c r="R71" i="24" s="1"/>
  <c r="I71" i="24"/>
  <c r="H71" i="24"/>
  <c r="G71" i="24"/>
  <c r="F71" i="24"/>
  <c r="C71" i="24"/>
  <c r="B71" i="24"/>
  <c r="E71" i="24" s="1"/>
  <c r="W70" i="24"/>
  <c r="V70" i="24"/>
  <c r="O70" i="24"/>
  <c r="N70" i="24"/>
  <c r="M70" i="24"/>
  <c r="L70" i="24"/>
  <c r="K70" i="24"/>
  <c r="S70" i="24" s="1"/>
  <c r="J70" i="24"/>
  <c r="R70" i="24" s="1"/>
  <c r="I70" i="24"/>
  <c r="Q70" i="24" s="1"/>
  <c r="H70" i="24"/>
  <c r="G70" i="24"/>
  <c r="F70" i="24"/>
  <c r="C70" i="24"/>
  <c r="B70" i="24"/>
  <c r="S69" i="24"/>
  <c r="R69" i="24"/>
  <c r="Q69" i="24"/>
  <c r="P69" i="24"/>
  <c r="E69" i="24"/>
  <c r="W67" i="24"/>
  <c r="V67" i="24"/>
  <c r="O67" i="24"/>
  <c r="N67" i="24"/>
  <c r="M67" i="24"/>
  <c r="L67" i="24"/>
  <c r="K67" i="24"/>
  <c r="J67" i="24"/>
  <c r="I67" i="24"/>
  <c r="H67" i="24"/>
  <c r="G67" i="24"/>
  <c r="F67" i="24"/>
  <c r="C67" i="24"/>
  <c r="B67" i="24"/>
  <c r="W66" i="24"/>
  <c r="V66" i="24"/>
  <c r="O66" i="24"/>
  <c r="N66" i="24"/>
  <c r="M66" i="24"/>
  <c r="L66" i="24"/>
  <c r="K66" i="24"/>
  <c r="J66" i="24"/>
  <c r="R66" i="24" s="1"/>
  <c r="I66" i="24"/>
  <c r="H66" i="24"/>
  <c r="G66" i="24"/>
  <c r="F66" i="24"/>
  <c r="C66" i="24"/>
  <c r="B66" i="24"/>
  <c r="S65" i="24"/>
  <c r="R65" i="24"/>
  <c r="Q65" i="24"/>
  <c r="P65" i="24"/>
  <c r="E65" i="24"/>
  <c r="U65" i="24" s="1"/>
  <c r="S64" i="24"/>
  <c r="R64" i="24"/>
  <c r="Q64" i="24"/>
  <c r="P64" i="24"/>
  <c r="E64" i="24"/>
  <c r="S63" i="24"/>
  <c r="R63" i="24"/>
  <c r="Q63" i="24"/>
  <c r="P63" i="24"/>
  <c r="E63" i="24"/>
  <c r="U63" i="24" s="1"/>
  <c r="S62" i="24"/>
  <c r="R62" i="24"/>
  <c r="Q62" i="24"/>
  <c r="P62" i="24"/>
  <c r="E62" i="24"/>
  <c r="T62" i="24" s="1"/>
  <c r="T61" i="24"/>
  <c r="S61" i="24"/>
  <c r="R61" i="24"/>
  <c r="Q61" i="24"/>
  <c r="P61" i="24"/>
  <c r="E61" i="24"/>
  <c r="U61" i="24" s="1"/>
  <c r="V59" i="24"/>
  <c r="O59" i="24"/>
  <c r="N59" i="24"/>
  <c r="M59" i="24"/>
  <c r="L59" i="24"/>
  <c r="K59" i="24"/>
  <c r="S59" i="24" s="1"/>
  <c r="J59" i="24"/>
  <c r="R59" i="24" s="1"/>
  <c r="I59" i="24"/>
  <c r="H59" i="24"/>
  <c r="G59" i="24"/>
  <c r="F59" i="24"/>
  <c r="C59" i="24"/>
  <c r="B59" i="24"/>
  <c r="E59" i="24" s="1"/>
  <c r="S58" i="24"/>
  <c r="R58" i="24"/>
  <c r="Q58" i="24"/>
  <c r="P58" i="24"/>
  <c r="E58" i="24"/>
  <c r="T58" i="24" s="1"/>
  <c r="S57" i="24"/>
  <c r="R57" i="24"/>
  <c r="Q57" i="24"/>
  <c r="P57" i="24"/>
  <c r="E57" i="24"/>
  <c r="U57" i="24" s="1"/>
  <c r="S56" i="24"/>
  <c r="R56" i="24"/>
  <c r="Q56" i="24"/>
  <c r="P56" i="24"/>
  <c r="E56" i="24"/>
  <c r="S55" i="24"/>
  <c r="R55" i="24"/>
  <c r="Q55" i="24"/>
  <c r="P55" i="24"/>
  <c r="E55" i="24"/>
  <c r="U55" i="24" s="1"/>
  <c r="W53" i="24"/>
  <c r="V53" i="24"/>
  <c r="O53" i="24"/>
  <c r="N53" i="24"/>
  <c r="M53" i="24"/>
  <c r="L53" i="24"/>
  <c r="K53" i="24"/>
  <c r="S53" i="24" s="1"/>
  <c r="J53" i="24"/>
  <c r="R53" i="24" s="1"/>
  <c r="I53" i="24"/>
  <c r="H53" i="24"/>
  <c r="G53" i="24"/>
  <c r="F53" i="24"/>
  <c r="C53" i="24"/>
  <c r="B53" i="24"/>
  <c r="E53" i="24" s="1"/>
  <c r="S52" i="24"/>
  <c r="R52" i="24"/>
  <c r="Q52" i="24"/>
  <c r="P52" i="24"/>
  <c r="T52" i="24" s="1"/>
  <c r="E52" i="24"/>
  <c r="S51" i="24"/>
  <c r="R51" i="24"/>
  <c r="Q51" i="24"/>
  <c r="P51" i="24"/>
  <c r="E51" i="24"/>
  <c r="S50" i="24"/>
  <c r="R50" i="24"/>
  <c r="Q50" i="24"/>
  <c r="P50" i="24"/>
  <c r="E50" i="24"/>
  <c r="U50" i="24" s="1"/>
  <c r="U49" i="24"/>
  <c r="S49" i="24"/>
  <c r="R49" i="24"/>
  <c r="Q49" i="24"/>
  <c r="P49" i="24"/>
  <c r="E49" i="24"/>
  <c r="T49" i="24" s="1"/>
  <c r="S48" i="24"/>
  <c r="R48" i="24"/>
  <c r="Q48" i="24"/>
  <c r="P48" i="24"/>
  <c r="E48" i="24"/>
  <c r="S47" i="24"/>
  <c r="R47" i="24"/>
  <c r="Q47" i="24"/>
  <c r="P47" i="24"/>
  <c r="E47" i="24"/>
  <c r="S46" i="24"/>
  <c r="R46" i="24"/>
  <c r="Q46" i="24"/>
  <c r="P46" i="24"/>
  <c r="E46" i="24"/>
  <c r="U46" i="24" s="1"/>
  <c r="S45" i="24"/>
  <c r="R45" i="24"/>
  <c r="Q45" i="24"/>
  <c r="P45" i="24"/>
  <c r="E45" i="24"/>
  <c r="T44" i="24"/>
  <c r="S44" i="24"/>
  <c r="R44" i="24"/>
  <c r="Q44" i="24"/>
  <c r="P44" i="24"/>
  <c r="E44" i="24"/>
  <c r="U44" i="24" s="1"/>
  <c r="S43" i="24"/>
  <c r="R43" i="24"/>
  <c r="Q43" i="24"/>
  <c r="P43" i="24"/>
  <c r="E43" i="24"/>
  <c r="S42" i="24"/>
  <c r="R42" i="24"/>
  <c r="Q42" i="24"/>
  <c r="P42" i="24"/>
  <c r="E42" i="24"/>
  <c r="U42" i="24" s="1"/>
  <c r="W40" i="24"/>
  <c r="V40" i="24"/>
  <c r="O40" i="24"/>
  <c r="N40" i="24"/>
  <c r="M40" i="24"/>
  <c r="L40" i="24"/>
  <c r="K40" i="24"/>
  <c r="S40" i="24" s="1"/>
  <c r="J40" i="24"/>
  <c r="R40" i="24" s="1"/>
  <c r="I40" i="24"/>
  <c r="H40" i="24"/>
  <c r="G40" i="24"/>
  <c r="F40" i="24"/>
  <c r="C40" i="24"/>
  <c r="B40" i="24"/>
  <c r="E40" i="24" s="1"/>
  <c r="T39" i="24"/>
  <c r="S39" i="24"/>
  <c r="R39" i="24"/>
  <c r="Q39" i="24"/>
  <c r="P39" i="24"/>
  <c r="E39" i="24"/>
  <c r="U39" i="24" s="1"/>
  <c r="S38" i="24"/>
  <c r="R38" i="24"/>
  <c r="Q38" i="24"/>
  <c r="P38" i="24"/>
  <c r="E38" i="24"/>
  <c r="S37" i="24"/>
  <c r="R37" i="24"/>
  <c r="Q37" i="24"/>
  <c r="P37" i="24"/>
  <c r="E37" i="24"/>
  <c r="U37" i="24" s="1"/>
  <c r="U36" i="24"/>
  <c r="S36" i="24"/>
  <c r="R36" i="24"/>
  <c r="Q36" i="24"/>
  <c r="P36" i="24"/>
  <c r="E36" i="24"/>
  <c r="S35" i="24"/>
  <c r="R35" i="24"/>
  <c r="Q35" i="24"/>
  <c r="P35" i="24"/>
  <c r="T35" i="24" s="1"/>
  <c r="E35" i="24"/>
  <c r="W33" i="24"/>
  <c r="V33" i="24"/>
  <c r="O33" i="24"/>
  <c r="N33" i="24"/>
  <c r="M33" i="24"/>
  <c r="S33" i="24" s="1"/>
  <c r="L33" i="24"/>
  <c r="K33" i="24"/>
  <c r="J33" i="24"/>
  <c r="R33" i="24" s="1"/>
  <c r="I33" i="24"/>
  <c r="H33" i="24"/>
  <c r="G33" i="24"/>
  <c r="F33" i="24"/>
  <c r="C33" i="24"/>
  <c r="B33" i="24"/>
  <c r="S32" i="24"/>
  <c r="R32" i="24"/>
  <c r="Q32" i="24"/>
  <c r="P32" i="24"/>
  <c r="E32" i="24"/>
  <c r="W30" i="24"/>
  <c r="V30" i="24"/>
  <c r="O30" i="24"/>
  <c r="N30" i="24"/>
  <c r="M30" i="24"/>
  <c r="L30" i="24"/>
  <c r="K30" i="24"/>
  <c r="S30" i="24" s="1"/>
  <c r="J30" i="24"/>
  <c r="R30" i="24" s="1"/>
  <c r="I30" i="24"/>
  <c r="Q30" i="24" s="1"/>
  <c r="H30" i="24"/>
  <c r="G30" i="24"/>
  <c r="F30" i="24"/>
  <c r="C30" i="24"/>
  <c r="B30" i="24"/>
  <c r="E30" i="24" s="1"/>
  <c r="T29" i="24"/>
  <c r="S29" i="24"/>
  <c r="R29" i="24"/>
  <c r="Q29" i="24"/>
  <c r="P29" i="24"/>
  <c r="E29" i="24"/>
  <c r="U29" i="24" s="1"/>
  <c r="S28" i="24"/>
  <c r="R28" i="24"/>
  <c r="Q28" i="24"/>
  <c r="P28" i="24"/>
  <c r="E28" i="24"/>
  <c r="S27" i="24"/>
  <c r="R27" i="24"/>
  <c r="Q27" i="24"/>
  <c r="P27" i="24"/>
  <c r="E27" i="24"/>
  <c r="U27" i="24" s="1"/>
  <c r="U26" i="24"/>
  <c r="S26" i="24"/>
  <c r="R26" i="24"/>
  <c r="Q26" i="24"/>
  <c r="P26" i="24"/>
  <c r="E26" i="24"/>
  <c r="T26" i="24" s="1"/>
  <c r="W24" i="24"/>
  <c r="V24" i="24"/>
  <c r="O24" i="24"/>
  <c r="N24" i="24"/>
  <c r="M24" i="24"/>
  <c r="L24" i="24"/>
  <c r="K24" i="24"/>
  <c r="S24" i="24" s="1"/>
  <c r="J24" i="24"/>
  <c r="R24" i="24" s="1"/>
  <c r="I24" i="24"/>
  <c r="H24" i="24"/>
  <c r="G24" i="24"/>
  <c r="F24" i="24"/>
  <c r="C24" i="24"/>
  <c r="B24" i="24"/>
  <c r="E24" i="24" s="1"/>
  <c r="S23" i="24"/>
  <c r="R23" i="24"/>
  <c r="Q23" i="24"/>
  <c r="P23" i="24"/>
  <c r="E23" i="24"/>
  <c r="S22" i="24"/>
  <c r="R22" i="24"/>
  <c r="Q22" i="24"/>
  <c r="P22" i="24"/>
  <c r="E22" i="24"/>
  <c r="U22" i="24" s="1"/>
  <c r="U21" i="24"/>
  <c r="S21" i="24"/>
  <c r="R21" i="24"/>
  <c r="Q21" i="24"/>
  <c r="P21" i="24"/>
  <c r="E21" i="24"/>
  <c r="T21" i="24" s="1"/>
  <c r="S20" i="24"/>
  <c r="R20" i="24"/>
  <c r="Q20" i="24"/>
  <c r="P20" i="24"/>
  <c r="E20" i="24"/>
  <c r="S19" i="24"/>
  <c r="R19" i="24"/>
  <c r="Q19" i="24"/>
  <c r="P19" i="24"/>
  <c r="E19" i="24"/>
  <c r="S18" i="24"/>
  <c r="R18" i="24"/>
  <c r="Q18" i="24"/>
  <c r="P18" i="24"/>
  <c r="E18" i="24"/>
  <c r="U18" i="24" s="1"/>
  <c r="W16" i="24"/>
  <c r="V16" i="24"/>
  <c r="O16" i="24"/>
  <c r="N16" i="24"/>
  <c r="M16" i="24"/>
  <c r="L16" i="24"/>
  <c r="K16" i="24"/>
  <c r="J16" i="24"/>
  <c r="I16" i="24"/>
  <c r="H16" i="24"/>
  <c r="G16" i="24"/>
  <c r="F16" i="24"/>
  <c r="C16" i="24"/>
  <c r="E16" i="24" s="1"/>
  <c r="B16" i="24"/>
  <c r="S15" i="24"/>
  <c r="R15" i="24"/>
  <c r="Q15" i="24"/>
  <c r="P15" i="24"/>
  <c r="E15" i="24"/>
  <c r="S14" i="24"/>
  <c r="R14" i="24"/>
  <c r="Q14" i="24"/>
  <c r="P14" i="24"/>
  <c r="E14" i="24"/>
  <c r="S13" i="24"/>
  <c r="R13" i="24"/>
  <c r="Q13" i="24"/>
  <c r="P13" i="24"/>
  <c r="E13" i="24"/>
  <c r="U13" i="24" s="1"/>
  <c r="S12" i="24"/>
  <c r="R12" i="24"/>
  <c r="Q12" i="24"/>
  <c r="P12" i="24"/>
  <c r="E12" i="24"/>
  <c r="T11" i="24"/>
  <c r="S11" i="24"/>
  <c r="R11" i="24"/>
  <c r="Q11" i="24"/>
  <c r="P11" i="24"/>
  <c r="E11" i="24"/>
  <c r="U11" i="24" s="1"/>
  <c r="S10" i="24"/>
  <c r="R10" i="24"/>
  <c r="Q10" i="24"/>
  <c r="P10" i="24"/>
  <c r="E10" i="24"/>
  <c r="S9" i="24"/>
  <c r="R9" i="24"/>
  <c r="Q9" i="24"/>
  <c r="P9" i="24"/>
  <c r="E9" i="24"/>
  <c r="U93" i="23"/>
  <c r="S93" i="23"/>
  <c r="R93" i="23"/>
  <c r="Q93" i="23"/>
  <c r="P93" i="23"/>
  <c r="E93" i="23"/>
  <c r="T93" i="23" s="1"/>
  <c r="S92" i="23"/>
  <c r="R92" i="23"/>
  <c r="Q92" i="23"/>
  <c r="P92" i="23"/>
  <c r="E92" i="23"/>
  <c r="U92" i="23" s="1"/>
  <c r="S91" i="23"/>
  <c r="R91" i="23"/>
  <c r="Q91" i="23"/>
  <c r="P91" i="23"/>
  <c r="E91" i="23"/>
  <c r="S90" i="23"/>
  <c r="R90" i="23"/>
  <c r="Q90" i="23"/>
  <c r="P90" i="23"/>
  <c r="E90" i="23"/>
  <c r="U90" i="23" s="1"/>
  <c r="S89" i="23"/>
  <c r="R89" i="23"/>
  <c r="Q89" i="23"/>
  <c r="P89" i="23"/>
  <c r="E89" i="23"/>
  <c r="T89" i="23" s="1"/>
  <c r="T88" i="23"/>
  <c r="S88" i="23"/>
  <c r="R88" i="23"/>
  <c r="Q88" i="23"/>
  <c r="P88" i="23"/>
  <c r="E88" i="23"/>
  <c r="U88" i="23" s="1"/>
  <c r="S87" i="23"/>
  <c r="R87" i="23"/>
  <c r="Q87" i="23"/>
  <c r="P87" i="23"/>
  <c r="E87" i="23"/>
  <c r="S86" i="23"/>
  <c r="R86" i="23"/>
  <c r="Q86" i="23"/>
  <c r="P86" i="23"/>
  <c r="E86" i="23"/>
  <c r="U86" i="23" s="1"/>
  <c r="W72" i="23"/>
  <c r="V72" i="23"/>
  <c r="O72" i="23"/>
  <c r="N72" i="23"/>
  <c r="M72" i="23"/>
  <c r="L72" i="23"/>
  <c r="K72" i="23"/>
  <c r="S72" i="23" s="1"/>
  <c r="J72" i="23"/>
  <c r="I72" i="23"/>
  <c r="H72" i="23"/>
  <c r="G72" i="23"/>
  <c r="F72" i="23"/>
  <c r="C72" i="23"/>
  <c r="B72" i="23"/>
  <c r="W71" i="23"/>
  <c r="V71" i="23"/>
  <c r="O71" i="23"/>
  <c r="N71" i="23"/>
  <c r="M71" i="23"/>
  <c r="L71" i="23"/>
  <c r="K71" i="23"/>
  <c r="S71" i="23" s="1"/>
  <c r="J71" i="23"/>
  <c r="I71" i="23"/>
  <c r="H71" i="23"/>
  <c r="G71" i="23"/>
  <c r="F71" i="23"/>
  <c r="C71" i="23"/>
  <c r="B71" i="23"/>
  <c r="W70" i="23"/>
  <c r="V70" i="23"/>
  <c r="O70" i="23"/>
  <c r="N70" i="23"/>
  <c r="M70" i="23"/>
  <c r="L70" i="23"/>
  <c r="K70" i="23"/>
  <c r="S70" i="23" s="1"/>
  <c r="J70" i="23"/>
  <c r="R70" i="23" s="1"/>
  <c r="I70" i="23"/>
  <c r="H70" i="23"/>
  <c r="G70" i="23"/>
  <c r="F70" i="23"/>
  <c r="C70" i="23"/>
  <c r="B70" i="23"/>
  <c r="S69" i="23"/>
  <c r="R69" i="23"/>
  <c r="Q69" i="23"/>
  <c r="P69" i="23"/>
  <c r="E69" i="23"/>
  <c r="U69" i="23" s="1"/>
  <c r="W67" i="23"/>
  <c r="V67" i="23"/>
  <c r="O67" i="23"/>
  <c r="N67" i="23"/>
  <c r="M67" i="23"/>
  <c r="L67" i="23"/>
  <c r="K67" i="23"/>
  <c r="S67" i="23" s="1"/>
  <c r="J67" i="23"/>
  <c r="I67" i="23"/>
  <c r="H67" i="23"/>
  <c r="G67" i="23"/>
  <c r="F67" i="23"/>
  <c r="C67" i="23"/>
  <c r="B67" i="23"/>
  <c r="W66" i="23"/>
  <c r="V66" i="23"/>
  <c r="O66" i="23"/>
  <c r="N66" i="23"/>
  <c r="M66" i="23"/>
  <c r="L66" i="23"/>
  <c r="K66" i="23"/>
  <c r="S66" i="23" s="1"/>
  <c r="J66" i="23"/>
  <c r="R66" i="23" s="1"/>
  <c r="I66" i="23"/>
  <c r="H66" i="23"/>
  <c r="G66" i="23"/>
  <c r="F66" i="23"/>
  <c r="C66" i="23"/>
  <c r="B66" i="23"/>
  <c r="S65" i="23"/>
  <c r="R65" i="23"/>
  <c r="Q65" i="23"/>
  <c r="P65" i="23"/>
  <c r="E65" i="23"/>
  <c r="S64" i="23"/>
  <c r="R64" i="23"/>
  <c r="Q64" i="23"/>
  <c r="P64" i="23"/>
  <c r="E64" i="23"/>
  <c r="U64" i="23" s="1"/>
  <c r="S63" i="23"/>
  <c r="R63" i="23"/>
  <c r="Q63" i="23"/>
  <c r="P63" i="23"/>
  <c r="E63" i="23"/>
  <c r="U62" i="23"/>
  <c r="S62" i="23"/>
  <c r="R62" i="23"/>
  <c r="Q62" i="23"/>
  <c r="P62" i="23"/>
  <c r="E62" i="23"/>
  <c r="T62" i="23" s="1"/>
  <c r="S61" i="23"/>
  <c r="R61" i="23"/>
  <c r="Q61" i="23"/>
  <c r="P61" i="23"/>
  <c r="E61" i="23"/>
  <c r="V59" i="23"/>
  <c r="O59" i="23"/>
  <c r="N59" i="23"/>
  <c r="M59" i="23"/>
  <c r="L59" i="23"/>
  <c r="K59" i="23"/>
  <c r="S59" i="23" s="1"/>
  <c r="J59" i="23"/>
  <c r="R59" i="23" s="1"/>
  <c r="I59" i="23"/>
  <c r="H59" i="23"/>
  <c r="G59" i="23"/>
  <c r="F59" i="23"/>
  <c r="C59" i="23"/>
  <c r="B59" i="23"/>
  <c r="S58" i="23"/>
  <c r="R58" i="23"/>
  <c r="Q58" i="23"/>
  <c r="P58" i="23"/>
  <c r="E58" i="23"/>
  <c r="U58" i="23" s="1"/>
  <c r="S57" i="23"/>
  <c r="R57" i="23"/>
  <c r="Q57" i="23"/>
  <c r="P57" i="23"/>
  <c r="E57" i="23"/>
  <c r="S56" i="23"/>
  <c r="R56" i="23"/>
  <c r="Q56" i="23"/>
  <c r="P56" i="23"/>
  <c r="E56" i="23"/>
  <c r="S55" i="23"/>
  <c r="R55" i="23"/>
  <c r="Q55" i="23"/>
  <c r="P55" i="23"/>
  <c r="E55" i="23"/>
  <c r="T55" i="23" s="1"/>
  <c r="W53" i="23"/>
  <c r="V53" i="23"/>
  <c r="O53" i="23"/>
  <c r="N53" i="23"/>
  <c r="M53" i="23"/>
  <c r="L53" i="23"/>
  <c r="K53" i="23"/>
  <c r="S53" i="23" s="1"/>
  <c r="J53" i="23"/>
  <c r="R53" i="23" s="1"/>
  <c r="I53" i="23"/>
  <c r="H53" i="23"/>
  <c r="P53" i="23" s="1"/>
  <c r="G53" i="23"/>
  <c r="F53" i="23"/>
  <c r="C53" i="23"/>
  <c r="B53" i="23"/>
  <c r="S52" i="23"/>
  <c r="R52" i="23"/>
  <c r="Q52" i="23"/>
  <c r="P52" i="23"/>
  <c r="E52" i="23"/>
  <c r="S51" i="23"/>
  <c r="R51" i="23"/>
  <c r="Q51" i="23"/>
  <c r="P51" i="23"/>
  <c r="E51" i="23"/>
  <c r="U51" i="23" s="1"/>
  <c r="U50" i="23"/>
  <c r="S50" i="23"/>
  <c r="R50" i="23"/>
  <c r="Q50" i="23"/>
  <c r="P50" i="23"/>
  <c r="E50" i="23"/>
  <c r="T50" i="23" s="1"/>
  <c r="T49" i="23"/>
  <c r="S49" i="23"/>
  <c r="R49" i="23"/>
  <c r="Q49" i="23"/>
  <c r="P49" i="23"/>
  <c r="E49" i="23"/>
  <c r="U49" i="23" s="1"/>
  <c r="S48" i="23"/>
  <c r="R48" i="23"/>
  <c r="Q48" i="23"/>
  <c r="P48" i="23"/>
  <c r="E48" i="23"/>
  <c r="S47" i="23"/>
  <c r="R47" i="23"/>
  <c r="Q47" i="23"/>
  <c r="P47" i="23"/>
  <c r="E47" i="23"/>
  <c r="U47" i="23" s="1"/>
  <c r="U46" i="23"/>
  <c r="S46" i="23"/>
  <c r="R46" i="23"/>
  <c r="Q46" i="23"/>
  <c r="P46" i="23"/>
  <c r="E46" i="23"/>
  <c r="T46" i="23" s="1"/>
  <c r="S45" i="23"/>
  <c r="R45" i="23"/>
  <c r="Q45" i="23"/>
  <c r="P45" i="23"/>
  <c r="E45" i="23"/>
  <c r="S44" i="23"/>
  <c r="R44" i="23"/>
  <c r="Q44" i="23"/>
  <c r="P44" i="23"/>
  <c r="E44" i="23"/>
  <c r="S43" i="23"/>
  <c r="R43" i="23"/>
  <c r="Q43" i="23"/>
  <c r="P43" i="23"/>
  <c r="E43" i="23"/>
  <c r="S42" i="23"/>
  <c r="R42" i="23"/>
  <c r="Q42" i="23"/>
  <c r="P42" i="23"/>
  <c r="E42" i="23"/>
  <c r="W40" i="23"/>
  <c r="V40" i="23"/>
  <c r="O40" i="23"/>
  <c r="N40" i="23"/>
  <c r="M40" i="23"/>
  <c r="L40" i="23"/>
  <c r="K40" i="23"/>
  <c r="S40" i="23" s="1"/>
  <c r="J40" i="23"/>
  <c r="R40" i="23" s="1"/>
  <c r="I40" i="23"/>
  <c r="H40" i="23"/>
  <c r="G40" i="23"/>
  <c r="F40" i="23"/>
  <c r="C40" i="23"/>
  <c r="B40" i="23"/>
  <c r="S39" i="23"/>
  <c r="R39" i="23"/>
  <c r="Q39" i="23"/>
  <c r="P39" i="23"/>
  <c r="E39" i="23"/>
  <c r="S38" i="23"/>
  <c r="R38" i="23"/>
  <c r="Q38" i="23"/>
  <c r="P38" i="23"/>
  <c r="E38" i="23"/>
  <c r="U38" i="23" s="1"/>
  <c r="S37" i="23"/>
  <c r="R37" i="23"/>
  <c r="Q37" i="23"/>
  <c r="P37" i="23"/>
  <c r="E37" i="23"/>
  <c r="T37" i="23" s="1"/>
  <c r="S36" i="23"/>
  <c r="R36" i="23"/>
  <c r="Q36" i="23"/>
  <c r="P36" i="23"/>
  <c r="T36" i="23" s="1"/>
  <c r="E36" i="23"/>
  <c r="U36" i="23" s="1"/>
  <c r="S35" i="23"/>
  <c r="R35" i="23"/>
  <c r="Q35" i="23"/>
  <c r="P35" i="23"/>
  <c r="E35" i="23"/>
  <c r="W33" i="23"/>
  <c r="V33" i="23"/>
  <c r="O33" i="23"/>
  <c r="N33" i="23"/>
  <c r="M33" i="23"/>
  <c r="L33" i="23"/>
  <c r="K33" i="23"/>
  <c r="S33" i="23" s="1"/>
  <c r="J33" i="23"/>
  <c r="R33" i="23" s="1"/>
  <c r="I33" i="23"/>
  <c r="H33" i="23"/>
  <c r="G33" i="23"/>
  <c r="F33" i="23"/>
  <c r="C33" i="23"/>
  <c r="B33" i="23"/>
  <c r="E33" i="23" s="1"/>
  <c r="U32" i="23"/>
  <c r="S32" i="23"/>
  <c r="R32" i="23"/>
  <c r="Q32" i="23"/>
  <c r="P32" i="23"/>
  <c r="E32" i="23"/>
  <c r="T32" i="23" s="1"/>
  <c r="W30" i="23"/>
  <c r="V30" i="23"/>
  <c r="O30" i="23"/>
  <c r="N30" i="23"/>
  <c r="M30" i="23"/>
  <c r="L30" i="23"/>
  <c r="K30" i="23"/>
  <c r="S30" i="23" s="1"/>
  <c r="J30" i="23"/>
  <c r="R30" i="23" s="1"/>
  <c r="I30" i="23"/>
  <c r="H30" i="23"/>
  <c r="G30" i="23"/>
  <c r="F30" i="23"/>
  <c r="C30" i="23"/>
  <c r="B30" i="23"/>
  <c r="E30" i="23" s="1"/>
  <c r="S29" i="23"/>
  <c r="R29" i="23"/>
  <c r="Q29" i="23"/>
  <c r="P29" i="23"/>
  <c r="E29" i="23"/>
  <c r="S28" i="23"/>
  <c r="R28" i="23"/>
  <c r="Q28" i="23"/>
  <c r="P28" i="23"/>
  <c r="E28" i="23"/>
  <c r="U28" i="23" s="1"/>
  <c r="S27" i="23"/>
  <c r="R27" i="23"/>
  <c r="Q27" i="23"/>
  <c r="P27" i="23"/>
  <c r="E27" i="23"/>
  <c r="T27" i="23" s="1"/>
  <c r="S26" i="23"/>
  <c r="R26" i="23"/>
  <c r="Q26" i="23"/>
  <c r="P26" i="23"/>
  <c r="E26" i="23"/>
  <c r="W24" i="23"/>
  <c r="V24" i="23"/>
  <c r="O24" i="23"/>
  <c r="N24" i="23"/>
  <c r="M24" i="23"/>
  <c r="L24" i="23"/>
  <c r="K24" i="23"/>
  <c r="S24" i="23" s="1"/>
  <c r="J24" i="23"/>
  <c r="R24" i="23" s="1"/>
  <c r="I24" i="23"/>
  <c r="H24" i="23"/>
  <c r="G24" i="23"/>
  <c r="F24" i="23"/>
  <c r="C24" i="23"/>
  <c r="B24" i="23"/>
  <c r="E24" i="23" s="1"/>
  <c r="S23" i="23"/>
  <c r="R23" i="23"/>
  <c r="Q23" i="23"/>
  <c r="P23" i="23"/>
  <c r="E23" i="23"/>
  <c r="U23" i="23" s="1"/>
  <c r="U22" i="23"/>
  <c r="S22" i="23"/>
  <c r="R22" i="23"/>
  <c r="Q22" i="23"/>
  <c r="P22" i="23"/>
  <c r="E22" i="23"/>
  <c r="T22" i="23" s="1"/>
  <c r="S21" i="23"/>
  <c r="R21" i="23"/>
  <c r="Q21" i="23"/>
  <c r="P21" i="23"/>
  <c r="E21" i="23"/>
  <c r="S20" i="23"/>
  <c r="R20" i="23"/>
  <c r="Q20" i="23"/>
  <c r="P20" i="23"/>
  <c r="E20" i="23"/>
  <c r="S19" i="23"/>
  <c r="R19" i="23"/>
  <c r="Q19" i="23"/>
  <c r="P19" i="23"/>
  <c r="E19" i="23"/>
  <c r="U19" i="23" s="1"/>
  <c r="S18" i="23"/>
  <c r="R18" i="23"/>
  <c r="Q18" i="23"/>
  <c r="P18" i="23"/>
  <c r="E18" i="23"/>
  <c r="W16" i="23"/>
  <c r="V16" i="23"/>
  <c r="O16" i="23"/>
  <c r="N16" i="23"/>
  <c r="M16" i="23"/>
  <c r="L16" i="23"/>
  <c r="K16" i="23"/>
  <c r="S16" i="23" s="1"/>
  <c r="J16" i="23"/>
  <c r="R16" i="23" s="1"/>
  <c r="I16" i="23"/>
  <c r="H16" i="23"/>
  <c r="G16" i="23"/>
  <c r="F16" i="23"/>
  <c r="C16" i="23"/>
  <c r="B16" i="23"/>
  <c r="E16" i="23" s="1"/>
  <c r="S15" i="23"/>
  <c r="R15" i="23"/>
  <c r="Q15" i="23"/>
  <c r="P15" i="23"/>
  <c r="E15" i="23"/>
  <c r="S14" i="23"/>
  <c r="R14" i="23"/>
  <c r="Q14" i="23"/>
  <c r="P14" i="23"/>
  <c r="E14" i="23"/>
  <c r="U14" i="23" s="1"/>
  <c r="S13" i="23"/>
  <c r="R13" i="23"/>
  <c r="Q13" i="23"/>
  <c r="P13" i="23"/>
  <c r="E13" i="23"/>
  <c r="T12" i="23"/>
  <c r="S12" i="23"/>
  <c r="R12" i="23"/>
  <c r="Q12" i="23"/>
  <c r="P12" i="23"/>
  <c r="E12" i="23"/>
  <c r="U12" i="23" s="1"/>
  <c r="S11" i="23"/>
  <c r="R11" i="23"/>
  <c r="Q11" i="23"/>
  <c r="P11" i="23"/>
  <c r="E11" i="23"/>
  <c r="S10" i="23"/>
  <c r="R10" i="23"/>
  <c r="Q10" i="23"/>
  <c r="P10" i="23"/>
  <c r="E10" i="23"/>
  <c r="T10" i="23" s="1"/>
  <c r="U9" i="23"/>
  <c r="S9" i="23"/>
  <c r="R9" i="23"/>
  <c r="Q9" i="23"/>
  <c r="P9" i="23"/>
  <c r="E9" i="23"/>
  <c r="T9" i="23" s="1"/>
  <c r="T93" i="22"/>
  <c r="S93" i="22"/>
  <c r="R93" i="22"/>
  <c r="Q93" i="22"/>
  <c r="P93" i="22"/>
  <c r="E93" i="22"/>
  <c r="U93" i="22" s="1"/>
  <c r="S92" i="22"/>
  <c r="R92" i="22"/>
  <c r="Q92" i="22"/>
  <c r="P92" i="22"/>
  <c r="E92" i="22"/>
  <c r="S91" i="22"/>
  <c r="R91" i="22"/>
  <c r="Q91" i="22"/>
  <c r="P91" i="22"/>
  <c r="E91" i="22"/>
  <c r="U91" i="22" s="1"/>
  <c r="U90" i="22"/>
  <c r="T90" i="22"/>
  <c r="S90" i="22"/>
  <c r="R90" i="22"/>
  <c r="Q90" i="22"/>
  <c r="P90" i="22"/>
  <c r="E90" i="22"/>
  <c r="T89" i="22"/>
  <c r="S89" i="22"/>
  <c r="R89" i="22"/>
  <c r="Q89" i="22"/>
  <c r="P89" i="22"/>
  <c r="E89" i="22"/>
  <c r="U89" i="22" s="1"/>
  <c r="S88" i="22"/>
  <c r="R88" i="22"/>
  <c r="Q88" i="22"/>
  <c r="P88" i="22"/>
  <c r="E88" i="22"/>
  <c r="S87" i="22"/>
  <c r="R87" i="22"/>
  <c r="Q87" i="22"/>
  <c r="P87" i="22"/>
  <c r="E87" i="22"/>
  <c r="T87" i="22" s="1"/>
  <c r="U86" i="22"/>
  <c r="T86" i="22"/>
  <c r="S86" i="22"/>
  <c r="R86" i="22"/>
  <c r="Q86" i="22"/>
  <c r="P86" i="22"/>
  <c r="E86" i="22"/>
  <c r="W72" i="22"/>
  <c r="V72" i="22"/>
  <c r="O72" i="22"/>
  <c r="N72" i="22"/>
  <c r="M72" i="22"/>
  <c r="L72" i="22"/>
  <c r="K72" i="22"/>
  <c r="S72" i="22" s="1"/>
  <c r="J72" i="22"/>
  <c r="I72" i="22"/>
  <c r="H72" i="22"/>
  <c r="G72" i="22"/>
  <c r="F72" i="22"/>
  <c r="C72" i="22"/>
  <c r="B72" i="22"/>
  <c r="E72" i="22" s="1"/>
  <c r="W71" i="22"/>
  <c r="V71" i="22"/>
  <c r="O71" i="22"/>
  <c r="N71" i="22"/>
  <c r="M71" i="22"/>
  <c r="L71" i="22"/>
  <c r="K71" i="22"/>
  <c r="J71" i="22"/>
  <c r="R71" i="22" s="1"/>
  <c r="I71" i="22"/>
  <c r="H71" i="22"/>
  <c r="G71" i="22"/>
  <c r="F71" i="22"/>
  <c r="C71" i="22"/>
  <c r="B71" i="22"/>
  <c r="W70" i="22"/>
  <c r="V70" i="22"/>
  <c r="O70" i="22"/>
  <c r="N70" i="22"/>
  <c r="M70" i="22"/>
  <c r="L70" i="22"/>
  <c r="K70" i="22"/>
  <c r="S70" i="22" s="1"/>
  <c r="J70" i="22"/>
  <c r="I70" i="22"/>
  <c r="H70" i="22"/>
  <c r="G70" i="22"/>
  <c r="F70" i="22"/>
  <c r="C70" i="22"/>
  <c r="B70" i="22"/>
  <c r="S69" i="22"/>
  <c r="R69" i="22"/>
  <c r="Q69" i="22"/>
  <c r="P69" i="22"/>
  <c r="E69" i="22"/>
  <c r="U69" i="22" s="1"/>
  <c r="W67" i="22"/>
  <c r="V67" i="22"/>
  <c r="O67" i="22"/>
  <c r="N67" i="22"/>
  <c r="M67" i="22"/>
  <c r="L67" i="22"/>
  <c r="K67" i="22"/>
  <c r="J67" i="22"/>
  <c r="I67" i="22"/>
  <c r="H67" i="22"/>
  <c r="G67" i="22"/>
  <c r="F67" i="22"/>
  <c r="C67" i="22"/>
  <c r="E67" i="22" s="1"/>
  <c r="B67" i="22"/>
  <c r="W66" i="22"/>
  <c r="V66" i="22"/>
  <c r="O66" i="22"/>
  <c r="N66" i="22"/>
  <c r="M66" i="22"/>
  <c r="L66" i="22"/>
  <c r="K66" i="22"/>
  <c r="S66" i="22" s="1"/>
  <c r="J66" i="22"/>
  <c r="R66" i="22" s="1"/>
  <c r="I66" i="22"/>
  <c r="H66" i="22"/>
  <c r="G66" i="22"/>
  <c r="F66" i="22"/>
  <c r="C66" i="22"/>
  <c r="B66" i="22"/>
  <c r="E66" i="22" s="1"/>
  <c r="T65" i="22"/>
  <c r="S65" i="22"/>
  <c r="R65" i="22"/>
  <c r="Q65" i="22"/>
  <c r="P65" i="22"/>
  <c r="E65" i="22"/>
  <c r="U65" i="22" s="1"/>
  <c r="S64" i="22"/>
  <c r="R64" i="22"/>
  <c r="Q64" i="22"/>
  <c r="P64" i="22"/>
  <c r="E64" i="22"/>
  <c r="U63" i="22"/>
  <c r="T63" i="22"/>
  <c r="S63" i="22"/>
  <c r="R63" i="22"/>
  <c r="Q63" i="22"/>
  <c r="P63" i="22"/>
  <c r="E63" i="22"/>
  <c r="S62" i="22"/>
  <c r="R62" i="22"/>
  <c r="Q62" i="22"/>
  <c r="P62" i="22"/>
  <c r="E62" i="22"/>
  <c r="T62" i="22" s="1"/>
  <c r="S61" i="22"/>
  <c r="R61" i="22"/>
  <c r="Q61" i="22"/>
  <c r="P61" i="22"/>
  <c r="E61" i="22"/>
  <c r="U61" i="22" s="1"/>
  <c r="V59" i="22"/>
  <c r="R59" i="22"/>
  <c r="O59" i="22"/>
  <c r="N59" i="22"/>
  <c r="M59" i="22"/>
  <c r="L59" i="22"/>
  <c r="K59" i="22"/>
  <c r="S59" i="22" s="1"/>
  <c r="J59" i="22"/>
  <c r="I59" i="22"/>
  <c r="H59" i="22"/>
  <c r="G59" i="22"/>
  <c r="F59" i="22"/>
  <c r="C59" i="22"/>
  <c r="B59" i="22"/>
  <c r="U58" i="22"/>
  <c r="S58" i="22"/>
  <c r="R58" i="22"/>
  <c r="Q58" i="22"/>
  <c r="P58" i="22"/>
  <c r="E58" i="22"/>
  <c r="T58" i="22" s="1"/>
  <c r="S57" i="22"/>
  <c r="R57" i="22"/>
  <c r="Q57" i="22"/>
  <c r="P57" i="22"/>
  <c r="E57" i="22"/>
  <c r="U57" i="22" s="1"/>
  <c r="S56" i="22"/>
  <c r="R56" i="22"/>
  <c r="Q56" i="22"/>
  <c r="P56" i="22"/>
  <c r="E56" i="22"/>
  <c r="S55" i="22"/>
  <c r="R55" i="22"/>
  <c r="Q55" i="22"/>
  <c r="P55" i="22"/>
  <c r="E55" i="22"/>
  <c r="W53" i="22"/>
  <c r="V53" i="22"/>
  <c r="O53" i="22"/>
  <c r="N53" i="22"/>
  <c r="M53" i="22"/>
  <c r="L53" i="22"/>
  <c r="K53" i="22"/>
  <c r="J53" i="22"/>
  <c r="R53" i="22" s="1"/>
  <c r="I53" i="22"/>
  <c r="Q53" i="22" s="1"/>
  <c r="H53" i="22"/>
  <c r="G53" i="22"/>
  <c r="F53" i="22"/>
  <c r="E53" i="22"/>
  <c r="C53" i="22"/>
  <c r="B53" i="22"/>
  <c r="S52" i="22"/>
  <c r="R52" i="22"/>
  <c r="Q52" i="22"/>
  <c r="P52" i="22"/>
  <c r="E52" i="22"/>
  <c r="U52" i="22" s="1"/>
  <c r="S51" i="22"/>
  <c r="R51" i="22"/>
  <c r="Q51" i="22"/>
  <c r="P51" i="22"/>
  <c r="E51" i="22"/>
  <c r="S50" i="22"/>
  <c r="R50" i="22"/>
  <c r="Q50" i="22"/>
  <c r="P50" i="22"/>
  <c r="E50" i="22"/>
  <c r="U49" i="22"/>
  <c r="S49" i="22"/>
  <c r="R49" i="22"/>
  <c r="Q49" i="22"/>
  <c r="P49" i="22"/>
  <c r="E49" i="22"/>
  <c r="T49" i="22" s="1"/>
  <c r="S48" i="22"/>
  <c r="R48" i="22"/>
  <c r="Q48" i="22"/>
  <c r="P48" i="22"/>
  <c r="E48" i="22"/>
  <c r="U48" i="22" s="1"/>
  <c r="S47" i="22"/>
  <c r="R47" i="22"/>
  <c r="Q47" i="22"/>
  <c r="P47" i="22"/>
  <c r="E47" i="22"/>
  <c r="S46" i="22"/>
  <c r="R46" i="22"/>
  <c r="Q46" i="22"/>
  <c r="P46" i="22"/>
  <c r="E46" i="22"/>
  <c r="U45" i="22"/>
  <c r="S45" i="22"/>
  <c r="R45" i="22"/>
  <c r="Q45" i="22"/>
  <c r="P45" i="22"/>
  <c r="E45" i="22"/>
  <c r="T45" i="22" s="1"/>
  <c r="S44" i="22"/>
  <c r="R44" i="22"/>
  <c r="Q44" i="22"/>
  <c r="P44" i="22"/>
  <c r="E44" i="22"/>
  <c r="U44" i="22" s="1"/>
  <c r="S43" i="22"/>
  <c r="R43" i="22"/>
  <c r="Q43" i="22"/>
  <c r="P43" i="22"/>
  <c r="E43" i="22"/>
  <c r="S42" i="22"/>
  <c r="R42" i="22"/>
  <c r="Q42" i="22"/>
  <c r="P42" i="22"/>
  <c r="E42" i="22"/>
  <c r="W40" i="22"/>
  <c r="V40" i="22"/>
  <c r="O40" i="22"/>
  <c r="N40" i="22"/>
  <c r="M40" i="22"/>
  <c r="L40" i="22"/>
  <c r="K40" i="22"/>
  <c r="S40" i="22" s="1"/>
  <c r="J40" i="22"/>
  <c r="R40" i="22" s="1"/>
  <c r="I40" i="22"/>
  <c r="Q40" i="22" s="1"/>
  <c r="H40" i="22"/>
  <c r="G40" i="22"/>
  <c r="F40" i="22"/>
  <c r="E40" i="22"/>
  <c r="C40" i="22"/>
  <c r="B40" i="22"/>
  <c r="T39" i="22"/>
  <c r="S39" i="22"/>
  <c r="R39" i="22"/>
  <c r="Q39" i="22"/>
  <c r="P39" i="22"/>
  <c r="E39" i="22"/>
  <c r="U39" i="22" s="1"/>
  <c r="S38" i="22"/>
  <c r="R38" i="22"/>
  <c r="Q38" i="22"/>
  <c r="P38" i="22"/>
  <c r="E38" i="22"/>
  <c r="S37" i="22"/>
  <c r="R37" i="22"/>
  <c r="Q37" i="22"/>
  <c r="P37" i="22"/>
  <c r="E37" i="22"/>
  <c r="S36" i="22"/>
  <c r="R36" i="22"/>
  <c r="Q36" i="22"/>
  <c r="U36" i="22" s="1"/>
  <c r="P36" i="22"/>
  <c r="E36" i="22"/>
  <c r="S35" i="22"/>
  <c r="R35" i="22"/>
  <c r="Q35" i="22"/>
  <c r="P35" i="22"/>
  <c r="E35" i="22"/>
  <c r="U35" i="22" s="1"/>
  <c r="W33" i="22"/>
  <c r="V33" i="22"/>
  <c r="O33" i="22"/>
  <c r="N33" i="22"/>
  <c r="M33" i="22"/>
  <c r="L33" i="22"/>
  <c r="K33" i="22"/>
  <c r="J33" i="22"/>
  <c r="R33" i="22" s="1"/>
  <c r="I33" i="22"/>
  <c r="H33" i="22"/>
  <c r="G33" i="22"/>
  <c r="F33" i="22"/>
  <c r="C33" i="22"/>
  <c r="B33" i="22"/>
  <c r="S32" i="22"/>
  <c r="R32" i="22"/>
  <c r="Q32" i="22"/>
  <c r="U32" i="22" s="1"/>
  <c r="P32" i="22"/>
  <c r="T32" i="22" s="1"/>
  <c r="E32" i="22"/>
  <c r="W30" i="22"/>
  <c r="V30" i="22"/>
  <c r="O30" i="22"/>
  <c r="N30" i="22"/>
  <c r="M30" i="22"/>
  <c r="L30" i="22"/>
  <c r="K30" i="22"/>
  <c r="S30" i="22" s="1"/>
  <c r="J30" i="22"/>
  <c r="R30" i="22" s="1"/>
  <c r="I30" i="22"/>
  <c r="Q30" i="22" s="1"/>
  <c r="H30" i="22"/>
  <c r="G30" i="22"/>
  <c r="F30" i="22"/>
  <c r="E30" i="22"/>
  <c r="C30" i="22"/>
  <c r="B30" i="22"/>
  <c r="T29" i="22"/>
  <c r="S29" i="22"/>
  <c r="R29" i="22"/>
  <c r="Q29" i="22"/>
  <c r="P29" i="22"/>
  <c r="E29" i="22"/>
  <c r="U29" i="22" s="1"/>
  <c r="S28" i="22"/>
  <c r="R28" i="22"/>
  <c r="Q28" i="22"/>
  <c r="P28" i="22"/>
  <c r="E28" i="22"/>
  <c r="S27" i="22"/>
  <c r="R27" i="22"/>
  <c r="Q27" i="22"/>
  <c r="P27" i="22"/>
  <c r="E27" i="22"/>
  <c r="S26" i="22"/>
  <c r="R26" i="22"/>
  <c r="Q26" i="22"/>
  <c r="P26" i="22"/>
  <c r="E26" i="22"/>
  <c r="T26" i="22" s="1"/>
  <c r="W24" i="22"/>
  <c r="V24" i="22"/>
  <c r="O24" i="22"/>
  <c r="N24" i="22"/>
  <c r="M24" i="22"/>
  <c r="L24" i="22"/>
  <c r="K24" i="22"/>
  <c r="S24" i="22" s="1"/>
  <c r="J24" i="22"/>
  <c r="R24" i="22" s="1"/>
  <c r="I24" i="22"/>
  <c r="Q24" i="22" s="1"/>
  <c r="H24" i="22"/>
  <c r="P24" i="22" s="1"/>
  <c r="G24" i="22"/>
  <c r="F24" i="22"/>
  <c r="C24" i="22"/>
  <c r="B24" i="22"/>
  <c r="E24" i="22" s="1"/>
  <c r="S23" i="22"/>
  <c r="R23" i="22"/>
  <c r="Q23" i="22"/>
  <c r="P23" i="22"/>
  <c r="E23" i="22"/>
  <c r="S22" i="22"/>
  <c r="R22" i="22"/>
  <c r="Q22" i="22"/>
  <c r="P22" i="22"/>
  <c r="E22" i="22"/>
  <c r="S21" i="22"/>
  <c r="R21" i="22"/>
  <c r="Q21" i="22"/>
  <c r="P21" i="22"/>
  <c r="E21" i="22"/>
  <c r="T21" i="22" s="1"/>
  <c r="T20" i="22"/>
  <c r="S20" i="22"/>
  <c r="R20" i="22"/>
  <c r="Q20" i="22"/>
  <c r="P20" i="22"/>
  <c r="E20" i="22"/>
  <c r="U20" i="22" s="1"/>
  <c r="S19" i="22"/>
  <c r="R19" i="22"/>
  <c r="Q19" i="22"/>
  <c r="P19" i="22"/>
  <c r="E19" i="22"/>
  <c r="S18" i="22"/>
  <c r="R18" i="22"/>
  <c r="Q18" i="22"/>
  <c r="P18" i="22"/>
  <c r="E18" i="22"/>
  <c r="W16" i="22"/>
  <c r="V16" i="22"/>
  <c r="O16" i="22"/>
  <c r="N16" i="22"/>
  <c r="M16" i="22"/>
  <c r="L16" i="22"/>
  <c r="K16" i="22"/>
  <c r="J16" i="22"/>
  <c r="R16" i="22" s="1"/>
  <c r="I16" i="22"/>
  <c r="H16" i="22"/>
  <c r="G16" i="22"/>
  <c r="F16" i="22"/>
  <c r="C16" i="22"/>
  <c r="B16" i="22"/>
  <c r="E16" i="22" s="1"/>
  <c r="T15" i="22"/>
  <c r="S15" i="22"/>
  <c r="R15" i="22"/>
  <c r="Q15" i="22"/>
  <c r="P15" i="22"/>
  <c r="E15" i="22"/>
  <c r="U15" i="22" s="1"/>
  <c r="S14" i="22"/>
  <c r="R14" i="22"/>
  <c r="Q14" i="22"/>
  <c r="P14" i="22"/>
  <c r="E14" i="22"/>
  <c r="U13" i="22"/>
  <c r="T13" i="22"/>
  <c r="S13" i="22"/>
  <c r="R13" i="22"/>
  <c r="Q13" i="22"/>
  <c r="P13" i="22"/>
  <c r="E13" i="22"/>
  <c r="S12" i="22"/>
  <c r="R12" i="22"/>
  <c r="Q12" i="22"/>
  <c r="P12" i="22"/>
  <c r="E12" i="22"/>
  <c r="T11" i="22"/>
  <c r="S11" i="22"/>
  <c r="R11" i="22"/>
  <c r="Q11" i="22"/>
  <c r="P11" i="22"/>
  <c r="E11" i="22"/>
  <c r="U11" i="22" s="1"/>
  <c r="S10" i="22"/>
  <c r="R10" i="22"/>
  <c r="Q10" i="22"/>
  <c r="P10" i="22"/>
  <c r="E10" i="22"/>
  <c r="U9" i="22"/>
  <c r="T9" i="22"/>
  <c r="S9" i="22"/>
  <c r="R9" i="22"/>
  <c r="Q9" i="22"/>
  <c r="P9" i="22"/>
  <c r="E9" i="22"/>
  <c r="S93" i="21"/>
  <c r="R93" i="21"/>
  <c r="Q93" i="21"/>
  <c r="P93" i="21"/>
  <c r="E93" i="21"/>
  <c r="T92" i="21"/>
  <c r="S92" i="21"/>
  <c r="R92" i="21"/>
  <c r="Q92" i="21"/>
  <c r="P92" i="21"/>
  <c r="E92" i="21"/>
  <c r="U92" i="21" s="1"/>
  <c r="S91" i="21"/>
  <c r="R91" i="21"/>
  <c r="Q91" i="21"/>
  <c r="P91" i="21"/>
  <c r="E91" i="21"/>
  <c r="U90" i="21"/>
  <c r="T90" i="21"/>
  <c r="S90" i="21"/>
  <c r="R90" i="21"/>
  <c r="Q90" i="21"/>
  <c r="P90" i="21"/>
  <c r="E90" i="21"/>
  <c r="S89" i="21"/>
  <c r="R89" i="21"/>
  <c r="Q89" i="21"/>
  <c r="P89" i="21"/>
  <c r="E89" i="21"/>
  <c r="T88" i="21"/>
  <c r="S88" i="21"/>
  <c r="R88" i="21"/>
  <c r="Q88" i="21"/>
  <c r="P88" i="21"/>
  <c r="E88" i="21"/>
  <c r="U88" i="21" s="1"/>
  <c r="S87" i="21"/>
  <c r="R87" i="21"/>
  <c r="Q87" i="21"/>
  <c r="P87" i="21"/>
  <c r="E87" i="21"/>
  <c r="U86" i="21"/>
  <c r="T86" i="21"/>
  <c r="S86" i="21"/>
  <c r="R86" i="21"/>
  <c r="Q86" i="21"/>
  <c r="P86" i="21"/>
  <c r="E86" i="21"/>
  <c r="W72" i="21"/>
  <c r="V72" i="21"/>
  <c r="O72" i="21"/>
  <c r="N72" i="21"/>
  <c r="M72" i="21"/>
  <c r="L72" i="21"/>
  <c r="K72" i="21"/>
  <c r="J72" i="21"/>
  <c r="I72" i="21"/>
  <c r="H72" i="21"/>
  <c r="G72" i="21"/>
  <c r="F72" i="21"/>
  <c r="C72" i="21"/>
  <c r="B72" i="21"/>
  <c r="W71" i="21"/>
  <c r="V71" i="21"/>
  <c r="O71" i="21"/>
  <c r="N71" i="21"/>
  <c r="M71" i="21"/>
  <c r="L71" i="21"/>
  <c r="K71" i="21"/>
  <c r="J71" i="21"/>
  <c r="I71" i="21"/>
  <c r="Q71" i="21" s="1"/>
  <c r="H71" i="21"/>
  <c r="G71" i="21"/>
  <c r="F71" i="21"/>
  <c r="C71" i="21"/>
  <c r="B71" i="21"/>
  <c r="W70" i="21"/>
  <c r="V70" i="21"/>
  <c r="O70" i="21"/>
  <c r="N70" i="21"/>
  <c r="M70" i="21"/>
  <c r="L70" i="21"/>
  <c r="K70" i="21"/>
  <c r="S70" i="21" s="1"/>
  <c r="J70" i="21"/>
  <c r="R70" i="21" s="1"/>
  <c r="I70" i="21"/>
  <c r="H70" i="21"/>
  <c r="P70" i="21" s="1"/>
  <c r="G70" i="21"/>
  <c r="F70" i="21"/>
  <c r="C70" i="21"/>
  <c r="B70" i="21"/>
  <c r="E70" i="21" s="1"/>
  <c r="S69" i="21"/>
  <c r="R69" i="21"/>
  <c r="Q69" i="21"/>
  <c r="P69" i="21"/>
  <c r="E69" i="21"/>
  <c r="W67" i="21"/>
  <c r="V67" i="21"/>
  <c r="O67" i="21"/>
  <c r="N67" i="21"/>
  <c r="M67" i="21"/>
  <c r="L67" i="21"/>
  <c r="K67" i="21"/>
  <c r="S67" i="21" s="1"/>
  <c r="J67" i="21"/>
  <c r="I67" i="21"/>
  <c r="H67" i="21"/>
  <c r="G67" i="21"/>
  <c r="F67" i="21"/>
  <c r="C67" i="21"/>
  <c r="B67" i="21"/>
  <c r="E67" i="21" s="1"/>
  <c r="W66" i="21"/>
  <c r="V66" i="21"/>
  <c r="O66" i="21"/>
  <c r="N66" i="21"/>
  <c r="M66" i="21"/>
  <c r="L66" i="21"/>
  <c r="K66" i="21"/>
  <c r="S66" i="21" s="1"/>
  <c r="J66" i="21"/>
  <c r="R66" i="21" s="1"/>
  <c r="I66" i="21"/>
  <c r="Q66" i="21" s="1"/>
  <c r="H66" i="21"/>
  <c r="P66" i="21" s="1"/>
  <c r="G66" i="21"/>
  <c r="F66" i="21"/>
  <c r="C66" i="21"/>
  <c r="B66" i="21"/>
  <c r="E66" i="21" s="1"/>
  <c r="S65" i="21"/>
  <c r="R65" i="21"/>
  <c r="Q65" i="21"/>
  <c r="P65" i="21"/>
  <c r="E65" i="21"/>
  <c r="S64" i="21"/>
  <c r="R64" i="21"/>
  <c r="Q64" i="21"/>
  <c r="P64" i="21"/>
  <c r="E64" i="21"/>
  <c r="S63" i="21"/>
  <c r="R63" i="21"/>
  <c r="Q63" i="21"/>
  <c r="P63" i="21"/>
  <c r="E63" i="21"/>
  <c r="T63" i="21" s="1"/>
  <c r="T62" i="21"/>
  <c r="S62" i="21"/>
  <c r="R62" i="21"/>
  <c r="Q62" i="21"/>
  <c r="P62" i="21"/>
  <c r="E62" i="21"/>
  <c r="U62" i="21" s="1"/>
  <c r="S61" i="21"/>
  <c r="R61" i="21"/>
  <c r="Q61" i="21"/>
  <c r="P61" i="21"/>
  <c r="E61" i="21"/>
  <c r="V59" i="21"/>
  <c r="O59" i="21"/>
  <c r="N59" i="21"/>
  <c r="M59" i="21"/>
  <c r="L59" i="21"/>
  <c r="K59" i="21"/>
  <c r="S59" i="21" s="1"/>
  <c r="J59" i="21"/>
  <c r="R59" i="21" s="1"/>
  <c r="I59" i="21"/>
  <c r="H59" i="21"/>
  <c r="G59" i="21"/>
  <c r="F59" i="21"/>
  <c r="C59" i="21"/>
  <c r="E59" i="21" s="1"/>
  <c r="B59" i="21"/>
  <c r="S58" i="21"/>
  <c r="R58" i="21"/>
  <c r="Q58" i="21"/>
  <c r="P58" i="21"/>
  <c r="E58" i="21"/>
  <c r="U58" i="21" s="1"/>
  <c r="S57" i="21"/>
  <c r="R57" i="21"/>
  <c r="Q57" i="21"/>
  <c r="P57" i="21"/>
  <c r="E57" i="21"/>
  <c r="S56" i="21"/>
  <c r="R56" i="21"/>
  <c r="Q56" i="21"/>
  <c r="P56" i="21"/>
  <c r="E56" i="21"/>
  <c r="U55" i="21"/>
  <c r="S55" i="21"/>
  <c r="R55" i="21"/>
  <c r="Q55" i="21"/>
  <c r="P55" i="21"/>
  <c r="E55" i="21"/>
  <c r="T55" i="21" s="1"/>
  <c r="W53" i="21"/>
  <c r="V53" i="21"/>
  <c r="O53" i="21"/>
  <c r="N53" i="21"/>
  <c r="M53" i="21"/>
  <c r="L53" i="21"/>
  <c r="K53" i="21"/>
  <c r="S53" i="21" s="1"/>
  <c r="J53" i="21"/>
  <c r="R53" i="21" s="1"/>
  <c r="I53" i="21"/>
  <c r="H53" i="21"/>
  <c r="P53" i="21" s="1"/>
  <c r="G53" i="21"/>
  <c r="F53" i="21"/>
  <c r="C53" i="21"/>
  <c r="B53" i="21"/>
  <c r="S52" i="21"/>
  <c r="R52" i="21"/>
  <c r="Q52" i="21"/>
  <c r="P52" i="21"/>
  <c r="E52" i="21"/>
  <c r="S51" i="21"/>
  <c r="R51" i="21"/>
  <c r="Q51" i="21"/>
  <c r="P51" i="21"/>
  <c r="E51" i="21"/>
  <c r="U50" i="21"/>
  <c r="S50" i="21"/>
  <c r="R50" i="21"/>
  <c r="Q50" i="21"/>
  <c r="P50" i="21"/>
  <c r="E50" i="21"/>
  <c r="T50" i="21" s="1"/>
  <c r="T49" i="21"/>
  <c r="S49" i="21"/>
  <c r="R49" i="21"/>
  <c r="Q49" i="21"/>
  <c r="P49" i="21"/>
  <c r="E49" i="21"/>
  <c r="U49" i="21" s="1"/>
  <c r="S48" i="21"/>
  <c r="R48" i="21"/>
  <c r="Q48" i="21"/>
  <c r="P48" i="21"/>
  <c r="E48" i="21"/>
  <c r="S47" i="21"/>
  <c r="R47" i="21"/>
  <c r="Q47" i="21"/>
  <c r="P47" i="21"/>
  <c r="E47" i="21"/>
  <c r="U47" i="21" s="1"/>
  <c r="U46" i="21"/>
  <c r="S46" i="21"/>
  <c r="R46" i="21"/>
  <c r="Q46" i="21"/>
  <c r="P46" i="21"/>
  <c r="E46" i="21"/>
  <c r="T46" i="21" s="1"/>
  <c r="T45" i="21"/>
  <c r="S45" i="21"/>
  <c r="R45" i="21"/>
  <c r="Q45" i="21"/>
  <c r="P45" i="21"/>
  <c r="E45" i="21"/>
  <c r="U45" i="21" s="1"/>
  <c r="S44" i="21"/>
  <c r="R44" i="21"/>
  <c r="Q44" i="21"/>
  <c r="P44" i="21"/>
  <c r="E44" i="21"/>
  <c r="U43" i="21"/>
  <c r="S43" i="21"/>
  <c r="R43" i="21"/>
  <c r="Q43" i="21"/>
  <c r="P43" i="21"/>
  <c r="E43" i="21"/>
  <c r="T43" i="21" s="1"/>
  <c r="U42" i="21"/>
  <c r="S42" i="21"/>
  <c r="R42" i="21"/>
  <c r="Q42" i="21"/>
  <c r="P42" i="21"/>
  <c r="E42" i="21"/>
  <c r="T42" i="21" s="1"/>
  <c r="W40" i="21"/>
  <c r="V40" i="21"/>
  <c r="O40" i="21"/>
  <c r="N40" i="21"/>
  <c r="M40" i="21"/>
  <c r="L40" i="21"/>
  <c r="K40" i="21"/>
  <c r="S40" i="21" s="1"/>
  <c r="J40" i="21"/>
  <c r="R40" i="21" s="1"/>
  <c r="I40" i="21"/>
  <c r="H40" i="21"/>
  <c r="G40" i="21"/>
  <c r="F40" i="21"/>
  <c r="C40" i="21"/>
  <c r="B40" i="21"/>
  <c r="E40" i="21" s="1"/>
  <c r="S39" i="21"/>
  <c r="R39" i="21"/>
  <c r="Q39" i="21"/>
  <c r="P39" i="21"/>
  <c r="E39" i="21"/>
  <c r="U38" i="21"/>
  <c r="S38" i="21"/>
  <c r="R38" i="21"/>
  <c r="Q38" i="21"/>
  <c r="P38" i="21"/>
  <c r="E38" i="21"/>
  <c r="T38" i="21" s="1"/>
  <c r="U37" i="21"/>
  <c r="S37" i="21"/>
  <c r="R37" i="21"/>
  <c r="Q37" i="21"/>
  <c r="P37" i="21"/>
  <c r="E37" i="21"/>
  <c r="T37" i="21" s="1"/>
  <c r="S36" i="21"/>
  <c r="R36" i="21"/>
  <c r="Q36" i="21"/>
  <c r="P36" i="21"/>
  <c r="T36" i="21" s="1"/>
  <c r="E36" i="21"/>
  <c r="S35" i="21"/>
  <c r="R35" i="21"/>
  <c r="Q35" i="21"/>
  <c r="P35" i="21"/>
  <c r="E35" i="21"/>
  <c r="W33" i="21"/>
  <c r="V33" i="21"/>
  <c r="O33" i="21"/>
  <c r="N33" i="21"/>
  <c r="M33" i="21"/>
  <c r="L33" i="21"/>
  <c r="K33" i="21"/>
  <c r="S33" i="21" s="1"/>
  <c r="J33" i="21"/>
  <c r="I33" i="21"/>
  <c r="Q33" i="21" s="1"/>
  <c r="H33" i="21"/>
  <c r="G33" i="21"/>
  <c r="F33" i="21"/>
  <c r="C33" i="21"/>
  <c r="B33" i="21"/>
  <c r="S32" i="21"/>
  <c r="R32" i="21"/>
  <c r="Q32" i="21"/>
  <c r="U32" i="21" s="1"/>
  <c r="P32" i="21"/>
  <c r="E32" i="21"/>
  <c r="T32" i="21" s="1"/>
  <c r="W30" i="21"/>
  <c r="V30" i="21"/>
  <c r="O30" i="21"/>
  <c r="N30" i="21"/>
  <c r="M30" i="21"/>
  <c r="L30" i="21"/>
  <c r="K30" i="21"/>
  <c r="S30" i="21" s="1"/>
  <c r="J30" i="21"/>
  <c r="R30" i="21" s="1"/>
  <c r="I30" i="21"/>
  <c r="H30" i="21"/>
  <c r="G30" i="21"/>
  <c r="F30" i="21"/>
  <c r="C30" i="21"/>
  <c r="B30" i="21"/>
  <c r="E30" i="21" s="1"/>
  <c r="S29" i="21"/>
  <c r="R29" i="21"/>
  <c r="Q29" i="21"/>
  <c r="P29" i="21"/>
  <c r="E29" i="21"/>
  <c r="T28" i="21"/>
  <c r="S28" i="21"/>
  <c r="R28" i="21"/>
  <c r="Q28" i="21"/>
  <c r="P28" i="21"/>
  <c r="E28" i="21"/>
  <c r="U28" i="21" s="1"/>
  <c r="U27" i="21"/>
  <c r="S27" i="21"/>
  <c r="R27" i="21"/>
  <c r="Q27" i="21"/>
  <c r="P27" i="21"/>
  <c r="E27" i="21"/>
  <c r="T27" i="21" s="1"/>
  <c r="S26" i="21"/>
  <c r="R26" i="21"/>
  <c r="Q26" i="21"/>
  <c r="P26" i="21"/>
  <c r="E26" i="21"/>
  <c r="W24" i="21"/>
  <c r="V24" i="21"/>
  <c r="O24" i="21"/>
  <c r="N24" i="21"/>
  <c r="M24" i="21"/>
  <c r="L24" i="21"/>
  <c r="K24" i="21"/>
  <c r="S24" i="21" s="1"/>
  <c r="J24" i="21"/>
  <c r="R24" i="21" s="1"/>
  <c r="I24" i="21"/>
  <c r="H24" i="21"/>
  <c r="G24" i="21"/>
  <c r="F24" i="21"/>
  <c r="C24" i="21"/>
  <c r="B24" i="21"/>
  <c r="U23" i="21"/>
  <c r="T23" i="21"/>
  <c r="S23" i="21"/>
  <c r="R23" i="21"/>
  <c r="Q23" i="21"/>
  <c r="P23" i="21"/>
  <c r="E23" i="21"/>
  <c r="U22" i="21"/>
  <c r="S22" i="21"/>
  <c r="R22" i="21"/>
  <c r="Q22" i="21"/>
  <c r="P22" i="21"/>
  <c r="E22" i="21"/>
  <c r="T22" i="21" s="1"/>
  <c r="T21" i="21"/>
  <c r="S21" i="21"/>
  <c r="R21" i="21"/>
  <c r="Q21" i="21"/>
  <c r="P21" i="21"/>
  <c r="E21" i="21"/>
  <c r="U21" i="21" s="1"/>
  <c r="S20" i="21"/>
  <c r="R20" i="21"/>
  <c r="Q20" i="21"/>
  <c r="P20" i="21"/>
  <c r="E20" i="21"/>
  <c r="U19" i="21"/>
  <c r="T19" i="21"/>
  <c r="S19" i="21"/>
  <c r="R19" i="21"/>
  <c r="Q19" i="21"/>
  <c r="P19" i="21"/>
  <c r="E19" i="21"/>
  <c r="U18" i="21"/>
  <c r="S18" i="21"/>
  <c r="R18" i="21"/>
  <c r="Q18" i="21"/>
  <c r="P18" i="21"/>
  <c r="E18" i="21"/>
  <c r="T18" i="21" s="1"/>
  <c r="W16" i="21"/>
  <c r="V16" i="21"/>
  <c r="O16" i="21"/>
  <c r="N16" i="21"/>
  <c r="M16" i="21"/>
  <c r="L16" i="21"/>
  <c r="K16" i="21"/>
  <c r="J16" i="21"/>
  <c r="I16" i="21"/>
  <c r="H16" i="21"/>
  <c r="G16" i="21"/>
  <c r="F16" i="21"/>
  <c r="C16" i="21"/>
  <c r="B16" i="21"/>
  <c r="S15" i="21"/>
  <c r="R15" i="21"/>
  <c r="Q15" i="21"/>
  <c r="P15" i="21"/>
  <c r="E15" i="21"/>
  <c r="U14" i="21"/>
  <c r="S14" i="21"/>
  <c r="R14" i="21"/>
  <c r="Q14" i="21"/>
  <c r="P14" i="21"/>
  <c r="E14" i="21"/>
  <c r="T14" i="21" s="1"/>
  <c r="U13" i="21"/>
  <c r="S13" i="21"/>
  <c r="R13" i="21"/>
  <c r="Q13" i="21"/>
  <c r="P13" i="21"/>
  <c r="E13" i="21"/>
  <c r="T13" i="21" s="1"/>
  <c r="T12" i="21"/>
  <c r="S12" i="21"/>
  <c r="R12" i="21"/>
  <c r="Q12" i="21"/>
  <c r="P12" i="21"/>
  <c r="E12" i="21"/>
  <c r="U12" i="21" s="1"/>
  <c r="S11" i="21"/>
  <c r="R11" i="21"/>
  <c r="Q11" i="21"/>
  <c r="P11" i="21"/>
  <c r="E11" i="21"/>
  <c r="S10" i="21"/>
  <c r="R10" i="21"/>
  <c r="Q10" i="21"/>
  <c r="P10" i="21"/>
  <c r="E10" i="21"/>
  <c r="U9" i="21"/>
  <c r="S9" i="21"/>
  <c r="R9" i="21"/>
  <c r="Q9" i="21"/>
  <c r="P9" i="21"/>
  <c r="E9" i="21"/>
  <c r="T93" i="20"/>
  <c r="S93" i="20"/>
  <c r="R93" i="20"/>
  <c r="Q93" i="20"/>
  <c r="P93" i="20"/>
  <c r="E93" i="20"/>
  <c r="U93" i="20" s="1"/>
  <c r="S92" i="20"/>
  <c r="R92" i="20"/>
  <c r="Q92" i="20"/>
  <c r="P92" i="20"/>
  <c r="E92" i="20"/>
  <c r="T91" i="20"/>
  <c r="S91" i="20"/>
  <c r="R91" i="20"/>
  <c r="Q91" i="20"/>
  <c r="P91" i="20"/>
  <c r="E91" i="20"/>
  <c r="U91" i="20" s="1"/>
  <c r="U90" i="20"/>
  <c r="S90" i="20"/>
  <c r="R90" i="20"/>
  <c r="Q90" i="20"/>
  <c r="P90" i="20"/>
  <c r="E90" i="20"/>
  <c r="T90" i="20" s="1"/>
  <c r="T89" i="20"/>
  <c r="S89" i="20"/>
  <c r="R89" i="20"/>
  <c r="Q89" i="20"/>
  <c r="P89" i="20"/>
  <c r="E89" i="20"/>
  <c r="U89" i="20" s="1"/>
  <c r="S88" i="20"/>
  <c r="R88" i="20"/>
  <c r="Q88" i="20"/>
  <c r="P88" i="20"/>
  <c r="E88" i="20"/>
  <c r="T87" i="20"/>
  <c r="S87" i="20"/>
  <c r="R87" i="20"/>
  <c r="Q87" i="20"/>
  <c r="P87" i="20"/>
  <c r="E87" i="20"/>
  <c r="U87" i="20" s="1"/>
  <c r="S86" i="20"/>
  <c r="R86" i="20"/>
  <c r="Q86" i="20"/>
  <c r="P86" i="20"/>
  <c r="E86" i="20"/>
  <c r="W72" i="20"/>
  <c r="V72" i="20"/>
  <c r="O72" i="20"/>
  <c r="N72" i="20"/>
  <c r="M72" i="20"/>
  <c r="L72" i="20"/>
  <c r="K72" i="20"/>
  <c r="S72" i="20" s="1"/>
  <c r="J72" i="20"/>
  <c r="R72" i="20" s="1"/>
  <c r="I72" i="20"/>
  <c r="H72" i="20"/>
  <c r="G72" i="20"/>
  <c r="F72" i="20"/>
  <c r="C72" i="20"/>
  <c r="B72" i="20"/>
  <c r="W71" i="20"/>
  <c r="V71" i="20"/>
  <c r="S71" i="20"/>
  <c r="O71" i="20"/>
  <c r="N71" i="20"/>
  <c r="M71" i="20"/>
  <c r="L71" i="20"/>
  <c r="K71" i="20"/>
  <c r="J71" i="20"/>
  <c r="I71" i="20"/>
  <c r="Q71" i="20" s="1"/>
  <c r="H71" i="20"/>
  <c r="P71" i="20" s="1"/>
  <c r="G71" i="20"/>
  <c r="F71" i="20"/>
  <c r="C71" i="20"/>
  <c r="B71" i="20"/>
  <c r="E71" i="20" s="1"/>
  <c r="W70" i="20"/>
  <c r="V70" i="20"/>
  <c r="R70" i="20"/>
  <c r="O70" i="20"/>
  <c r="N70" i="20"/>
  <c r="M70" i="20"/>
  <c r="L70" i="20"/>
  <c r="K70" i="20"/>
  <c r="S70" i="20" s="1"/>
  <c r="J70" i="20"/>
  <c r="I70" i="20"/>
  <c r="H70" i="20"/>
  <c r="P70" i="20" s="1"/>
  <c r="G70" i="20"/>
  <c r="F70" i="20"/>
  <c r="C70" i="20"/>
  <c r="B70" i="20"/>
  <c r="S69" i="20"/>
  <c r="R69" i="20"/>
  <c r="Q69" i="20"/>
  <c r="P69" i="20"/>
  <c r="E69" i="20"/>
  <c r="T69" i="20" s="1"/>
  <c r="W67" i="20"/>
  <c r="V67" i="20"/>
  <c r="O67" i="20"/>
  <c r="N67" i="20"/>
  <c r="M67" i="20"/>
  <c r="L67" i="20"/>
  <c r="K67" i="20"/>
  <c r="S67" i="20" s="1"/>
  <c r="J67" i="20"/>
  <c r="I67" i="20"/>
  <c r="H67" i="20"/>
  <c r="G67" i="20"/>
  <c r="F67" i="20"/>
  <c r="C67" i="20"/>
  <c r="B67" i="20"/>
  <c r="W66" i="20"/>
  <c r="V66" i="20"/>
  <c r="S66" i="20"/>
  <c r="O66" i="20"/>
  <c r="N66" i="20"/>
  <c r="M66" i="20"/>
  <c r="L66" i="20"/>
  <c r="K66" i="20"/>
  <c r="J66" i="20"/>
  <c r="R66" i="20" s="1"/>
  <c r="I66" i="20"/>
  <c r="H66" i="20"/>
  <c r="G66" i="20"/>
  <c r="F66" i="20"/>
  <c r="C66" i="20"/>
  <c r="B66" i="20"/>
  <c r="T65" i="20"/>
  <c r="S65" i="20"/>
  <c r="R65" i="20"/>
  <c r="Q65" i="20"/>
  <c r="P65" i="20"/>
  <c r="E65" i="20"/>
  <c r="U65" i="20" s="1"/>
  <c r="U64" i="20"/>
  <c r="S64" i="20"/>
  <c r="R64" i="20"/>
  <c r="Q64" i="20"/>
  <c r="P64" i="20"/>
  <c r="E64" i="20"/>
  <c r="T64" i="20" s="1"/>
  <c r="S63" i="20"/>
  <c r="R63" i="20"/>
  <c r="Q63" i="20"/>
  <c r="P63" i="20"/>
  <c r="E63" i="20"/>
  <c r="S62" i="20"/>
  <c r="R62" i="20"/>
  <c r="Q62" i="20"/>
  <c r="P62" i="20"/>
  <c r="E62" i="20"/>
  <c r="T61" i="20"/>
  <c r="S61" i="20"/>
  <c r="R61" i="20"/>
  <c r="Q61" i="20"/>
  <c r="P61" i="20"/>
  <c r="E61" i="20"/>
  <c r="U61" i="20" s="1"/>
  <c r="V59" i="20"/>
  <c r="O59" i="20"/>
  <c r="N59" i="20"/>
  <c r="M59" i="20"/>
  <c r="L59" i="20"/>
  <c r="K59" i="20"/>
  <c r="S59" i="20" s="1"/>
  <c r="J59" i="20"/>
  <c r="R59" i="20" s="1"/>
  <c r="I59" i="20"/>
  <c r="H59" i="20"/>
  <c r="G59" i="20"/>
  <c r="F59" i="20"/>
  <c r="C59" i="20"/>
  <c r="B59" i="20"/>
  <c r="S58" i="20"/>
  <c r="R58" i="20"/>
  <c r="Q58" i="20"/>
  <c r="P58" i="20"/>
  <c r="E58" i="20"/>
  <c r="U57" i="20"/>
  <c r="T57" i="20"/>
  <c r="S57" i="20"/>
  <c r="R57" i="20"/>
  <c r="Q57" i="20"/>
  <c r="P57" i="20"/>
  <c r="E57" i="20"/>
  <c r="S56" i="20"/>
  <c r="R56" i="20"/>
  <c r="Q56" i="20"/>
  <c r="P56" i="20"/>
  <c r="E56" i="20"/>
  <c r="T56" i="20" s="1"/>
  <c r="T55" i="20"/>
  <c r="S55" i="20"/>
  <c r="R55" i="20"/>
  <c r="Q55" i="20"/>
  <c r="P55" i="20"/>
  <c r="E55" i="20"/>
  <c r="U55" i="20" s="1"/>
  <c r="W53" i="20"/>
  <c r="V53" i="20"/>
  <c r="S53" i="20"/>
  <c r="O53" i="20"/>
  <c r="N53" i="20"/>
  <c r="M53" i="20"/>
  <c r="L53" i="20"/>
  <c r="K53" i="20"/>
  <c r="J53" i="20"/>
  <c r="R53" i="20" s="1"/>
  <c r="I53" i="20"/>
  <c r="H53" i="20"/>
  <c r="G53" i="20"/>
  <c r="F53" i="20"/>
  <c r="C53" i="20"/>
  <c r="B53" i="20"/>
  <c r="E53" i="20" s="1"/>
  <c r="S52" i="20"/>
  <c r="R52" i="20"/>
  <c r="Q52" i="20"/>
  <c r="P52" i="20"/>
  <c r="T52" i="20" s="1"/>
  <c r="E52" i="20"/>
  <c r="S51" i="20"/>
  <c r="R51" i="20"/>
  <c r="Q51" i="20"/>
  <c r="P51" i="20"/>
  <c r="E51" i="20"/>
  <c r="T51" i="20" s="1"/>
  <c r="T50" i="20"/>
  <c r="S50" i="20"/>
  <c r="R50" i="20"/>
  <c r="Q50" i="20"/>
  <c r="P50" i="20"/>
  <c r="E50" i="20"/>
  <c r="U50" i="20" s="1"/>
  <c r="S49" i="20"/>
  <c r="R49" i="20"/>
  <c r="Q49" i="20"/>
  <c r="P49" i="20"/>
  <c r="E49" i="20"/>
  <c r="U48" i="20"/>
  <c r="T48" i="20"/>
  <c r="S48" i="20"/>
  <c r="R48" i="20"/>
  <c r="Q48" i="20"/>
  <c r="P48" i="20"/>
  <c r="E48" i="20"/>
  <c r="S47" i="20"/>
  <c r="R47" i="20"/>
  <c r="Q47" i="20"/>
  <c r="P47" i="20"/>
  <c r="E47" i="20"/>
  <c r="T47" i="20" s="1"/>
  <c r="S46" i="20"/>
  <c r="R46" i="20"/>
  <c r="Q46" i="20"/>
  <c r="P46" i="20"/>
  <c r="E46" i="20"/>
  <c r="S45" i="20"/>
  <c r="R45" i="20"/>
  <c r="Q45" i="20"/>
  <c r="P45" i="20"/>
  <c r="E45" i="20"/>
  <c r="T44" i="20"/>
  <c r="S44" i="20"/>
  <c r="R44" i="20"/>
  <c r="Q44" i="20"/>
  <c r="P44" i="20"/>
  <c r="E44" i="20"/>
  <c r="U44" i="20" s="1"/>
  <c r="U43" i="20"/>
  <c r="S43" i="20"/>
  <c r="R43" i="20"/>
  <c r="Q43" i="20"/>
  <c r="P43" i="20"/>
  <c r="E43" i="20"/>
  <c r="S42" i="20"/>
  <c r="R42" i="20"/>
  <c r="Q42" i="20"/>
  <c r="P42" i="20"/>
  <c r="E42" i="20"/>
  <c r="W40" i="20"/>
  <c r="V40" i="20"/>
  <c r="O40" i="20"/>
  <c r="N40" i="20"/>
  <c r="M40" i="20"/>
  <c r="L40" i="20"/>
  <c r="K40" i="20"/>
  <c r="S40" i="20" s="1"/>
  <c r="J40" i="20"/>
  <c r="R40" i="20" s="1"/>
  <c r="I40" i="20"/>
  <c r="H40" i="20"/>
  <c r="G40" i="20"/>
  <c r="F40" i="20"/>
  <c r="C40" i="20"/>
  <c r="B40" i="20"/>
  <c r="E40" i="20" s="1"/>
  <c r="U39" i="20"/>
  <c r="T39" i="20"/>
  <c r="S39" i="20"/>
  <c r="R39" i="20"/>
  <c r="Q39" i="20"/>
  <c r="P39" i="20"/>
  <c r="E39" i="20"/>
  <c r="U38" i="20"/>
  <c r="S38" i="20"/>
  <c r="R38" i="20"/>
  <c r="Q38" i="20"/>
  <c r="P38" i="20"/>
  <c r="E38" i="20"/>
  <c r="T38" i="20" s="1"/>
  <c r="T37" i="20"/>
  <c r="S37" i="20"/>
  <c r="R37" i="20"/>
  <c r="Q37" i="20"/>
  <c r="P37" i="20"/>
  <c r="E37" i="20"/>
  <c r="U37" i="20" s="1"/>
  <c r="S36" i="20"/>
  <c r="R36" i="20"/>
  <c r="Q36" i="20"/>
  <c r="P36" i="20"/>
  <c r="E36" i="20"/>
  <c r="S35" i="20"/>
  <c r="R35" i="20"/>
  <c r="Q35" i="20"/>
  <c r="P35" i="20"/>
  <c r="E35" i="20"/>
  <c r="W33" i="20"/>
  <c r="V33" i="20"/>
  <c r="O33" i="20"/>
  <c r="Q33" i="20" s="1"/>
  <c r="N33" i="20"/>
  <c r="M33" i="20"/>
  <c r="L33" i="20"/>
  <c r="K33" i="20"/>
  <c r="S33" i="20" s="1"/>
  <c r="J33" i="20"/>
  <c r="R33" i="20" s="1"/>
  <c r="I33" i="20"/>
  <c r="H33" i="20"/>
  <c r="P33" i="20" s="1"/>
  <c r="G33" i="20"/>
  <c r="F33" i="20"/>
  <c r="C33" i="20"/>
  <c r="B33" i="20"/>
  <c r="E33" i="20" s="1"/>
  <c r="S32" i="20"/>
  <c r="R32" i="20"/>
  <c r="Q32" i="20"/>
  <c r="P32" i="20"/>
  <c r="T32" i="20" s="1"/>
  <c r="E32" i="20"/>
  <c r="W30" i="20"/>
  <c r="V30" i="20"/>
  <c r="O30" i="20"/>
  <c r="N30" i="20"/>
  <c r="M30" i="20"/>
  <c r="L30" i="20"/>
  <c r="K30" i="20"/>
  <c r="S30" i="20" s="1"/>
  <c r="J30" i="20"/>
  <c r="R30" i="20" s="1"/>
  <c r="I30" i="20"/>
  <c r="H30" i="20"/>
  <c r="G30" i="20"/>
  <c r="F30" i="20"/>
  <c r="C30" i="20"/>
  <c r="B30" i="20"/>
  <c r="E30" i="20" s="1"/>
  <c r="U29" i="20"/>
  <c r="T29" i="20"/>
  <c r="S29" i="20"/>
  <c r="R29" i="20"/>
  <c r="Q29" i="20"/>
  <c r="P29" i="20"/>
  <c r="E29" i="20"/>
  <c r="U28" i="20"/>
  <c r="S28" i="20"/>
  <c r="R28" i="20"/>
  <c r="Q28" i="20"/>
  <c r="P28" i="20"/>
  <c r="E28" i="20"/>
  <c r="T28" i="20" s="1"/>
  <c r="T27" i="20"/>
  <c r="S27" i="20"/>
  <c r="R27" i="20"/>
  <c r="Q27" i="20"/>
  <c r="P27" i="20"/>
  <c r="E27" i="20"/>
  <c r="U27" i="20" s="1"/>
  <c r="S26" i="20"/>
  <c r="R26" i="20"/>
  <c r="Q26" i="20"/>
  <c r="P26" i="20"/>
  <c r="E26" i="20"/>
  <c r="W24" i="20"/>
  <c r="V24" i="20"/>
  <c r="O24" i="20"/>
  <c r="N24" i="20"/>
  <c r="M24" i="20"/>
  <c r="L24" i="20"/>
  <c r="K24" i="20"/>
  <c r="S24" i="20" s="1"/>
  <c r="J24" i="20"/>
  <c r="R24" i="20" s="1"/>
  <c r="I24" i="20"/>
  <c r="H24" i="20"/>
  <c r="G24" i="20"/>
  <c r="F24" i="20"/>
  <c r="C24" i="20"/>
  <c r="E24" i="20" s="1"/>
  <c r="B24" i="20"/>
  <c r="U23" i="20"/>
  <c r="S23" i="20"/>
  <c r="R23" i="20"/>
  <c r="Q23" i="20"/>
  <c r="P23" i="20"/>
  <c r="E23" i="20"/>
  <c r="T23" i="20" s="1"/>
  <c r="T22" i="20"/>
  <c r="S22" i="20"/>
  <c r="R22" i="20"/>
  <c r="Q22" i="20"/>
  <c r="P22" i="20"/>
  <c r="E22" i="20"/>
  <c r="U22" i="20" s="1"/>
  <c r="S21" i="20"/>
  <c r="R21" i="20"/>
  <c r="Q21" i="20"/>
  <c r="P21" i="20"/>
  <c r="E21" i="20"/>
  <c r="U20" i="20"/>
  <c r="T20" i="20"/>
  <c r="S20" i="20"/>
  <c r="R20" i="20"/>
  <c r="Q20" i="20"/>
  <c r="P20" i="20"/>
  <c r="E20" i="20"/>
  <c r="U19" i="20"/>
  <c r="S19" i="20"/>
  <c r="R19" i="20"/>
  <c r="Q19" i="20"/>
  <c r="P19" i="20"/>
  <c r="E19" i="20"/>
  <c r="T19" i="20" s="1"/>
  <c r="T18" i="20"/>
  <c r="S18" i="20"/>
  <c r="R18" i="20"/>
  <c r="Q18" i="20"/>
  <c r="P18" i="20"/>
  <c r="E18" i="20"/>
  <c r="U18" i="20" s="1"/>
  <c r="W16" i="20"/>
  <c r="V16" i="20"/>
  <c r="S16" i="20"/>
  <c r="O16" i="20"/>
  <c r="N16" i="20"/>
  <c r="M16" i="20"/>
  <c r="L16" i="20"/>
  <c r="K16" i="20"/>
  <c r="J16" i="20"/>
  <c r="I16" i="20"/>
  <c r="H16" i="20"/>
  <c r="G16" i="20"/>
  <c r="F16" i="20"/>
  <c r="C16" i="20"/>
  <c r="B16" i="20"/>
  <c r="S15" i="20"/>
  <c r="R15" i="20"/>
  <c r="Q15" i="20"/>
  <c r="P15" i="20"/>
  <c r="E15" i="20"/>
  <c r="U14" i="20"/>
  <c r="S14" i="20"/>
  <c r="R14" i="20"/>
  <c r="Q14" i="20"/>
  <c r="P14" i="20"/>
  <c r="E14" i="20"/>
  <c r="T14" i="20" s="1"/>
  <c r="T13" i="20"/>
  <c r="S13" i="20"/>
  <c r="R13" i="20"/>
  <c r="Q13" i="20"/>
  <c r="P13" i="20"/>
  <c r="E13" i="20"/>
  <c r="U13" i="20" s="1"/>
  <c r="S12" i="20"/>
  <c r="R12" i="20"/>
  <c r="Q12" i="20"/>
  <c r="P12" i="20"/>
  <c r="E12" i="20"/>
  <c r="S11" i="20"/>
  <c r="R11" i="20"/>
  <c r="Q11" i="20"/>
  <c r="P11" i="20"/>
  <c r="E11" i="20"/>
  <c r="S10" i="20"/>
  <c r="R10" i="20"/>
  <c r="Q10" i="20"/>
  <c r="U10" i="20" s="1"/>
  <c r="P10" i="20"/>
  <c r="E10" i="20"/>
  <c r="T9" i="20"/>
  <c r="S9" i="20"/>
  <c r="R9" i="20"/>
  <c r="Q9" i="20"/>
  <c r="P9" i="20"/>
  <c r="E9" i="20"/>
  <c r="U9" i="20" s="1"/>
  <c r="S93" i="19"/>
  <c r="R93" i="19"/>
  <c r="Q93" i="19"/>
  <c r="P93" i="19"/>
  <c r="E93" i="19"/>
  <c r="S92" i="19"/>
  <c r="R92" i="19"/>
  <c r="Q92" i="19"/>
  <c r="P92" i="19"/>
  <c r="E92" i="19"/>
  <c r="U91" i="19"/>
  <c r="S91" i="19"/>
  <c r="R91" i="19"/>
  <c r="Q91" i="19"/>
  <c r="P91" i="19"/>
  <c r="E91" i="19"/>
  <c r="T91" i="19" s="1"/>
  <c r="T90" i="19"/>
  <c r="S90" i="19"/>
  <c r="R90" i="19"/>
  <c r="Q90" i="19"/>
  <c r="P90" i="19"/>
  <c r="E90" i="19"/>
  <c r="U90" i="19" s="1"/>
  <c r="S89" i="19"/>
  <c r="R89" i="19"/>
  <c r="Q89" i="19"/>
  <c r="P89" i="19"/>
  <c r="E89" i="19"/>
  <c r="S88" i="19"/>
  <c r="R88" i="19"/>
  <c r="Q88" i="19"/>
  <c r="P88" i="19"/>
  <c r="E88" i="19"/>
  <c r="U87" i="19"/>
  <c r="S87" i="19"/>
  <c r="R87" i="19"/>
  <c r="Q87" i="19"/>
  <c r="P87" i="19"/>
  <c r="E87" i="19"/>
  <c r="T87" i="19" s="1"/>
  <c r="T86" i="19"/>
  <c r="S86" i="19"/>
  <c r="R86" i="19"/>
  <c r="Q86" i="19"/>
  <c r="P86" i="19"/>
  <c r="E86" i="19"/>
  <c r="U86" i="19" s="1"/>
  <c r="W72" i="19"/>
  <c r="V72" i="19"/>
  <c r="O72" i="19"/>
  <c r="N72" i="19"/>
  <c r="M72" i="19"/>
  <c r="L72" i="19"/>
  <c r="K72" i="19"/>
  <c r="J72" i="19"/>
  <c r="I72" i="19"/>
  <c r="H72" i="19"/>
  <c r="G72" i="19"/>
  <c r="F72" i="19"/>
  <c r="C72" i="19"/>
  <c r="B72" i="19"/>
  <c r="W71" i="19"/>
  <c r="V71" i="19"/>
  <c r="O71" i="19"/>
  <c r="N71" i="19"/>
  <c r="M71" i="19"/>
  <c r="L71" i="19"/>
  <c r="K71" i="19"/>
  <c r="J71" i="19"/>
  <c r="I71" i="19"/>
  <c r="H71" i="19"/>
  <c r="G71" i="19"/>
  <c r="F71" i="19"/>
  <c r="C71" i="19"/>
  <c r="B71" i="19"/>
  <c r="W70" i="19"/>
  <c r="V70" i="19"/>
  <c r="O70" i="19"/>
  <c r="N70" i="19"/>
  <c r="M70" i="19"/>
  <c r="L70" i="19"/>
  <c r="K70" i="19"/>
  <c r="J70" i="19"/>
  <c r="I70" i="19"/>
  <c r="H70" i="19"/>
  <c r="G70" i="19"/>
  <c r="F70" i="19"/>
  <c r="C70" i="19"/>
  <c r="B70" i="19"/>
  <c r="E70" i="19" s="1"/>
  <c r="S69" i="19"/>
  <c r="R69" i="19"/>
  <c r="Q69" i="19"/>
  <c r="P69" i="19"/>
  <c r="T69" i="19" s="1"/>
  <c r="E69" i="19"/>
  <c r="U69" i="19" s="1"/>
  <c r="W67" i="19"/>
  <c r="V67" i="19"/>
  <c r="O67" i="19"/>
  <c r="N67" i="19"/>
  <c r="M67" i="19"/>
  <c r="L67" i="19"/>
  <c r="K67" i="19"/>
  <c r="J67" i="19"/>
  <c r="I67" i="19"/>
  <c r="H67" i="19"/>
  <c r="P67" i="19" s="1"/>
  <c r="G67" i="19"/>
  <c r="F67" i="19"/>
  <c r="C67" i="19"/>
  <c r="B67" i="19"/>
  <c r="W66" i="19"/>
  <c r="V66" i="19"/>
  <c r="O66" i="19"/>
  <c r="N66" i="19"/>
  <c r="M66" i="19"/>
  <c r="L66" i="19"/>
  <c r="K66" i="19"/>
  <c r="S66" i="19" s="1"/>
  <c r="J66" i="19"/>
  <c r="R66" i="19" s="1"/>
  <c r="I66" i="19"/>
  <c r="H66" i="19"/>
  <c r="G66" i="19"/>
  <c r="F66" i="19"/>
  <c r="C66" i="19"/>
  <c r="E66" i="19" s="1"/>
  <c r="B66" i="19"/>
  <c r="S65" i="19"/>
  <c r="R65" i="19"/>
  <c r="Q65" i="19"/>
  <c r="P65" i="19"/>
  <c r="E65" i="19"/>
  <c r="T64" i="19"/>
  <c r="S64" i="19"/>
  <c r="R64" i="19"/>
  <c r="Q64" i="19"/>
  <c r="P64" i="19"/>
  <c r="E64" i="19"/>
  <c r="U64" i="19" s="1"/>
  <c r="S63" i="19"/>
  <c r="R63" i="19"/>
  <c r="Q63" i="19"/>
  <c r="P63" i="19"/>
  <c r="E63" i="19"/>
  <c r="T62" i="19"/>
  <c r="S62" i="19"/>
  <c r="R62" i="19"/>
  <c r="Q62" i="19"/>
  <c r="P62" i="19"/>
  <c r="E62" i="19"/>
  <c r="U62" i="19" s="1"/>
  <c r="S61" i="19"/>
  <c r="R61" i="19"/>
  <c r="Q61" i="19"/>
  <c r="P61" i="19"/>
  <c r="E61" i="19"/>
  <c r="U61" i="19" s="1"/>
  <c r="V59" i="19"/>
  <c r="O59" i="19"/>
  <c r="N59" i="19"/>
  <c r="M59" i="19"/>
  <c r="L59" i="19"/>
  <c r="K59" i="19"/>
  <c r="S59" i="19" s="1"/>
  <c r="J59" i="19"/>
  <c r="R59" i="19" s="1"/>
  <c r="I59" i="19"/>
  <c r="Q59" i="19" s="1"/>
  <c r="H59" i="19"/>
  <c r="G59" i="19"/>
  <c r="F59" i="19"/>
  <c r="C59" i="19"/>
  <c r="B59" i="19"/>
  <c r="S58" i="19"/>
  <c r="R58" i="19"/>
  <c r="Q58" i="19"/>
  <c r="P58" i="19"/>
  <c r="E58" i="19"/>
  <c r="U58" i="19" s="1"/>
  <c r="S57" i="19"/>
  <c r="R57" i="19"/>
  <c r="Q57" i="19"/>
  <c r="P57" i="19"/>
  <c r="E57" i="19"/>
  <c r="T57" i="19" s="1"/>
  <c r="T56" i="19"/>
  <c r="S56" i="19"/>
  <c r="R56" i="19"/>
  <c r="Q56" i="19"/>
  <c r="P56" i="19"/>
  <c r="E56" i="19"/>
  <c r="U56" i="19" s="1"/>
  <c r="S55" i="19"/>
  <c r="R55" i="19"/>
  <c r="Q55" i="19"/>
  <c r="P55" i="19"/>
  <c r="E55" i="19"/>
  <c r="W53" i="19"/>
  <c r="V53" i="19"/>
  <c r="O53" i="19"/>
  <c r="N53" i="19"/>
  <c r="M53" i="19"/>
  <c r="L53" i="19"/>
  <c r="K53" i="19"/>
  <c r="S53" i="19" s="1"/>
  <c r="J53" i="19"/>
  <c r="R53" i="19" s="1"/>
  <c r="I53" i="19"/>
  <c r="H53" i="19"/>
  <c r="G53" i="19"/>
  <c r="F53" i="19"/>
  <c r="C53" i="19"/>
  <c r="B53" i="19"/>
  <c r="S52" i="19"/>
  <c r="R52" i="19"/>
  <c r="Q52" i="19"/>
  <c r="P52" i="19"/>
  <c r="E52" i="19"/>
  <c r="T52" i="19" s="1"/>
  <c r="T51" i="19"/>
  <c r="S51" i="19"/>
  <c r="R51" i="19"/>
  <c r="Q51" i="19"/>
  <c r="P51" i="19"/>
  <c r="E51" i="19"/>
  <c r="U51" i="19" s="1"/>
  <c r="S50" i="19"/>
  <c r="R50" i="19"/>
  <c r="Q50" i="19"/>
  <c r="P50" i="19"/>
  <c r="E50" i="19"/>
  <c r="T49" i="19"/>
  <c r="S49" i="19"/>
  <c r="R49" i="19"/>
  <c r="Q49" i="19"/>
  <c r="P49" i="19"/>
  <c r="E49" i="19"/>
  <c r="U49" i="19" s="1"/>
  <c r="S48" i="19"/>
  <c r="R48" i="19"/>
  <c r="Q48" i="19"/>
  <c r="P48" i="19"/>
  <c r="E48" i="19"/>
  <c r="T48" i="19" s="1"/>
  <c r="S47" i="19"/>
  <c r="R47" i="19"/>
  <c r="Q47" i="19"/>
  <c r="P47" i="19"/>
  <c r="E47" i="19"/>
  <c r="U47" i="19" s="1"/>
  <c r="S46" i="19"/>
  <c r="R46" i="19"/>
  <c r="Q46" i="19"/>
  <c r="P46" i="19"/>
  <c r="E46" i="19"/>
  <c r="S45" i="19"/>
  <c r="R45" i="19"/>
  <c r="Q45" i="19"/>
  <c r="P45" i="19"/>
  <c r="E45" i="19"/>
  <c r="U45" i="19" s="1"/>
  <c r="U44" i="19"/>
  <c r="S44" i="19"/>
  <c r="R44" i="19"/>
  <c r="Q44" i="19"/>
  <c r="P44" i="19"/>
  <c r="E44" i="19"/>
  <c r="T44" i="19" s="1"/>
  <c r="S43" i="19"/>
  <c r="R43" i="19"/>
  <c r="Q43" i="19"/>
  <c r="P43" i="19"/>
  <c r="E43" i="19"/>
  <c r="S42" i="19"/>
  <c r="R42" i="19"/>
  <c r="Q42" i="19"/>
  <c r="P42" i="19"/>
  <c r="E42" i="19"/>
  <c r="W40" i="19"/>
  <c r="V40" i="19"/>
  <c r="O40" i="19"/>
  <c r="N40" i="19"/>
  <c r="M40" i="19"/>
  <c r="L40" i="19"/>
  <c r="K40" i="19"/>
  <c r="S40" i="19" s="1"/>
  <c r="J40" i="19"/>
  <c r="R40" i="19" s="1"/>
  <c r="I40" i="19"/>
  <c r="H40" i="19"/>
  <c r="G40" i="19"/>
  <c r="F40" i="19"/>
  <c r="C40" i="19"/>
  <c r="B40" i="19"/>
  <c r="S39" i="19"/>
  <c r="R39" i="19"/>
  <c r="Q39" i="19"/>
  <c r="P39" i="19"/>
  <c r="E39" i="19"/>
  <c r="T38" i="19"/>
  <c r="S38" i="19"/>
  <c r="R38" i="19"/>
  <c r="Q38" i="19"/>
  <c r="P38" i="19"/>
  <c r="E38" i="19"/>
  <c r="U38" i="19" s="1"/>
  <c r="S37" i="19"/>
  <c r="R37" i="19"/>
  <c r="Q37" i="19"/>
  <c r="P37" i="19"/>
  <c r="E37" i="19"/>
  <c r="S36" i="19"/>
  <c r="R36" i="19"/>
  <c r="Q36" i="19"/>
  <c r="P36" i="19"/>
  <c r="E36" i="19"/>
  <c r="U36" i="19" s="1"/>
  <c r="S35" i="19"/>
  <c r="R35" i="19"/>
  <c r="Q35" i="19"/>
  <c r="P35" i="19"/>
  <c r="E35" i="19"/>
  <c r="W33" i="19"/>
  <c r="V33" i="19"/>
  <c r="O33" i="19"/>
  <c r="N33" i="19"/>
  <c r="M33" i="19"/>
  <c r="L33" i="19"/>
  <c r="K33" i="19"/>
  <c r="S33" i="19" s="1"/>
  <c r="J33" i="19"/>
  <c r="R33" i="19" s="1"/>
  <c r="I33" i="19"/>
  <c r="H33" i="19"/>
  <c r="P33" i="19" s="1"/>
  <c r="G33" i="19"/>
  <c r="F33" i="19"/>
  <c r="C33" i="19"/>
  <c r="B33" i="19"/>
  <c r="S32" i="19"/>
  <c r="R32" i="19"/>
  <c r="Q32" i="19"/>
  <c r="P32" i="19"/>
  <c r="E32" i="19"/>
  <c r="W30" i="19"/>
  <c r="V30" i="19"/>
  <c r="O30" i="19"/>
  <c r="N30" i="19"/>
  <c r="M30" i="19"/>
  <c r="L30" i="19"/>
  <c r="K30" i="19"/>
  <c r="S30" i="19" s="1"/>
  <c r="J30" i="19"/>
  <c r="R30" i="19" s="1"/>
  <c r="I30" i="19"/>
  <c r="H30" i="19"/>
  <c r="G30" i="19"/>
  <c r="F30" i="19"/>
  <c r="C30" i="19"/>
  <c r="B30" i="19"/>
  <c r="U29" i="19"/>
  <c r="S29" i="19"/>
  <c r="R29" i="19"/>
  <c r="Q29" i="19"/>
  <c r="P29" i="19"/>
  <c r="E29" i="19"/>
  <c r="T29" i="19" s="1"/>
  <c r="T28" i="19"/>
  <c r="S28" i="19"/>
  <c r="R28" i="19"/>
  <c r="Q28" i="19"/>
  <c r="P28" i="19"/>
  <c r="E28" i="19"/>
  <c r="U28" i="19" s="1"/>
  <c r="S27" i="19"/>
  <c r="R27" i="19"/>
  <c r="Q27" i="19"/>
  <c r="P27" i="19"/>
  <c r="E27" i="19"/>
  <c r="T27" i="19" s="1"/>
  <c r="U26" i="19"/>
  <c r="S26" i="19"/>
  <c r="R26" i="19"/>
  <c r="Q26" i="19"/>
  <c r="P26" i="19"/>
  <c r="E26" i="19"/>
  <c r="T26" i="19" s="1"/>
  <c r="W24" i="19"/>
  <c r="V24" i="19"/>
  <c r="O24" i="19"/>
  <c r="N24" i="19"/>
  <c r="M24" i="19"/>
  <c r="L24" i="19"/>
  <c r="K24" i="19"/>
  <c r="S24" i="19" s="1"/>
  <c r="J24" i="19"/>
  <c r="R24" i="19" s="1"/>
  <c r="I24" i="19"/>
  <c r="H24" i="19"/>
  <c r="P24" i="19" s="1"/>
  <c r="G24" i="19"/>
  <c r="F24" i="19"/>
  <c r="C24" i="19"/>
  <c r="B24" i="19"/>
  <c r="S23" i="19"/>
  <c r="R23" i="19"/>
  <c r="Q23" i="19"/>
  <c r="P23" i="19"/>
  <c r="E23" i="19"/>
  <c r="U23" i="19" s="1"/>
  <c r="S22" i="19"/>
  <c r="R22" i="19"/>
  <c r="Q22" i="19"/>
  <c r="P22" i="19"/>
  <c r="E22" i="19"/>
  <c r="T22" i="19" s="1"/>
  <c r="S21" i="19"/>
  <c r="R21" i="19"/>
  <c r="Q21" i="19"/>
  <c r="P21" i="19"/>
  <c r="E21" i="19"/>
  <c r="T21" i="19" s="1"/>
  <c r="S20" i="19"/>
  <c r="R20" i="19"/>
  <c r="Q20" i="19"/>
  <c r="P20" i="19"/>
  <c r="E20" i="19"/>
  <c r="S19" i="19"/>
  <c r="R19" i="19"/>
  <c r="Q19" i="19"/>
  <c r="P19" i="19"/>
  <c r="E19" i="19"/>
  <c r="U19" i="19" s="1"/>
  <c r="S18" i="19"/>
  <c r="R18" i="19"/>
  <c r="Q18" i="19"/>
  <c r="P18" i="19"/>
  <c r="E18" i="19"/>
  <c r="T18" i="19" s="1"/>
  <c r="W16" i="19"/>
  <c r="V16" i="19"/>
  <c r="O16" i="19"/>
  <c r="N16" i="19"/>
  <c r="M16" i="19"/>
  <c r="L16" i="19"/>
  <c r="K16" i="19"/>
  <c r="J16" i="19"/>
  <c r="I16" i="19"/>
  <c r="H16" i="19"/>
  <c r="G16" i="19"/>
  <c r="F16" i="19"/>
  <c r="C16" i="19"/>
  <c r="E16" i="19" s="1"/>
  <c r="B16" i="19"/>
  <c r="S15" i="19"/>
  <c r="R15" i="19"/>
  <c r="Q15" i="19"/>
  <c r="P15" i="19"/>
  <c r="E15" i="19"/>
  <c r="S14" i="19"/>
  <c r="R14" i="19"/>
  <c r="Q14" i="19"/>
  <c r="P14" i="19"/>
  <c r="E14" i="19"/>
  <c r="U14" i="19" s="1"/>
  <c r="S13" i="19"/>
  <c r="R13" i="19"/>
  <c r="Q13" i="19"/>
  <c r="P13" i="19"/>
  <c r="E13" i="19"/>
  <c r="T13" i="19" s="1"/>
  <c r="S12" i="19"/>
  <c r="R12" i="19"/>
  <c r="Q12" i="19"/>
  <c r="P12" i="19"/>
  <c r="E12" i="19"/>
  <c r="S11" i="19"/>
  <c r="R11" i="19"/>
  <c r="Q11" i="19"/>
  <c r="P11" i="19"/>
  <c r="E11" i="19"/>
  <c r="S10" i="19"/>
  <c r="R10" i="19"/>
  <c r="Q10" i="19"/>
  <c r="P10" i="19"/>
  <c r="E10" i="19"/>
  <c r="U10" i="19" s="1"/>
  <c r="S9" i="19"/>
  <c r="R9" i="19"/>
  <c r="Q9" i="19"/>
  <c r="P9" i="19"/>
  <c r="E9" i="19"/>
  <c r="U9" i="19" s="1"/>
  <c r="S93" i="18"/>
  <c r="R93" i="18"/>
  <c r="Q93" i="18"/>
  <c r="P93" i="18"/>
  <c r="E93" i="18"/>
  <c r="U92" i="18"/>
  <c r="T92" i="18"/>
  <c r="S92" i="18"/>
  <c r="R92" i="18"/>
  <c r="Q92" i="18"/>
  <c r="P92" i="18"/>
  <c r="E92" i="18"/>
  <c r="S91" i="18"/>
  <c r="R91" i="18"/>
  <c r="Q91" i="18"/>
  <c r="P91" i="18"/>
  <c r="E91" i="18"/>
  <c r="U91" i="18" s="1"/>
  <c r="S90" i="18"/>
  <c r="R90" i="18"/>
  <c r="Q90" i="18"/>
  <c r="P90" i="18"/>
  <c r="E90" i="18"/>
  <c r="T90" i="18" s="1"/>
  <c r="U89" i="18"/>
  <c r="S89" i="18"/>
  <c r="R89" i="18"/>
  <c r="Q89" i="18"/>
  <c r="P89" i="18"/>
  <c r="E89" i="18"/>
  <c r="T89" i="18" s="1"/>
  <c r="U88" i="18"/>
  <c r="T88" i="18"/>
  <c r="S88" i="18"/>
  <c r="R88" i="18"/>
  <c r="Q88" i="18"/>
  <c r="P88" i="18"/>
  <c r="E88" i="18"/>
  <c r="S87" i="18"/>
  <c r="R87" i="18"/>
  <c r="Q87" i="18"/>
  <c r="P87" i="18"/>
  <c r="E87" i="18"/>
  <c r="U87" i="18" s="1"/>
  <c r="S86" i="18"/>
  <c r="R86" i="18"/>
  <c r="Q86" i="18"/>
  <c r="P86" i="18"/>
  <c r="E86" i="18"/>
  <c r="T86" i="18" s="1"/>
  <c r="W72" i="18"/>
  <c r="V72" i="18"/>
  <c r="O72" i="18"/>
  <c r="N72" i="18"/>
  <c r="M72" i="18"/>
  <c r="L72" i="18"/>
  <c r="K72" i="18"/>
  <c r="J72" i="18"/>
  <c r="I72" i="18"/>
  <c r="H72" i="18"/>
  <c r="G72" i="18"/>
  <c r="F72" i="18"/>
  <c r="C72" i="18"/>
  <c r="B72" i="18"/>
  <c r="W71" i="18"/>
  <c r="V71" i="18"/>
  <c r="O71" i="18"/>
  <c r="N71" i="18"/>
  <c r="M71" i="18"/>
  <c r="L71" i="18"/>
  <c r="K71" i="18"/>
  <c r="S71" i="18" s="1"/>
  <c r="J71" i="18"/>
  <c r="R71" i="18" s="1"/>
  <c r="I71" i="18"/>
  <c r="H71" i="18"/>
  <c r="P71" i="18" s="1"/>
  <c r="G71" i="18"/>
  <c r="F71" i="18"/>
  <c r="C71" i="18"/>
  <c r="E71" i="18" s="1"/>
  <c r="B71" i="18"/>
  <c r="W70" i="18"/>
  <c r="V70" i="18"/>
  <c r="O70" i="18"/>
  <c r="N70" i="18"/>
  <c r="M70" i="18"/>
  <c r="L70" i="18"/>
  <c r="K70" i="18"/>
  <c r="S70" i="18" s="1"/>
  <c r="J70" i="18"/>
  <c r="R70" i="18" s="1"/>
  <c r="I70" i="18"/>
  <c r="H70" i="18"/>
  <c r="G70" i="18"/>
  <c r="F70" i="18"/>
  <c r="C70" i="18"/>
  <c r="B70" i="18"/>
  <c r="S69" i="18"/>
  <c r="R69" i="18"/>
  <c r="Q69" i="18"/>
  <c r="P69" i="18"/>
  <c r="E69" i="18"/>
  <c r="T69" i="18" s="1"/>
  <c r="W67" i="18"/>
  <c r="V67" i="18"/>
  <c r="O67" i="18"/>
  <c r="N67" i="18"/>
  <c r="M67" i="18"/>
  <c r="L67" i="18"/>
  <c r="K67" i="18"/>
  <c r="S67" i="18" s="1"/>
  <c r="J67" i="18"/>
  <c r="I67" i="18"/>
  <c r="H67" i="18"/>
  <c r="G67" i="18"/>
  <c r="F67" i="18"/>
  <c r="C67" i="18"/>
  <c r="B67" i="18"/>
  <c r="E67" i="18" s="1"/>
  <c r="W66" i="18"/>
  <c r="V66" i="18"/>
  <c r="O66" i="18"/>
  <c r="N66" i="18"/>
  <c r="M66" i="18"/>
  <c r="L66" i="18"/>
  <c r="K66" i="18"/>
  <c r="S66" i="18" s="1"/>
  <c r="J66" i="18"/>
  <c r="R66" i="18" s="1"/>
  <c r="I66" i="18"/>
  <c r="H66" i="18"/>
  <c r="G66" i="18"/>
  <c r="F66" i="18"/>
  <c r="C66" i="18"/>
  <c r="E66" i="18" s="1"/>
  <c r="B66" i="18"/>
  <c r="S65" i="18"/>
  <c r="R65" i="18"/>
  <c r="Q65" i="18"/>
  <c r="P65" i="18"/>
  <c r="E65" i="18"/>
  <c r="U65" i="18" s="1"/>
  <c r="S64" i="18"/>
  <c r="R64" i="18"/>
  <c r="Q64" i="18"/>
  <c r="P64" i="18"/>
  <c r="E64" i="18"/>
  <c r="T64" i="18" s="1"/>
  <c r="U63" i="18"/>
  <c r="S63" i="18"/>
  <c r="R63" i="18"/>
  <c r="Q63" i="18"/>
  <c r="P63" i="18"/>
  <c r="E63" i="18"/>
  <c r="T63" i="18" s="1"/>
  <c r="S62" i="18"/>
  <c r="R62" i="18"/>
  <c r="Q62" i="18"/>
  <c r="P62" i="18"/>
  <c r="E62" i="18"/>
  <c r="S61" i="18"/>
  <c r="R61" i="18"/>
  <c r="Q61" i="18"/>
  <c r="P61" i="18"/>
  <c r="E61" i="18"/>
  <c r="V59" i="18"/>
  <c r="O59" i="18"/>
  <c r="N59" i="18"/>
  <c r="M59" i="18"/>
  <c r="L59" i="18"/>
  <c r="K59" i="18"/>
  <c r="S59" i="18" s="1"/>
  <c r="J59" i="18"/>
  <c r="R59" i="18" s="1"/>
  <c r="I59" i="18"/>
  <c r="H59" i="18"/>
  <c r="G59" i="18"/>
  <c r="F59" i="18"/>
  <c r="C59" i="18"/>
  <c r="B59" i="18"/>
  <c r="S58" i="18"/>
  <c r="R58" i="18"/>
  <c r="Q58" i="18"/>
  <c r="P58" i="18"/>
  <c r="E58" i="18"/>
  <c r="S57" i="18"/>
  <c r="R57" i="18"/>
  <c r="Q57" i="18"/>
  <c r="P57" i="18"/>
  <c r="E57" i="18"/>
  <c r="U57" i="18" s="1"/>
  <c r="S56" i="18"/>
  <c r="R56" i="18"/>
  <c r="Q56" i="18"/>
  <c r="P56" i="18"/>
  <c r="E56" i="18"/>
  <c r="T56" i="18" s="1"/>
  <c r="S55" i="18"/>
  <c r="R55" i="18"/>
  <c r="Q55" i="18"/>
  <c r="P55" i="18"/>
  <c r="E55" i="18"/>
  <c r="W53" i="18"/>
  <c r="V53" i="18"/>
  <c r="O53" i="18"/>
  <c r="N53" i="18"/>
  <c r="M53" i="18"/>
  <c r="L53" i="18"/>
  <c r="K53" i="18"/>
  <c r="J53" i="18"/>
  <c r="I53" i="18"/>
  <c r="H53" i="18"/>
  <c r="G53" i="18"/>
  <c r="F53" i="18"/>
  <c r="C53" i="18"/>
  <c r="B53" i="18"/>
  <c r="S52" i="18"/>
  <c r="R52" i="18"/>
  <c r="Q52" i="18"/>
  <c r="P52" i="18"/>
  <c r="E52" i="18"/>
  <c r="S51" i="18"/>
  <c r="R51" i="18"/>
  <c r="Q51" i="18"/>
  <c r="P51" i="18"/>
  <c r="E51" i="18"/>
  <c r="U50" i="18"/>
  <c r="S50" i="18"/>
  <c r="R50" i="18"/>
  <c r="Q50" i="18"/>
  <c r="P50" i="18"/>
  <c r="E50" i="18"/>
  <c r="T50" i="18" s="1"/>
  <c r="T49" i="18"/>
  <c r="S49" i="18"/>
  <c r="R49" i="18"/>
  <c r="Q49" i="18"/>
  <c r="P49" i="18"/>
  <c r="E49" i="18"/>
  <c r="U49" i="18" s="1"/>
  <c r="S48" i="18"/>
  <c r="R48" i="18"/>
  <c r="Q48" i="18"/>
  <c r="P48" i="18"/>
  <c r="E48" i="18"/>
  <c r="U48" i="18" s="1"/>
  <c r="S47" i="18"/>
  <c r="R47" i="18"/>
  <c r="Q47" i="18"/>
  <c r="P47" i="18"/>
  <c r="E47" i="18"/>
  <c r="T47" i="18" s="1"/>
  <c r="U46" i="18"/>
  <c r="S46" i="18"/>
  <c r="R46" i="18"/>
  <c r="Q46" i="18"/>
  <c r="P46" i="18"/>
  <c r="E46" i="18"/>
  <c r="T46" i="18" s="1"/>
  <c r="T45" i="18"/>
  <c r="S45" i="18"/>
  <c r="R45" i="18"/>
  <c r="Q45" i="18"/>
  <c r="P45" i="18"/>
  <c r="E45" i="18"/>
  <c r="U45" i="18" s="1"/>
  <c r="S44" i="18"/>
  <c r="R44" i="18"/>
  <c r="Q44" i="18"/>
  <c r="P44" i="18"/>
  <c r="E44" i="18"/>
  <c r="U44" i="18" s="1"/>
  <c r="S43" i="18"/>
  <c r="R43" i="18"/>
  <c r="Q43" i="18"/>
  <c r="P43" i="18"/>
  <c r="E43" i="18"/>
  <c r="U43" i="18" s="1"/>
  <c r="U42" i="18"/>
  <c r="S42" i="18"/>
  <c r="R42" i="18"/>
  <c r="Q42" i="18"/>
  <c r="P42" i="18"/>
  <c r="E42" i="18"/>
  <c r="T42" i="18" s="1"/>
  <c r="W40" i="18"/>
  <c r="V40" i="18"/>
  <c r="O40" i="18"/>
  <c r="N40" i="18"/>
  <c r="M40" i="18"/>
  <c r="L40" i="18"/>
  <c r="K40" i="18"/>
  <c r="J40" i="18"/>
  <c r="I40" i="18"/>
  <c r="H40" i="18"/>
  <c r="G40" i="18"/>
  <c r="F40" i="18"/>
  <c r="C40" i="18"/>
  <c r="E40" i="18" s="1"/>
  <c r="B40" i="18"/>
  <c r="S39" i="18"/>
  <c r="R39" i="18"/>
  <c r="Q39" i="18"/>
  <c r="P39" i="18"/>
  <c r="E39" i="18"/>
  <c r="U39" i="18" s="1"/>
  <c r="S38" i="18"/>
  <c r="R38" i="18"/>
  <c r="Q38" i="18"/>
  <c r="P38" i="18"/>
  <c r="E38" i="18"/>
  <c r="S37" i="18"/>
  <c r="R37" i="18"/>
  <c r="Q37" i="18"/>
  <c r="P37" i="18"/>
  <c r="E37" i="18"/>
  <c r="S36" i="18"/>
  <c r="R36" i="18"/>
  <c r="Q36" i="18"/>
  <c r="P36" i="18"/>
  <c r="T36" i="18" s="1"/>
  <c r="E36" i="18"/>
  <c r="S35" i="18"/>
  <c r="R35" i="18"/>
  <c r="Q35" i="18"/>
  <c r="P35" i="18"/>
  <c r="E35" i="18"/>
  <c r="W33" i="18"/>
  <c r="V33" i="18"/>
  <c r="O33" i="18"/>
  <c r="N33" i="18"/>
  <c r="M33" i="18"/>
  <c r="L33" i="18"/>
  <c r="K33" i="18"/>
  <c r="J33" i="18"/>
  <c r="I33" i="18"/>
  <c r="H33" i="18"/>
  <c r="G33" i="18"/>
  <c r="F33" i="18"/>
  <c r="C33" i="18"/>
  <c r="B33" i="18"/>
  <c r="E33" i="18" s="1"/>
  <c r="S32" i="18"/>
  <c r="R32" i="18"/>
  <c r="Q32" i="18"/>
  <c r="P32" i="18"/>
  <c r="E32" i="18"/>
  <c r="W30" i="18"/>
  <c r="V30" i="18"/>
  <c r="O30" i="18"/>
  <c r="N30" i="18"/>
  <c r="M30" i="18"/>
  <c r="L30" i="18"/>
  <c r="K30" i="18"/>
  <c r="S30" i="18" s="1"/>
  <c r="J30" i="18"/>
  <c r="R30" i="18" s="1"/>
  <c r="I30" i="18"/>
  <c r="H30" i="18"/>
  <c r="P30" i="18" s="1"/>
  <c r="G30" i="18"/>
  <c r="F30" i="18"/>
  <c r="C30" i="18"/>
  <c r="B30" i="18"/>
  <c r="S29" i="18"/>
  <c r="R29" i="18"/>
  <c r="Q29" i="18"/>
  <c r="P29" i="18"/>
  <c r="E29" i="18"/>
  <c r="U29" i="18" s="1"/>
  <c r="S28" i="18"/>
  <c r="R28" i="18"/>
  <c r="Q28" i="18"/>
  <c r="P28" i="18"/>
  <c r="E28" i="18"/>
  <c r="S27" i="18"/>
  <c r="R27" i="18"/>
  <c r="Q27" i="18"/>
  <c r="P27" i="18"/>
  <c r="E27" i="18"/>
  <c r="T27" i="18" s="1"/>
  <c r="T26" i="18"/>
  <c r="S26" i="18"/>
  <c r="R26" i="18"/>
  <c r="Q26" i="18"/>
  <c r="P26" i="18"/>
  <c r="E26" i="18"/>
  <c r="U26" i="18" s="1"/>
  <c r="W24" i="18"/>
  <c r="V24" i="18"/>
  <c r="O24" i="18"/>
  <c r="N24" i="18"/>
  <c r="M24" i="18"/>
  <c r="L24" i="18"/>
  <c r="K24" i="18"/>
  <c r="S24" i="18" s="1"/>
  <c r="J24" i="18"/>
  <c r="I24" i="18"/>
  <c r="H24" i="18"/>
  <c r="G24" i="18"/>
  <c r="F24" i="18"/>
  <c r="C24" i="18"/>
  <c r="B24" i="18"/>
  <c r="E24" i="18" s="1"/>
  <c r="S23" i="18"/>
  <c r="R23" i="18"/>
  <c r="Q23" i="18"/>
  <c r="P23" i="18"/>
  <c r="E23" i="18"/>
  <c r="T23" i="18" s="1"/>
  <c r="U22" i="18"/>
  <c r="S22" i="18"/>
  <c r="R22" i="18"/>
  <c r="Q22" i="18"/>
  <c r="P22" i="18"/>
  <c r="E22" i="18"/>
  <c r="T22" i="18" s="1"/>
  <c r="S21" i="18"/>
  <c r="R21" i="18"/>
  <c r="Q21" i="18"/>
  <c r="P21" i="18"/>
  <c r="E21" i="18"/>
  <c r="S20" i="18"/>
  <c r="R20" i="18"/>
  <c r="Q20" i="18"/>
  <c r="P20" i="18"/>
  <c r="E20" i="18"/>
  <c r="U20" i="18" s="1"/>
  <c r="S19" i="18"/>
  <c r="R19" i="18"/>
  <c r="Q19" i="18"/>
  <c r="P19" i="18"/>
  <c r="E19" i="18"/>
  <c r="T19" i="18" s="1"/>
  <c r="S18" i="18"/>
  <c r="R18" i="18"/>
  <c r="Q18" i="18"/>
  <c r="P18" i="18"/>
  <c r="E18" i="18"/>
  <c r="W16" i="18"/>
  <c r="V16" i="18"/>
  <c r="O16" i="18"/>
  <c r="N16" i="18"/>
  <c r="M16" i="18"/>
  <c r="L16" i="18"/>
  <c r="K16" i="18"/>
  <c r="S16" i="18" s="1"/>
  <c r="J16" i="18"/>
  <c r="R16" i="18" s="1"/>
  <c r="I16" i="18"/>
  <c r="H16" i="18"/>
  <c r="G16" i="18"/>
  <c r="F16" i="18"/>
  <c r="C16" i="18"/>
  <c r="B16" i="18"/>
  <c r="S15" i="18"/>
  <c r="R15" i="18"/>
  <c r="Q15" i="18"/>
  <c r="P15" i="18"/>
  <c r="E15" i="18"/>
  <c r="S14" i="18"/>
  <c r="R14" i="18"/>
  <c r="Q14" i="18"/>
  <c r="P14" i="18"/>
  <c r="E14" i="18"/>
  <c r="S13" i="18"/>
  <c r="R13" i="18"/>
  <c r="Q13" i="18"/>
  <c r="P13" i="18"/>
  <c r="E13" i="18"/>
  <c r="S12" i="18"/>
  <c r="R12" i="18"/>
  <c r="Q12" i="18"/>
  <c r="P12" i="18"/>
  <c r="E12" i="18"/>
  <c r="U12" i="18" s="1"/>
  <c r="S11" i="18"/>
  <c r="R11" i="18"/>
  <c r="Q11" i="18"/>
  <c r="P11" i="18"/>
  <c r="E11" i="18"/>
  <c r="U11" i="18" s="1"/>
  <c r="S10" i="18"/>
  <c r="R10" i="18"/>
  <c r="Q10" i="18"/>
  <c r="P10" i="18"/>
  <c r="E10" i="18"/>
  <c r="S9" i="18"/>
  <c r="R9" i="18"/>
  <c r="Q9" i="18"/>
  <c r="P9" i="18"/>
  <c r="E9" i="18"/>
  <c r="T9" i="18" s="1"/>
  <c r="T93" i="17"/>
  <c r="S93" i="17"/>
  <c r="R93" i="17"/>
  <c r="Q93" i="17"/>
  <c r="P93" i="17"/>
  <c r="E93" i="17"/>
  <c r="U93" i="17" s="1"/>
  <c r="S92" i="17"/>
  <c r="R92" i="17"/>
  <c r="Q92" i="17"/>
  <c r="P92" i="17"/>
  <c r="E92" i="17"/>
  <c r="U92" i="17" s="1"/>
  <c r="S91" i="17"/>
  <c r="R91" i="17"/>
  <c r="Q91" i="17"/>
  <c r="P91" i="17"/>
  <c r="E91" i="17"/>
  <c r="T91" i="17" s="1"/>
  <c r="U90" i="17"/>
  <c r="S90" i="17"/>
  <c r="R90" i="17"/>
  <c r="Q90" i="17"/>
  <c r="P90" i="17"/>
  <c r="E90" i="17"/>
  <c r="T90" i="17" s="1"/>
  <c r="S89" i="17"/>
  <c r="R89" i="17"/>
  <c r="Q89" i="17"/>
  <c r="P89" i="17"/>
  <c r="E89" i="17"/>
  <c r="S88" i="17"/>
  <c r="R88" i="17"/>
  <c r="Q88" i="17"/>
  <c r="P88" i="17"/>
  <c r="E88" i="17"/>
  <c r="U88" i="17" s="1"/>
  <c r="S87" i="17"/>
  <c r="R87" i="17"/>
  <c r="Q87" i="17"/>
  <c r="P87" i="17"/>
  <c r="E87" i="17"/>
  <c r="T87" i="17" s="1"/>
  <c r="S86" i="17"/>
  <c r="R86" i="17"/>
  <c r="Q86" i="17"/>
  <c r="P86" i="17"/>
  <c r="E86" i="17"/>
  <c r="W72" i="17"/>
  <c r="V72" i="17"/>
  <c r="O72" i="17"/>
  <c r="N72" i="17"/>
  <c r="M72" i="17"/>
  <c r="L72" i="17"/>
  <c r="K72" i="17"/>
  <c r="S72" i="17" s="1"/>
  <c r="J72" i="17"/>
  <c r="R72" i="17" s="1"/>
  <c r="I72" i="17"/>
  <c r="H72" i="17"/>
  <c r="G72" i="17"/>
  <c r="F72" i="17"/>
  <c r="C72" i="17"/>
  <c r="B72" i="17"/>
  <c r="W71" i="17"/>
  <c r="V71" i="17"/>
  <c r="O71" i="17"/>
  <c r="N71" i="17"/>
  <c r="M71" i="17"/>
  <c r="L71" i="17"/>
  <c r="K71" i="17"/>
  <c r="S71" i="17" s="1"/>
  <c r="J71" i="17"/>
  <c r="R71" i="17" s="1"/>
  <c r="I71" i="17"/>
  <c r="H71" i="17"/>
  <c r="P71" i="17" s="1"/>
  <c r="G71" i="17"/>
  <c r="F71" i="17"/>
  <c r="C71" i="17"/>
  <c r="B71" i="17"/>
  <c r="E71" i="17" s="1"/>
  <c r="W70" i="17"/>
  <c r="V70" i="17"/>
  <c r="O70" i="17"/>
  <c r="N70" i="17"/>
  <c r="M70" i="17"/>
  <c r="L70" i="17"/>
  <c r="K70" i="17"/>
  <c r="S70" i="17" s="1"/>
  <c r="J70" i="17"/>
  <c r="R70" i="17" s="1"/>
  <c r="I70" i="17"/>
  <c r="H70" i="17"/>
  <c r="G70" i="17"/>
  <c r="F70" i="17"/>
  <c r="C70" i="17"/>
  <c r="B70" i="17"/>
  <c r="S69" i="17"/>
  <c r="R69" i="17"/>
  <c r="Q69" i="17"/>
  <c r="U69" i="17" s="1"/>
  <c r="P69" i="17"/>
  <c r="E69" i="17"/>
  <c r="W67" i="17"/>
  <c r="V67" i="17"/>
  <c r="O67" i="17"/>
  <c r="N67" i="17"/>
  <c r="M67" i="17"/>
  <c r="L67" i="17"/>
  <c r="K67" i="17"/>
  <c r="S67" i="17" s="1"/>
  <c r="J67" i="17"/>
  <c r="I67" i="17"/>
  <c r="Q67" i="17" s="1"/>
  <c r="H67" i="17"/>
  <c r="G67" i="17"/>
  <c r="F67" i="17"/>
  <c r="C67" i="17"/>
  <c r="B67" i="17"/>
  <c r="W66" i="17"/>
  <c r="V66" i="17"/>
  <c r="O66" i="17"/>
  <c r="N66" i="17"/>
  <c r="M66" i="17"/>
  <c r="L66" i="17"/>
  <c r="K66" i="17"/>
  <c r="S66" i="17" s="1"/>
  <c r="J66" i="17"/>
  <c r="R66" i="17" s="1"/>
  <c r="I66" i="17"/>
  <c r="H66" i="17"/>
  <c r="G66" i="17"/>
  <c r="F66" i="17"/>
  <c r="C66" i="17"/>
  <c r="B66" i="17"/>
  <c r="S65" i="17"/>
  <c r="R65" i="17"/>
  <c r="Q65" i="17"/>
  <c r="P65" i="17"/>
  <c r="E65" i="17"/>
  <c r="T65" i="17" s="1"/>
  <c r="U64" i="17"/>
  <c r="S64" i="17"/>
  <c r="R64" i="17"/>
  <c r="Q64" i="17"/>
  <c r="P64" i="17"/>
  <c r="E64" i="17"/>
  <c r="T64" i="17" s="1"/>
  <c r="S63" i="17"/>
  <c r="R63" i="17"/>
  <c r="Q63" i="17"/>
  <c r="P63" i="17"/>
  <c r="E63" i="17"/>
  <c r="U63" i="17" s="1"/>
  <c r="S62" i="17"/>
  <c r="R62" i="17"/>
  <c r="Q62" i="17"/>
  <c r="P62" i="17"/>
  <c r="E62" i="17"/>
  <c r="U62" i="17" s="1"/>
  <c r="S61" i="17"/>
  <c r="R61" i="17"/>
  <c r="Q61" i="17"/>
  <c r="P61" i="17"/>
  <c r="E61" i="17"/>
  <c r="U61" i="17" s="1"/>
  <c r="V59" i="17"/>
  <c r="O59" i="17"/>
  <c r="N59" i="17"/>
  <c r="M59" i="17"/>
  <c r="L59" i="17"/>
  <c r="K59" i="17"/>
  <c r="S59" i="17" s="1"/>
  <c r="J59" i="17"/>
  <c r="R59" i="17" s="1"/>
  <c r="I59" i="17"/>
  <c r="H59" i="17"/>
  <c r="G59" i="17"/>
  <c r="F59" i="17"/>
  <c r="C59" i="17"/>
  <c r="B59" i="17"/>
  <c r="S58" i="17"/>
  <c r="R58" i="17"/>
  <c r="Q58" i="17"/>
  <c r="P58" i="17"/>
  <c r="E58" i="17"/>
  <c r="U58" i="17" s="1"/>
  <c r="S57" i="17"/>
  <c r="R57" i="17"/>
  <c r="Q57" i="17"/>
  <c r="P57" i="17"/>
  <c r="E57" i="17"/>
  <c r="T57" i="17" s="1"/>
  <c r="U56" i="17"/>
  <c r="S56" i="17"/>
  <c r="R56" i="17"/>
  <c r="Q56" i="17"/>
  <c r="P56" i="17"/>
  <c r="E56" i="17"/>
  <c r="T56" i="17" s="1"/>
  <c r="S55" i="17"/>
  <c r="R55" i="17"/>
  <c r="Q55" i="17"/>
  <c r="P55" i="17"/>
  <c r="E55" i="17"/>
  <c r="W53" i="17"/>
  <c r="V53" i="17"/>
  <c r="O53" i="17"/>
  <c r="N53" i="17"/>
  <c r="M53" i="17"/>
  <c r="L53" i="17"/>
  <c r="K53" i="17"/>
  <c r="S53" i="17" s="1"/>
  <c r="J53" i="17"/>
  <c r="R53" i="17" s="1"/>
  <c r="I53" i="17"/>
  <c r="H53" i="17"/>
  <c r="G53" i="17"/>
  <c r="F53" i="17"/>
  <c r="C53" i="17"/>
  <c r="B53" i="17"/>
  <c r="S52" i="17"/>
  <c r="R52" i="17"/>
  <c r="Q52" i="17"/>
  <c r="P52" i="17"/>
  <c r="E52" i="17"/>
  <c r="T52" i="17" s="1"/>
  <c r="U51" i="17"/>
  <c r="S51" i="17"/>
  <c r="R51" i="17"/>
  <c r="Q51" i="17"/>
  <c r="P51" i="17"/>
  <c r="E51" i="17"/>
  <c r="T51" i="17" s="1"/>
  <c r="S50" i="17"/>
  <c r="R50" i="17"/>
  <c r="Q50" i="17"/>
  <c r="P50" i="17"/>
  <c r="E50" i="17"/>
  <c r="S49" i="17"/>
  <c r="R49" i="17"/>
  <c r="Q49" i="17"/>
  <c r="P49" i="17"/>
  <c r="E49" i="17"/>
  <c r="U49" i="17" s="1"/>
  <c r="S48" i="17"/>
  <c r="R48" i="17"/>
  <c r="Q48" i="17"/>
  <c r="P48" i="17"/>
  <c r="E48" i="17"/>
  <c r="T48" i="17" s="1"/>
  <c r="S47" i="17"/>
  <c r="R47" i="17"/>
  <c r="Q47" i="17"/>
  <c r="P47" i="17"/>
  <c r="E47" i="17"/>
  <c r="T47" i="17" s="1"/>
  <c r="T46" i="17"/>
  <c r="S46" i="17"/>
  <c r="R46" i="17"/>
  <c r="Q46" i="17"/>
  <c r="P46" i="17"/>
  <c r="E46" i="17"/>
  <c r="U46" i="17" s="1"/>
  <c r="S45" i="17"/>
  <c r="R45" i="17"/>
  <c r="Q45" i="17"/>
  <c r="P45" i="17"/>
  <c r="E45" i="17"/>
  <c r="U45" i="17" s="1"/>
  <c r="S44" i="17"/>
  <c r="R44" i="17"/>
  <c r="Q44" i="17"/>
  <c r="P44" i="17"/>
  <c r="E44" i="17"/>
  <c r="T44" i="17" s="1"/>
  <c r="U43" i="17"/>
  <c r="S43" i="17"/>
  <c r="R43" i="17"/>
  <c r="Q43" i="17"/>
  <c r="P43" i="17"/>
  <c r="E43" i="17"/>
  <c r="T43" i="17" s="1"/>
  <c r="U42" i="17"/>
  <c r="S42" i="17"/>
  <c r="R42" i="17"/>
  <c r="Q42" i="17"/>
  <c r="P42" i="17"/>
  <c r="E42" i="17"/>
  <c r="T42" i="17" s="1"/>
  <c r="W40" i="17"/>
  <c r="V40" i="17"/>
  <c r="O40" i="17"/>
  <c r="N40" i="17"/>
  <c r="M40" i="17"/>
  <c r="L40" i="17"/>
  <c r="K40" i="17"/>
  <c r="S40" i="17" s="1"/>
  <c r="J40" i="17"/>
  <c r="I40" i="17"/>
  <c r="H40" i="17"/>
  <c r="G40" i="17"/>
  <c r="F40" i="17"/>
  <c r="C40" i="17"/>
  <c r="B40" i="17"/>
  <c r="S39" i="17"/>
  <c r="R39" i="17"/>
  <c r="Q39" i="17"/>
  <c r="P39" i="17"/>
  <c r="E39" i="17"/>
  <c r="T39" i="17" s="1"/>
  <c r="U38" i="17"/>
  <c r="S38" i="17"/>
  <c r="R38" i="17"/>
  <c r="Q38" i="17"/>
  <c r="P38" i="17"/>
  <c r="E38" i="17"/>
  <c r="T38" i="17" s="1"/>
  <c r="U37" i="17"/>
  <c r="S37" i="17"/>
  <c r="R37" i="17"/>
  <c r="Q37" i="17"/>
  <c r="P37" i="17"/>
  <c r="E37" i="17"/>
  <c r="T37" i="17" s="1"/>
  <c r="S36" i="17"/>
  <c r="R36" i="17"/>
  <c r="Q36" i="17"/>
  <c r="P36" i="17"/>
  <c r="E36" i="17"/>
  <c r="U36" i="17" s="1"/>
  <c r="S35" i="17"/>
  <c r="R35" i="17"/>
  <c r="Q35" i="17"/>
  <c r="P35" i="17"/>
  <c r="E35" i="17"/>
  <c r="U35" i="17" s="1"/>
  <c r="W33" i="17"/>
  <c r="V33" i="17"/>
  <c r="O33" i="17"/>
  <c r="N33" i="17"/>
  <c r="M33" i="17"/>
  <c r="L33" i="17"/>
  <c r="K33" i="17"/>
  <c r="S33" i="17" s="1"/>
  <c r="J33" i="17"/>
  <c r="R33" i="17" s="1"/>
  <c r="I33" i="17"/>
  <c r="H33" i="17"/>
  <c r="P33" i="17" s="1"/>
  <c r="G33" i="17"/>
  <c r="F33" i="17"/>
  <c r="C33" i="17"/>
  <c r="B33" i="17"/>
  <c r="E33" i="17" s="1"/>
  <c r="S32" i="17"/>
  <c r="R32" i="17"/>
  <c r="Q32" i="17"/>
  <c r="U32" i="17" s="1"/>
  <c r="P32" i="17"/>
  <c r="T32" i="17" s="1"/>
  <c r="E32" i="17"/>
  <c r="W30" i="17"/>
  <c r="V30" i="17"/>
  <c r="O30" i="17"/>
  <c r="N30" i="17"/>
  <c r="M30" i="17"/>
  <c r="L30" i="17"/>
  <c r="K30" i="17"/>
  <c r="S30" i="17" s="1"/>
  <c r="J30" i="17"/>
  <c r="R30" i="17" s="1"/>
  <c r="I30" i="17"/>
  <c r="H30" i="17"/>
  <c r="G30" i="17"/>
  <c r="F30" i="17"/>
  <c r="C30" i="17"/>
  <c r="B30" i="17"/>
  <c r="E30" i="17" s="1"/>
  <c r="S29" i="17"/>
  <c r="R29" i="17"/>
  <c r="Q29" i="17"/>
  <c r="P29" i="17"/>
  <c r="E29" i="17"/>
  <c r="T29" i="17" s="1"/>
  <c r="U28" i="17"/>
  <c r="S28" i="17"/>
  <c r="R28" i="17"/>
  <c r="Q28" i="17"/>
  <c r="P28" i="17"/>
  <c r="E28" i="17"/>
  <c r="T28" i="17" s="1"/>
  <c r="T27" i="17"/>
  <c r="S27" i="17"/>
  <c r="R27" i="17"/>
  <c r="Q27" i="17"/>
  <c r="P27" i="17"/>
  <c r="E27" i="17"/>
  <c r="U27" i="17" s="1"/>
  <c r="S26" i="17"/>
  <c r="R26" i="17"/>
  <c r="Q26" i="17"/>
  <c r="P26" i="17"/>
  <c r="E26" i="17"/>
  <c r="U26" i="17" s="1"/>
  <c r="W24" i="17"/>
  <c r="V24" i="17"/>
  <c r="O24" i="17"/>
  <c r="N24" i="17"/>
  <c r="M24" i="17"/>
  <c r="L24" i="17"/>
  <c r="K24" i="17"/>
  <c r="S24" i="17" s="1"/>
  <c r="J24" i="17"/>
  <c r="R24" i="17" s="1"/>
  <c r="I24" i="17"/>
  <c r="Q24" i="17" s="1"/>
  <c r="H24" i="17"/>
  <c r="P24" i="17" s="1"/>
  <c r="G24" i="17"/>
  <c r="F24" i="17"/>
  <c r="C24" i="17"/>
  <c r="B24" i="17"/>
  <c r="E24" i="17" s="1"/>
  <c r="U23" i="17"/>
  <c r="S23" i="17"/>
  <c r="R23" i="17"/>
  <c r="Q23" i="17"/>
  <c r="P23" i="17"/>
  <c r="E23" i="17"/>
  <c r="T23" i="17" s="1"/>
  <c r="T22" i="17"/>
  <c r="S22" i="17"/>
  <c r="R22" i="17"/>
  <c r="Q22" i="17"/>
  <c r="P22" i="17"/>
  <c r="E22" i="17"/>
  <c r="U22" i="17" s="1"/>
  <c r="S21" i="17"/>
  <c r="R21" i="17"/>
  <c r="Q21" i="17"/>
  <c r="P21" i="17"/>
  <c r="E21" i="17"/>
  <c r="U21" i="17" s="1"/>
  <c r="S20" i="17"/>
  <c r="R20" i="17"/>
  <c r="Q20" i="17"/>
  <c r="P20" i="17"/>
  <c r="E20" i="17"/>
  <c r="U19" i="17"/>
  <c r="S19" i="17"/>
  <c r="R19" i="17"/>
  <c r="Q19" i="17"/>
  <c r="P19" i="17"/>
  <c r="E19" i="17"/>
  <c r="T19" i="17" s="1"/>
  <c r="S18" i="17"/>
  <c r="R18" i="17"/>
  <c r="Q18" i="17"/>
  <c r="P18" i="17"/>
  <c r="E18" i="17"/>
  <c r="W16" i="17"/>
  <c r="V16" i="17"/>
  <c r="O16" i="17"/>
  <c r="N16" i="17"/>
  <c r="M16" i="17"/>
  <c r="L16" i="17"/>
  <c r="K16" i="17"/>
  <c r="S16" i="17" s="1"/>
  <c r="J16" i="17"/>
  <c r="R16" i="17" s="1"/>
  <c r="I16" i="17"/>
  <c r="Q16" i="17" s="1"/>
  <c r="H16" i="17"/>
  <c r="G16" i="17"/>
  <c r="F16" i="17"/>
  <c r="C16" i="17"/>
  <c r="B16" i="17"/>
  <c r="S15" i="17"/>
  <c r="R15" i="17"/>
  <c r="Q15" i="17"/>
  <c r="P15" i="17"/>
  <c r="E15" i="17"/>
  <c r="T15" i="17" s="1"/>
  <c r="S14" i="17"/>
  <c r="R14" i="17"/>
  <c r="Q14" i="17"/>
  <c r="P14" i="17"/>
  <c r="E14" i="17"/>
  <c r="T13" i="17"/>
  <c r="S13" i="17"/>
  <c r="R13" i="17"/>
  <c r="Q13" i="17"/>
  <c r="P13" i="17"/>
  <c r="E13" i="17"/>
  <c r="U13" i="17" s="1"/>
  <c r="S12" i="17"/>
  <c r="R12" i="17"/>
  <c r="Q12" i="17"/>
  <c r="P12" i="17"/>
  <c r="E12" i="17"/>
  <c r="U12" i="17" s="1"/>
  <c r="S11" i="17"/>
  <c r="R11" i="17"/>
  <c r="Q11" i="17"/>
  <c r="P11" i="17"/>
  <c r="E11" i="17"/>
  <c r="T11" i="17" s="1"/>
  <c r="S10" i="17"/>
  <c r="R10" i="17"/>
  <c r="Q10" i="17"/>
  <c r="P10" i="17"/>
  <c r="E10" i="17"/>
  <c r="S9" i="17"/>
  <c r="R9" i="17"/>
  <c r="Q9" i="17"/>
  <c r="P9" i="17"/>
  <c r="E9" i="17"/>
  <c r="T9" i="17" s="1"/>
  <c r="S93" i="16"/>
  <c r="R93" i="16"/>
  <c r="Q93" i="16"/>
  <c r="P93" i="16"/>
  <c r="E93" i="16"/>
  <c r="U93" i="16" s="1"/>
  <c r="S92" i="16"/>
  <c r="R92" i="16"/>
  <c r="Q92" i="16"/>
  <c r="P92" i="16"/>
  <c r="E92" i="16"/>
  <c r="T92" i="16" s="1"/>
  <c r="S91" i="16"/>
  <c r="R91" i="16"/>
  <c r="Q91" i="16"/>
  <c r="P91" i="16"/>
  <c r="E91" i="16"/>
  <c r="T91" i="16" s="1"/>
  <c r="T90" i="16"/>
  <c r="S90" i="16"/>
  <c r="R90" i="16"/>
  <c r="Q90" i="16"/>
  <c r="P90" i="16"/>
  <c r="E90" i="16"/>
  <c r="U90" i="16" s="1"/>
  <c r="S89" i="16"/>
  <c r="R89" i="16"/>
  <c r="Q89" i="16"/>
  <c r="P89" i="16"/>
  <c r="E89" i="16"/>
  <c r="U89" i="16" s="1"/>
  <c r="S88" i="16"/>
  <c r="R88" i="16"/>
  <c r="Q88" i="16"/>
  <c r="P88" i="16"/>
  <c r="E88" i="16"/>
  <c r="T88" i="16" s="1"/>
  <c r="U87" i="16"/>
  <c r="S87" i="16"/>
  <c r="R87" i="16"/>
  <c r="Q87" i="16"/>
  <c r="P87" i="16"/>
  <c r="E87" i="16"/>
  <c r="T87" i="16" s="1"/>
  <c r="S86" i="16"/>
  <c r="R86" i="16"/>
  <c r="Q86" i="16"/>
  <c r="P86" i="16"/>
  <c r="E86" i="16"/>
  <c r="W72" i="16"/>
  <c r="V72" i="16"/>
  <c r="O72" i="16"/>
  <c r="N72" i="16"/>
  <c r="M72" i="16"/>
  <c r="L72" i="16"/>
  <c r="K72" i="16"/>
  <c r="J72" i="16"/>
  <c r="I72" i="16"/>
  <c r="Q72" i="16" s="1"/>
  <c r="H72" i="16"/>
  <c r="G72" i="16"/>
  <c r="F72" i="16"/>
  <c r="C72" i="16"/>
  <c r="B72" i="16"/>
  <c r="W71" i="16"/>
  <c r="V71" i="16"/>
  <c r="O71" i="16"/>
  <c r="N71" i="16"/>
  <c r="M71" i="16"/>
  <c r="L71" i="16"/>
  <c r="K71" i="16"/>
  <c r="S71" i="16" s="1"/>
  <c r="J71" i="16"/>
  <c r="R71" i="16" s="1"/>
  <c r="I71" i="16"/>
  <c r="H71" i="16"/>
  <c r="P71" i="16" s="1"/>
  <c r="G71" i="16"/>
  <c r="F71" i="16"/>
  <c r="C71" i="16"/>
  <c r="B71" i="16"/>
  <c r="E71" i="16" s="1"/>
  <c r="W70" i="16"/>
  <c r="V70" i="16"/>
  <c r="O70" i="16"/>
  <c r="N70" i="16"/>
  <c r="M70" i="16"/>
  <c r="L70" i="16"/>
  <c r="K70" i="16"/>
  <c r="J70" i="16"/>
  <c r="R70" i="16" s="1"/>
  <c r="I70" i="16"/>
  <c r="H70" i="16"/>
  <c r="G70" i="16"/>
  <c r="F70" i="16"/>
  <c r="E70" i="16"/>
  <c r="C70" i="16"/>
  <c r="B70" i="16"/>
  <c r="S69" i="16"/>
  <c r="R69" i="16"/>
  <c r="Q69" i="16"/>
  <c r="P69" i="16"/>
  <c r="E69" i="16"/>
  <c r="U69" i="16" s="1"/>
  <c r="W67" i="16"/>
  <c r="V67" i="16"/>
  <c r="O67" i="16"/>
  <c r="N67" i="16"/>
  <c r="M67" i="16"/>
  <c r="L67" i="16"/>
  <c r="K67" i="16"/>
  <c r="J67" i="16"/>
  <c r="I67" i="16"/>
  <c r="Q67" i="16" s="1"/>
  <c r="H67" i="16"/>
  <c r="G67" i="16"/>
  <c r="F67" i="16"/>
  <c r="C67" i="16"/>
  <c r="B67" i="16"/>
  <c r="W66" i="16"/>
  <c r="V66" i="16"/>
  <c r="O66" i="16"/>
  <c r="N66" i="16"/>
  <c r="M66" i="16"/>
  <c r="L66" i="16"/>
  <c r="K66" i="16"/>
  <c r="S66" i="16" s="1"/>
  <c r="J66" i="16"/>
  <c r="R66" i="16" s="1"/>
  <c r="I66" i="16"/>
  <c r="H66" i="16"/>
  <c r="P66" i="16" s="1"/>
  <c r="G66" i="16"/>
  <c r="F66" i="16"/>
  <c r="C66" i="16"/>
  <c r="B66" i="16"/>
  <c r="E66" i="16" s="1"/>
  <c r="U65" i="16"/>
  <c r="S65" i="16"/>
  <c r="R65" i="16"/>
  <c r="Q65" i="16"/>
  <c r="P65" i="16"/>
  <c r="E65" i="16"/>
  <c r="T65" i="16" s="1"/>
  <c r="S64" i="16"/>
  <c r="R64" i="16"/>
  <c r="Q64" i="16"/>
  <c r="P64" i="16"/>
  <c r="E64" i="16"/>
  <c r="S63" i="16"/>
  <c r="R63" i="16"/>
  <c r="Q63" i="16"/>
  <c r="P63" i="16"/>
  <c r="E63" i="16"/>
  <c r="U63" i="16" s="1"/>
  <c r="S62" i="16"/>
  <c r="R62" i="16"/>
  <c r="Q62" i="16"/>
  <c r="P62" i="16"/>
  <c r="E62" i="16"/>
  <c r="T62" i="16" s="1"/>
  <c r="S61" i="16"/>
  <c r="R61" i="16"/>
  <c r="Q61" i="16"/>
  <c r="P61" i="16"/>
  <c r="E61" i="16"/>
  <c r="V59" i="16"/>
  <c r="O59" i="16"/>
  <c r="N59" i="16"/>
  <c r="M59" i="16"/>
  <c r="L59" i="16"/>
  <c r="K59" i="16"/>
  <c r="S59" i="16" s="1"/>
  <c r="J59" i="16"/>
  <c r="R59" i="16" s="1"/>
  <c r="I59" i="16"/>
  <c r="H59" i="16"/>
  <c r="P59" i="16" s="1"/>
  <c r="G59" i="16"/>
  <c r="F59" i="16"/>
  <c r="C59" i="16"/>
  <c r="B59" i="16"/>
  <c r="E59" i="16" s="1"/>
  <c r="S58" i="16"/>
  <c r="R58" i="16"/>
  <c r="Q58" i="16"/>
  <c r="P58" i="16"/>
  <c r="E58" i="16"/>
  <c r="T58" i="16" s="1"/>
  <c r="S57" i="16"/>
  <c r="R57" i="16"/>
  <c r="Q57" i="16"/>
  <c r="P57" i="16"/>
  <c r="E57" i="16"/>
  <c r="T57" i="16" s="1"/>
  <c r="T56" i="16"/>
  <c r="S56" i="16"/>
  <c r="R56" i="16"/>
  <c r="Q56" i="16"/>
  <c r="P56" i="16"/>
  <c r="E56" i="16"/>
  <c r="U56" i="16" s="1"/>
  <c r="S55" i="16"/>
  <c r="R55" i="16"/>
  <c r="Q55" i="16"/>
  <c r="P55" i="16"/>
  <c r="E55" i="16"/>
  <c r="U55" i="16" s="1"/>
  <c r="W53" i="16"/>
  <c r="V53" i="16"/>
  <c r="O53" i="16"/>
  <c r="N53" i="16"/>
  <c r="M53" i="16"/>
  <c r="L53" i="16"/>
  <c r="K53" i="16"/>
  <c r="S53" i="16" s="1"/>
  <c r="J53" i="16"/>
  <c r="R53" i="16" s="1"/>
  <c r="I53" i="16"/>
  <c r="H53" i="16"/>
  <c r="G53" i="16"/>
  <c r="F53" i="16"/>
  <c r="C53" i="16"/>
  <c r="B53" i="16"/>
  <c r="E53" i="16" s="1"/>
  <c r="U52" i="16"/>
  <c r="T52" i="16"/>
  <c r="S52" i="16"/>
  <c r="R52" i="16"/>
  <c r="Q52" i="16"/>
  <c r="P52" i="16"/>
  <c r="E52" i="16"/>
  <c r="T51" i="16"/>
  <c r="S51" i="16"/>
  <c r="R51" i="16"/>
  <c r="Q51" i="16"/>
  <c r="P51" i="16"/>
  <c r="E51" i="16"/>
  <c r="U51" i="16" s="1"/>
  <c r="S50" i="16"/>
  <c r="R50" i="16"/>
  <c r="Q50" i="16"/>
  <c r="P50" i="16"/>
  <c r="E50" i="16"/>
  <c r="U50" i="16" s="1"/>
  <c r="S49" i="16"/>
  <c r="R49" i="16"/>
  <c r="Q49" i="16"/>
  <c r="P49" i="16"/>
  <c r="E49" i="16"/>
  <c r="T49" i="16" s="1"/>
  <c r="U48" i="16"/>
  <c r="T48" i="16"/>
  <c r="S48" i="16"/>
  <c r="R48" i="16"/>
  <c r="Q48" i="16"/>
  <c r="P48" i="16"/>
  <c r="E48" i="16"/>
  <c r="S47" i="16"/>
  <c r="R47" i="16"/>
  <c r="Q47" i="16"/>
  <c r="P47" i="16"/>
  <c r="E47" i="16"/>
  <c r="U47" i="16" s="1"/>
  <c r="S46" i="16"/>
  <c r="R46" i="16"/>
  <c r="Q46" i="16"/>
  <c r="P46" i="16"/>
  <c r="E46" i="16"/>
  <c r="U46" i="16" s="1"/>
  <c r="U45" i="16"/>
  <c r="S45" i="16"/>
  <c r="R45" i="16"/>
  <c r="Q45" i="16"/>
  <c r="P45" i="16"/>
  <c r="E45" i="16"/>
  <c r="T45" i="16" s="1"/>
  <c r="T44" i="16"/>
  <c r="S44" i="16"/>
  <c r="R44" i="16"/>
  <c r="Q44" i="16"/>
  <c r="P44" i="16"/>
  <c r="E44" i="16"/>
  <c r="U44" i="16" s="1"/>
  <c r="T43" i="16"/>
  <c r="S43" i="16"/>
  <c r="R43" i="16"/>
  <c r="Q43" i="16"/>
  <c r="P43" i="16"/>
  <c r="E43" i="16"/>
  <c r="S42" i="16"/>
  <c r="R42" i="16"/>
  <c r="Q42" i="16"/>
  <c r="P42" i="16"/>
  <c r="E42" i="16"/>
  <c r="U42" i="16" s="1"/>
  <c r="W40" i="16"/>
  <c r="V40" i="16"/>
  <c r="O40" i="16"/>
  <c r="N40" i="16"/>
  <c r="M40" i="16"/>
  <c r="L40" i="16"/>
  <c r="K40" i="16"/>
  <c r="S40" i="16" s="1"/>
  <c r="J40" i="16"/>
  <c r="R40" i="16" s="1"/>
  <c r="I40" i="16"/>
  <c r="Q40" i="16" s="1"/>
  <c r="H40" i="16"/>
  <c r="G40" i="16"/>
  <c r="F40" i="16"/>
  <c r="E40" i="16"/>
  <c r="C40" i="16"/>
  <c r="B40" i="16"/>
  <c r="U39" i="16"/>
  <c r="T39" i="16"/>
  <c r="S39" i="16"/>
  <c r="R39" i="16"/>
  <c r="Q39" i="16"/>
  <c r="P39" i="16"/>
  <c r="E39" i="16"/>
  <c r="S38" i="16"/>
  <c r="R38" i="16"/>
  <c r="Q38" i="16"/>
  <c r="P38" i="16"/>
  <c r="E38" i="16"/>
  <c r="U38" i="16" s="1"/>
  <c r="S37" i="16"/>
  <c r="R37" i="16"/>
  <c r="Q37" i="16"/>
  <c r="P37" i="16"/>
  <c r="E37" i="16"/>
  <c r="U37" i="16" s="1"/>
  <c r="S36" i="16"/>
  <c r="R36" i="16"/>
  <c r="Q36" i="16"/>
  <c r="P36" i="16"/>
  <c r="E36" i="16"/>
  <c r="S35" i="16"/>
  <c r="R35" i="16"/>
  <c r="Q35" i="16"/>
  <c r="P35" i="16"/>
  <c r="E35" i="16"/>
  <c r="W33" i="16"/>
  <c r="V33" i="16"/>
  <c r="O33" i="16"/>
  <c r="N33" i="16"/>
  <c r="M33" i="16"/>
  <c r="L33" i="16"/>
  <c r="K33" i="16"/>
  <c r="J33" i="16"/>
  <c r="R33" i="16" s="1"/>
  <c r="I33" i="16"/>
  <c r="H33" i="16"/>
  <c r="G33" i="16"/>
  <c r="F33" i="16"/>
  <c r="C33" i="16"/>
  <c r="B33" i="16"/>
  <c r="S32" i="16"/>
  <c r="R32" i="16"/>
  <c r="Q32" i="16"/>
  <c r="P32" i="16"/>
  <c r="E32" i="16"/>
  <c r="U32" i="16" s="1"/>
  <c r="W30" i="16"/>
  <c r="V30" i="16"/>
  <c r="O30" i="16"/>
  <c r="N30" i="16"/>
  <c r="M30" i="16"/>
  <c r="L30" i="16"/>
  <c r="K30" i="16"/>
  <c r="S30" i="16" s="1"/>
  <c r="J30" i="16"/>
  <c r="R30" i="16" s="1"/>
  <c r="I30" i="16"/>
  <c r="H30" i="16"/>
  <c r="G30" i="16"/>
  <c r="F30" i="16"/>
  <c r="E30" i="16"/>
  <c r="C30" i="16"/>
  <c r="B30" i="16"/>
  <c r="U29" i="16"/>
  <c r="T29" i="16"/>
  <c r="S29" i="16"/>
  <c r="R29" i="16"/>
  <c r="Q29" i="16"/>
  <c r="P29" i="16"/>
  <c r="E29" i="16"/>
  <c r="S28" i="16"/>
  <c r="R28" i="16"/>
  <c r="Q28" i="16"/>
  <c r="P28" i="16"/>
  <c r="E28" i="16"/>
  <c r="U28" i="16" s="1"/>
  <c r="S27" i="16"/>
  <c r="R27" i="16"/>
  <c r="Q27" i="16"/>
  <c r="P27" i="16"/>
  <c r="E27" i="16"/>
  <c r="U27" i="16" s="1"/>
  <c r="U26" i="16"/>
  <c r="S26" i="16"/>
  <c r="R26" i="16"/>
  <c r="Q26" i="16"/>
  <c r="P26" i="16"/>
  <c r="E26" i="16"/>
  <c r="T26" i="16" s="1"/>
  <c r="W24" i="16"/>
  <c r="V24" i="16"/>
  <c r="O24" i="16"/>
  <c r="N24" i="16"/>
  <c r="M24" i="16"/>
  <c r="L24" i="16"/>
  <c r="K24" i="16"/>
  <c r="S24" i="16" s="1"/>
  <c r="J24" i="16"/>
  <c r="R24" i="16" s="1"/>
  <c r="I24" i="16"/>
  <c r="Q24" i="16" s="1"/>
  <c r="H24" i="16"/>
  <c r="G24" i="16"/>
  <c r="F24" i="16"/>
  <c r="C24" i="16"/>
  <c r="B24" i="16"/>
  <c r="S23" i="16"/>
  <c r="R23" i="16"/>
  <c r="Q23" i="16"/>
  <c r="P23" i="16"/>
  <c r="E23" i="16"/>
  <c r="U23" i="16" s="1"/>
  <c r="S22" i="16"/>
  <c r="R22" i="16"/>
  <c r="Q22" i="16"/>
  <c r="P22" i="16"/>
  <c r="E22" i="16"/>
  <c r="U22" i="16" s="1"/>
  <c r="U21" i="16"/>
  <c r="S21" i="16"/>
  <c r="R21" i="16"/>
  <c r="Q21" i="16"/>
  <c r="P21" i="16"/>
  <c r="E21" i="16"/>
  <c r="T21" i="16" s="1"/>
  <c r="S20" i="16"/>
  <c r="R20" i="16"/>
  <c r="Q20" i="16"/>
  <c r="U20" i="16" s="1"/>
  <c r="P20" i="16"/>
  <c r="E20" i="16"/>
  <c r="T19" i="16"/>
  <c r="S19" i="16"/>
  <c r="R19" i="16"/>
  <c r="Q19" i="16"/>
  <c r="P19" i="16"/>
  <c r="E19" i="16"/>
  <c r="U19" i="16" s="1"/>
  <c r="S18" i="16"/>
  <c r="R18" i="16"/>
  <c r="Q18" i="16"/>
  <c r="P18" i="16"/>
  <c r="E18" i="16"/>
  <c r="U18" i="16" s="1"/>
  <c r="W16" i="16"/>
  <c r="V16" i="16"/>
  <c r="O16" i="16"/>
  <c r="N16" i="16"/>
  <c r="M16" i="16"/>
  <c r="L16" i="16"/>
  <c r="K16" i="16"/>
  <c r="S16" i="16" s="1"/>
  <c r="J16" i="16"/>
  <c r="I16" i="16"/>
  <c r="Q16" i="16" s="1"/>
  <c r="H16" i="16"/>
  <c r="P16" i="16" s="1"/>
  <c r="G16" i="16"/>
  <c r="F16" i="16"/>
  <c r="C16" i="16"/>
  <c r="B16" i="16"/>
  <c r="E16" i="16" s="1"/>
  <c r="T15" i="16"/>
  <c r="S15" i="16"/>
  <c r="R15" i="16"/>
  <c r="Q15" i="16"/>
  <c r="P15" i="16"/>
  <c r="E15" i="16"/>
  <c r="U15" i="16" s="1"/>
  <c r="T14" i="16"/>
  <c r="S14" i="16"/>
  <c r="R14" i="16"/>
  <c r="Q14" i="16"/>
  <c r="P14" i="16"/>
  <c r="E14" i="16"/>
  <c r="U14" i="16" s="1"/>
  <c r="S13" i="16"/>
  <c r="R13" i="16"/>
  <c r="Q13" i="16"/>
  <c r="P13" i="16"/>
  <c r="E13" i="16"/>
  <c r="U13" i="16" s="1"/>
  <c r="U12" i="16"/>
  <c r="S12" i="16"/>
  <c r="R12" i="16"/>
  <c r="Q12" i="16"/>
  <c r="P12" i="16"/>
  <c r="E12" i="16"/>
  <c r="T12" i="16" s="1"/>
  <c r="T11" i="16"/>
  <c r="S11" i="16"/>
  <c r="R11" i="16"/>
  <c r="Q11" i="16"/>
  <c r="P11" i="16"/>
  <c r="E11" i="16"/>
  <c r="U11" i="16" s="1"/>
  <c r="S10" i="16"/>
  <c r="R10" i="16"/>
  <c r="Q10" i="16"/>
  <c r="P10" i="16"/>
  <c r="T10" i="16" s="1"/>
  <c r="E10" i="16"/>
  <c r="S9" i="16"/>
  <c r="R9" i="16"/>
  <c r="Q9" i="16"/>
  <c r="P9" i="16"/>
  <c r="E9" i="16"/>
  <c r="U93" i="15"/>
  <c r="S93" i="15"/>
  <c r="R93" i="15"/>
  <c r="Q93" i="15"/>
  <c r="P93" i="15"/>
  <c r="E93" i="15"/>
  <c r="T93" i="15" s="1"/>
  <c r="U92" i="15"/>
  <c r="S92" i="15"/>
  <c r="R92" i="15"/>
  <c r="Q92" i="15"/>
  <c r="P92" i="15"/>
  <c r="E92" i="15"/>
  <c r="T92" i="15" s="1"/>
  <c r="T91" i="15"/>
  <c r="S91" i="15"/>
  <c r="R91" i="15"/>
  <c r="Q91" i="15"/>
  <c r="P91" i="15"/>
  <c r="E91" i="15"/>
  <c r="U91" i="15" s="1"/>
  <c r="S90" i="15"/>
  <c r="R90" i="15"/>
  <c r="Q90" i="15"/>
  <c r="P90" i="15"/>
  <c r="E90" i="15"/>
  <c r="U90" i="15" s="1"/>
  <c r="S89" i="15"/>
  <c r="R89" i="15"/>
  <c r="Q89" i="15"/>
  <c r="P89" i="15"/>
  <c r="E89" i="15"/>
  <c r="U88" i="15"/>
  <c r="S88" i="15"/>
  <c r="R88" i="15"/>
  <c r="Q88" i="15"/>
  <c r="P88" i="15"/>
  <c r="E88" i="15"/>
  <c r="T88" i="15" s="1"/>
  <c r="T87" i="15"/>
  <c r="S87" i="15"/>
  <c r="R87" i="15"/>
  <c r="Q87" i="15"/>
  <c r="P87" i="15"/>
  <c r="E87" i="15"/>
  <c r="U87" i="15" s="1"/>
  <c r="S86" i="15"/>
  <c r="R86" i="15"/>
  <c r="Q86" i="15"/>
  <c r="P86" i="15"/>
  <c r="E86" i="15"/>
  <c r="U86" i="15" s="1"/>
  <c r="W72" i="15"/>
  <c r="V72" i="15"/>
  <c r="O72" i="15"/>
  <c r="N72" i="15"/>
  <c r="M72" i="15"/>
  <c r="L72" i="15"/>
  <c r="K72" i="15"/>
  <c r="S72" i="15" s="1"/>
  <c r="J72" i="15"/>
  <c r="I72" i="15"/>
  <c r="H72" i="15"/>
  <c r="G72" i="15"/>
  <c r="F72" i="15"/>
  <c r="C72" i="15"/>
  <c r="B72" i="15"/>
  <c r="E72" i="15" s="1"/>
  <c r="W71" i="15"/>
  <c r="V71" i="15"/>
  <c r="O71" i="15"/>
  <c r="N71" i="15"/>
  <c r="M71" i="15"/>
  <c r="L71" i="15"/>
  <c r="K71" i="15"/>
  <c r="J71" i="15"/>
  <c r="I71" i="15"/>
  <c r="H71" i="15"/>
  <c r="P71" i="15" s="1"/>
  <c r="G71" i="15"/>
  <c r="F71" i="15"/>
  <c r="C71" i="15"/>
  <c r="E71" i="15" s="1"/>
  <c r="B71" i="15"/>
  <c r="W70" i="15"/>
  <c r="V70" i="15"/>
  <c r="O70" i="15"/>
  <c r="N70" i="15"/>
  <c r="M70" i="15"/>
  <c r="L70" i="15"/>
  <c r="K70" i="15"/>
  <c r="S70" i="15" s="1"/>
  <c r="J70" i="15"/>
  <c r="R70" i="15" s="1"/>
  <c r="I70" i="15"/>
  <c r="H70" i="15"/>
  <c r="G70" i="15"/>
  <c r="F70" i="15"/>
  <c r="C70" i="15"/>
  <c r="B70" i="15"/>
  <c r="S69" i="15"/>
  <c r="R69" i="15"/>
  <c r="Q69" i="15"/>
  <c r="P69" i="15"/>
  <c r="E69" i="15"/>
  <c r="U69" i="15" s="1"/>
  <c r="W67" i="15"/>
  <c r="V67" i="15"/>
  <c r="O67" i="15"/>
  <c r="N67" i="15"/>
  <c r="M67" i="15"/>
  <c r="L67" i="15"/>
  <c r="K67" i="15"/>
  <c r="S67" i="15" s="1"/>
  <c r="J67" i="15"/>
  <c r="I67" i="15"/>
  <c r="H67" i="15"/>
  <c r="G67" i="15"/>
  <c r="F67" i="15"/>
  <c r="C67" i="15"/>
  <c r="B67" i="15"/>
  <c r="W66" i="15"/>
  <c r="V66" i="15"/>
  <c r="O66" i="15"/>
  <c r="N66" i="15"/>
  <c r="M66" i="15"/>
  <c r="L66" i="15"/>
  <c r="K66" i="15"/>
  <c r="S66" i="15" s="1"/>
  <c r="J66" i="15"/>
  <c r="R66" i="15" s="1"/>
  <c r="I66" i="15"/>
  <c r="H66" i="15"/>
  <c r="P66" i="15" s="1"/>
  <c r="G66" i="15"/>
  <c r="F66" i="15"/>
  <c r="C66" i="15"/>
  <c r="E66" i="15" s="1"/>
  <c r="B66" i="15"/>
  <c r="S65" i="15"/>
  <c r="R65" i="15"/>
  <c r="Q65" i="15"/>
  <c r="P65" i="15"/>
  <c r="E65" i="15"/>
  <c r="U65" i="15" s="1"/>
  <c r="S64" i="15"/>
  <c r="R64" i="15"/>
  <c r="Q64" i="15"/>
  <c r="P64" i="15"/>
  <c r="E64" i="15"/>
  <c r="T64" i="15" s="1"/>
  <c r="S63" i="15"/>
  <c r="R63" i="15"/>
  <c r="Q63" i="15"/>
  <c r="P63" i="15"/>
  <c r="E63" i="15"/>
  <c r="T63" i="15" s="1"/>
  <c r="U62" i="15"/>
  <c r="S62" i="15"/>
  <c r="R62" i="15"/>
  <c r="Q62" i="15"/>
  <c r="P62" i="15"/>
  <c r="E62" i="15"/>
  <c r="T62" i="15" s="1"/>
  <c r="S61" i="15"/>
  <c r="R61" i="15"/>
  <c r="Q61" i="15"/>
  <c r="P61" i="15"/>
  <c r="E61" i="15"/>
  <c r="V59" i="15"/>
  <c r="O59" i="15"/>
  <c r="N59" i="15"/>
  <c r="M59" i="15"/>
  <c r="L59" i="15"/>
  <c r="K59" i="15"/>
  <c r="S59" i="15" s="1"/>
  <c r="J59" i="15"/>
  <c r="R59" i="15" s="1"/>
  <c r="I59" i="15"/>
  <c r="Q59" i="15" s="1"/>
  <c r="H59" i="15"/>
  <c r="G59" i="15"/>
  <c r="F59" i="15"/>
  <c r="C59" i="15"/>
  <c r="B59" i="15"/>
  <c r="S58" i="15"/>
  <c r="R58" i="15"/>
  <c r="Q58" i="15"/>
  <c r="P58" i="15"/>
  <c r="E58" i="15"/>
  <c r="U58" i="15" s="1"/>
  <c r="S57" i="15"/>
  <c r="R57" i="15"/>
  <c r="Q57" i="15"/>
  <c r="P57" i="15"/>
  <c r="E57" i="15"/>
  <c r="U57" i="15" s="1"/>
  <c r="S56" i="15"/>
  <c r="R56" i="15"/>
  <c r="Q56" i="15"/>
  <c r="P56" i="15"/>
  <c r="E56" i="15"/>
  <c r="T56" i="15" s="1"/>
  <c r="U55" i="15"/>
  <c r="S55" i="15"/>
  <c r="R55" i="15"/>
  <c r="Q55" i="15"/>
  <c r="P55" i="15"/>
  <c r="E55" i="15"/>
  <c r="T55" i="15" s="1"/>
  <c r="W53" i="15"/>
  <c r="V53" i="15"/>
  <c r="O53" i="15"/>
  <c r="N53" i="15"/>
  <c r="M53" i="15"/>
  <c r="L53" i="15"/>
  <c r="K53" i="15"/>
  <c r="S53" i="15" s="1"/>
  <c r="J53" i="15"/>
  <c r="R53" i="15" s="1"/>
  <c r="I53" i="15"/>
  <c r="H53" i="15"/>
  <c r="G53" i="15"/>
  <c r="F53" i="15"/>
  <c r="C53" i="15"/>
  <c r="B53" i="15"/>
  <c r="S52" i="15"/>
  <c r="R52" i="15"/>
  <c r="Q52" i="15"/>
  <c r="P52" i="15"/>
  <c r="E52" i="15"/>
  <c r="U52" i="15" s="1"/>
  <c r="S51" i="15"/>
  <c r="R51" i="15"/>
  <c r="Q51" i="15"/>
  <c r="P51" i="15"/>
  <c r="E51" i="15"/>
  <c r="T51" i="15" s="1"/>
  <c r="S50" i="15"/>
  <c r="R50" i="15"/>
  <c r="Q50" i="15"/>
  <c r="P50" i="15"/>
  <c r="E50" i="15"/>
  <c r="U49" i="15"/>
  <c r="T49" i="15"/>
  <c r="S49" i="15"/>
  <c r="R49" i="15"/>
  <c r="Q49" i="15"/>
  <c r="P49" i="15"/>
  <c r="E49" i="15"/>
  <c r="S48" i="15"/>
  <c r="R48" i="15"/>
  <c r="Q48" i="15"/>
  <c r="P48" i="15"/>
  <c r="E48" i="15"/>
  <c r="U48" i="15" s="1"/>
  <c r="S47" i="15"/>
  <c r="R47" i="15"/>
  <c r="Q47" i="15"/>
  <c r="P47" i="15"/>
  <c r="E47" i="15"/>
  <c r="T47" i="15" s="1"/>
  <c r="S46" i="15"/>
  <c r="R46" i="15"/>
  <c r="Q46" i="15"/>
  <c r="P46" i="15"/>
  <c r="E46" i="15"/>
  <c r="T46" i="15" s="1"/>
  <c r="U45" i="15"/>
  <c r="T45" i="15"/>
  <c r="S45" i="15"/>
  <c r="R45" i="15"/>
  <c r="Q45" i="15"/>
  <c r="P45" i="15"/>
  <c r="E45" i="15"/>
  <c r="S44" i="15"/>
  <c r="R44" i="15"/>
  <c r="Q44" i="15"/>
  <c r="P44" i="15"/>
  <c r="E44" i="15"/>
  <c r="U44" i="15" s="1"/>
  <c r="S43" i="15"/>
  <c r="R43" i="15"/>
  <c r="Q43" i="15"/>
  <c r="P43" i="15"/>
  <c r="E43" i="15"/>
  <c r="U43" i="15" s="1"/>
  <c r="U42" i="15"/>
  <c r="S42" i="15"/>
  <c r="R42" i="15"/>
  <c r="Q42" i="15"/>
  <c r="P42" i="15"/>
  <c r="E42" i="15"/>
  <c r="T42" i="15" s="1"/>
  <c r="W40" i="15"/>
  <c r="V40" i="15"/>
  <c r="O40" i="15"/>
  <c r="N40" i="15"/>
  <c r="M40" i="15"/>
  <c r="L40" i="15"/>
  <c r="K40" i="15"/>
  <c r="S40" i="15" s="1"/>
  <c r="J40" i="15"/>
  <c r="R40" i="15" s="1"/>
  <c r="I40" i="15"/>
  <c r="H40" i="15"/>
  <c r="P40" i="15" s="1"/>
  <c r="G40" i="15"/>
  <c r="F40" i="15"/>
  <c r="C40" i="15"/>
  <c r="E40" i="15" s="1"/>
  <c r="B40" i="15"/>
  <c r="S39" i="15"/>
  <c r="R39" i="15"/>
  <c r="Q39" i="15"/>
  <c r="P39" i="15"/>
  <c r="E39" i="15"/>
  <c r="U39" i="15" s="1"/>
  <c r="S38" i="15"/>
  <c r="R38" i="15"/>
  <c r="Q38" i="15"/>
  <c r="P38" i="15"/>
  <c r="E38" i="15"/>
  <c r="T38" i="15" s="1"/>
  <c r="U37" i="15"/>
  <c r="S37" i="15"/>
  <c r="R37" i="15"/>
  <c r="Q37" i="15"/>
  <c r="P37" i="15"/>
  <c r="E37" i="15"/>
  <c r="T37" i="15" s="1"/>
  <c r="S36" i="15"/>
  <c r="R36" i="15"/>
  <c r="Q36" i="15"/>
  <c r="P36" i="15"/>
  <c r="E36" i="15"/>
  <c r="S35" i="15"/>
  <c r="R35" i="15"/>
  <c r="Q35" i="15"/>
  <c r="P35" i="15"/>
  <c r="E35" i="15"/>
  <c r="W33" i="15"/>
  <c r="V33" i="15"/>
  <c r="O33" i="15"/>
  <c r="N33" i="15"/>
  <c r="M33" i="15"/>
  <c r="L33" i="15"/>
  <c r="K33" i="15"/>
  <c r="S33" i="15" s="1"/>
  <c r="J33" i="15"/>
  <c r="R33" i="15" s="1"/>
  <c r="I33" i="15"/>
  <c r="H33" i="15"/>
  <c r="P33" i="15" s="1"/>
  <c r="G33" i="15"/>
  <c r="F33" i="15"/>
  <c r="C33" i="15"/>
  <c r="B33" i="15"/>
  <c r="E33" i="15" s="1"/>
  <c r="S32" i="15"/>
  <c r="R32" i="15"/>
  <c r="Q32" i="15"/>
  <c r="P32" i="15"/>
  <c r="E32" i="15"/>
  <c r="T32" i="15" s="1"/>
  <c r="W30" i="15"/>
  <c r="V30" i="15"/>
  <c r="O30" i="15"/>
  <c r="N30" i="15"/>
  <c r="M30" i="15"/>
  <c r="L30" i="15"/>
  <c r="K30" i="15"/>
  <c r="S30" i="15" s="1"/>
  <c r="J30" i="15"/>
  <c r="R30" i="15" s="1"/>
  <c r="I30" i="15"/>
  <c r="H30" i="15"/>
  <c r="G30" i="15"/>
  <c r="F30" i="15"/>
  <c r="C30" i="15"/>
  <c r="B30" i="15"/>
  <c r="S29" i="15"/>
  <c r="R29" i="15"/>
  <c r="Q29" i="15"/>
  <c r="P29" i="15"/>
  <c r="E29" i="15"/>
  <c r="U29" i="15" s="1"/>
  <c r="S28" i="15"/>
  <c r="R28" i="15"/>
  <c r="Q28" i="15"/>
  <c r="P28" i="15"/>
  <c r="E28" i="15"/>
  <c r="T28" i="15" s="1"/>
  <c r="S27" i="15"/>
  <c r="R27" i="15"/>
  <c r="Q27" i="15"/>
  <c r="P27" i="15"/>
  <c r="E27" i="15"/>
  <c r="T27" i="15" s="1"/>
  <c r="T26" i="15"/>
  <c r="S26" i="15"/>
  <c r="R26" i="15"/>
  <c r="Q26" i="15"/>
  <c r="P26" i="15"/>
  <c r="E26" i="15"/>
  <c r="U26" i="15" s="1"/>
  <c r="W24" i="15"/>
  <c r="V24" i="15"/>
  <c r="O24" i="15"/>
  <c r="N24" i="15"/>
  <c r="M24" i="15"/>
  <c r="L24" i="15"/>
  <c r="K24" i="15"/>
  <c r="S24" i="15" s="1"/>
  <c r="J24" i="15"/>
  <c r="R24" i="15" s="1"/>
  <c r="I24" i="15"/>
  <c r="H24" i="15"/>
  <c r="G24" i="15"/>
  <c r="F24" i="15"/>
  <c r="C24" i="15"/>
  <c r="B24" i="15"/>
  <c r="E24" i="15" s="1"/>
  <c r="S23" i="15"/>
  <c r="R23" i="15"/>
  <c r="Q23" i="15"/>
  <c r="P23" i="15"/>
  <c r="E23" i="15"/>
  <c r="T23" i="15" s="1"/>
  <c r="U22" i="15"/>
  <c r="S22" i="15"/>
  <c r="R22" i="15"/>
  <c r="Q22" i="15"/>
  <c r="P22" i="15"/>
  <c r="E22" i="15"/>
  <c r="T22" i="15" s="1"/>
  <c r="S21" i="15"/>
  <c r="R21" i="15"/>
  <c r="Q21" i="15"/>
  <c r="P21" i="15"/>
  <c r="E21" i="15"/>
  <c r="S20" i="15"/>
  <c r="R20" i="15"/>
  <c r="Q20" i="15"/>
  <c r="P20" i="15"/>
  <c r="E20" i="15"/>
  <c r="S19" i="15"/>
  <c r="R19" i="15"/>
  <c r="Q19" i="15"/>
  <c r="P19" i="15"/>
  <c r="E19" i="15"/>
  <c r="T19" i="15" s="1"/>
  <c r="U18" i="15"/>
  <c r="T18" i="15"/>
  <c r="S18" i="15"/>
  <c r="R18" i="15"/>
  <c r="Q18" i="15"/>
  <c r="P18" i="15"/>
  <c r="E18" i="15"/>
  <c r="W16" i="15"/>
  <c r="V16" i="15"/>
  <c r="O16" i="15"/>
  <c r="N16" i="15"/>
  <c r="M16" i="15"/>
  <c r="L16" i="15"/>
  <c r="K16" i="15"/>
  <c r="S16" i="15" s="1"/>
  <c r="J16" i="15"/>
  <c r="R16" i="15" s="1"/>
  <c r="I16" i="15"/>
  <c r="H16" i="15"/>
  <c r="P16" i="15" s="1"/>
  <c r="G16" i="15"/>
  <c r="F16" i="15"/>
  <c r="C16" i="15"/>
  <c r="E16" i="15" s="1"/>
  <c r="B16" i="15"/>
  <c r="S15" i="15"/>
  <c r="R15" i="15"/>
  <c r="Q15" i="15"/>
  <c r="P15" i="15"/>
  <c r="E15" i="15"/>
  <c r="U15" i="15" s="1"/>
  <c r="S14" i="15"/>
  <c r="R14" i="15"/>
  <c r="Q14" i="15"/>
  <c r="P14" i="15"/>
  <c r="E14" i="15"/>
  <c r="T14" i="15" s="1"/>
  <c r="S13" i="15"/>
  <c r="R13" i="15"/>
  <c r="Q13" i="15"/>
  <c r="P13" i="15"/>
  <c r="E13" i="15"/>
  <c r="T12" i="15"/>
  <c r="S12" i="15"/>
  <c r="R12" i="15"/>
  <c r="Q12" i="15"/>
  <c r="P12" i="15"/>
  <c r="E12" i="15"/>
  <c r="U12" i="15" s="1"/>
  <c r="S11" i="15"/>
  <c r="R11" i="15"/>
  <c r="Q11" i="15"/>
  <c r="P11" i="15"/>
  <c r="E11" i="15"/>
  <c r="U11" i="15" s="1"/>
  <c r="S10" i="15"/>
  <c r="R10" i="15"/>
  <c r="Q10" i="15"/>
  <c r="P10" i="15"/>
  <c r="E10" i="15"/>
  <c r="T10" i="15" s="1"/>
  <c r="U9" i="15"/>
  <c r="T9" i="15"/>
  <c r="S9" i="15"/>
  <c r="R9" i="15"/>
  <c r="Q9" i="15"/>
  <c r="P9" i="15"/>
  <c r="E9" i="15"/>
  <c r="T93" i="14"/>
  <c r="S93" i="14"/>
  <c r="R93" i="14"/>
  <c r="Q93" i="14"/>
  <c r="P93" i="14"/>
  <c r="E93" i="14"/>
  <c r="U93" i="14" s="1"/>
  <c r="S92" i="14"/>
  <c r="R92" i="14"/>
  <c r="Q92" i="14"/>
  <c r="P92" i="14"/>
  <c r="E92" i="14"/>
  <c r="U92" i="14" s="1"/>
  <c r="S91" i="14"/>
  <c r="R91" i="14"/>
  <c r="Q91" i="14"/>
  <c r="P91" i="14"/>
  <c r="E91" i="14"/>
  <c r="T91" i="14" s="1"/>
  <c r="U90" i="14"/>
  <c r="T90" i="14"/>
  <c r="S90" i="14"/>
  <c r="R90" i="14"/>
  <c r="Q90" i="14"/>
  <c r="P90" i="14"/>
  <c r="E90" i="14"/>
  <c r="S89" i="14"/>
  <c r="R89" i="14"/>
  <c r="Q89" i="14"/>
  <c r="P89" i="14"/>
  <c r="E89" i="14"/>
  <c r="S88" i="14"/>
  <c r="R88" i="14"/>
  <c r="Q88" i="14"/>
  <c r="P88" i="14"/>
  <c r="E88" i="14"/>
  <c r="U88" i="14" s="1"/>
  <c r="U87" i="14"/>
  <c r="S87" i="14"/>
  <c r="R87" i="14"/>
  <c r="Q87" i="14"/>
  <c r="P87" i="14"/>
  <c r="E87" i="14"/>
  <c r="T87" i="14" s="1"/>
  <c r="U86" i="14"/>
  <c r="T86" i="14"/>
  <c r="S86" i="14"/>
  <c r="R86" i="14"/>
  <c r="Q86" i="14"/>
  <c r="P86" i="14"/>
  <c r="E86" i="14"/>
  <c r="W72" i="14"/>
  <c r="V72" i="14"/>
  <c r="O72" i="14"/>
  <c r="N72" i="14"/>
  <c r="M72" i="14"/>
  <c r="L72" i="14"/>
  <c r="K72" i="14"/>
  <c r="J72" i="14"/>
  <c r="I72" i="14"/>
  <c r="H72" i="14"/>
  <c r="G72" i="14"/>
  <c r="F72" i="14"/>
  <c r="C72" i="14"/>
  <c r="B72" i="14"/>
  <c r="W71" i="14"/>
  <c r="V71" i="14"/>
  <c r="O71" i="14"/>
  <c r="N71" i="14"/>
  <c r="M71" i="14"/>
  <c r="L71" i="14"/>
  <c r="K71" i="14"/>
  <c r="S71" i="14" s="1"/>
  <c r="J71" i="14"/>
  <c r="R71" i="14" s="1"/>
  <c r="I71" i="14"/>
  <c r="H71" i="14"/>
  <c r="G71" i="14"/>
  <c r="F71" i="14"/>
  <c r="C71" i="14"/>
  <c r="B71" i="14"/>
  <c r="E71" i="14" s="1"/>
  <c r="W70" i="14"/>
  <c r="V70" i="14"/>
  <c r="O70" i="14"/>
  <c r="N70" i="14"/>
  <c r="M70" i="14"/>
  <c r="L70" i="14"/>
  <c r="K70" i="14"/>
  <c r="S70" i="14" s="1"/>
  <c r="J70" i="14"/>
  <c r="I70" i="14"/>
  <c r="Q70" i="14" s="1"/>
  <c r="H70" i="14"/>
  <c r="P70" i="14" s="1"/>
  <c r="G70" i="14"/>
  <c r="F70" i="14"/>
  <c r="C70" i="14"/>
  <c r="B70" i="14"/>
  <c r="E70" i="14" s="1"/>
  <c r="S69" i="14"/>
  <c r="R69" i="14"/>
  <c r="Q69" i="14"/>
  <c r="U69" i="14" s="1"/>
  <c r="P69" i="14"/>
  <c r="E69" i="14"/>
  <c r="W67" i="14"/>
  <c r="V67" i="14"/>
  <c r="O67" i="14"/>
  <c r="N67" i="14"/>
  <c r="M67" i="14"/>
  <c r="L67" i="14"/>
  <c r="K67" i="14"/>
  <c r="J67" i="14"/>
  <c r="I67" i="14"/>
  <c r="H67" i="14"/>
  <c r="G67" i="14"/>
  <c r="F67" i="14"/>
  <c r="C67" i="14"/>
  <c r="B67" i="14"/>
  <c r="W66" i="14"/>
  <c r="V66" i="14"/>
  <c r="O66" i="14"/>
  <c r="N66" i="14"/>
  <c r="M66" i="14"/>
  <c r="L66" i="14"/>
  <c r="K66" i="14"/>
  <c r="S66" i="14" s="1"/>
  <c r="J66" i="14"/>
  <c r="R66" i="14" s="1"/>
  <c r="I66" i="14"/>
  <c r="H66" i="14"/>
  <c r="G66" i="14"/>
  <c r="F66" i="14"/>
  <c r="C66" i="14"/>
  <c r="B66" i="14"/>
  <c r="E66" i="14" s="1"/>
  <c r="S65" i="14"/>
  <c r="R65" i="14"/>
  <c r="Q65" i="14"/>
  <c r="P65" i="14"/>
  <c r="E65" i="14"/>
  <c r="T65" i="14" s="1"/>
  <c r="U64" i="14"/>
  <c r="S64" i="14"/>
  <c r="R64" i="14"/>
  <c r="Q64" i="14"/>
  <c r="P64" i="14"/>
  <c r="E64" i="14"/>
  <c r="T64" i="14" s="1"/>
  <c r="S63" i="14"/>
  <c r="R63" i="14"/>
  <c r="Q63" i="14"/>
  <c r="P63" i="14"/>
  <c r="E63" i="14"/>
  <c r="S62" i="14"/>
  <c r="R62" i="14"/>
  <c r="Q62" i="14"/>
  <c r="P62" i="14"/>
  <c r="E62" i="14"/>
  <c r="U62" i="14" s="1"/>
  <c r="S61" i="14"/>
  <c r="R61" i="14"/>
  <c r="Q61" i="14"/>
  <c r="P61" i="14"/>
  <c r="E61" i="14"/>
  <c r="U61" i="14" s="1"/>
  <c r="V59" i="14"/>
  <c r="O59" i="14"/>
  <c r="N59" i="14"/>
  <c r="M59" i="14"/>
  <c r="L59" i="14"/>
  <c r="K59" i="14"/>
  <c r="S59" i="14" s="1"/>
  <c r="J59" i="14"/>
  <c r="R59" i="14" s="1"/>
  <c r="I59" i="14"/>
  <c r="H59" i="14"/>
  <c r="G59" i="14"/>
  <c r="F59" i="14"/>
  <c r="C59" i="14"/>
  <c r="B59" i="14"/>
  <c r="E59" i="14" s="1"/>
  <c r="S58" i="14"/>
  <c r="R58" i="14"/>
  <c r="Q58" i="14"/>
  <c r="P58" i="14"/>
  <c r="E58" i="14"/>
  <c r="U58" i="14" s="1"/>
  <c r="S57" i="14"/>
  <c r="R57" i="14"/>
  <c r="Q57" i="14"/>
  <c r="P57" i="14"/>
  <c r="E57" i="14"/>
  <c r="T57" i="14" s="1"/>
  <c r="S56" i="14"/>
  <c r="R56" i="14"/>
  <c r="Q56" i="14"/>
  <c r="P56" i="14"/>
  <c r="E56" i="14"/>
  <c r="T56" i="14" s="1"/>
  <c r="T55" i="14"/>
  <c r="S55" i="14"/>
  <c r="R55" i="14"/>
  <c r="Q55" i="14"/>
  <c r="P55" i="14"/>
  <c r="E55" i="14"/>
  <c r="U55" i="14" s="1"/>
  <c r="W53" i="14"/>
  <c r="V53" i="14"/>
  <c r="O53" i="14"/>
  <c r="N53" i="14"/>
  <c r="M53" i="14"/>
  <c r="L53" i="14"/>
  <c r="K53" i="14"/>
  <c r="S53" i="14" s="1"/>
  <c r="J53" i="14"/>
  <c r="R53" i="14" s="1"/>
  <c r="I53" i="14"/>
  <c r="H53" i="14"/>
  <c r="G53" i="14"/>
  <c r="F53" i="14"/>
  <c r="C53" i="14"/>
  <c r="B53" i="14"/>
  <c r="E53" i="14" s="1"/>
  <c r="S52" i="14"/>
  <c r="R52" i="14"/>
  <c r="Q52" i="14"/>
  <c r="P52" i="14"/>
  <c r="E52" i="14"/>
  <c r="T52" i="14" s="1"/>
  <c r="U51" i="14"/>
  <c r="S51" i="14"/>
  <c r="R51" i="14"/>
  <c r="Q51" i="14"/>
  <c r="P51" i="14"/>
  <c r="E51" i="14"/>
  <c r="T51" i="14" s="1"/>
  <c r="T50" i="14"/>
  <c r="S50" i="14"/>
  <c r="R50" i="14"/>
  <c r="Q50" i="14"/>
  <c r="P50" i="14"/>
  <c r="E50" i="14"/>
  <c r="U50" i="14" s="1"/>
  <c r="S49" i="14"/>
  <c r="R49" i="14"/>
  <c r="Q49" i="14"/>
  <c r="P49" i="14"/>
  <c r="E49" i="14"/>
  <c r="U49" i="14" s="1"/>
  <c r="S48" i="14"/>
  <c r="R48" i="14"/>
  <c r="Q48" i="14"/>
  <c r="P48" i="14"/>
  <c r="E48" i="14"/>
  <c r="T48" i="14" s="1"/>
  <c r="S47" i="14"/>
  <c r="R47" i="14"/>
  <c r="Q47" i="14"/>
  <c r="P47" i="14"/>
  <c r="E47" i="14"/>
  <c r="T47" i="14" s="1"/>
  <c r="S46" i="14"/>
  <c r="R46" i="14"/>
  <c r="Q46" i="14"/>
  <c r="P46" i="14"/>
  <c r="E46" i="14"/>
  <c r="S45" i="14"/>
  <c r="R45" i="14"/>
  <c r="Q45" i="14"/>
  <c r="P45" i="14"/>
  <c r="E45" i="14"/>
  <c r="U45" i="14" s="1"/>
  <c r="S44" i="14"/>
  <c r="R44" i="14"/>
  <c r="Q44" i="14"/>
  <c r="P44" i="14"/>
  <c r="E44" i="14"/>
  <c r="T44" i="14" s="1"/>
  <c r="S43" i="14"/>
  <c r="R43" i="14"/>
  <c r="Q43" i="14"/>
  <c r="P43" i="14"/>
  <c r="E43" i="14"/>
  <c r="S42" i="14"/>
  <c r="R42" i="14"/>
  <c r="Q42" i="14"/>
  <c r="P42" i="14"/>
  <c r="E42" i="14"/>
  <c r="U42" i="14" s="1"/>
  <c r="W40" i="14"/>
  <c r="V40" i="14"/>
  <c r="O40" i="14"/>
  <c r="N40" i="14"/>
  <c r="M40" i="14"/>
  <c r="L40" i="14"/>
  <c r="K40" i="14"/>
  <c r="S40" i="14" s="1"/>
  <c r="J40" i="14"/>
  <c r="R40" i="14" s="1"/>
  <c r="I40" i="14"/>
  <c r="Q40" i="14" s="1"/>
  <c r="H40" i="14"/>
  <c r="P40" i="14" s="1"/>
  <c r="G40" i="14"/>
  <c r="F40" i="14"/>
  <c r="C40" i="14"/>
  <c r="B40" i="14"/>
  <c r="E40" i="14" s="1"/>
  <c r="S39" i="14"/>
  <c r="R39" i="14"/>
  <c r="Q39" i="14"/>
  <c r="P39" i="14"/>
  <c r="E39" i="14"/>
  <c r="T39" i="14" s="1"/>
  <c r="S38" i="14"/>
  <c r="R38" i="14"/>
  <c r="Q38" i="14"/>
  <c r="P38" i="14"/>
  <c r="E38" i="14"/>
  <c r="T37" i="14"/>
  <c r="S37" i="14"/>
  <c r="R37" i="14"/>
  <c r="Q37" i="14"/>
  <c r="P37" i="14"/>
  <c r="E37" i="14"/>
  <c r="U37" i="14" s="1"/>
  <c r="S36" i="14"/>
  <c r="R36" i="14"/>
  <c r="Q36" i="14"/>
  <c r="P36" i="14"/>
  <c r="E36" i="14"/>
  <c r="S35" i="14"/>
  <c r="R35" i="14"/>
  <c r="Q35" i="14"/>
  <c r="P35" i="14"/>
  <c r="E35" i="14"/>
  <c r="U35" i="14" s="1"/>
  <c r="W33" i="14"/>
  <c r="V33" i="14"/>
  <c r="O33" i="14"/>
  <c r="N33" i="14"/>
  <c r="M33" i="14"/>
  <c r="L33" i="14"/>
  <c r="K33" i="14"/>
  <c r="J33" i="14"/>
  <c r="R33" i="14" s="1"/>
  <c r="I33" i="14"/>
  <c r="H33" i="14"/>
  <c r="G33" i="14"/>
  <c r="F33" i="14"/>
  <c r="E33" i="14"/>
  <c r="C33" i="14"/>
  <c r="B33" i="14"/>
  <c r="S32" i="14"/>
  <c r="R32" i="14"/>
  <c r="Q32" i="14"/>
  <c r="P32" i="14"/>
  <c r="T32" i="14" s="1"/>
  <c r="E32" i="14"/>
  <c r="W30" i="14"/>
  <c r="V30" i="14"/>
  <c r="O30" i="14"/>
  <c r="N30" i="14"/>
  <c r="M30" i="14"/>
  <c r="L30" i="14"/>
  <c r="K30" i="14"/>
  <c r="S30" i="14" s="1"/>
  <c r="J30" i="14"/>
  <c r="R30" i="14" s="1"/>
  <c r="I30" i="14"/>
  <c r="Q30" i="14" s="1"/>
  <c r="H30" i="14"/>
  <c r="G30" i="14"/>
  <c r="F30" i="14"/>
  <c r="C30" i="14"/>
  <c r="B30" i="14"/>
  <c r="S29" i="14"/>
  <c r="R29" i="14"/>
  <c r="Q29" i="14"/>
  <c r="P29" i="14"/>
  <c r="E29" i="14"/>
  <c r="T29" i="14" s="1"/>
  <c r="S28" i="14"/>
  <c r="R28" i="14"/>
  <c r="Q28" i="14"/>
  <c r="P28" i="14"/>
  <c r="E28" i="14"/>
  <c r="S27" i="14"/>
  <c r="R27" i="14"/>
  <c r="Q27" i="14"/>
  <c r="P27" i="14"/>
  <c r="E27" i="14"/>
  <c r="U27" i="14" s="1"/>
  <c r="S26" i="14"/>
  <c r="R26" i="14"/>
  <c r="Q26" i="14"/>
  <c r="P26" i="14"/>
  <c r="E26" i="14"/>
  <c r="U26" i="14" s="1"/>
  <c r="W24" i="14"/>
  <c r="V24" i="14"/>
  <c r="O24" i="14"/>
  <c r="N24" i="14"/>
  <c r="M24" i="14"/>
  <c r="L24" i="14"/>
  <c r="K24" i="14"/>
  <c r="S24" i="14" s="1"/>
  <c r="J24" i="14"/>
  <c r="R24" i="14" s="1"/>
  <c r="I24" i="14"/>
  <c r="Q24" i="14" s="1"/>
  <c r="H24" i="14"/>
  <c r="G24" i="14"/>
  <c r="F24" i="14"/>
  <c r="C24" i="14"/>
  <c r="B24" i="14"/>
  <c r="U23" i="14"/>
  <c r="S23" i="14"/>
  <c r="R23" i="14"/>
  <c r="Q23" i="14"/>
  <c r="P23" i="14"/>
  <c r="E23" i="14"/>
  <c r="T23" i="14" s="1"/>
  <c r="T22" i="14"/>
  <c r="S22" i="14"/>
  <c r="R22" i="14"/>
  <c r="Q22" i="14"/>
  <c r="P22" i="14"/>
  <c r="E22" i="14"/>
  <c r="U22" i="14" s="1"/>
  <c r="S21" i="14"/>
  <c r="R21" i="14"/>
  <c r="Q21" i="14"/>
  <c r="P21" i="14"/>
  <c r="E21" i="14"/>
  <c r="U21" i="14" s="1"/>
  <c r="S20" i="14"/>
  <c r="R20" i="14"/>
  <c r="Q20" i="14"/>
  <c r="P20" i="14"/>
  <c r="T20" i="14" s="1"/>
  <c r="E20" i="14"/>
  <c r="U20" i="14" s="1"/>
  <c r="U19" i="14"/>
  <c r="S19" i="14"/>
  <c r="R19" i="14"/>
  <c r="Q19" i="14"/>
  <c r="P19" i="14"/>
  <c r="E19" i="14"/>
  <c r="T19" i="14" s="1"/>
  <c r="S18" i="14"/>
  <c r="R18" i="14"/>
  <c r="Q18" i="14"/>
  <c r="P18" i="14"/>
  <c r="E18" i="14"/>
  <c r="W16" i="14"/>
  <c r="V16" i="14"/>
  <c r="O16" i="14"/>
  <c r="N16" i="14"/>
  <c r="M16" i="14"/>
  <c r="L16" i="14"/>
  <c r="K16" i="14"/>
  <c r="J16" i="14"/>
  <c r="R16" i="14" s="1"/>
  <c r="I16" i="14"/>
  <c r="H16" i="14"/>
  <c r="G16" i="14"/>
  <c r="F16" i="14"/>
  <c r="C16" i="14"/>
  <c r="B16" i="14"/>
  <c r="T15" i="14"/>
  <c r="S15" i="14"/>
  <c r="R15" i="14"/>
  <c r="Q15" i="14"/>
  <c r="P15" i="14"/>
  <c r="E15" i="14"/>
  <c r="U15" i="14" s="1"/>
  <c r="S14" i="14"/>
  <c r="R14" i="14"/>
  <c r="Q14" i="14"/>
  <c r="P14" i="14"/>
  <c r="E14" i="14"/>
  <c r="U14" i="14" s="1"/>
  <c r="S13" i="14"/>
  <c r="R13" i="14"/>
  <c r="Q13" i="14"/>
  <c r="P13" i="14"/>
  <c r="E13" i="14"/>
  <c r="U13" i="14" s="1"/>
  <c r="S12" i="14"/>
  <c r="R12" i="14"/>
  <c r="Q12" i="14"/>
  <c r="P12" i="14"/>
  <c r="E12" i="14"/>
  <c r="U12" i="14" s="1"/>
  <c r="T11" i="14"/>
  <c r="S11" i="14"/>
  <c r="R11" i="14"/>
  <c r="Q11" i="14"/>
  <c r="P11" i="14"/>
  <c r="E11" i="14"/>
  <c r="U11" i="14" s="1"/>
  <c r="S10" i="14"/>
  <c r="R10" i="14"/>
  <c r="Q10" i="14"/>
  <c r="P10" i="14"/>
  <c r="E10" i="14"/>
  <c r="T9" i="14"/>
  <c r="S9" i="14"/>
  <c r="R9" i="14"/>
  <c r="Q9" i="14"/>
  <c r="P9" i="14"/>
  <c r="E9" i="14"/>
  <c r="S93" i="13"/>
  <c r="R93" i="13"/>
  <c r="Q93" i="13"/>
  <c r="P93" i="13"/>
  <c r="E93" i="13"/>
  <c r="U93" i="13" s="1"/>
  <c r="S92" i="13"/>
  <c r="R92" i="13"/>
  <c r="Q92" i="13"/>
  <c r="P92" i="13"/>
  <c r="E92" i="13"/>
  <c r="S91" i="13"/>
  <c r="R91" i="13"/>
  <c r="Q91" i="13"/>
  <c r="P91" i="13"/>
  <c r="E91" i="13"/>
  <c r="U91" i="13" s="1"/>
  <c r="S90" i="13"/>
  <c r="R90" i="13"/>
  <c r="Q90" i="13"/>
  <c r="P90" i="13"/>
  <c r="E90" i="13"/>
  <c r="U90" i="13" s="1"/>
  <c r="S89" i="13"/>
  <c r="R89" i="13"/>
  <c r="Q89" i="13"/>
  <c r="P89" i="13"/>
  <c r="E89" i="13"/>
  <c r="U89" i="13" s="1"/>
  <c r="T88" i="13"/>
  <c r="S88" i="13"/>
  <c r="R88" i="13"/>
  <c r="Q88" i="13"/>
  <c r="P88" i="13"/>
  <c r="E88" i="13"/>
  <c r="U88" i="13" s="1"/>
  <c r="S87" i="13"/>
  <c r="R87" i="13"/>
  <c r="Q87" i="13"/>
  <c r="P87" i="13"/>
  <c r="E87" i="13"/>
  <c r="U87" i="13" s="1"/>
  <c r="S86" i="13"/>
  <c r="R86" i="13"/>
  <c r="Q86" i="13"/>
  <c r="P86" i="13"/>
  <c r="E86" i="13"/>
  <c r="W72" i="13"/>
  <c r="V72" i="13"/>
  <c r="O72" i="13"/>
  <c r="N72" i="13"/>
  <c r="M72" i="13"/>
  <c r="L72" i="13"/>
  <c r="K72" i="13"/>
  <c r="S72" i="13" s="1"/>
  <c r="J72" i="13"/>
  <c r="I72" i="13"/>
  <c r="H72" i="13"/>
  <c r="G72" i="13"/>
  <c r="F72" i="13"/>
  <c r="C72" i="13"/>
  <c r="B72" i="13"/>
  <c r="E72" i="13" s="1"/>
  <c r="W71" i="13"/>
  <c r="V71" i="13"/>
  <c r="O71" i="13"/>
  <c r="N71" i="13"/>
  <c r="M71" i="13"/>
  <c r="L71" i="13"/>
  <c r="K71" i="13"/>
  <c r="S71" i="13" s="1"/>
  <c r="J71" i="13"/>
  <c r="I71" i="13"/>
  <c r="Q71" i="13" s="1"/>
  <c r="H71" i="13"/>
  <c r="P71" i="13" s="1"/>
  <c r="G71" i="13"/>
  <c r="F71" i="13"/>
  <c r="C71" i="13"/>
  <c r="B71" i="13"/>
  <c r="E71" i="13" s="1"/>
  <c r="W70" i="13"/>
  <c r="V70" i="13"/>
  <c r="O70" i="13"/>
  <c r="N70" i="13"/>
  <c r="M70" i="13"/>
  <c r="L70" i="13"/>
  <c r="K70" i="13"/>
  <c r="S70" i="13" s="1"/>
  <c r="J70" i="13"/>
  <c r="R70" i="13" s="1"/>
  <c r="I70" i="13"/>
  <c r="H70" i="13"/>
  <c r="G70" i="13"/>
  <c r="F70" i="13"/>
  <c r="C70" i="13"/>
  <c r="B70" i="13"/>
  <c r="E70" i="13" s="1"/>
  <c r="S69" i="13"/>
  <c r="R69" i="13"/>
  <c r="Q69" i="13"/>
  <c r="P69" i="13"/>
  <c r="E69" i="13"/>
  <c r="U69" i="13" s="1"/>
  <c r="W67" i="13"/>
  <c r="V67" i="13"/>
  <c r="O67" i="13"/>
  <c r="N67" i="13"/>
  <c r="M67" i="13"/>
  <c r="L67" i="13"/>
  <c r="K67" i="13"/>
  <c r="S67" i="13" s="1"/>
  <c r="J67" i="13"/>
  <c r="I67" i="13"/>
  <c r="H67" i="13"/>
  <c r="G67" i="13"/>
  <c r="F67" i="13"/>
  <c r="C67" i="13"/>
  <c r="B67" i="13"/>
  <c r="E67" i="13" s="1"/>
  <c r="W66" i="13"/>
  <c r="V66" i="13"/>
  <c r="O66" i="13"/>
  <c r="N66" i="13"/>
  <c r="M66" i="13"/>
  <c r="L66" i="13"/>
  <c r="K66" i="13"/>
  <c r="S66" i="13" s="1"/>
  <c r="J66" i="13"/>
  <c r="R66" i="13" s="1"/>
  <c r="I66" i="13"/>
  <c r="Q66" i="13" s="1"/>
  <c r="H66" i="13"/>
  <c r="G66" i="13"/>
  <c r="F66" i="13"/>
  <c r="C66" i="13"/>
  <c r="B66" i="13"/>
  <c r="E66" i="13" s="1"/>
  <c r="S65" i="13"/>
  <c r="R65" i="13"/>
  <c r="Q65" i="13"/>
  <c r="P65" i="13"/>
  <c r="E65" i="13"/>
  <c r="U65" i="13" s="1"/>
  <c r="S64" i="13"/>
  <c r="R64" i="13"/>
  <c r="Q64" i="13"/>
  <c r="P64" i="13"/>
  <c r="E64" i="13"/>
  <c r="S63" i="13"/>
  <c r="R63" i="13"/>
  <c r="Q63" i="13"/>
  <c r="P63" i="13"/>
  <c r="E63" i="13"/>
  <c r="U63" i="13" s="1"/>
  <c r="S62" i="13"/>
  <c r="R62" i="13"/>
  <c r="Q62" i="13"/>
  <c r="P62" i="13"/>
  <c r="E62" i="13"/>
  <c r="T62" i="13" s="1"/>
  <c r="S61" i="13"/>
  <c r="R61" i="13"/>
  <c r="Q61" i="13"/>
  <c r="P61" i="13"/>
  <c r="E61" i="13"/>
  <c r="V59" i="13"/>
  <c r="O59" i="13"/>
  <c r="N59" i="13"/>
  <c r="M59" i="13"/>
  <c r="L59" i="13"/>
  <c r="K59" i="13"/>
  <c r="S59" i="13" s="1"/>
  <c r="J59" i="13"/>
  <c r="R59" i="13" s="1"/>
  <c r="I59" i="13"/>
  <c r="H59" i="13"/>
  <c r="G59" i="13"/>
  <c r="F59" i="13"/>
  <c r="C59" i="13"/>
  <c r="B59" i="13"/>
  <c r="S58" i="13"/>
  <c r="R58" i="13"/>
  <c r="Q58" i="13"/>
  <c r="P58" i="13"/>
  <c r="E58" i="13"/>
  <c r="T58" i="13" s="1"/>
  <c r="S57" i="13"/>
  <c r="R57" i="13"/>
  <c r="Q57" i="13"/>
  <c r="P57" i="13"/>
  <c r="E57" i="13"/>
  <c r="S56" i="13"/>
  <c r="R56" i="13"/>
  <c r="Q56" i="13"/>
  <c r="P56" i="13"/>
  <c r="E56" i="13"/>
  <c r="S55" i="13"/>
  <c r="R55" i="13"/>
  <c r="Q55" i="13"/>
  <c r="P55" i="13"/>
  <c r="E55" i="13"/>
  <c r="U55" i="13" s="1"/>
  <c r="W53" i="13"/>
  <c r="V53" i="13"/>
  <c r="O53" i="13"/>
  <c r="N53" i="13"/>
  <c r="M53" i="13"/>
  <c r="L53" i="13"/>
  <c r="K53" i="13"/>
  <c r="S53" i="13" s="1"/>
  <c r="J53" i="13"/>
  <c r="R53" i="13" s="1"/>
  <c r="I53" i="13"/>
  <c r="H53" i="13"/>
  <c r="G53" i="13"/>
  <c r="F53" i="13"/>
  <c r="C53" i="13"/>
  <c r="B53" i="13"/>
  <c r="E53" i="13" s="1"/>
  <c r="S52" i="13"/>
  <c r="R52" i="13"/>
  <c r="Q52" i="13"/>
  <c r="P52" i="13"/>
  <c r="E52" i="13"/>
  <c r="S51" i="13"/>
  <c r="R51" i="13"/>
  <c r="Q51" i="13"/>
  <c r="P51" i="13"/>
  <c r="E51" i="13"/>
  <c r="U51" i="13" s="1"/>
  <c r="S50" i="13"/>
  <c r="R50" i="13"/>
  <c r="Q50" i="13"/>
  <c r="P50" i="13"/>
  <c r="E50" i="13"/>
  <c r="U50" i="13" s="1"/>
  <c r="S49" i="13"/>
  <c r="R49" i="13"/>
  <c r="Q49" i="13"/>
  <c r="P49" i="13"/>
  <c r="E49" i="13"/>
  <c r="T49" i="13" s="1"/>
  <c r="S48" i="13"/>
  <c r="R48" i="13"/>
  <c r="Q48" i="13"/>
  <c r="P48" i="13"/>
  <c r="E48" i="13"/>
  <c r="T48" i="13" s="1"/>
  <c r="S47" i="13"/>
  <c r="R47" i="13"/>
  <c r="Q47" i="13"/>
  <c r="P47" i="13"/>
  <c r="E47" i="13"/>
  <c r="S46" i="13"/>
  <c r="R46" i="13"/>
  <c r="Q46" i="13"/>
  <c r="P46" i="13"/>
  <c r="E46" i="13"/>
  <c r="U46" i="13" s="1"/>
  <c r="S45" i="13"/>
  <c r="R45" i="13"/>
  <c r="Q45" i="13"/>
  <c r="P45" i="13"/>
  <c r="E45" i="13"/>
  <c r="T45" i="13" s="1"/>
  <c r="S44" i="13"/>
  <c r="R44" i="13"/>
  <c r="Q44" i="13"/>
  <c r="P44" i="13"/>
  <c r="E44" i="13"/>
  <c r="S43" i="13"/>
  <c r="R43" i="13"/>
  <c r="Q43" i="13"/>
  <c r="P43" i="13"/>
  <c r="E43" i="13"/>
  <c r="T43" i="13" s="1"/>
  <c r="S42" i="13"/>
  <c r="R42" i="13"/>
  <c r="Q42" i="13"/>
  <c r="P42" i="13"/>
  <c r="E42" i="13"/>
  <c r="U42" i="13" s="1"/>
  <c r="W40" i="13"/>
  <c r="V40" i="13"/>
  <c r="O40" i="13"/>
  <c r="N40" i="13"/>
  <c r="M40" i="13"/>
  <c r="L40" i="13"/>
  <c r="K40" i="13"/>
  <c r="S40" i="13" s="1"/>
  <c r="J40" i="13"/>
  <c r="R40" i="13" s="1"/>
  <c r="I40" i="13"/>
  <c r="Q40" i="13" s="1"/>
  <c r="H40" i="13"/>
  <c r="G40" i="13"/>
  <c r="F40" i="13"/>
  <c r="C40" i="13"/>
  <c r="B40" i="13"/>
  <c r="U39" i="13"/>
  <c r="S39" i="13"/>
  <c r="R39" i="13"/>
  <c r="Q39" i="13"/>
  <c r="P39" i="13"/>
  <c r="E39" i="13"/>
  <c r="T39" i="13" s="1"/>
  <c r="T38" i="13"/>
  <c r="S38" i="13"/>
  <c r="R38" i="13"/>
  <c r="Q38" i="13"/>
  <c r="P38" i="13"/>
  <c r="E38" i="13"/>
  <c r="U38" i="13" s="1"/>
  <c r="S37" i="13"/>
  <c r="R37" i="13"/>
  <c r="Q37" i="13"/>
  <c r="P37" i="13"/>
  <c r="E37" i="13"/>
  <c r="U37" i="13" s="1"/>
  <c r="S36" i="13"/>
  <c r="R36" i="13"/>
  <c r="Q36" i="13"/>
  <c r="P36" i="13"/>
  <c r="T36" i="13" s="1"/>
  <c r="E36" i="13"/>
  <c r="U36" i="13" s="1"/>
  <c r="S35" i="13"/>
  <c r="R35" i="13"/>
  <c r="Q35" i="13"/>
  <c r="P35" i="13"/>
  <c r="E35" i="13"/>
  <c r="T35" i="13" s="1"/>
  <c r="W33" i="13"/>
  <c r="V33" i="13"/>
  <c r="O33" i="13"/>
  <c r="N33" i="13"/>
  <c r="M33" i="13"/>
  <c r="L33" i="13"/>
  <c r="K33" i="13"/>
  <c r="S33" i="13" s="1"/>
  <c r="J33" i="13"/>
  <c r="R33" i="13" s="1"/>
  <c r="I33" i="13"/>
  <c r="H33" i="13"/>
  <c r="G33" i="13"/>
  <c r="F33" i="13"/>
  <c r="C33" i="13"/>
  <c r="B33" i="13"/>
  <c r="E33" i="13" s="1"/>
  <c r="S32" i="13"/>
  <c r="R32" i="13"/>
  <c r="Q32" i="13"/>
  <c r="P32" i="13"/>
  <c r="E32" i="13"/>
  <c r="W30" i="13"/>
  <c r="V30" i="13"/>
  <c r="O30" i="13"/>
  <c r="N30" i="13"/>
  <c r="M30" i="13"/>
  <c r="L30" i="13"/>
  <c r="K30" i="13"/>
  <c r="S30" i="13" s="1"/>
  <c r="J30" i="13"/>
  <c r="R30" i="13" s="1"/>
  <c r="I30" i="13"/>
  <c r="H30" i="13"/>
  <c r="G30" i="13"/>
  <c r="F30" i="13"/>
  <c r="C30" i="13"/>
  <c r="E30" i="13" s="1"/>
  <c r="B30" i="13"/>
  <c r="S29" i="13"/>
  <c r="R29" i="13"/>
  <c r="Q29" i="13"/>
  <c r="P29" i="13"/>
  <c r="E29" i="13"/>
  <c r="S28" i="13"/>
  <c r="R28" i="13"/>
  <c r="Q28" i="13"/>
  <c r="P28" i="13"/>
  <c r="E28" i="13"/>
  <c r="U28" i="13" s="1"/>
  <c r="S27" i="13"/>
  <c r="R27" i="13"/>
  <c r="Q27" i="13"/>
  <c r="P27" i="13"/>
  <c r="E27" i="13"/>
  <c r="U27" i="13" s="1"/>
  <c r="S26" i="13"/>
  <c r="R26" i="13"/>
  <c r="Q26" i="13"/>
  <c r="P26" i="13"/>
  <c r="E26" i="13"/>
  <c r="T26" i="13" s="1"/>
  <c r="W24" i="13"/>
  <c r="V24" i="13"/>
  <c r="O24" i="13"/>
  <c r="N24" i="13"/>
  <c r="M24" i="13"/>
  <c r="L24" i="13"/>
  <c r="K24" i="13"/>
  <c r="S24" i="13" s="1"/>
  <c r="J24" i="13"/>
  <c r="R24" i="13" s="1"/>
  <c r="I24" i="13"/>
  <c r="Q24" i="13" s="1"/>
  <c r="H24" i="13"/>
  <c r="G24" i="13"/>
  <c r="F24" i="13"/>
  <c r="C24" i="13"/>
  <c r="E24" i="13" s="1"/>
  <c r="B24" i="13"/>
  <c r="S23" i="13"/>
  <c r="R23" i="13"/>
  <c r="Q23" i="13"/>
  <c r="P23" i="13"/>
  <c r="E23" i="13"/>
  <c r="U23" i="13" s="1"/>
  <c r="S22" i="13"/>
  <c r="R22" i="13"/>
  <c r="Q22" i="13"/>
  <c r="P22" i="13"/>
  <c r="E22" i="13"/>
  <c r="U22" i="13" s="1"/>
  <c r="S21" i="13"/>
  <c r="R21" i="13"/>
  <c r="Q21" i="13"/>
  <c r="P21" i="13"/>
  <c r="E21" i="13"/>
  <c r="T21" i="13" s="1"/>
  <c r="S20" i="13"/>
  <c r="R20" i="13"/>
  <c r="Q20" i="13"/>
  <c r="P20" i="13"/>
  <c r="E20" i="13"/>
  <c r="S19" i="13"/>
  <c r="R19" i="13"/>
  <c r="Q19" i="13"/>
  <c r="P19" i="13"/>
  <c r="E19" i="13"/>
  <c r="S18" i="13"/>
  <c r="R18" i="13"/>
  <c r="Q18" i="13"/>
  <c r="P18" i="13"/>
  <c r="E18" i="13"/>
  <c r="U18" i="13" s="1"/>
  <c r="W16" i="13"/>
  <c r="V16" i="13"/>
  <c r="O16" i="13"/>
  <c r="N16" i="13"/>
  <c r="M16" i="13"/>
  <c r="L16" i="13"/>
  <c r="K16" i="13"/>
  <c r="S16" i="13" s="1"/>
  <c r="J16" i="13"/>
  <c r="R16" i="13" s="1"/>
  <c r="I16" i="13"/>
  <c r="H16" i="13"/>
  <c r="G16" i="13"/>
  <c r="F16" i="13"/>
  <c r="C16" i="13"/>
  <c r="B16" i="13"/>
  <c r="E16" i="13" s="1"/>
  <c r="S15" i="13"/>
  <c r="R15" i="13"/>
  <c r="Q15" i="13"/>
  <c r="P15" i="13"/>
  <c r="E15" i="13"/>
  <c r="S14" i="13"/>
  <c r="R14" i="13"/>
  <c r="Q14" i="13"/>
  <c r="U14" i="13" s="1"/>
  <c r="P14" i="13"/>
  <c r="T14" i="13" s="1"/>
  <c r="E14" i="13"/>
  <c r="S13" i="13"/>
  <c r="R13" i="13"/>
  <c r="Q13" i="13"/>
  <c r="P13" i="13"/>
  <c r="E13" i="13"/>
  <c r="U13" i="13" s="1"/>
  <c r="S12" i="13"/>
  <c r="R12" i="13"/>
  <c r="Q12" i="13"/>
  <c r="P12" i="13"/>
  <c r="E12" i="13"/>
  <c r="T12" i="13" s="1"/>
  <c r="S11" i="13"/>
  <c r="R11" i="13"/>
  <c r="Q11" i="13"/>
  <c r="P11" i="13"/>
  <c r="E11" i="13"/>
  <c r="T11" i="13" s="1"/>
  <c r="S10" i="13"/>
  <c r="R10" i="13"/>
  <c r="Q10" i="13"/>
  <c r="U10" i="13" s="1"/>
  <c r="P10" i="13"/>
  <c r="T10" i="13" s="1"/>
  <c r="E10" i="13"/>
  <c r="S9" i="13"/>
  <c r="R9" i="13"/>
  <c r="Q9" i="13"/>
  <c r="P9" i="13"/>
  <c r="E9" i="13"/>
  <c r="S93" i="12"/>
  <c r="R93" i="12"/>
  <c r="Q93" i="12"/>
  <c r="P93" i="12"/>
  <c r="E93" i="12"/>
  <c r="T93" i="12" s="1"/>
  <c r="S92" i="12"/>
  <c r="R92" i="12"/>
  <c r="Q92" i="12"/>
  <c r="P92" i="12"/>
  <c r="E92" i="12"/>
  <c r="U92" i="12" s="1"/>
  <c r="S91" i="12"/>
  <c r="R91" i="12"/>
  <c r="Q91" i="12"/>
  <c r="P91" i="12"/>
  <c r="E91" i="12"/>
  <c r="U91" i="12" s="1"/>
  <c r="S90" i="12"/>
  <c r="R90" i="12"/>
  <c r="Q90" i="12"/>
  <c r="P90" i="12"/>
  <c r="E90" i="12"/>
  <c r="U90" i="12" s="1"/>
  <c r="S89" i="12"/>
  <c r="R89" i="12"/>
  <c r="Q89" i="12"/>
  <c r="P89" i="12"/>
  <c r="E89" i="12"/>
  <c r="T89" i="12" s="1"/>
  <c r="U88" i="12"/>
  <c r="S88" i="12"/>
  <c r="R88" i="12"/>
  <c r="Q88" i="12"/>
  <c r="P88" i="12"/>
  <c r="E88" i="12"/>
  <c r="T88" i="12" s="1"/>
  <c r="S87" i="12"/>
  <c r="R87" i="12"/>
  <c r="Q87" i="12"/>
  <c r="P87" i="12"/>
  <c r="E87" i="12"/>
  <c r="T87" i="12" s="1"/>
  <c r="S86" i="12"/>
  <c r="R86" i="12"/>
  <c r="Q86" i="12"/>
  <c r="P86" i="12"/>
  <c r="E86" i="12"/>
  <c r="U86" i="12" s="1"/>
  <c r="W72" i="12"/>
  <c r="V72" i="12"/>
  <c r="O72" i="12"/>
  <c r="N72" i="12"/>
  <c r="M72" i="12"/>
  <c r="L72" i="12"/>
  <c r="K72" i="12"/>
  <c r="S72" i="12" s="1"/>
  <c r="J72" i="12"/>
  <c r="I72" i="12"/>
  <c r="H72" i="12"/>
  <c r="G72" i="12"/>
  <c r="F72" i="12"/>
  <c r="C72" i="12"/>
  <c r="B72" i="12"/>
  <c r="W71" i="12"/>
  <c r="V71" i="12"/>
  <c r="O71" i="12"/>
  <c r="N71" i="12"/>
  <c r="M71" i="12"/>
  <c r="L71" i="12"/>
  <c r="K71" i="12"/>
  <c r="S71" i="12" s="1"/>
  <c r="J71" i="12"/>
  <c r="I71" i="12"/>
  <c r="Q71" i="12" s="1"/>
  <c r="H71" i="12"/>
  <c r="P71" i="12" s="1"/>
  <c r="G71" i="12"/>
  <c r="F71" i="12"/>
  <c r="C71" i="12"/>
  <c r="B71" i="12"/>
  <c r="W70" i="12"/>
  <c r="V70" i="12"/>
  <c r="O70" i="12"/>
  <c r="N70" i="12"/>
  <c r="M70" i="12"/>
  <c r="L70" i="12"/>
  <c r="K70" i="12"/>
  <c r="S70" i="12" s="1"/>
  <c r="J70" i="12"/>
  <c r="R70" i="12" s="1"/>
  <c r="I70" i="12"/>
  <c r="H70" i="12"/>
  <c r="P70" i="12" s="1"/>
  <c r="G70" i="12"/>
  <c r="F70" i="12"/>
  <c r="C70" i="12"/>
  <c r="B70" i="12"/>
  <c r="E70" i="12" s="1"/>
  <c r="S69" i="12"/>
  <c r="R69" i="12"/>
  <c r="Q69" i="12"/>
  <c r="P69" i="12"/>
  <c r="E69" i="12"/>
  <c r="W67" i="12"/>
  <c r="V67" i="12"/>
  <c r="O67" i="12"/>
  <c r="N67" i="12"/>
  <c r="M67" i="12"/>
  <c r="L67" i="12"/>
  <c r="K67" i="12"/>
  <c r="S67" i="12" s="1"/>
  <c r="J67" i="12"/>
  <c r="I67" i="12"/>
  <c r="H67" i="12"/>
  <c r="G67" i="12"/>
  <c r="F67" i="12"/>
  <c r="C67" i="12"/>
  <c r="B67" i="12"/>
  <c r="E67" i="12" s="1"/>
  <c r="W66" i="12"/>
  <c r="V66" i="12"/>
  <c r="O66" i="12"/>
  <c r="N66" i="12"/>
  <c r="M66" i="12"/>
  <c r="L66" i="12"/>
  <c r="K66" i="12"/>
  <c r="S66" i="12" s="1"/>
  <c r="J66" i="12"/>
  <c r="R66" i="12" s="1"/>
  <c r="I66" i="12"/>
  <c r="H66" i="12"/>
  <c r="G66" i="12"/>
  <c r="F66" i="12"/>
  <c r="C66" i="12"/>
  <c r="B66" i="12"/>
  <c r="S65" i="12"/>
  <c r="R65" i="12"/>
  <c r="Q65" i="12"/>
  <c r="P65" i="12"/>
  <c r="E65" i="12"/>
  <c r="U65" i="12" s="1"/>
  <c r="S64" i="12"/>
  <c r="R64" i="12"/>
  <c r="Q64" i="12"/>
  <c r="P64" i="12"/>
  <c r="E64" i="12"/>
  <c r="U64" i="12" s="1"/>
  <c r="S63" i="12"/>
  <c r="R63" i="12"/>
  <c r="Q63" i="12"/>
  <c r="P63" i="12"/>
  <c r="E63" i="12"/>
  <c r="T63" i="12" s="1"/>
  <c r="S62" i="12"/>
  <c r="R62" i="12"/>
  <c r="Q62" i="12"/>
  <c r="P62" i="12"/>
  <c r="E62" i="12"/>
  <c r="U62" i="12" s="1"/>
  <c r="S61" i="12"/>
  <c r="R61" i="12"/>
  <c r="Q61" i="12"/>
  <c r="P61" i="12"/>
  <c r="E61" i="12"/>
  <c r="V59" i="12"/>
  <c r="O59" i="12"/>
  <c r="N59" i="12"/>
  <c r="M59" i="12"/>
  <c r="L59" i="12"/>
  <c r="K59" i="12"/>
  <c r="S59" i="12" s="1"/>
  <c r="J59" i="12"/>
  <c r="R59" i="12" s="1"/>
  <c r="I59" i="12"/>
  <c r="H59" i="12"/>
  <c r="P59" i="12" s="1"/>
  <c r="G59" i="12"/>
  <c r="F59" i="12"/>
  <c r="C59" i="12"/>
  <c r="B59" i="12"/>
  <c r="S58" i="12"/>
  <c r="R58" i="12"/>
  <c r="Q58" i="12"/>
  <c r="P58" i="12"/>
  <c r="E58" i="12"/>
  <c r="U58" i="12" s="1"/>
  <c r="S57" i="12"/>
  <c r="R57" i="12"/>
  <c r="Q57" i="12"/>
  <c r="P57" i="12"/>
  <c r="E57" i="12"/>
  <c r="U57" i="12" s="1"/>
  <c r="S56" i="12"/>
  <c r="R56" i="12"/>
  <c r="Q56" i="12"/>
  <c r="P56" i="12"/>
  <c r="E56" i="12"/>
  <c r="U56" i="12" s="1"/>
  <c r="S55" i="12"/>
  <c r="R55" i="12"/>
  <c r="Q55" i="12"/>
  <c r="P55" i="12"/>
  <c r="E55" i="12"/>
  <c r="T55" i="12" s="1"/>
  <c r="W53" i="12"/>
  <c r="V53" i="12"/>
  <c r="O53" i="12"/>
  <c r="N53" i="12"/>
  <c r="M53" i="12"/>
  <c r="L53" i="12"/>
  <c r="K53" i="12"/>
  <c r="S53" i="12" s="1"/>
  <c r="J53" i="12"/>
  <c r="R53" i="12" s="1"/>
  <c r="I53" i="12"/>
  <c r="H53" i="12"/>
  <c r="G53" i="12"/>
  <c r="F53" i="12"/>
  <c r="C53" i="12"/>
  <c r="B53" i="12"/>
  <c r="E53" i="12" s="1"/>
  <c r="S52" i="12"/>
  <c r="R52" i="12"/>
  <c r="Q52" i="12"/>
  <c r="P52" i="12"/>
  <c r="E52" i="12"/>
  <c r="U52" i="12" s="1"/>
  <c r="S51" i="12"/>
  <c r="R51" i="12"/>
  <c r="Q51" i="12"/>
  <c r="P51" i="12"/>
  <c r="E51" i="12"/>
  <c r="U51" i="12" s="1"/>
  <c r="S50" i="12"/>
  <c r="R50" i="12"/>
  <c r="Q50" i="12"/>
  <c r="P50" i="12"/>
  <c r="E50" i="12"/>
  <c r="T50" i="12" s="1"/>
  <c r="S49" i="12"/>
  <c r="R49" i="12"/>
  <c r="Q49" i="12"/>
  <c r="P49" i="12"/>
  <c r="E49" i="12"/>
  <c r="U49" i="12" s="1"/>
  <c r="S48" i="12"/>
  <c r="R48" i="12"/>
  <c r="Q48" i="12"/>
  <c r="P48" i="12"/>
  <c r="E48" i="12"/>
  <c r="U48" i="12" s="1"/>
  <c r="S47" i="12"/>
  <c r="R47" i="12"/>
  <c r="Q47" i="12"/>
  <c r="P47" i="12"/>
  <c r="E47" i="12"/>
  <c r="U47" i="12" s="1"/>
  <c r="S46" i="12"/>
  <c r="R46" i="12"/>
  <c r="Q46" i="12"/>
  <c r="P46" i="12"/>
  <c r="E46" i="12"/>
  <c r="T46" i="12" s="1"/>
  <c r="S45" i="12"/>
  <c r="R45" i="12"/>
  <c r="Q45" i="12"/>
  <c r="P45" i="12"/>
  <c r="E45" i="12"/>
  <c r="U45" i="12" s="1"/>
  <c r="S44" i="12"/>
  <c r="R44" i="12"/>
  <c r="Q44" i="12"/>
  <c r="P44" i="12"/>
  <c r="E44" i="12"/>
  <c r="U44" i="12" s="1"/>
  <c r="S43" i="12"/>
  <c r="R43" i="12"/>
  <c r="Q43" i="12"/>
  <c r="P43" i="12"/>
  <c r="E43" i="12"/>
  <c r="S42" i="12"/>
  <c r="R42" i="12"/>
  <c r="Q42" i="12"/>
  <c r="P42" i="12"/>
  <c r="E42" i="12"/>
  <c r="T42" i="12" s="1"/>
  <c r="W40" i="12"/>
  <c r="V40" i="12"/>
  <c r="O40" i="12"/>
  <c r="N40" i="12"/>
  <c r="M40" i="12"/>
  <c r="L40" i="12"/>
  <c r="K40" i="12"/>
  <c r="S40" i="12" s="1"/>
  <c r="J40" i="12"/>
  <c r="R40" i="12" s="1"/>
  <c r="I40" i="12"/>
  <c r="Q40" i="12" s="1"/>
  <c r="H40" i="12"/>
  <c r="G40" i="12"/>
  <c r="F40" i="12"/>
  <c r="E40" i="12"/>
  <c r="C40" i="12"/>
  <c r="B40" i="12"/>
  <c r="S39" i="12"/>
  <c r="R39" i="12"/>
  <c r="Q39" i="12"/>
  <c r="P39" i="12"/>
  <c r="E39" i="12"/>
  <c r="U39" i="12" s="1"/>
  <c r="S38" i="12"/>
  <c r="R38" i="12"/>
  <c r="Q38" i="12"/>
  <c r="P38" i="12"/>
  <c r="E38" i="12"/>
  <c r="U38" i="12" s="1"/>
  <c r="S37" i="12"/>
  <c r="R37" i="12"/>
  <c r="Q37" i="12"/>
  <c r="P37" i="12"/>
  <c r="E37" i="12"/>
  <c r="T37" i="12" s="1"/>
  <c r="S36" i="12"/>
  <c r="R36" i="12"/>
  <c r="Q36" i="12"/>
  <c r="U36" i="12" s="1"/>
  <c r="P36" i="12"/>
  <c r="E36" i="12"/>
  <c r="S35" i="12"/>
  <c r="R35" i="12"/>
  <c r="Q35" i="12"/>
  <c r="P35" i="12"/>
  <c r="E35" i="12"/>
  <c r="W33" i="12"/>
  <c r="V33" i="12"/>
  <c r="O33" i="12"/>
  <c r="N33" i="12"/>
  <c r="M33" i="12"/>
  <c r="L33" i="12"/>
  <c r="K33" i="12"/>
  <c r="S33" i="12" s="1"/>
  <c r="J33" i="12"/>
  <c r="R33" i="12" s="1"/>
  <c r="I33" i="12"/>
  <c r="Q33" i="12" s="1"/>
  <c r="H33" i="12"/>
  <c r="G33" i="12"/>
  <c r="F33" i="12"/>
  <c r="C33" i="12"/>
  <c r="B33" i="12"/>
  <c r="S32" i="12"/>
  <c r="R32" i="12"/>
  <c r="Q32" i="12"/>
  <c r="P32" i="12"/>
  <c r="E32" i="12"/>
  <c r="T32" i="12" s="1"/>
  <c r="W30" i="12"/>
  <c r="V30" i="12"/>
  <c r="O30" i="12"/>
  <c r="N30" i="12"/>
  <c r="M30" i="12"/>
  <c r="L30" i="12"/>
  <c r="K30" i="12"/>
  <c r="S30" i="12" s="1"/>
  <c r="J30" i="12"/>
  <c r="R30" i="12" s="1"/>
  <c r="I30" i="12"/>
  <c r="H30" i="12"/>
  <c r="G30" i="12"/>
  <c r="F30" i="12"/>
  <c r="C30" i="12"/>
  <c r="E30" i="12" s="1"/>
  <c r="B30" i="12"/>
  <c r="S29" i="12"/>
  <c r="R29" i="12"/>
  <c r="Q29" i="12"/>
  <c r="P29" i="12"/>
  <c r="E29" i="12"/>
  <c r="U29" i="12" s="1"/>
  <c r="S28" i="12"/>
  <c r="R28" i="12"/>
  <c r="Q28" i="12"/>
  <c r="P28" i="12"/>
  <c r="E28" i="12"/>
  <c r="U28" i="12" s="1"/>
  <c r="S27" i="12"/>
  <c r="R27" i="12"/>
  <c r="Q27" i="12"/>
  <c r="P27" i="12"/>
  <c r="E27" i="12"/>
  <c r="T27" i="12" s="1"/>
  <c r="S26" i="12"/>
  <c r="R26" i="12"/>
  <c r="Q26" i="12"/>
  <c r="P26" i="12"/>
  <c r="E26" i="12"/>
  <c r="T26" i="12" s="1"/>
  <c r="W24" i="12"/>
  <c r="V24" i="12"/>
  <c r="O24" i="12"/>
  <c r="N24" i="12"/>
  <c r="M24" i="12"/>
  <c r="L24" i="12"/>
  <c r="K24" i="12"/>
  <c r="S24" i="12" s="1"/>
  <c r="J24" i="12"/>
  <c r="R24" i="12" s="1"/>
  <c r="I24" i="12"/>
  <c r="Q24" i="12" s="1"/>
  <c r="H24" i="12"/>
  <c r="P24" i="12" s="1"/>
  <c r="G24" i="12"/>
  <c r="F24" i="12"/>
  <c r="C24" i="12"/>
  <c r="B24" i="12"/>
  <c r="E24" i="12" s="1"/>
  <c r="S23" i="12"/>
  <c r="R23" i="12"/>
  <c r="Q23" i="12"/>
  <c r="P23" i="12"/>
  <c r="E23" i="12"/>
  <c r="U23" i="12" s="1"/>
  <c r="S22" i="12"/>
  <c r="R22" i="12"/>
  <c r="Q22" i="12"/>
  <c r="P22" i="12"/>
  <c r="E22" i="12"/>
  <c r="T22" i="12" s="1"/>
  <c r="S21" i="12"/>
  <c r="R21" i="12"/>
  <c r="Q21" i="12"/>
  <c r="P21" i="12"/>
  <c r="E21" i="12"/>
  <c r="U21" i="12" s="1"/>
  <c r="S20" i="12"/>
  <c r="R20" i="12"/>
  <c r="Q20" i="12"/>
  <c r="P20" i="12"/>
  <c r="E20" i="12"/>
  <c r="U20" i="12" s="1"/>
  <c r="S19" i="12"/>
  <c r="R19" i="12"/>
  <c r="Q19" i="12"/>
  <c r="P19" i="12"/>
  <c r="E19" i="12"/>
  <c r="U19" i="12" s="1"/>
  <c r="U18" i="12"/>
  <c r="S18" i="12"/>
  <c r="R18" i="12"/>
  <c r="Q18" i="12"/>
  <c r="P18" i="12"/>
  <c r="E18" i="12"/>
  <c r="T18" i="12" s="1"/>
  <c r="W16" i="12"/>
  <c r="V16" i="12"/>
  <c r="O16" i="12"/>
  <c r="N16" i="12"/>
  <c r="M16" i="12"/>
  <c r="L16" i="12"/>
  <c r="K16" i="12"/>
  <c r="S16" i="12" s="1"/>
  <c r="J16" i="12"/>
  <c r="I16" i="12"/>
  <c r="H16" i="12"/>
  <c r="G16" i="12"/>
  <c r="F16" i="12"/>
  <c r="E16" i="12"/>
  <c r="C16" i="12"/>
  <c r="B16" i="12"/>
  <c r="S15" i="12"/>
  <c r="R15" i="12"/>
  <c r="Q15" i="12"/>
  <c r="P15" i="12"/>
  <c r="E15" i="12"/>
  <c r="U15" i="12" s="1"/>
  <c r="S14" i="12"/>
  <c r="R14" i="12"/>
  <c r="Q14" i="12"/>
  <c r="P14" i="12"/>
  <c r="E14" i="12"/>
  <c r="U14" i="12" s="1"/>
  <c r="S13" i="12"/>
  <c r="R13" i="12"/>
  <c r="Q13" i="12"/>
  <c r="P13" i="12"/>
  <c r="E13" i="12"/>
  <c r="T13" i="12" s="1"/>
  <c r="S12" i="12"/>
  <c r="R12" i="12"/>
  <c r="Q12" i="12"/>
  <c r="P12" i="12"/>
  <c r="E12" i="12"/>
  <c r="T11" i="12"/>
  <c r="S11" i="12"/>
  <c r="R11" i="12"/>
  <c r="Q11" i="12"/>
  <c r="P11" i="12"/>
  <c r="E11" i="12"/>
  <c r="U11" i="12" s="1"/>
  <c r="S10" i="12"/>
  <c r="R10" i="12"/>
  <c r="Q10" i="12"/>
  <c r="P10" i="12"/>
  <c r="E10" i="12"/>
  <c r="S9" i="12"/>
  <c r="R9" i="12"/>
  <c r="Q9" i="12"/>
  <c r="P9" i="12"/>
  <c r="E9" i="12"/>
  <c r="U9" i="12" s="1"/>
  <c r="U93" i="11"/>
  <c r="S93" i="11"/>
  <c r="R93" i="11"/>
  <c r="Q93" i="11"/>
  <c r="P93" i="11"/>
  <c r="E93" i="11"/>
  <c r="T93" i="11" s="1"/>
  <c r="S92" i="11"/>
  <c r="R92" i="11"/>
  <c r="Q92" i="11"/>
  <c r="P92" i="11"/>
  <c r="E92" i="11"/>
  <c r="U92" i="11" s="1"/>
  <c r="S91" i="11"/>
  <c r="R91" i="11"/>
  <c r="Q91" i="11"/>
  <c r="P91" i="11"/>
  <c r="E91" i="11"/>
  <c r="U91" i="11" s="1"/>
  <c r="S90" i="11"/>
  <c r="R90" i="11"/>
  <c r="Q90" i="11"/>
  <c r="P90" i="11"/>
  <c r="E90" i="11"/>
  <c r="T90" i="11" s="1"/>
  <c r="S89" i="11"/>
  <c r="R89" i="11"/>
  <c r="Q89" i="11"/>
  <c r="P89" i="11"/>
  <c r="E89" i="11"/>
  <c r="T89" i="11" s="1"/>
  <c r="T88" i="11"/>
  <c r="S88" i="11"/>
  <c r="R88" i="11"/>
  <c r="Q88" i="11"/>
  <c r="P88" i="11"/>
  <c r="E88" i="11"/>
  <c r="U88" i="11" s="1"/>
  <c r="S87" i="11"/>
  <c r="R87" i="11"/>
  <c r="Q87" i="11"/>
  <c r="P87" i="11"/>
  <c r="E87" i="11"/>
  <c r="U87" i="11" s="1"/>
  <c r="S86" i="11"/>
  <c r="R86" i="11"/>
  <c r="Q86" i="11"/>
  <c r="P86" i="11"/>
  <c r="E86" i="11"/>
  <c r="T86" i="11" s="1"/>
  <c r="W72" i="11"/>
  <c r="V72" i="11"/>
  <c r="O72" i="11"/>
  <c r="N72" i="11"/>
  <c r="M72" i="11"/>
  <c r="L72" i="11"/>
  <c r="K72" i="11"/>
  <c r="J72" i="11"/>
  <c r="I72" i="11"/>
  <c r="Q72" i="11" s="1"/>
  <c r="H72" i="11"/>
  <c r="G72" i="11"/>
  <c r="F72" i="11"/>
  <c r="C72" i="11"/>
  <c r="B72" i="11"/>
  <c r="W71" i="11"/>
  <c r="V71" i="11"/>
  <c r="O71" i="11"/>
  <c r="N71" i="11"/>
  <c r="M71" i="11"/>
  <c r="L71" i="11"/>
  <c r="K71" i="11"/>
  <c r="S71" i="11" s="1"/>
  <c r="J71" i="11"/>
  <c r="I71" i="11"/>
  <c r="H71" i="11"/>
  <c r="G71" i="11"/>
  <c r="F71" i="11"/>
  <c r="C71" i="11"/>
  <c r="B71" i="11"/>
  <c r="W70" i="11"/>
  <c r="V70" i="11"/>
  <c r="O70" i="11"/>
  <c r="N70" i="11"/>
  <c r="M70" i="11"/>
  <c r="L70" i="11"/>
  <c r="K70" i="11"/>
  <c r="S70" i="11" s="1"/>
  <c r="J70" i="11"/>
  <c r="R70" i="11" s="1"/>
  <c r="I70" i="11"/>
  <c r="H70" i="11"/>
  <c r="G70" i="11"/>
  <c r="F70" i="11"/>
  <c r="C70" i="11"/>
  <c r="B70" i="11"/>
  <c r="S69" i="11"/>
  <c r="R69" i="11"/>
  <c r="Q69" i="11"/>
  <c r="P69" i="11"/>
  <c r="E69" i="11"/>
  <c r="W67" i="11"/>
  <c r="V67" i="11"/>
  <c r="O67" i="11"/>
  <c r="N67" i="11"/>
  <c r="M67" i="11"/>
  <c r="L67" i="11"/>
  <c r="K67" i="11"/>
  <c r="J67" i="11"/>
  <c r="I67" i="11"/>
  <c r="H67" i="11"/>
  <c r="G67" i="11"/>
  <c r="F67" i="11"/>
  <c r="C67" i="11"/>
  <c r="B67" i="11"/>
  <c r="W66" i="11"/>
  <c r="V66" i="11"/>
  <c r="O66" i="11"/>
  <c r="N66" i="11"/>
  <c r="M66" i="11"/>
  <c r="L66" i="11"/>
  <c r="K66" i="11"/>
  <c r="S66" i="11" s="1"/>
  <c r="J66" i="11"/>
  <c r="R66" i="11" s="1"/>
  <c r="I66" i="11"/>
  <c r="H66" i="11"/>
  <c r="G66" i="11"/>
  <c r="F66" i="11"/>
  <c r="C66" i="11"/>
  <c r="B66" i="11"/>
  <c r="E66" i="11" s="1"/>
  <c r="S65" i="11"/>
  <c r="R65" i="11"/>
  <c r="Q65" i="11"/>
  <c r="P65" i="11"/>
  <c r="E65" i="11"/>
  <c r="U65" i="11" s="1"/>
  <c r="S64" i="11"/>
  <c r="R64" i="11"/>
  <c r="Q64" i="11"/>
  <c r="P64" i="11"/>
  <c r="E64" i="11"/>
  <c r="T64" i="11" s="1"/>
  <c r="S63" i="11"/>
  <c r="R63" i="11"/>
  <c r="Q63" i="11"/>
  <c r="P63" i="11"/>
  <c r="E63" i="11"/>
  <c r="U63" i="11" s="1"/>
  <c r="S62" i="11"/>
  <c r="R62" i="11"/>
  <c r="Q62" i="11"/>
  <c r="P62" i="11"/>
  <c r="E62" i="11"/>
  <c r="U62" i="11" s="1"/>
  <c r="S61" i="11"/>
  <c r="R61" i="11"/>
  <c r="Q61" i="11"/>
  <c r="P61" i="11"/>
  <c r="E61" i="11"/>
  <c r="V59" i="11"/>
  <c r="O59" i="11"/>
  <c r="N59" i="11"/>
  <c r="M59" i="11"/>
  <c r="L59" i="11"/>
  <c r="K59" i="11"/>
  <c r="S59" i="11" s="1"/>
  <c r="J59" i="11"/>
  <c r="R59" i="11" s="1"/>
  <c r="I59" i="11"/>
  <c r="H59" i="11"/>
  <c r="G59" i="11"/>
  <c r="F59" i="11"/>
  <c r="C59" i="11"/>
  <c r="E59" i="11" s="1"/>
  <c r="B59" i="11"/>
  <c r="S58" i="11"/>
  <c r="R58" i="11"/>
  <c r="Q58" i="11"/>
  <c r="P58" i="11"/>
  <c r="E58" i="11"/>
  <c r="U58" i="11" s="1"/>
  <c r="S57" i="11"/>
  <c r="R57" i="11"/>
  <c r="Q57" i="11"/>
  <c r="P57" i="11"/>
  <c r="E57" i="11"/>
  <c r="U57" i="11" s="1"/>
  <c r="S56" i="11"/>
  <c r="R56" i="11"/>
  <c r="Q56" i="11"/>
  <c r="P56" i="11"/>
  <c r="E56" i="11"/>
  <c r="T56" i="11" s="1"/>
  <c r="S55" i="11"/>
  <c r="R55" i="11"/>
  <c r="Q55" i="11"/>
  <c r="P55" i="11"/>
  <c r="E55" i="11"/>
  <c r="U55" i="11" s="1"/>
  <c r="W53" i="11"/>
  <c r="V53" i="11"/>
  <c r="O53" i="11"/>
  <c r="N53" i="11"/>
  <c r="M53" i="11"/>
  <c r="L53" i="11"/>
  <c r="K53" i="11"/>
  <c r="S53" i="11" s="1"/>
  <c r="J53" i="11"/>
  <c r="R53" i="11" s="1"/>
  <c r="I53" i="11"/>
  <c r="H53" i="11"/>
  <c r="G53" i="11"/>
  <c r="F53" i="11"/>
  <c r="C53" i="11"/>
  <c r="B53" i="11"/>
  <c r="E53" i="11" s="1"/>
  <c r="S52" i="11"/>
  <c r="R52" i="11"/>
  <c r="Q52" i="11"/>
  <c r="P52" i="11"/>
  <c r="E52" i="11"/>
  <c r="U52" i="11" s="1"/>
  <c r="S51" i="11"/>
  <c r="R51" i="11"/>
  <c r="Q51" i="11"/>
  <c r="P51" i="11"/>
  <c r="E51" i="11"/>
  <c r="T51" i="11" s="1"/>
  <c r="S50" i="11"/>
  <c r="R50" i="11"/>
  <c r="Q50" i="11"/>
  <c r="P50" i="11"/>
  <c r="E50" i="11"/>
  <c r="U50" i="11" s="1"/>
  <c r="U49" i="11"/>
  <c r="T49" i="11"/>
  <c r="S49" i="11"/>
  <c r="R49" i="11"/>
  <c r="Q49" i="11"/>
  <c r="P49" i="11"/>
  <c r="E49" i="11"/>
  <c r="S48" i="11"/>
  <c r="R48" i="11"/>
  <c r="Q48" i="11"/>
  <c r="P48" i="11"/>
  <c r="E48" i="11"/>
  <c r="U48" i="11" s="1"/>
  <c r="S47" i="11"/>
  <c r="R47" i="11"/>
  <c r="Q47" i="11"/>
  <c r="P47" i="11"/>
  <c r="E47" i="11"/>
  <c r="T47" i="11" s="1"/>
  <c r="U46" i="11"/>
  <c r="S46" i="11"/>
  <c r="R46" i="11"/>
  <c r="Q46" i="11"/>
  <c r="P46" i="11"/>
  <c r="E46" i="11"/>
  <c r="T46" i="11" s="1"/>
  <c r="U45" i="11"/>
  <c r="T45" i="11"/>
  <c r="S45" i="11"/>
  <c r="R45" i="11"/>
  <c r="Q45" i="11"/>
  <c r="P45" i="11"/>
  <c r="E45" i="11"/>
  <c r="S44" i="11"/>
  <c r="R44" i="11"/>
  <c r="Q44" i="11"/>
  <c r="P44" i="11"/>
  <c r="E44" i="11"/>
  <c r="U44" i="11" s="1"/>
  <c r="S43" i="11"/>
  <c r="R43" i="11"/>
  <c r="Q43" i="11"/>
  <c r="P43" i="11"/>
  <c r="E43" i="11"/>
  <c r="U43" i="11" s="1"/>
  <c r="U42" i="11"/>
  <c r="S42" i="11"/>
  <c r="R42" i="11"/>
  <c r="Q42" i="11"/>
  <c r="P42" i="11"/>
  <c r="E42" i="11"/>
  <c r="T42" i="11" s="1"/>
  <c r="W40" i="11"/>
  <c r="V40" i="11"/>
  <c r="O40" i="11"/>
  <c r="N40" i="11"/>
  <c r="M40" i="11"/>
  <c r="L40" i="11"/>
  <c r="K40" i="11"/>
  <c r="S40" i="11" s="1"/>
  <c r="J40" i="11"/>
  <c r="R40" i="11" s="1"/>
  <c r="I40" i="11"/>
  <c r="Q40" i="11" s="1"/>
  <c r="H40" i="11"/>
  <c r="P40" i="11" s="1"/>
  <c r="G40" i="11"/>
  <c r="F40" i="11"/>
  <c r="C40" i="11"/>
  <c r="B40" i="11"/>
  <c r="S39" i="11"/>
  <c r="R39" i="11"/>
  <c r="Q39" i="11"/>
  <c r="P39" i="11"/>
  <c r="E39" i="11"/>
  <c r="U39" i="11" s="1"/>
  <c r="S38" i="11"/>
  <c r="R38" i="11"/>
  <c r="Q38" i="11"/>
  <c r="P38" i="11"/>
  <c r="E38" i="11"/>
  <c r="T38" i="11" s="1"/>
  <c r="U37" i="11"/>
  <c r="T37" i="11"/>
  <c r="S37" i="11"/>
  <c r="R37" i="11"/>
  <c r="Q37" i="11"/>
  <c r="P37" i="11"/>
  <c r="E37" i="11"/>
  <c r="S36" i="11"/>
  <c r="R36" i="11"/>
  <c r="Q36" i="11"/>
  <c r="U36" i="11" s="1"/>
  <c r="P36" i="11"/>
  <c r="E36" i="11"/>
  <c r="S35" i="11"/>
  <c r="R35" i="11"/>
  <c r="Q35" i="11"/>
  <c r="P35" i="11"/>
  <c r="E35" i="11"/>
  <c r="W33" i="11"/>
  <c r="V33" i="11"/>
  <c r="O33" i="11"/>
  <c r="N33" i="11"/>
  <c r="M33" i="11"/>
  <c r="L33" i="11"/>
  <c r="K33" i="11"/>
  <c r="J33" i="11"/>
  <c r="R33" i="11" s="1"/>
  <c r="I33" i="11"/>
  <c r="Q33" i="11" s="1"/>
  <c r="H33" i="11"/>
  <c r="G33" i="11"/>
  <c r="F33" i="11"/>
  <c r="C33" i="11"/>
  <c r="B33" i="11"/>
  <c r="S32" i="11"/>
  <c r="R32" i="11"/>
  <c r="Q32" i="11"/>
  <c r="U32" i="11" s="1"/>
  <c r="P32" i="11"/>
  <c r="E32" i="11"/>
  <c r="W30" i="11"/>
  <c r="V30" i="11"/>
  <c r="O30" i="11"/>
  <c r="N30" i="11"/>
  <c r="M30" i="11"/>
  <c r="L30" i="11"/>
  <c r="K30" i="11"/>
  <c r="S30" i="11" s="1"/>
  <c r="J30" i="11"/>
  <c r="R30" i="11" s="1"/>
  <c r="I30" i="11"/>
  <c r="H30" i="11"/>
  <c r="G30" i="11"/>
  <c r="F30" i="11"/>
  <c r="C30" i="11"/>
  <c r="B30" i="11"/>
  <c r="S29" i="11"/>
  <c r="R29" i="11"/>
  <c r="Q29" i="11"/>
  <c r="P29" i="11"/>
  <c r="E29" i="11"/>
  <c r="U29" i="11" s="1"/>
  <c r="S28" i="11"/>
  <c r="R28" i="11"/>
  <c r="Q28" i="11"/>
  <c r="P28" i="11"/>
  <c r="E28" i="11"/>
  <c r="T28" i="11" s="1"/>
  <c r="T27" i="11"/>
  <c r="S27" i="11"/>
  <c r="R27" i="11"/>
  <c r="Q27" i="11"/>
  <c r="P27" i="11"/>
  <c r="E27" i="11"/>
  <c r="U27" i="11" s="1"/>
  <c r="S26" i="11"/>
  <c r="R26" i="11"/>
  <c r="Q26" i="11"/>
  <c r="P26" i="11"/>
  <c r="E26" i="11"/>
  <c r="W24" i="11"/>
  <c r="V24" i="11"/>
  <c r="O24" i="11"/>
  <c r="N24" i="11"/>
  <c r="M24" i="11"/>
  <c r="L24" i="11"/>
  <c r="K24" i="11"/>
  <c r="S24" i="11" s="1"/>
  <c r="J24" i="11"/>
  <c r="R24" i="11" s="1"/>
  <c r="I24" i="11"/>
  <c r="H24" i="11"/>
  <c r="G24" i="11"/>
  <c r="F24" i="11"/>
  <c r="C24" i="11"/>
  <c r="B24" i="11"/>
  <c r="E24" i="11" s="1"/>
  <c r="S23" i="11"/>
  <c r="R23" i="11"/>
  <c r="Q23" i="11"/>
  <c r="P23" i="11"/>
  <c r="E23" i="11"/>
  <c r="T23" i="11" s="1"/>
  <c r="U22" i="11"/>
  <c r="S22" i="11"/>
  <c r="R22" i="11"/>
  <c r="Q22" i="11"/>
  <c r="P22" i="11"/>
  <c r="E22" i="11"/>
  <c r="T22" i="11" s="1"/>
  <c r="T21" i="11"/>
  <c r="S21" i="11"/>
  <c r="R21" i="11"/>
  <c r="Q21" i="11"/>
  <c r="P21" i="11"/>
  <c r="E21" i="11"/>
  <c r="U21" i="11" s="1"/>
  <c r="S20" i="11"/>
  <c r="R20" i="11"/>
  <c r="Q20" i="11"/>
  <c r="P20" i="11"/>
  <c r="E20" i="11"/>
  <c r="U20" i="11" s="1"/>
  <c r="S19" i="11"/>
  <c r="R19" i="11"/>
  <c r="Q19" i="11"/>
  <c r="P19" i="11"/>
  <c r="E19" i="11"/>
  <c r="T19" i="11" s="1"/>
  <c r="U18" i="11"/>
  <c r="S18" i="11"/>
  <c r="R18" i="11"/>
  <c r="Q18" i="11"/>
  <c r="P18" i="11"/>
  <c r="E18" i="11"/>
  <c r="T18" i="11" s="1"/>
  <c r="W16" i="11"/>
  <c r="V16" i="11"/>
  <c r="O16" i="11"/>
  <c r="N16" i="11"/>
  <c r="M16" i="11"/>
  <c r="L16" i="11"/>
  <c r="K16" i="11"/>
  <c r="J16" i="11"/>
  <c r="I16" i="11"/>
  <c r="H16" i="11"/>
  <c r="P16" i="11" s="1"/>
  <c r="G16" i="11"/>
  <c r="F16" i="11"/>
  <c r="C16" i="11"/>
  <c r="E16" i="11" s="1"/>
  <c r="B16" i="11"/>
  <c r="S15" i="11"/>
  <c r="R15" i="11"/>
  <c r="Q15" i="11"/>
  <c r="P15" i="11"/>
  <c r="E15" i="11"/>
  <c r="U15" i="11" s="1"/>
  <c r="S14" i="11"/>
  <c r="R14" i="11"/>
  <c r="Q14" i="11"/>
  <c r="P14" i="11"/>
  <c r="E14" i="11"/>
  <c r="T14" i="11" s="1"/>
  <c r="T13" i="11"/>
  <c r="S13" i="11"/>
  <c r="R13" i="11"/>
  <c r="Q13" i="11"/>
  <c r="P13" i="11"/>
  <c r="E13" i="11"/>
  <c r="U13" i="11" s="1"/>
  <c r="S12" i="11"/>
  <c r="R12" i="11"/>
  <c r="Q12" i="11"/>
  <c r="P12" i="11"/>
  <c r="E12" i="11"/>
  <c r="S11" i="11"/>
  <c r="R11" i="11"/>
  <c r="Q11" i="11"/>
  <c r="P11" i="11"/>
  <c r="E11" i="11"/>
  <c r="U11" i="11" s="1"/>
  <c r="S10" i="11"/>
  <c r="R10" i="11"/>
  <c r="Q10" i="11"/>
  <c r="P10" i="11"/>
  <c r="E10" i="11"/>
  <c r="T10" i="11" s="1"/>
  <c r="T9" i="11"/>
  <c r="S9" i="11"/>
  <c r="R9" i="11"/>
  <c r="Q9" i="11"/>
  <c r="P9" i="11"/>
  <c r="E9" i="11"/>
  <c r="U9" i="11" s="1"/>
  <c r="S93" i="10"/>
  <c r="R93" i="10"/>
  <c r="Q93" i="10"/>
  <c r="P93" i="10"/>
  <c r="E93" i="10"/>
  <c r="S92" i="10"/>
  <c r="R92" i="10"/>
  <c r="Q92" i="10"/>
  <c r="P92" i="10"/>
  <c r="E92" i="10"/>
  <c r="U92" i="10" s="1"/>
  <c r="S91" i="10"/>
  <c r="R91" i="10"/>
  <c r="Q91" i="10"/>
  <c r="P91" i="10"/>
  <c r="E91" i="10"/>
  <c r="T91" i="10" s="1"/>
  <c r="T90" i="10"/>
  <c r="S90" i="10"/>
  <c r="R90" i="10"/>
  <c r="Q90" i="10"/>
  <c r="P90" i="10"/>
  <c r="E90" i="10"/>
  <c r="U90" i="10" s="1"/>
  <c r="S89" i="10"/>
  <c r="R89" i="10"/>
  <c r="Q89" i="10"/>
  <c r="P89" i="10"/>
  <c r="E89" i="10"/>
  <c r="S88" i="10"/>
  <c r="R88" i="10"/>
  <c r="Q88" i="10"/>
  <c r="P88" i="10"/>
  <c r="E88" i="10"/>
  <c r="U88" i="10" s="1"/>
  <c r="S87" i="10"/>
  <c r="R87" i="10"/>
  <c r="Q87" i="10"/>
  <c r="P87" i="10"/>
  <c r="E87" i="10"/>
  <c r="T87" i="10" s="1"/>
  <c r="T86" i="10"/>
  <c r="S86" i="10"/>
  <c r="R86" i="10"/>
  <c r="Q86" i="10"/>
  <c r="P86" i="10"/>
  <c r="E86" i="10"/>
  <c r="U86" i="10" s="1"/>
  <c r="W72" i="10"/>
  <c r="V72" i="10"/>
  <c r="O72" i="10"/>
  <c r="N72" i="10"/>
  <c r="M72" i="10"/>
  <c r="L72" i="10"/>
  <c r="K72" i="10"/>
  <c r="S72" i="10" s="1"/>
  <c r="J72" i="10"/>
  <c r="I72" i="10"/>
  <c r="H72" i="10"/>
  <c r="G72" i="10"/>
  <c r="F72" i="10"/>
  <c r="C72" i="10"/>
  <c r="B72" i="10"/>
  <c r="W71" i="10"/>
  <c r="V71" i="10"/>
  <c r="O71" i="10"/>
  <c r="N71" i="10"/>
  <c r="M71" i="10"/>
  <c r="L71" i="10"/>
  <c r="K71" i="10"/>
  <c r="J71" i="10"/>
  <c r="R71" i="10" s="1"/>
  <c r="I71" i="10"/>
  <c r="Q71" i="10" s="1"/>
  <c r="H71" i="10"/>
  <c r="G71" i="10"/>
  <c r="F71" i="10"/>
  <c r="C71" i="10"/>
  <c r="B71" i="10"/>
  <c r="W70" i="10"/>
  <c r="V70" i="10"/>
  <c r="O70" i="10"/>
  <c r="N70" i="10"/>
  <c r="M70" i="10"/>
  <c r="L70" i="10"/>
  <c r="K70" i="10"/>
  <c r="S70" i="10" s="1"/>
  <c r="J70" i="10"/>
  <c r="R70" i="10" s="1"/>
  <c r="I70" i="10"/>
  <c r="H70" i="10"/>
  <c r="P70" i="10" s="1"/>
  <c r="G70" i="10"/>
  <c r="F70" i="10"/>
  <c r="C70" i="10"/>
  <c r="B70" i="10"/>
  <c r="S69" i="10"/>
  <c r="R69" i="10"/>
  <c r="Q69" i="10"/>
  <c r="P69" i="10"/>
  <c r="E69" i="10"/>
  <c r="W67" i="10"/>
  <c r="V67" i="10"/>
  <c r="O67" i="10"/>
  <c r="N67" i="10"/>
  <c r="M67" i="10"/>
  <c r="L67" i="10"/>
  <c r="K67" i="10"/>
  <c r="J67" i="10"/>
  <c r="R67" i="10" s="1"/>
  <c r="I67" i="10"/>
  <c r="H67" i="10"/>
  <c r="G67" i="10"/>
  <c r="F67" i="10"/>
  <c r="C67" i="10"/>
  <c r="E67" i="10" s="1"/>
  <c r="B67" i="10"/>
  <c r="W66" i="10"/>
  <c r="V66" i="10"/>
  <c r="O66" i="10"/>
  <c r="N66" i="10"/>
  <c r="M66" i="10"/>
  <c r="L66" i="10"/>
  <c r="K66" i="10"/>
  <c r="S66" i="10" s="1"/>
  <c r="J66" i="10"/>
  <c r="R66" i="10" s="1"/>
  <c r="I66" i="10"/>
  <c r="Q66" i="10" s="1"/>
  <c r="H66" i="10"/>
  <c r="P66" i="10" s="1"/>
  <c r="G66" i="10"/>
  <c r="F66" i="10"/>
  <c r="C66" i="10"/>
  <c r="B66" i="10"/>
  <c r="E66" i="10" s="1"/>
  <c r="S65" i="10"/>
  <c r="R65" i="10"/>
  <c r="Q65" i="10"/>
  <c r="P65" i="10"/>
  <c r="E65" i="10"/>
  <c r="T65" i="10" s="1"/>
  <c r="S64" i="10"/>
  <c r="R64" i="10"/>
  <c r="Q64" i="10"/>
  <c r="P64" i="10"/>
  <c r="E64" i="10"/>
  <c r="S63" i="10"/>
  <c r="R63" i="10"/>
  <c r="Q63" i="10"/>
  <c r="P63" i="10"/>
  <c r="E63" i="10"/>
  <c r="U63" i="10" s="1"/>
  <c r="S62" i="10"/>
  <c r="R62" i="10"/>
  <c r="Q62" i="10"/>
  <c r="P62" i="10"/>
  <c r="E62" i="10"/>
  <c r="U62" i="10" s="1"/>
  <c r="S61" i="10"/>
  <c r="R61" i="10"/>
  <c r="Q61" i="10"/>
  <c r="P61" i="10"/>
  <c r="E61" i="10"/>
  <c r="U61" i="10" s="1"/>
  <c r="V59" i="10"/>
  <c r="O59" i="10"/>
  <c r="N59" i="10"/>
  <c r="M59" i="10"/>
  <c r="L59" i="10"/>
  <c r="K59" i="10"/>
  <c r="S59" i="10" s="1"/>
  <c r="J59" i="10"/>
  <c r="R59" i="10" s="1"/>
  <c r="I59" i="10"/>
  <c r="H59" i="10"/>
  <c r="G59" i="10"/>
  <c r="F59" i="10"/>
  <c r="C59" i="10"/>
  <c r="B59" i="10"/>
  <c r="S58" i="10"/>
  <c r="R58" i="10"/>
  <c r="Q58" i="10"/>
  <c r="P58" i="10"/>
  <c r="E58" i="10"/>
  <c r="U58" i="10" s="1"/>
  <c r="S57" i="10"/>
  <c r="R57" i="10"/>
  <c r="Q57" i="10"/>
  <c r="P57" i="10"/>
  <c r="E57" i="10"/>
  <c r="T57" i="10" s="1"/>
  <c r="U56" i="10"/>
  <c r="S56" i="10"/>
  <c r="R56" i="10"/>
  <c r="Q56" i="10"/>
  <c r="P56" i="10"/>
  <c r="E56" i="10"/>
  <c r="T56" i="10" s="1"/>
  <c r="S55" i="10"/>
  <c r="R55" i="10"/>
  <c r="Q55" i="10"/>
  <c r="P55" i="10"/>
  <c r="E55" i="10"/>
  <c r="U55" i="10" s="1"/>
  <c r="W53" i="10"/>
  <c r="V53" i="10"/>
  <c r="O53" i="10"/>
  <c r="N53" i="10"/>
  <c r="M53" i="10"/>
  <c r="L53" i="10"/>
  <c r="K53" i="10"/>
  <c r="S53" i="10" s="1"/>
  <c r="J53" i="10"/>
  <c r="R53" i="10" s="1"/>
  <c r="I53" i="10"/>
  <c r="H53" i="10"/>
  <c r="G53" i="10"/>
  <c r="F53" i="10"/>
  <c r="C53" i="10"/>
  <c r="B53" i="10"/>
  <c r="S52" i="10"/>
  <c r="R52" i="10"/>
  <c r="Q52" i="10"/>
  <c r="P52" i="10"/>
  <c r="E52" i="10"/>
  <c r="T52" i="10" s="1"/>
  <c r="U51" i="10"/>
  <c r="S51" i="10"/>
  <c r="R51" i="10"/>
  <c r="Q51" i="10"/>
  <c r="P51" i="10"/>
  <c r="E51" i="10"/>
  <c r="T51" i="10" s="1"/>
  <c r="S50" i="10"/>
  <c r="R50" i="10"/>
  <c r="Q50" i="10"/>
  <c r="P50" i="10"/>
  <c r="E50" i="10"/>
  <c r="U50" i="10" s="1"/>
  <c r="S49" i="10"/>
  <c r="R49" i="10"/>
  <c r="Q49" i="10"/>
  <c r="P49" i="10"/>
  <c r="E49" i="10"/>
  <c r="U49" i="10" s="1"/>
  <c r="S48" i="10"/>
  <c r="R48" i="10"/>
  <c r="Q48" i="10"/>
  <c r="P48" i="10"/>
  <c r="E48" i="10"/>
  <c r="T48" i="10" s="1"/>
  <c r="S47" i="10"/>
  <c r="R47" i="10"/>
  <c r="Q47" i="10"/>
  <c r="P47" i="10"/>
  <c r="E47" i="10"/>
  <c r="U47" i="10" s="1"/>
  <c r="T46" i="10"/>
  <c r="S46" i="10"/>
  <c r="R46" i="10"/>
  <c r="Q46" i="10"/>
  <c r="P46" i="10"/>
  <c r="E46" i="10"/>
  <c r="U46" i="10" s="1"/>
  <c r="S45" i="10"/>
  <c r="R45" i="10"/>
  <c r="Q45" i="10"/>
  <c r="P45" i="10"/>
  <c r="E45" i="10"/>
  <c r="U45" i="10" s="1"/>
  <c r="S44" i="10"/>
  <c r="R44" i="10"/>
  <c r="Q44" i="10"/>
  <c r="P44" i="10"/>
  <c r="E44" i="10"/>
  <c r="T44" i="10" s="1"/>
  <c r="U43" i="10"/>
  <c r="S43" i="10"/>
  <c r="R43" i="10"/>
  <c r="Q43" i="10"/>
  <c r="P43" i="10"/>
  <c r="E43" i="10"/>
  <c r="T43" i="10" s="1"/>
  <c r="S42" i="10"/>
  <c r="R42" i="10"/>
  <c r="Q42" i="10"/>
  <c r="P42" i="10"/>
  <c r="E42" i="10"/>
  <c r="W40" i="10"/>
  <c r="V40" i="10"/>
  <c r="O40" i="10"/>
  <c r="N40" i="10"/>
  <c r="M40" i="10"/>
  <c r="L40" i="10"/>
  <c r="K40" i="10"/>
  <c r="S40" i="10" s="1"/>
  <c r="J40" i="10"/>
  <c r="R40" i="10" s="1"/>
  <c r="I40" i="10"/>
  <c r="H40" i="10"/>
  <c r="G40" i="10"/>
  <c r="F40" i="10"/>
  <c r="C40" i="10"/>
  <c r="B40" i="10"/>
  <c r="E40" i="10" s="1"/>
  <c r="S39" i="10"/>
  <c r="R39" i="10"/>
  <c r="Q39" i="10"/>
  <c r="P39" i="10"/>
  <c r="E39" i="10"/>
  <c r="T39" i="10" s="1"/>
  <c r="S38" i="10"/>
  <c r="R38" i="10"/>
  <c r="Q38" i="10"/>
  <c r="P38" i="10"/>
  <c r="E38" i="10"/>
  <c r="S37" i="10"/>
  <c r="R37" i="10"/>
  <c r="Q37" i="10"/>
  <c r="P37" i="10"/>
  <c r="E37" i="10"/>
  <c r="S36" i="10"/>
  <c r="R36" i="10"/>
  <c r="Q36" i="10"/>
  <c r="P36" i="10"/>
  <c r="E36" i="10"/>
  <c r="U36" i="10" s="1"/>
  <c r="S35" i="10"/>
  <c r="R35" i="10"/>
  <c r="Q35" i="10"/>
  <c r="P35" i="10"/>
  <c r="E35" i="10"/>
  <c r="W33" i="10"/>
  <c r="V33" i="10"/>
  <c r="O33" i="10"/>
  <c r="N33" i="10"/>
  <c r="M33" i="10"/>
  <c r="L33" i="10"/>
  <c r="K33" i="10"/>
  <c r="S33" i="10" s="1"/>
  <c r="J33" i="10"/>
  <c r="I33" i="10"/>
  <c r="H33" i="10"/>
  <c r="G33" i="10"/>
  <c r="F33" i="10"/>
  <c r="C33" i="10"/>
  <c r="B33" i="10"/>
  <c r="S32" i="10"/>
  <c r="R32" i="10"/>
  <c r="Q32" i="10"/>
  <c r="P32" i="10"/>
  <c r="T32" i="10" s="1"/>
  <c r="E32" i="10"/>
  <c r="W30" i="10"/>
  <c r="V30" i="10"/>
  <c r="O30" i="10"/>
  <c r="N30" i="10"/>
  <c r="M30" i="10"/>
  <c r="L30" i="10"/>
  <c r="K30" i="10"/>
  <c r="S30" i="10" s="1"/>
  <c r="J30" i="10"/>
  <c r="R30" i="10" s="1"/>
  <c r="I30" i="10"/>
  <c r="H30" i="10"/>
  <c r="P30" i="10" s="1"/>
  <c r="G30" i="10"/>
  <c r="F30" i="10"/>
  <c r="C30" i="10"/>
  <c r="B30" i="10"/>
  <c r="S29" i="10"/>
  <c r="R29" i="10"/>
  <c r="Q29" i="10"/>
  <c r="P29" i="10"/>
  <c r="E29" i="10"/>
  <c r="T29" i="10" s="1"/>
  <c r="S28" i="10"/>
  <c r="R28" i="10"/>
  <c r="Q28" i="10"/>
  <c r="P28" i="10"/>
  <c r="E28" i="10"/>
  <c r="T27" i="10"/>
  <c r="S27" i="10"/>
  <c r="R27" i="10"/>
  <c r="Q27" i="10"/>
  <c r="P27" i="10"/>
  <c r="E27" i="10"/>
  <c r="U27" i="10" s="1"/>
  <c r="S26" i="10"/>
  <c r="R26" i="10"/>
  <c r="Q26" i="10"/>
  <c r="P26" i="10"/>
  <c r="E26" i="10"/>
  <c r="U26" i="10" s="1"/>
  <c r="W24" i="10"/>
  <c r="V24" i="10"/>
  <c r="O24" i="10"/>
  <c r="N24" i="10"/>
  <c r="M24" i="10"/>
  <c r="L24" i="10"/>
  <c r="K24" i="10"/>
  <c r="S24" i="10" s="1"/>
  <c r="J24" i="10"/>
  <c r="R24" i="10" s="1"/>
  <c r="I24" i="10"/>
  <c r="H24" i="10"/>
  <c r="P24" i="10" s="1"/>
  <c r="G24" i="10"/>
  <c r="F24" i="10"/>
  <c r="C24" i="10"/>
  <c r="B24" i="10"/>
  <c r="S23" i="10"/>
  <c r="R23" i="10"/>
  <c r="Q23" i="10"/>
  <c r="P23" i="10"/>
  <c r="E23" i="10"/>
  <c r="T22" i="10"/>
  <c r="S22" i="10"/>
  <c r="R22" i="10"/>
  <c r="Q22" i="10"/>
  <c r="P22" i="10"/>
  <c r="E22" i="10"/>
  <c r="U22" i="10" s="1"/>
  <c r="S21" i="10"/>
  <c r="R21" i="10"/>
  <c r="Q21" i="10"/>
  <c r="P21" i="10"/>
  <c r="E21" i="10"/>
  <c r="U21" i="10" s="1"/>
  <c r="S20" i="10"/>
  <c r="R20" i="10"/>
  <c r="Q20" i="10"/>
  <c r="P20" i="10"/>
  <c r="E20" i="10"/>
  <c r="T20" i="10" s="1"/>
  <c r="U19" i="10"/>
  <c r="S19" i="10"/>
  <c r="R19" i="10"/>
  <c r="Q19" i="10"/>
  <c r="P19" i="10"/>
  <c r="E19" i="10"/>
  <c r="T19" i="10" s="1"/>
  <c r="T18" i="10"/>
  <c r="S18" i="10"/>
  <c r="R18" i="10"/>
  <c r="Q18" i="10"/>
  <c r="P18" i="10"/>
  <c r="E18" i="10"/>
  <c r="U18" i="10" s="1"/>
  <c r="W16" i="10"/>
  <c r="V16" i="10"/>
  <c r="O16" i="10"/>
  <c r="N16" i="10"/>
  <c r="M16" i="10"/>
  <c r="L16" i="10"/>
  <c r="K16" i="10"/>
  <c r="J16" i="10"/>
  <c r="R16" i="10" s="1"/>
  <c r="I16" i="10"/>
  <c r="H16" i="10"/>
  <c r="G16" i="10"/>
  <c r="F16" i="10"/>
  <c r="C16" i="10"/>
  <c r="B16" i="10"/>
  <c r="E16" i="10" s="1"/>
  <c r="S15" i="10"/>
  <c r="R15" i="10"/>
  <c r="Q15" i="10"/>
  <c r="P15" i="10"/>
  <c r="E15" i="10"/>
  <c r="T15" i="10" s="1"/>
  <c r="U14" i="10"/>
  <c r="S14" i="10"/>
  <c r="R14" i="10"/>
  <c r="Q14" i="10"/>
  <c r="P14" i="10"/>
  <c r="E14" i="10"/>
  <c r="T14" i="10" s="1"/>
  <c r="T13" i="10"/>
  <c r="S13" i="10"/>
  <c r="R13" i="10"/>
  <c r="Q13" i="10"/>
  <c r="P13" i="10"/>
  <c r="E13" i="10"/>
  <c r="U13" i="10" s="1"/>
  <c r="S12" i="10"/>
  <c r="R12" i="10"/>
  <c r="Q12" i="10"/>
  <c r="P12" i="10"/>
  <c r="E12" i="10"/>
  <c r="U12" i="10" s="1"/>
  <c r="S11" i="10"/>
  <c r="R11" i="10"/>
  <c r="Q11" i="10"/>
  <c r="P11" i="10"/>
  <c r="E11" i="10"/>
  <c r="T11" i="10" s="1"/>
  <c r="S10" i="10"/>
  <c r="R10" i="10"/>
  <c r="Q10" i="10"/>
  <c r="U10" i="10" s="1"/>
  <c r="P10" i="10"/>
  <c r="T10" i="10" s="1"/>
  <c r="E10" i="10"/>
  <c r="T9" i="10"/>
  <c r="S9" i="10"/>
  <c r="R9" i="10"/>
  <c r="Q9" i="10"/>
  <c r="P9" i="10"/>
  <c r="E9" i="10"/>
  <c r="S93" i="9"/>
  <c r="R93" i="9"/>
  <c r="Q93" i="9"/>
  <c r="P93" i="9"/>
  <c r="E93" i="9"/>
  <c r="U93" i="9" s="1"/>
  <c r="S92" i="9"/>
  <c r="R92" i="9"/>
  <c r="Q92" i="9"/>
  <c r="P92" i="9"/>
  <c r="E92" i="9"/>
  <c r="T92" i="9" s="1"/>
  <c r="U91" i="9"/>
  <c r="S91" i="9"/>
  <c r="R91" i="9"/>
  <c r="Q91" i="9"/>
  <c r="P91" i="9"/>
  <c r="E91" i="9"/>
  <c r="T91" i="9" s="1"/>
  <c r="S90" i="9"/>
  <c r="R90" i="9"/>
  <c r="Q90" i="9"/>
  <c r="P90" i="9"/>
  <c r="E90" i="9"/>
  <c r="S89" i="9"/>
  <c r="R89" i="9"/>
  <c r="Q89" i="9"/>
  <c r="P89" i="9"/>
  <c r="E89" i="9"/>
  <c r="U89" i="9" s="1"/>
  <c r="S88" i="9"/>
  <c r="R88" i="9"/>
  <c r="Q88" i="9"/>
  <c r="P88" i="9"/>
  <c r="E88" i="9"/>
  <c r="T88" i="9" s="1"/>
  <c r="T87" i="9"/>
  <c r="S87" i="9"/>
  <c r="R87" i="9"/>
  <c r="Q87" i="9"/>
  <c r="P87" i="9"/>
  <c r="E87" i="9"/>
  <c r="U87" i="9" s="1"/>
  <c r="S86" i="9"/>
  <c r="R86" i="9"/>
  <c r="Q86" i="9"/>
  <c r="P86" i="9"/>
  <c r="E86" i="9"/>
  <c r="W72" i="9"/>
  <c r="V72" i="9"/>
  <c r="O72" i="9"/>
  <c r="N72" i="9"/>
  <c r="M72" i="9"/>
  <c r="L72" i="9"/>
  <c r="K72" i="9"/>
  <c r="J72" i="9"/>
  <c r="R72" i="9" s="1"/>
  <c r="I72" i="9"/>
  <c r="H72" i="9"/>
  <c r="G72" i="9"/>
  <c r="F72" i="9"/>
  <c r="C72" i="9"/>
  <c r="B72" i="9"/>
  <c r="W71" i="9"/>
  <c r="V71" i="9"/>
  <c r="O71" i="9"/>
  <c r="N71" i="9"/>
  <c r="M71" i="9"/>
  <c r="L71" i="9"/>
  <c r="K71" i="9"/>
  <c r="S71" i="9" s="1"/>
  <c r="J71" i="9"/>
  <c r="R71" i="9" s="1"/>
  <c r="I71" i="9"/>
  <c r="H71" i="9"/>
  <c r="P71" i="9" s="1"/>
  <c r="G71" i="9"/>
  <c r="F71" i="9"/>
  <c r="C71" i="9"/>
  <c r="B71" i="9"/>
  <c r="W70" i="9"/>
  <c r="V70" i="9"/>
  <c r="O70" i="9"/>
  <c r="N70" i="9"/>
  <c r="M70" i="9"/>
  <c r="L70" i="9"/>
  <c r="K70" i="9"/>
  <c r="J70" i="9"/>
  <c r="R70" i="9" s="1"/>
  <c r="I70" i="9"/>
  <c r="Q70" i="9" s="1"/>
  <c r="H70" i="9"/>
  <c r="G70" i="9"/>
  <c r="F70" i="9"/>
  <c r="E70" i="9"/>
  <c r="C70" i="9"/>
  <c r="B70" i="9"/>
  <c r="S69" i="9"/>
  <c r="R69" i="9"/>
  <c r="Q69" i="9"/>
  <c r="P69" i="9"/>
  <c r="E69" i="9"/>
  <c r="U69" i="9" s="1"/>
  <c r="W67" i="9"/>
  <c r="V67" i="9"/>
  <c r="O67" i="9"/>
  <c r="N67" i="9"/>
  <c r="M67" i="9"/>
  <c r="L67" i="9"/>
  <c r="K67" i="9"/>
  <c r="J67" i="9"/>
  <c r="R67" i="9" s="1"/>
  <c r="I67" i="9"/>
  <c r="H67" i="9"/>
  <c r="G67" i="9"/>
  <c r="F67" i="9"/>
  <c r="C67" i="9"/>
  <c r="B67" i="9"/>
  <c r="W66" i="9"/>
  <c r="V66" i="9"/>
  <c r="O66" i="9"/>
  <c r="N66" i="9"/>
  <c r="M66" i="9"/>
  <c r="L66" i="9"/>
  <c r="K66" i="9"/>
  <c r="S66" i="9" s="1"/>
  <c r="J66" i="9"/>
  <c r="R66" i="9" s="1"/>
  <c r="I66" i="9"/>
  <c r="H66" i="9"/>
  <c r="P66" i="9" s="1"/>
  <c r="G66" i="9"/>
  <c r="F66" i="9"/>
  <c r="C66" i="9"/>
  <c r="B66" i="9"/>
  <c r="U65" i="9"/>
  <c r="S65" i="9"/>
  <c r="R65" i="9"/>
  <c r="Q65" i="9"/>
  <c r="P65" i="9"/>
  <c r="E65" i="9"/>
  <c r="T65" i="9" s="1"/>
  <c r="S64" i="9"/>
  <c r="R64" i="9"/>
  <c r="Q64" i="9"/>
  <c r="P64" i="9"/>
  <c r="E64" i="9"/>
  <c r="S63" i="9"/>
  <c r="R63" i="9"/>
  <c r="Q63" i="9"/>
  <c r="P63" i="9"/>
  <c r="E63" i="9"/>
  <c r="U63" i="9" s="1"/>
  <c r="S62" i="9"/>
  <c r="R62" i="9"/>
  <c r="Q62" i="9"/>
  <c r="P62" i="9"/>
  <c r="E62" i="9"/>
  <c r="T62" i="9" s="1"/>
  <c r="U61" i="9"/>
  <c r="T61" i="9"/>
  <c r="S61" i="9"/>
  <c r="R61" i="9"/>
  <c r="Q61" i="9"/>
  <c r="P61" i="9"/>
  <c r="E61" i="9"/>
  <c r="V59" i="9"/>
  <c r="O59" i="9"/>
  <c r="N59" i="9"/>
  <c r="M59" i="9"/>
  <c r="L59" i="9"/>
  <c r="K59" i="9"/>
  <c r="S59" i="9" s="1"/>
  <c r="J59" i="9"/>
  <c r="R59" i="9" s="1"/>
  <c r="I59" i="9"/>
  <c r="H59" i="9"/>
  <c r="G59" i="9"/>
  <c r="F59" i="9"/>
  <c r="C59" i="9"/>
  <c r="B59" i="9"/>
  <c r="S58" i="9"/>
  <c r="R58" i="9"/>
  <c r="Q58" i="9"/>
  <c r="P58" i="9"/>
  <c r="E58" i="9"/>
  <c r="T58" i="9" s="1"/>
  <c r="U57" i="9"/>
  <c r="S57" i="9"/>
  <c r="R57" i="9"/>
  <c r="Q57" i="9"/>
  <c r="P57" i="9"/>
  <c r="E57" i="9"/>
  <c r="T57" i="9" s="1"/>
  <c r="S56" i="9"/>
  <c r="R56" i="9"/>
  <c r="Q56" i="9"/>
  <c r="P56" i="9"/>
  <c r="E56" i="9"/>
  <c r="S55" i="9"/>
  <c r="R55" i="9"/>
  <c r="Q55" i="9"/>
  <c r="P55" i="9"/>
  <c r="E55" i="9"/>
  <c r="U55" i="9" s="1"/>
  <c r="W53" i="9"/>
  <c r="V53" i="9"/>
  <c r="O53" i="9"/>
  <c r="N53" i="9"/>
  <c r="M53" i="9"/>
  <c r="L53" i="9"/>
  <c r="K53" i="9"/>
  <c r="S53" i="9" s="1"/>
  <c r="J53" i="9"/>
  <c r="R53" i="9" s="1"/>
  <c r="I53" i="9"/>
  <c r="H53" i="9"/>
  <c r="G53" i="9"/>
  <c r="F53" i="9"/>
  <c r="C53" i="9"/>
  <c r="B53" i="9"/>
  <c r="E53" i="9" s="1"/>
  <c r="T52" i="9"/>
  <c r="S52" i="9"/>
  <c r="R52" i="9"/>
  <c r="Q52" i="9"/>
  <c r="P52" i="9"/>
  <c r="E52" i="9"/>
  <c r="U52" i="9" s="1"/>
  <c r="S51" i="9"/>
  <c r="R51" i="9"/>
  <c r="Q51" i="9"/>
  <c r="P51" i="9"/>
  <c r="E51" i="9"/>
  <c r="S50" i="9"/>
  <c r="R50" i="9"/>
  <c r="Q50" i="9"/>
  <c r="P50" i="9"/>
  <c r="E50" i="9"/>
  <c r="U50" i="9" s="1"/>
  <c r="S49" i="9"/>
  <c r="R49" i="9"/>
  <c r="Q49" i="9"/>
  <c r="P49" i="9"/>
  <c r="E49" i="9"/>
  <c r="T49" i="9" s="1"/>
  <c r="T48" i="9"/>
  <c r="S48" i="9"/>
  <c r="R48" i="9"/>
  <c r="Q48" i="9"/>
  <c r="P48" i="9"/>
  <c r="E48" i="9"/>
  <c r="U48" i="9" s="1"/>
  <c r="S47" i="9"/>
  <c r="R47" i="9"/>
  <c r="Q47" i="9"/>
  <c r="P47" i="9"/>
  <c r="E47" i="9"/>
  <c r="U47" i="9" s="1"/>
  <c r="S46" i="9"/>
  <c r="R46" i="9"/>
  <c r="Q46" i="9"/>
  <c r="P46" i="9"/>
  <c r="E46" i="9"/>
  <c r="U46" i="9" s="1"/>
  <c r="U45" i="9"/>
  <c r="S45" i="9"/>
  <c r="R45" i="9"/>
  <c r="Q45" i="9"/>
  <c r="P45" i="9"/>
  <c r="E45" i="9"/>
  <c r="T45" i="9" s="1"/>
  <c r="S44" i="9"/>
  <c r="R44" i="9"/>
  <c r="Q44" i="9"/>
  <c r="P44" i="9"/>
  <c r="E44" i="9"/>
  <c r="S43" i="9"/>
  <c r="R43" i="9"/>
  <c r="Q43" i="9"/>
  <c r="P43" i="9"/>
  <c r="E43" i="9"/>
  <c r="T43" i="9" s="1"/>
  <c r="S42" i="9"/>
  <c r="R42" i="9"/>
  <c r="Q42" i="9"/>
  <c r="P42" i="9"/>
  <c r="E42" i="9"/>
  <c r="U42" i="9" s="1"/>
  <c r="W40" i="9"/>
  <c r="V40" i="9"/>
  <c r="O40" i="9"/>
  <c r="N40" i="9"/>
  <c r="M40" i="9"/>
  <c r="L40" i="9"/>
  <c r="K40" i="9"/>
  <c r="J40" i="9"/>
  <c r="R40" i="9" s="1"/>
  <c r="I40" i="9"/>
  <c r="Q40" i="9" s="1"/>
  <c r="H40" i="9"/>
  <c r="G40" i="9"/>
  <c r="F40" i="9"/>
  <c r="E40" i="9"/>
  <c r="C40" i="9"/>
  <c r="B40" i="9"/>
  <c r="U39" i="9"/>
  <c r="T39" i="9"/>
  <c r="S39" i="9"/>
  <c r="R39" i="9"/>
  <c r="Q39" i="9"/>
  <c r="P39" i="9"/>
  <c r="E39" i="9"/>
  <c r="S38" i="9"/>
  <c r="R38" i="9"/>
  <c r="Q38" i="9"/>
  <c r="P38" i="9"/>
  <c r="E38" i="9"/>
  <c r="S37" i="9"/>
  <c r="R37" i="9"/>
  <c r="Q37" i="9"/>
  <c r="P37" i="9"/>
  <c r="E37" i="9"/>
  <c r="U37" i="9" s="1"/>
  <c r="S36" i="9"/>
  <c r="R36" i="9"/>
  <c r="Q36" i="9"/>
  <c r="U36" i="9" s="1"/>
  <c r="P36" i="9"/>
  <c r="E36" i="9"/>
  <c r="S35" i="9"/>
  <c r="R35" i="9"/>
  <c r="Q35" i="9"/>
  <c r="U35" i="9" s="1"/>
  <c r="P35" i="9"/>
  <c r="T35" i="9" s="1"/>
  <c r="E35" i="9"/>
  <c r="W33" i="9"/>
  <c r="V33" i="9"/>
  <c r="O33" i="9"/>
  <c r="N33" i="9"/>
  <c r="M33" i="9"/>
  <c r="L33" i="9"/>
  <c r="K33" i="9"/>
  <c r="S33" i="9" s="1"/>
  <c r="J33" i="9"/>
  <c r="I33" i="9"/>
  <c r="Q33" i="9" s="1"/>
  <c r="H33" i="9"/>
  <c r="P33" i="9" s="1"/>
  <c r="G33" i="9"/>
  <c r="F33" i="9"/>
  <c r="C33" i="9"/>
  <c r="B33" i="9"/>
  <c r="E33" i="9" s="1"/>
  <c r="S32" i="9"/>
  <c r="R32" i="9"/>
  <c r="Q32" i="9"/>
  <c r="P32" i="9"/>
  <c r="E32" i="9"/>
  <c r="W30" i="9"/>
  <c r="V30" i="9"/>
  <c r="O30" i="9"/>
  <c r="N30" i="9"/>
  <c r="M30" i="9"/>
  <c r="L30" i="9"/>
  <c r="K30" i="9"/>
  <c r="S30" i="9" s="1"/>
  <c r="J30" i="9"/>
  <c r="R30" i="9" s="1"/>
  <c r="I30" i="9"/>
  <c r="H30" i="9"/>
  <c r="G30" i="9"/>
  <c r="F30" i="9"/>
  <c r="C30" i="9"/>
  <c r="B30" i="9"/>
  <c r="E30" i="9" s="1"/>
  <c r="S29" i="9"/>
  <c r="R29" i="9"/>
  <c r="Q29" i="9"/>
  <c r="P29" i="9"/>
  <c r="E29" i="9"/>
  <c r="T28" i="9"/>
  <c r="S28" i="9"/>
  <c r="R28" i="9"/>
  <c r="Q28" i="9"/>
  <c r="P28" i="9"/>
  <c r="E28" i="9"/>
  <c r="U28" i="9" s="1"/>
  <c r="S27" i="9"/>
  <c r="R27" i="9"/>
  <c r="Q27" i="9"/>
  <c r="P27" i="9"/>
  <c r="E27" i="9"/>
  <c r="U27" i="9" s="1"/>
  <c r="S26" i="9"/>
  <c r="R26" i="9"/>
  <c r="Q26" i="9"/>
  <c r="P26" i="9"/>
  <c r="E26" i="9"/>
  <c r="W24" i="9"/>
  <c r="V24" i="9"/>
  <c r="O24" i="9"/>
  <c r="N24" i="9"/>
  <c r="M24" i="9"/>
  <c r="L24" i="9"/>
  <c r="K24" i="9"/>
  <c r="S24" i="9" s="1"/>
  <c r="J24" i="9"/>
  <c r="R24" i="9" s="1"/>
  <c r="I24" i="9"/>
  <c r="H24" i="9"/>
  <c r="G24" i="9"/>
  <c r="F24" i="9"/>
  <c r="C24" i="9"/>
  <c r="B24" i="9"/>
  <c r="E24" i="9" s="1"/>
  <c r="T23" i="9"/>
  <c r="S23" i="9"/>
  <c r="R23" i="9"/>
  <c r="Q23" i="9"/>
  <c r="P23" i="9"/>
  <c r="E23" i="9"/>
  <c r="U23" i="9" s="1"/>
  <c r="S22" i="9"/>
  <c r="R22" i="9"/>
  <c r="Q22" i="9"/>
  <c r="P22" i="9"/>
  <c r="E22" i="9"/>
  <c r="U22" i="9" s="1"/>
  <c r="S21" i="9"/>
  <c r="R21" i="9"/>
  <c r="Q21" i="9"/>
  <c r="P21" i="9"/>
  <c r="E21" i="9"/>
  <c r="S20" i="9"/>
  <c r="R20" i="9"/>
  <c r="Q20" i="9"/>
  <c r="P20" i="9"/>
  <c r="E20" i="9"/>
  <c r="T19" i="9"/>
  <c r="S19" i="9"/>
  <c r="R19" i="9"/>
  <c r="Q19" i="9"/>
  <c r="P19" i="9"/>
  <c r="E19" i="9"/>
  <c r="U19" i="9" s="1"/>
  <c r="S18" i="9"/>
  <c r="R18" i="9"/>
  <c r="Q18" i="9"/>
  <c r="P18" i="9"/>
  <c r="E18" i="9"/>
  <c r="U18" i="9" s="1"/>
  <c r="W16" i="9"/>
  <c r="V16" i="9"/>
  <c r="O16" i="9"/>
  <c r="N16" i="9"/>
  <c r="M16" i="9"/>
  <c r="L16" i="9"/>
  <c r="K16" i="9"/>
  <c r="S16" i="9" s="1"/>
  <c r="J16" i="9"/>
  <c r="I16" i="9"/>
  <c r="H16" i="9"/>
  <c r="G16" i="9"/>
  <c r="F16" i="9"/>
  <c r="C16" i="9"/>
  <c r="E16" i="9" s="1"/>
  <c r="B16" i="9"/>
  <c r="S15" i="9"/>
  <c r="R15" i="9"/>
  <c r="Q15" i="9"/>
  <c r="P15" i="9"/>
  <c r="E15" i="9"/>
  <c r="T14" i="9"/>
  <c r="S14" i="9"/>
  <c r="R14" i="9"/>
  <c r="Q14" i="9"/>
  <c r="P14" i="9"/>
  <c r="E14" i="9"/>
  <c r="U14" i="9" s="1"/>
  <c r="S13" i="9"/>
  <c r="R13" i="9"/>
  <c r="Q13" i="9"/>
  <c r="P13" i="9"/>
  <c r="E13" i="9"/>
  <c r="U13" i="9" s="1"/>
  <c r="U12" i="9"/>
  <c r="S12" i="9"/>
  <c r="R12" i="9"/>
  <c r="Q12" i="9"/>
  <c r="P12" i="9"/>
  <c r="E12" i="9"/>
  <c r="T12" i="9" s="1"/>
  <c r="S11" i="9"/>
  <c r="R11" i="9"/>
  <c r="Q11" i="9"/>
  <c r="P11" i="9"/>
  <c r="E11" i="9"/>
  <c r="S10" i="9"/>
  <c r="R10" i="9"/>
  <c r="Q10" i="9"/>
  <c r="P10" i="9"/>
  <c r="T10" i="9" s="1"/>
  <c r="E10" i="9"/>
  <c r="U10" i="9" s="1"/>
  <c r="S9" i="9"/>
  <c r="R9" i="9"/>
  <c r="Q9" i="9"/>
  <c r="P9" i="9"/>
  <c r="E9" i="9"/>
  <c r="S93" i="8"/>
  <c r="R93" i="8"/>
  <c r="Q93" i="8"/>
  <c r="P93" i="8"/>
  <c r="E93" i="8"/>
  <c r="S92" i="8"/>
  <c r="R92" i="8"/>
  <c r="Q92" i="8"/>
  <c r="P92" i="8"/>
  <c r="E92" i="8"/>
  <c r="T91" i="8"/>
  <c r="S91" i="8"/>
  <c r="R91" i="8"/>
  <c r="Q91" i="8"/>
  <c r="P91" i="8"/>
  <c r="E91" i="8"/>
  <c r="U91" i="8" s="1"/>
  <c r="S90" i="8"/>
  <c r="R90" i="8"/>
  <c r="Q90" i="8"/>
  <c r="P90" i="8"/>
  <c r="E90" i="8"/>
  <c r="U90" i="8" s="1"/>
  <c r="S89" i="8"/>
  <c r="R89" i="8"/>
  <c r="Q89" i="8"/>
  <c r="P89" i="8"/>
  <c r="E89" i="8"/>
  <c r="S88" i="8"/>
  <c r="R88" i="8"/>
  <c r="Q88" i="8"/>
  <c r="P88" i="8"/>
  <c r="E88" i="8"/>
  <c r="T87" i="8"/>
  <c r="S87" i="8"/>
  <c r="R87" i="8"/>
  <c r="Q87" i="8"/>
  <c r="P87" i="8"/>
  <c r="E87" i="8"/>
  <c r="U87" i="8" s="1"/>
  <c r="S86" i="8"/>
  <c r="R86" i="8"/>
  <c r="Q86" i="8"/>
  <c r="P86" i="8"/>
  <c r="E86" i="8"/>
  <c r="U86" i="8" s="1"/>
  <c r="W72" i="8"/>
  <c r="V72" i="8"/>
  <c r="O72" i="8"/>
  <c r="N72" i="8"/>
  <c r="M72" i="8"/>
  <c r="L72" i="8"/>
  <c r="K72" i="8"/>
  <c r="J72" i="8"/>
  <c r="I72" i="8"/>
  <c r="H72" i="8"/>
  <c r="G72" i="8"/>
  <c r="F72" i="8"/>
  <c r="C72" i="8"/>
  <c r="B72" i="8"/>
  <c r="E72" i="8" s="1"/>
  <c r="W71" i="8"/>
  <c r="V71" i="8"/>
  <c r="O71" i="8"/>
  <c r="N71" i="8"/>
  <c r="M71" i="8"/>
  <c r="L71" i="8"/>
  <c r="K71" i="8"/>
  <c r="S71" i="8" s="1"/>
  <c r="J71" i="8"/>
  <c r="R71" i="8" s="1"/>
  <c r="I71" i="8"/>
  <c r="H71" i="8"/>
  <c r="G71" i="8"/>
  <c r="F71" i="8"/>
  <c r="C71" i="8"/>
  <c r="B71" i="8"/>
  <c r="E71" i="8" s="1"/>
  <c r="W70" i="8"/>
  <c r="V70" i="8"/>
  <c r="O70" i="8"/>
  <c r="N70" i="8"/>
  <c r="M70" i="8"/>
  <c r="L70" i="8"/>
  <c r="K70" i="8"/>
  <c r="J70" i="8"/>
  <c r="R70" i="8" s="1"/>
  <c r="I70" i="8"/>
  <c r="Q70" i="8" s="1"/>
  <c r="H70" i="8"/>
  <c r="G70" i="8"/>
  <c r="F70" i="8"/>
  <c r="C70" i="8"/>
  <c r="B70" i="8"/>
  <c r="S69" i="8"/>
  <c r="R69" i="8"/>
  <c r="Q69" i="8"/>
  <c r="P69" i="8"/>
  <c r="E69" i="8"/>
  <c r="W67" i="8"/>
  <c r="V67" i="8"/>
  <c r="O67" i="8"/>
  <c r="N67" i="8"/>
  <c r="M67" i="8"/>
  <c r="L67" i="8"/>
  <c r="K67" i="8"/>
  <c r="J67" i="8"/>
  <c r="I67" i="8"/>
  <c r="H67" i="8"/>
  <c r="G67" i="8"/>
  <c r="F67" i="8"/>
  <c r="C67" i="8"/>
  <c r="B67" i="8"/>
  <c r="W66" i="8"/>
  <c r="V66" i="8"/>
  <c r="O66" i="8"/>
  <c r="N66" i="8"/>
  <c r="M66" i="8"/>
  <c r="L66" i="8"/>
  <c r="K66" i="8"/>
  <c r="S66" i="8" s="1"/>
  <c r="J66" i="8"/>
  <c r="R66" i="8" s="1"/>
  <c r="I66" i="8"/>
  <c r="H66" i="8"/>
  <c r="G66" i="8"/>
  <c r="F66" i="8"/>
  <c r="C66" i="8"/>
  <c r="B66" i="8"/>
  <c r="E66" i="8" s="1"/>
  <c r="T65" i="8"/>
  <c r="S65" i="8"/>
  <c r="R65" i="8"/>
  <c r="Q65" i="8"/>
  <c r="P65" i="8"/>
  <c r="E65" i="8"/>
  <c r="U65" i="8" s="1"/>
  <c r="S64" i="8"/>
  <c r="R64" i="8"/>
  <c r="Q64" i="8"/>
  <c r="P64" i="8"/>
  <c r="E64" i="8"/>
  <c r="U64" i="8" s="1"/>
  <c r="S63" i="8"/>
  <c r="R63" i="8"/>
  <c r="Q63" i="8"/>
  <c r="P63" i="8"/>
  <c r="E63" i="8"/>
  <c r="T63" i="8" s="1"/>
  <c r="U62" i="8"/>
  <c r="S62" i="8"/>
  <c r="R62" i="8"/>
  <c r="Q62" i="8"/>
  <c r="P62" i="8"/>
  <c r="E62" i="8"/>
  <c r="T62" i="8" s="1"/>
  <c r="S61" i="8"/>
  <c r="R61" i="8"/>
  <c r="Q61" i="8"/>
  <c r="P61" i="8"/>
  <c r="E61" i="8"/>
  <c r="T61" i="8" s="1"/>
  <c r="V59" i="8"/>
  <c r="O59" i="8"/>
  <c r="N59" i="8"/>
  <c r="M59" i="8"/>
  <c r="L59" i="8"/>
  <c r="K59" i="8"/>
  <c r="S59" i="8" s="1"/>
  <c r="J59" i="8"/>
  <c r="R59" i="8" s="1"/>
  <c r="I59" i="8"/>
  <c r="H59" i="8"/>
  <c r="P59" i="8" s="1"/>
  <c r="G59" i="8"/>
  <c r="F59" i="8"/>
  <c r="C59" i="8"/>
  <c r="B59" i="8"/>
  <c r="S58" i="8"/>
  <c r="R58" i="8"/>
  <c r="Q58" i="8"/>
  <c r="P58" i="8"/>
  <c r="E58" i="8"/>
  <c r="T58" i="8" s="1"/>
  <c r="S57" i="8"/>
  <c r="R57" i="8"/>
  <c r="Q57" i="8"/>
  <c r="P57" i="8"/>
  <c r="E57" i="8"/>
  <c r="U57" i="8" s="1"/>
  <c r="S56" i="8"/>
  <c r="R56" i="8"/>
  <c r="Q56" i="8"/>
  <c r="P56" i="8"/>
  <c r="E56" i="8"/>
  <c r="U56" i="8" s="1"/>
  <c r="S55" i="8"/>
  <c r="R55" i="8"/>
  <c r="Q55" i="8"/>
  <c r="P55" i="8"/>
  <c r="E55" i="8"/>
  <c r="T55" i="8" s="1"/>
  <c r="W53" i="8"/>
  <c r="V53" i="8"/>
  <c r="O53" i="8"/>
  <c r="N53" i="8"/>
  <c r="M53" i="8"/>
  <c r="L53" i="8"/>
  <c r="K53" i="8"/>
  <c r="S53" i="8" s="1"/>
  <c r="J53" i="8"/>
  <c r="R53" i="8" s="1"/>
  <c r="I53" i="8"/>
  <c r="H53" i="8"/>
  <c r="G53" i="8"/>
  <c r="F53" i="8"/>
  <c r="C53" i="8"/>
  <c r="B53" i="8"/>
  <c r="S52" i="8"/>
  <c r="R52" i="8"/>
  <c r="Q52" i="8"/>
  <c r="P52" i="8"/>
  <c r="E52" i="8"/>
  <c r="S51" i="8"/>
  <c r="R51" i="8"/>
  <c r="Q51" i="8"/>
  <c r="P51" i="8"/>
  <c r="E51" i="8"/>
  <c r="U51" i="8" s="1"/>
  <c r="S50" i="8"/>
  <c r="R50" i="8"/>
  <c r="Q50" i="8"/>
  <c r="P50" i="8"/>
  <c r="E50" i="8"/>
  <c r="T50" i="8" s="1"/>
  <c r="T49" i="8"/>
  <c r="S49" i="8"/>
  <c r="R49" i="8"/>
  <c r="Q49" i="8"/>
  <c r="P49" i="8"/>
  <c r="E49" i="8"/>
  <c r="U49" i="8" s="1"/>
  <c r="S48" i="8"/>
  <c r="R48" i="8"/>
  <c r="Q48" i="8"/>
  <c r="P48" i="8"/>
  <c r="E48" i="8"/>
  <c r="S47" i="8"/>
  <c r="R47" i="8"/>
  <c r="Q47" i="8"/>
  <c r="P47" i="8"/>
  <c r="E47" i="8"/>
  <c r="U47" i="8" s="1"/>
  <c r="S46" i="8"/>
  <c r="R46" i="8"/>
  <c r="Q46" i="8"/>
  <c r="P46" i="8"/>
  <c r="E46" i="8"/>
  <c r="T46" i="8" s="1"/>
  <c r="S45" i="8"/>
  <c r="R45" i="8"/>
  <c r="Q45" i="8"/>
  <c r="P45" i="8"/>
  <c r="E45" i="8"/>
  <c r="S44" i="8"/>
  <c r="R44" i="8"/>
  <c r="Q44" i="8"/>
  <c r="P44" i="8"/>
  <c r="E44" i="8"/>
  <c r="U44" i="8" s="1"/>
  <c r="S43" i="8"/>
  <c r="R43" i="8"/>
  <c r="Q43" i="8"/>
  <c r="P43" i="8"/>
  <c r="E43" i="8"/>
  <c r="S42" i="8"/>
  <c r="R42" i="8"/>
  <c r="Q42" i="8"/>
  <c r="P42" i="8"/>
  <c r="E42" i="8"/>
  <c r="T42" i="8" s="1"/>
  <c r="W40" i="8"/>
  <c r="V40" i="8"/>
  <c r="O40" i="8"/>
  <c r="N40" i="8"/>
  <c r="M40" i="8"/>
  <c r="L40" i="8"/>
  <c r="K40" i="8"/>
  <c r="S40" i="8" s="1"/>
  <c r="J40" i="8"/>
  <c r="R40" i="8" s="1"/>
  <c r="I40" i="8"/>
  <c r="H40" i="8"/>
  <c r="G40" i="8"/>
  <c r="F40" i="8"/>
  <c r="C40" i="8"/>
  <c r="B40" i="8"/>
  <c r="E40" i="8" s="1"/>
  <c r="T39" i="8"/>
  <c r="S39" i="8"/>
  <c r="R39" i="8"/>
  <c r="Q39" i="8"/>
  <c r="P39" i="8"/>
  <c r="E39" i="8"/>
  <c r="U39" i="8" s="1"/>
  <c r="S38" i="8"/>
  <c r="R38" i="8"/>
  <c r="Q38" i="8"/>
  <c r="P38" i="8"/>
  <c r="E38" i="8"/>
  <c r="S37" i="8"/>
  <c r="R37" i="8"/>
  <c r="Q37" i="8"/>
  <c r="P37" i="8"/>
  <c r="E37" i="8"/>
  <c r="T37" i="8" s="1"/>
  <c r="S36" i="8"/>
  <c r="R36" i="8"/>
  <c r="Q36" i="8"/>
  <c r="P36" i="8"/>
  <c r="E36" i="8"/>
  <c r="S35" i="8"/>
  <c r="R35" i="8"/>
  <c r="Q35" i="8"/>
  <c r="P35" i="8"/>
  <c r="T35" i="8" s="1"/>
  <c r="E35" i="8"/>
  <c r="W33" i="8"/>
  <c r="V33" i="8"/>
  <c r="O33" i="8"/>
  <c r="N33" i="8"/>
  <c r="M33" i="8"/>
  <c r="L33" i="8"/>
  <c r="K33" i="8"/>
  <c r="S33" i="8" s="1"/>
  <c r="J33" i="8"/>
  <c r="I33" i="8"/>
  <c r="H33" i="8"/>
  <c r="G33" i="8"/>
  <c r="F33" i="8"/>
  <c r="C33" i="8"/>
  <c r="B33" i="8"/>
  <c r="E33" i="8" s="1"/>
  <c r="S32" i="8"/>
  <c r="R32" i="8"/>
  <c r="Q32" i="8"/>
  <c r="P32" i="8"/>
  <c r="E32" i="8"/>
  <c r="T32" i="8" s="1"/>
  <c r="W30" i="8"/>
  <c r="V30" i="8"/>
  <c r="O30" i="8"/>
  <c r="N30" i="8"/>
  <c r="M30" i="8"/>
  <c r="L30" i="8"/>
  <c r="K30" i="8"/>
  <c r="S30" i="8" s="1"/>
  <c r="J30" i="8"/>
  <c r="R30" i="8" s="1"/>
  <c r="I30" i="8"/>
  <c r="H30" i="8"/>
  <c r="G30" i="8"/>
  <c r="F30" i="8"/>
  <c r="C30" i="8"/>
  <c r="B30" i="8"/>
  <c r="E30" i="8" s="1"/>
  <c r="S29" i="8"/>
  <c r="R29" i="8"/>
  <c r="Q29" i="8"/>
  <c r="P29" i="8"/>
  <c r="E29" i="8"/>
  <c r="U29" i="8" s="1"/>
  <c r="S28" i="8"/>
  <c r="R28" i="8"/>
  <c r="Q28" i="8"/>
  <c r="P28" i="8"/>
  <c r="E28" i="8"/>
  <c r="U28" i="8" s="1"/>
  <c r="S27" i="8"/>
  <c r="R27" i="8"/>
  <c r="Q27" i="8"/>
  <c r="P27" i="8"/>
  <c r="E27" i="8"/>
  <c r="T27" i="8" s="1"/>
  <c r="U26" i="8"/>
  <c r="S26" i="8"/>
  <c r="R26" i="8"/>
  <c r="Q26" i="8"/>
  <c r="P26" i="8"/>
  <c r="E26" i="8"/>
  <c r="T26" i="8" s="1"/>
  <c r="W24" i="8"/>
  <c r="V24" i="8"/>
  <c r="O24" i="8"/>
  <c r="N24" i="8"/>
  <c r="M24" i="8"/>
  <c r="L24" i="8"/>
  <c r="K24" i="8"/>
  <c r="S24" i="8" s="1"/>
  <c r="J24" i="8"/>
  <c r="R24" i="8" s="1"/>
  <c r="I24" i="8"/>
  <c r="H24" i="8"/>
  <c r="P24" i="8" s="1"/>
  <c r="G24" i="8"/>
  <c r="F24" i="8"/>
  <c r="C24" i="8"/>
  <c r="B24" i="8"/>
  <c r="S23" i="8"/>
  <c r="R23" i="8"/>
  <c r="Q23" i="8"/>
  <c r="P23" i="8"/>
  <c r="E23" i="8"/>
  <c r="U23" i="8" s="1"/>
  <c r="S22" i="8"/>
  <c r="R22" i="8"/>
  <c r="Q22" i="8"/>
  <c r="P22" i="8"/>
  <c r="E22" i="8"/>
  <c r="T22" i="8" s="1"/>
  <c r="U21" i="8"/>
  <c r="S21" i="8"/>
  <c r="R21" i="8"/>
  <c r="Q21" i="8"/>
  <c r="P21" i="8"/>
  <c r="E21" i="8"/>
  <c r="T21" i="8" s="1"/>
  <c r="S20" i="8"/>
  <c r="R20" i="8"/>
  <c r="Q20" i="8"/>
  <c r="P20" i="8"/>
  <c r="E20" i="8"/>
  <c r="U20" i="8" s="1"/>
  <c r="S19" i="8"/>
  <c r="R19" i="8"/>
  <c r="Q19" i="8"/>
  <c r="P19" i="8"/>
  <c r="E19" i="8"/>
  <c r="U19" i="8" s="1"/>
  <c r="S18" i="8"/>
  <c r="R18" i="8"/>
  <c r="Q18" i="8"/>
  <c r="P18" i="8"/>
  <c r="E18" i="8"/>
  <c r="T18" i="8" s="1"/>
  <c r="W16" i="8"/>
  <c r="V16" i="8"/>
  <c r="O16" i="8"/>
  <c r="N16" i="8"/>
  <c r="M16" i="8"/>
  <c r="L16" i="8"/>
  <c r="K16" i="8"/>
  <c r="J16" i="8"/>
  <c r="I16" i="8"/>
  <c r="H16" i="8"/>
  <c r="G16" i="8"/>
  <c r="F16" i="8"/>
  <c r="C16" i="8"/>
  <c r="E16" i="8" s="1"/>
  <c r="B16" i="8"/>
  <c r="S15" i="8"/>
  <c r="R15" i="8"/>
  <c r="Q15" i="8"/>
  <c r="P15" i="8"/>
  <c r="E15" i="8"/>
  <c r="S14" i="8"/>
  <c r="R14" i="8"/>
  <c r="Q14" i="8"/>
  <c r="P14" i="8"/>
  <c r="E14" i="8"/>
  <c r="U14" i="8" s="1"/>
  <c r="S13" i="8"/>
  <c r="R13" i="8"/>
  <c r="Q13" i="8"/>
  <c r="P13" i="8"/>
  <c r="E13" i="8"/>
  <c r="T13" i="8" s="1"/>
  <c r="S12" i="8"/>
  <c r="R12" i="8"/>
  <c r="Q12" i="8"/>
  <c r="P12" i="8"/>
  <c r="E12" i="8"/>
  <c r="T11" i="8"/>
  <c r="S11" i="8"/>
  <c r="R11" i="8"/>
  <c r="Q11" i="8"/>
  <c r="P11" i="8"/>
  <c r="E11" i="8"/>
  <c r="U11" i="8" s="1"/>
  <c r="S10" i="8"/>
  <c r="R10" i="8"/>
  <c r="Q10" i="8"/>
  <c r="P10" i="8"/>
  <c r="E10" i="8"/>
  <c r="U9" i="8"/>
  <c r="S9" i="8"/>
  <c r="R9" i="8"/>
  <c r="Q9" i="8"/>
  <c r="P9" i="8"/>
  <c r="E9" i="8"/>
  <c r="S93" i="7"/>
  <c r="R93" i="7"/>
  <c r="Q93" i="7"/>
  <c r="P93" i="7"/>
  <c r="E93" i="7"/>
  <c r="S92" i="7"/>
  <c r="R92" i="7"/>
  <c r="Q92" i="7"/>
  <c r="P92" i="7"/>
  <c r="E92" i="7"/>
  <c r="U92" i="7" s="1"/>
  <c r="S91" i="7"/>
  <c r="R91" i="7"/>
  <c r="Q91" i="7"/>
  <c r="P91" i="7"/>
  <c r="E91" i="7"/>
  <c r="U91" i="7" s="1"/>
  <c r="S90" i="7"/>
  <c r="R90" i="7"/>
  <c r="Q90" i="7"/>
  <c r="P90" i="7"/>
  <c r="E90" i="7"/>
  <c r="S89" i="7"/>
  <c r="R89" i="7"/>
  <c r="Q89" i="7"/>
  <c r="P89" i="7"/>
  <c r="E89" i="7"/>
  <c r="S88" i="7"/>
  <c r="R88" i="7"/>
  <c r="Q88" i="7"/>
  <c r="P88" i="7"/>
  <c r="E88" i="7"/>
  <c r="U88" i="7" s="1"/>
  <c r="S87" i="7"/>
  <c r="R87" i="7"/>
  <c r="Q87" i="7"/>
  <c r="P87" i="7"/>
  <c r="E87" i="7"/>
  <c r="U87" i="7" s="1"/>
  <c r="S86" i="7"/>
  <c r="R86" i="7"/>
  <c r="Q86" i="7"/>
  <c r="P86" i="7"/>
  <c r="E86" i="7"/>
  <c r="W72" i="7"/>
  <c r="V72" i="7"/>
  <c r="O72" i="7"/>
  <c r="N72" i="7"/>
  <c r="M72" i="7"/>
  <c r="L72" i="7"/>
  <c r="K72" i="7"/>
  <c r="S72" i="7" s="1"/>
  <c r="J72" i="7"/>
  <c r="I72" i="7"/>
  <c r="H72" i="7"/>
  <c r="G72" i="7"/>
  <c r="F72" i="7"/>
  <c r="C72" i="7"/>
  <c r="B72" i="7"/>
  <c r="W71" i="7"/>
  <c r="V71" i="7"/>
  <c r="O71" i="7"/>
  <c r="N71" i="7"/>
  <c r="M71" i="7"/>
  <c r="L71" i="7"/>
  <c r="K71" i="7"/>
  <c r="S71" i="7" s="1"/>
  <c r="J71" i="7"/>
  <c r="R71" i="7" s="1"/>
  <c r="I71" i="7"/>
  <c r="H71" i="7"/>
  <c r="P71" i="7" s="1"/>
  <c r="G71" i="7"/>
  <c r="F71" i="7"/>
  <c r="C71" i="7"/>
  <c r="B71" i="7"/>
  <c r="W70" i="7"/>
  <c r="V70" i="7"/>
  <c r="O70" i="7"/>
  <c r="N70" i="7"/>
  <c r="M70" i="7"/>
  <c r="L70" i="7"/>
  <c r="K70" i="7"/>
  <c r="S70" i="7" s="1"/>
  <c r="J70" i="7"/>
  <c r="R70" i="7" s="1"/>
  <c r="I70" i="7"/>
  <c r="H70" i="7"/>
  <c r="G70" i="7"/>
  <c r="F70" i="7"/>
  <c r="C70" i="7"/>
  <c r="B70" i="7"/>
  <c r="S69" i="7"/>
  <c r="R69" i="7"/>
  <c r="Q69" i="7"/>
  <c r="U69" i="7" s="1"/>
  <c r="P69" i="7"/>
  <c r="E69" i="7"/>
  <c r="W67" i="7"/>
  <c r="V67" i="7"/>
  <c r="O67" i="7"/>
  <c r="N67" i="7"/>
  <c r="M67" i="7"/>
  <c r="L67" i="7"/>
  <c r="K67" i="7"/>
  <c r="S67" i="7" s="1"/>
  <c r="J67" i="7"/>
  <c r="I67" i="7"/>
  <c r="H67" i="7"/>
  <c r="G67" i="7"/>
  <c r="F67" i="7"/>
  <c r="C67" i="7"/>
  <c r="B67" i="7"/>
  <c r="W66" i="7"/>
  <c r="V66" i="7"/>
  <c r="O66" i="7"/>
  <c r="N66" i="7"/>
  <c r="M66" i="7"/>
  <c r="L66" i="7"/>
  <c r="K66" i="7"/>
  <c r="S66" i="7" s="1"/>
  <c r="J66" i="7"/>
  <c r="R66" i="7" s="1"/>
  <c r="I66" i="7"/>
  <c r="H66" i="7"/>
  <c r="G66" i="7"/>
  <c r="F66" i="7"/>
  <c r="C66" i="7"/>
  <c r="B66" i="7"/>
  <c r="E66" i="7" s="1"/>
  <c r="S65" i="7"/>
  <c r="R65" i="7"/>
  <c r="Q65" i="7"/>
  <c r="P65" i="7"/>
  <c r="E65" i="7"/>
  <c r="U65" i="7" s="1"/>
  <c r="U64" i="7"/>
  <c r="S64" i="7"/>
  <c r="R64" i="7"/>
  <c r="Q64" i="7"/>
  <c r="P64" i="7"/>
  <c r="E64" i="7"/>
  <c r="T64" i="7" s="1"/>
  <c r="S63" i="7"/>
  <c r="R63" i="7"/>
  <c r="Q63" i="7"/>
  <c r="P63" i="7"/>
  <c r="E63" i="7"/>
  <c r="U63" i="7" s="1"/>
  <c r="S62" i="7"/>
  <c r="R62" i="7"/>
  <c r="Q62" i="7"/>
  <c r="P62" i="7"/>
  <c r="E62" i="7"/>
  <c r="U62" i="7" s="1"/>
  <c r="S61" i="7"/>
  <c r="R61" i="7"/>
  <c r="Q61" i="7"/>
  <c r="P61" i="7"/>
  <c r="E61" i="7"/>
  <c r="V59" i="7"/>
  <c r="O59" i="7"/>
  <c r="N59" i="7"/>
  <c r="M59" i="7"/>
  <c r="L59" i="7"/>
  <c r="K59" i="7"/>
  <c r="S59" i="7" s="1"/>
  <c r="J59" i="7"/>
  <c r="R59" i="7" s="1"/>
  <c r="I59" i="7"/>
  <c r="H59" i="7"/>
  <c r="G59" i="7"/>
  <c r="F59" i="7"/>
  <c r="C59" i="7"/>
  <c r="E59" i="7" s="1"/>
  <c r="B59" i="7"/>
  <c r="S58" i="7"/>
  <c r="R58" i="7"/>
  <c r="Q58" i="7"/>
  <c r="P58" i="7"/>
  <c r="E58" i="7"/>
  <c r="U58" i="7" s="1"/>
  <c r="S57" i="7"/>
  <c r="R57" i="7"/>
  <c r="Q57" i="7"/>
  <c r="P57" i="7"/>
  <c r="E57" i="7"/>
  <c r="U57" i="7" s="1"/>
  <c r="S56" i="7"/>
  <c r="R56" i="7"/>
  <c r="Q56" i="7"/>
  <c r="P56" i="7"/>
  <c r="E56" i="7"/>
  <c r="T56" i="7" s="1"/>
  <c r="U55" i="7"/>
  <c r="S55" i="7"/>
  <c r="R55" i="7"/>
  <c r="Q55" i="7"/>
  <c r="P55" i="7"/>
  <c r="E55" i="7"/>
  <c r="T55" i="7" s="1"/>
  <c r="W53" i="7"/>
  <c r="V53" i="7"/>
  <c r="O53" i="7"/>
  <c r="N53" i="7"/>
  <c r="M53" i="7"/>
  <c r="L53" i="7"/>
  <c r="K53" i="7"/>
  <c r="S53" i="7" s="1"/>
  <c r="J53" i="7"/>
  <c r="R53" i="7" s="1"/>
  <c r="I53" i="7"/>
  <c r="H53" i="7"/>
  <c r="G53" i="7"/>
  <c r="F53" i="7"/>
  <c r="C53" i="7"/>
  <c r="B53" i="7"/>
  <c r="E53" i="7" s="1"/>
  <c r="S52" i="7"/>
  <c r="R52" i="7"/>
  <c r="Q52" i="7"/>
  <c r="P52" i="7"/>
  <c r="E52" i="7"/>
  <c r="U52" i="7" s="1"/>
  <c r="S51" i="7"/>
  <c r="R51" i="7"/>
  <c r="Q51" i="7"/>
  <c r="P51" i="7"/>
  <c r="E51" i="7"/>
  <c r="T51" i="7" s="1"/>
  <c r="U50" i="7"/>
  <c r="S50" i="7"/>
  <c r="R50" i="7"/>
  <c r="Q50" i="7"/>
  <c r="P50" i="7"/>
  <c r="E50" i="7"/>
  <c r="T50" i="7" s="1"/>
  <c r="S49" i="7"/>
  <c r="R49" i="7"/>
  <c r="Q49" i="7"/>
  <c r="P49" i="7"/>
  <c r="E49" i="7"/>
  <c r="S48" i="7"/>
  <c r="R48" i="7"/>
  <c r="Q48" i="7"/>
  <c r="P48" i="7"/>
  <c r="E48" i="7"/>
  <c r="U48" i="7" s="1"/>
  <c r="S47" i="7"/>
  <c r="R47" i="7"/>
  <c r="Q47" i="7"/>
  <c r="P47" i="7"/>
  <c r="E47" i="7"/>
  <c r="T47" i="7" s="1"/>
  <c r="U46" i="7"/>
  <c r="S46" i="7"/>
  <c r="R46" i="7"/>
  <c r="Q46" i="7"/>
  <c r="P46" i="7"/>
  <c r="E46" i="7"/>
  <c r="T46" i="7" s="1"/>
  <c r="S45" i="7"/>
  <c r="R45" i="7"/>
  <c r="Q45" i="7"/>
  <c r="P45" i="7"/>
  <c r="E45" i="7"/>
  <c r="S44" i="7"/>
  <c r="R44" i="7"/>
  <c r="Q44" i="7"/>
  <c r="P44" i="7"/>
  <c r="E44" i="7"/>
  <c r="U44" i="7" s="1"/>
  <c r="S43" i="7"/>
  <c r="R43" i="7"/>
  <c r="Q43" i="7"/>
  <c r="P43" i="7"/>
  <c r="E43" i="7"/>
  <c r="U43" i="7" s="1"/>
  <c r="U42" i="7"/>
  <c r="S42" i="7"/>
  <c r="R42" i="7"/>
  <c r="Q42" i="7"/>
  <c r="P42" i="7"/>
  <c r="E42" i="7"/>
  <c r="T42" i="7" s="1"/>
  <c r="W40" i="7"/>
  <c r="V40" i="7"/>
  <c r="O40" i="7"/>
  <c r="N40" i="7"/>
  <c r="M40" i="7"/>
  <c r="L40" i="7"/>
  <c r="K40" i="7"/>
  <c r="S40" i="7" s="1"/>
  <c r="J40" i="7"/>
  <c r="I40" i="7"/>
  <c r="H40" i="7"/>
  <c r="P40" i="7" s="1"/>
  <c r="G40" i="7"/>
  <c r="F40" i="7"/>
  <c r="C40" i="7"/>
  <c r="E40" i="7" s="1"/>
  <c r="B40" i="7"/>
  <c r="S39" i="7"/>
  <c r="R39" i="7"/>
  <c r="Q39" i="7"/>
  <c r="P39" i="7"/>
  <c r="E39" i="7"/>
  <c r="S38" i="7"/>
  <c r="R38" i="7"/>
  <c r="Q38" i="7"/>
  <c r="P38" i="7"/>
  <c r="E38" i="7"/>
  <c r="T38" i="7" s="1"/>
  <c r="S37" i="7"/>
  <c r="R37" i="7"/>
  <c r="Q37" i="7"/>
  <c r="P37" i="7"/>
  <c r="E37" i="7"/>
  <c r="U37" i="7" s="1"/>
  <c r="S36" i="7"/>
  <c r="R36" i="7"/>
  <c r="Q36" i="7"/>
  <c r="P36" i="7"/>
  <c r="E36" i="7"/>
  <c r="T36" i="7" s="1"/>
  <c r="S35" i="7"/>
  <c r="R35" i="7"/>
  <c r="Q35" i="7"/>
  <c r="P35" i="7"/>
  <c r="T35" i="7" s="1"/>
  <c r="E35" i="7"/>
  <c r="W33" i="7"/>
  <c r="V33" i="7"/>
  <c r="O33" i="7"/>
  <c r="N33" i="7"/>
  <c r="M33" i="7"/>
  <c r="L33" i="7"/>
  <c r="K33" i="7"/>
  <c r="S33" i="7" s="1"/>
  <c r="J33" i="7"/>
  <c r="R33" i="7" s="1"/>
  <c r="I33" i="7"/>
  <c r="H33" i="7"/>
  <c r="P33" i="7" s="1"/>
  <c r="G33" i="7"/>
  <c r="F33" i="7"/>
  <c r="C33" i="7"/>
  <c r="B33" i="7"/>
  <c r="S32" i="7"/>
  <c r="R32" i="7"/>
  <c r="Q32" i="7"/>
  <c r="P32" i="7"/>
  <c r="E32" i="7"/>
  <c r="W30" i="7"/>
  <c r="V30" i="7"/>
  <c r="O30" i="7"/>
  <c r="N30" i="7"/>
  <c r="M30" i="7"/>
  <c r="L30" i="7"/>
  <c r="K30" i="7"/>
  <c r="S30" i="7" s="1"/>
  <c r="J30" i="7"/>
  <c r="R30" i="7" s="1"/>
  <c r="I30" i="7"/>
  <c r="H30" i="7"/>
  <c r="G30" i="7"/>
  <c r="F30" i="7"/>
  <c r="C30" i="7"/>
  <c r="B30" i="7"/>
  <c r="E30" i="7" s="1"/>
  <c r="T29" i="7"/>
  <c r="S29" i="7"/>
  <c r="R29" i="7"/>
  <c r="Q29" i="7"/>
  <c r="P29" i="7"/>
  <c r="E29" i="7"/>
  <c r="U29" i="7" s="1"/>
  <c r="S28" i="7"/>
  <c r="R28" i="7"/>
  <c r="Q28" i="7"/>
  <c r="P28" i="7"/>
  <c r="E28" i="7"/>
  <c r="T28" i="7" s="1"/>
  <c r="T27" i="7"/>
  <c r="S27" i="7"/>
  <c r="R27" i="7"/>
  <c r="Q27" i="7"/>
  <c r="P27" i="7"/>
  <c r="E27" i="7"/>
  <c r="U27" i="7" s="1"/>
  <c r="S26" i="7"/>
  <c r="R26" i="7"/>
  <c r="Q26" i="7"/>
  <c r="P26" i="7"/>
  <c r="E26" i="7"/>
  <c r="W24" i="7"/>
  <c r="V24" i="7"/>
  <c r="O24" i="7"/>
  <c r="N24" i="7"/>
  <c r="M24" i="7"/>
  <c r="L24" i="7"/>
  <c r="K24" i="7"/>
  <c r="S24" i="7" s="1"/>
  <c r="J24" i="7"/>
  <c r="R24" i="7" s="1"/>
  <c r="I24" i="7"/>
  <c r="H24" i="7"/>
  <c r="G24" i="7"/>
  <c r="F24" i="7"/>
  <c r="C24" i="7"/>
  <c r="B24" i="7"/>
  <c r="S23" i="7"/>
  <c r="R23" i="7"/>
  <c r="Q23" i="7"/>
  <c r="P23" i="7"/>
  <c r="E23" i="7"/>
  <c r="T23" i="7" s="1"/>
  <c r="T22" i="7"/>
  <c r="S22" i="7"/>
  <c r="R22" i="7"/>
  <c r="Q22" i="7"/>
  <c r="P22" i="7"/>
  <c r="E22" i="7"/>
  <c r="U22" i="7" s="1"/>
  <c r="S21" i="7"/>
  <c r="R21" i="7"/>
  <c r="Q21" i="7"/>
  <c r="P21" i="7"/>
  <c r="E21" i="7"/>
  <c r="T20" i="7"/>
  <c r="S20" i="7"/>
  <c r="R20" i="7"/>
  <c r="Q20" i="7"/>
  <c r="P20" i="7"/>
  <c r="E20" i="7"/>
  <c r="U20" i="7" s="1"/>
  <c r="S19" i="7"/>
  <c r="R19" i="7"/>
  <c r="Q19" i="7"/>
  <c r="P19" i="7"/>
  <c r="E19" i="7"/>
  <c r="T19" i="7" s="1"/>
  <c r="T18" i="7"/>
  <c r="S18" i="7"/>
  <c r="R18" i="7"/>
  <c r="Q18" i="7"/>
  <c r="P18" i="7"/>
  <c r="E18" i="7"/>
  <c r="U18" i="7" s="1"/>
  <c r="W16" i="7"/>
  <c r="V16" i="7"/>
  <c r="O16" i="7"/>
  <c r="N16" i="7"/>
  <c r="M16" i="7"/>
  <c r="L16" i="7"/>
  <c r="K16" i="7"/>
  <c r="S16" i="7" s="1"/>
  <c r="J16" i="7"/>
  <c r="I16" i="7"/>
  <c r="H16" i="7"/>
  <c r="G16" i="7"/>
  <c r="F16" i="7"/>
  <c r="C16" i="7"/>
  <c r="B16" i="7"/>
  <c r="E16" i="7" s="1"/>
  <c r="T15" i="7"/>
  <c r="S15" i="7"/>
  <c r="R15" i="7"/>
  <c r="Q15" i="7"/>
  <c r="P15" i="7"/>
  <c r="E15" i="7"/>
  <c r="U15" i="7" s="1"/>
  <c r="S14" i="7"/>
  <c r="R14" i="7"/>
  <c r="Q14" i="7"/>
  <c r="P14" i="7"/>
  <c r="E14" i="7"/>
  <c r="T14" i="7" s="1"/>
  <c r="U13" i="7"/>
  <c r="S13" i="7"/>
  <c r="R13" i="7"/>
  <c r="Q13" i="7"/>
  <c r="P13" i="7"/>
  <c r="E13" i="7"/>
  <c r="T13" i="7" s="1"/>
  <c r="S12" i="7"/>
  <c r="R12" i="7"/>
  <c r="Q12" i="7"/>
  <c r="P12" i="7"/>
  <c r="E12" i="7"/>
  <c r="T11" i="7"/>
  <c r="S11" i="7"/>
  <c r="R11" i="7"/>
  <c r="Q11" i="7"/>
  <c r="P11" i="7"/>
  <c r="E11" i="7"/>
  <c r="U11" i="7" s="1"/>
  <c r="S10" i="7"/>
  <c r="R10" i="7"/>
  <c r="Q10" i="7"/>
  <c r="P10" i="7"/>
  <c r="E10" i="7"/>
  <c r="U9" i="7"/>
  <c r="S9" i="7"/>
  <c r="R9" i="7"/>
  <c r="Q9" i="7"/>
  <c r="P9" i="7"/>
  <c r="E9" i="7"/>
  <c r="T9" i="7" s="1"/>
  <c r="S93" i="6"/>
  <c r="R93" i="6"/>
  <c r="Q93" i="6"/>
  <c r="P93" i="6"/>
  <c r="E93" i="6"/>
  <c r="T92" i="6"/>
  <c r="S92" i="6"/>
  <c r="R92" i="6"/>
  <c r="Q92" i="6"/>
  <c r="P92" i="6"/>
  <c r="E92" i="6"/>
  <c r="U92" i="6" s="1"/>
  <c r="S91" i="6"/>
  <c r="R91" i="6"/>
  <c r="Q91" i="6"/>
  <c r="P91" i="6"/>
  <c r="E91" i="6"/>
  <c r="T91" i="6" s="1"/>
  <c r="U90" i="6"/>
  <c r="S90" i="6"/>
  <c r="R90" i="6"/>
  <c r="Q90" i="6"/>
  <c r="P90" i="6"/>
  <c r="E90" i="6"/>
  <c r="T90" i="6" s="1"/>
  <c r="S89" i="6"/>
  <c r="R89" i="6"/>
  <c r="Q89" i="6"/>
  <c r="P89" i="6"/>
  <c r="E89" i="6"/>
  <c r="S88" i="6"/>
  <c r="R88" i="6"/>
  <c r="Q88" i="6"/>
  <c r="P88" i="6"/>
  <c r="E88" i="6"/>
  <c r="U88" i="6" s="1"/>
  <c r="S87" i="6"/>
  <c r="R87" i="6"/>
  <c r="Q87" i="6"/>
  <c r="P87" i="6"/>
  <c r="E87" i="6"/>
  <c r="T87" i="6" s="1"/>
  <c r="U86" i="6"/>
  <c r="S86" i="6"/>
  <c r="R86" i="6"/>
  <c r="Q86" i="6"/>
  <c r="P86" i="6"/>
  <c r="E86" i="6"/>
  <c r="T86" i="6" s="1"/>
  <c r="W72" i="6"/>
  <c r="V72" i="6"/>
  <c r="O72" i="6"/>
  <c r="N72" i="6"/>
  <c r="M72" i="6"/>
  <c r="L72" i="6"/>
  <c r="K72" i="6"/>
  <c r="J72" i="6"/>
  <c r="I72" i="6"/>
  <c r="H72" i="6"/>
  <c r="G72" i="6"/>
  <c r="F72" i="6"/>
  <c r="C72" i="6"/>
  <c r="E72" i="6" s="1"/>
  <c r="B72" i="6"/>
  <c r="W71" i="6"/>
  <c r="V71" i="6"/>
  <c r="O71" i="6"/>
  <c r="N71" i="6"/>
  <c r="M71" i="6"/>
  <c r="L71" i="6"/>
  <c r="K71" i="6"/>
  <c r="S71" i="6" s="1"/>
  <c r="J71" i="6"/>
  <c r="I71" i="6"/>
  <c r="H71" i="6"/>
  <c r="G71" i="6"/>
  <c r="F71" i="6"/>
  <c r="C71" i="6"/>
  <c r="B71" i="6"/>
  <c r="E71" i="6" s="1"/>
  <c r="W70" i="6"/>
  <c r="V70" i="6"/>
  <c r="O70" i="6"/>
  <c r="N70" i="6"/>
  <c r="M70" i="6"/>
  <c r="L70" i="6"/>
  <c r="K70" i="6"/>
  <c r="J70" i="6"/>
  <c r="R70" i="6" s="1"/>
  <c r="I70" i="6"/>
  <c r="Q70" i="6" s="1"/>
  <c r="H70" i="6"/>
  <c r="G70" i="6"/>
  <c r="F70" i="6"/>
  <c r="C70" i="6"/>
  <c r="B70" i="6"/>
  <c r="S69" i="6"/>
  <c r="R69" i="6"/>
  <c r="Q69" i="6"/>
  <c r="U69" i="6" s="1"/>
  <c r="P69" i="6"/>
  <c r="T69" i="6" s="1"/>
  <c r="E69" i="6"/>
  <c r="W67" i="6"/>
  <c r="V67" i="6"/>
  <c r="O67" i="6"/>
  <c r="N67" i="6"/>
  <c r="M67" i="6"/>
  <c r="L67" i="6"/>
  <c r="K67" i="6"/>
  <c r="J67" i="6"/>
  <c r="I67" i="6"/>
  <c r="H67" i="6"/>
  <c r="G67" i="6"/>
  <c r="F67" i="6"/>
  <c r="C67" i="6"/>
  <c r="E67" i="6" s="1"/>
  <c r="B67" i="6"/>
  <c r="W66" i="6"/>
  <c r="V66" i="6"/>
  <c r="O66" i="6"/>
  <c r="N66" i="6"/>
  <c r="M66" i="6"/>
  <c r="L66" i="6"/>
  <c r="K66" i="6"/>
  <c r="S66" i="6" s="1"/>
  <c r="J66" i="6"/>
  <c r="R66" i="6" s="1"/>
  <c r="I66" i="6"/>
  <c r="H66" i="6"/>
  <c r="G66" i="6"/>
  <c r="F66" i="6"/>
  <c r="C66" i="6"/>
  <c r="B66" i="6"/>
  <c r="E66" i="6" s="1"/>
  <c r="S65" i="6"/>
  <c r="R65" i="6"/>
  <c r="Q65" i="6"/>
  <c r="P65" i="6"/>
  <c r="E65" i="6"/>
  <c r="T65" i="6" s="1"/>
  <c r="S64" i="6"/>
  <c r="R64" i="6"/>
  <c r="Q64" i="6"/>
  <c r="P64" i="6"/>
  <c r="E64" i="6"/>
  <c r="U64" i="6" s="1"/>
  <c r="U63" i="6"/>
  <c r="S63" i="6"/>
  <c r="R63" i="6"/>
  <c r="Q63" i="6"/>
  <c r="P63" i="6"/>
  <c r="E63" i="6"/>
  <c r="T63" i="6" s="1"/>
  <c r="S62" i="6"/>
  <c r="R62" i="6"/>
  <c r="Q62" i="6"/>
  <c r="P62" i="6"/>
  <c r="E62" i="6"/>
  <c r="S61" i="6"/>
  <c r="R61" i="6"/>
  <c r="Q61" i="6"/>
  <c r="P61" i="6"/>
  <c r="E61" i="6"/>
  <c r="U61" i="6" s="1"/>
  <c r="V59" i="6"/>
  <c r="O59" i="6"/>
  <c r="N59" i="6"/>
  <c r="M59" i="6"/>
  <c r="L59" i="6"/>
  <c r="K59" i="6"/>
  <c r="S59" i="6" s="1"/>
  <c r="J59" i="6"/>
  <c r="R59" i="6" s="1"/>
  <c r="I59" i="6"/>
  <c r="H59" i="6"/>
  <c r="G59" i="6"/>
  <c r="F59" i="6"/>
  <c r="C59" i="6"/>
  <c r="B59" i="6"/>
  <c r="S58" i="6"/>
  <c r="R58" i="6"/>
  <c r="Q58" i="6"/>
  <c r="P58" i="6"/>
  <c r="E58" i="6"/>
  <c r="S57" i="6"/>
  <c r="R57" i="6"/>
  <c r="Q57" i="6"/>
  <c r="P57" i="6"/>
  <c r="E57" i="6"/>
  <c r="T57" i="6" s="1"/>
  <c r="S56" i="6"/>
  <c r="R56" i="6"/>
  <c r="Q56" i="6"/>
  <c r="P56" i="6"/>
  <c r="E56" i="6"/>
  <c r="U56" i="6" s="1"/>
  <c r="U55" i="6"/>
  <c r="S55" i="6"/>
  <c r="R55" i="6"/>
  <c r="Q55" i="6"/>
  <c r="P55" i="6"/>
  <c r="E55" i="6"/>
  <c r="T55" i="6" s="1"/>
  <c r="W53" i="6"/>
  <c r="V53" i="6"/>
  <c r="O53" i="6"/>
  <c r="N53" i="6"/>
  <c r="M53" i="6"/>
  <c r="L53" i="6"/>
  <c r="K53" i="6"/>
  <c r="S53" i="6" s="1"/>
  <c r="J53" i="6"/>
  <c r="R53" i="6" s="1"/>
  <c r="I53" i="6"/>
  <c r="H53" i="6"/>
  <c r="G53" i="6"/>
  <c r="F53" i="6"/>
  <c r="C53" i="6"/>
  <c r="B53" i="6"/>
  <c r="E53" i="6" s="1"/>
  <c r="S52" i="6"/>
  <c r="R52" i="6"/>
  <c r="Q52" i="6"/>
  <c r="P52" i="6"/>
  <c r="E52" i="6"/>
  <c r="T52" i="6" s="1"/>
  <c r="S51" i="6"/>
  <c r="R51" i="6"/>
  <c r="Q51" i="6"/>
  <c r="P51" i="6"/>
  <c r="E51" i="6"/>
  <c r="U51" i="6" s="1"/>
  <c r="U50" i="6"/>
  <c r="S50" i="6"/>
  <c r="R50" i="6"/>
  <c r="Q50" i="6"/>
  <c r="P50" i="6"/>
  <c r="E50" i="6"/>
  <c r="T50" i="6" s="1"/>
  <c r="S49" i="6"/>
  <c r="R49" i="6"/>
  <c r="Q49" i="6"/>
  <c r="P49" i="6"/>
  <c r="E49" i="6"/>
  <c r="S48" i="6"/>
  <c r="R48" i="6"/>
  <c r="Q48" i="6"/>
  <c r="P48" i="6"/>
  <c r="E48" i="6"/>
  <c r="T48" i="6" s="1"/>
  <c r="S47" i="6"/>
  <c r="R47" i="6"/>
  <c r="Q47" i="6"/>
  <c r="P47" i="6"/>
  <c r="E47" i="6"/>
  <c r="U47" i="6" s="1"/>
  <c r="S46" i="6"/>
  <c r="R46" i="6"/>
  <c r="Q46" i="6"/>
  <c r="P46" i="6"/>
  <c r="E46" i="6"/>
  <c r="T45" i="6"/>
  <c r="S45" i="6"/>
  <c r="R45" i="6"/>
  <c r="Q45" i="6"/>
  <c r="P45" i="6"/>
  <c r="E45" i="6"/>
  <c r="U45" i="6" s="1"/>
  <c r="S44" i="6"/>
  <c r="R44" i="6"/>
  <c r="Q44" i="6"/>
  <c r="P44" i="6"/>
  <c r="E44" i="6"/>
  <c r="T44" i="6" s="1"/>
  <c r="T43" i="6"/>
  <c r="S43" i="6"/>
  <c r="R43" i="6"/>
  <c r="Q43" i="6"/>
  <c r="P43" i="6"/>
  <c r="E43" i="6"/>
  <c r="U43" i="6" s="1"/>
  <c r="S42" i="6"/>
  <c r="R42" i="6"/>
  <c r="Q42" i="6"/>
  <c r="P42" i="6"/>
  <c r="E42" i="6"/>
  <c r="W40" i="6"/>
  <c r="V40" i="6"/>
  <c r="O40" i="6"/>
  <c r="N40" i="6"/>
  <c r="M40" i="6"/>
  <c r="L40" i="6"/>
  <c r="K40" i="6"/>
  <c r="S40" i="6" s="1"/>
  <c r="J40" i="6"/>
  <c r="R40" i="6" s="1"/>
  <c r="I40" i="6"/>
  <c r="H40" i="6"/>
  <c r="G40" i="6"/>
  <c r="F40" i="6"/>
  <c r="C40" i="6"/>
  <c r="B40" i="6"/>
  <c r="S39" i="6"/>
  <c r="R39" i="6"/>
  <c r="Q39" i="6"/>
  <c r="P39" i="6"/>
  <c r="E39" i="6"/>
  <c r="T39" i="6" s="1"/>
  <c r="U38" i="6"/>
  <c r="T38" i="6"/>
  <c r="S38" i="6"/>
  <c r="R38" i="6"/>
  <c r="Q38" i="6"/>
  <c r="P38" i="6"/>
  <c r="E38" i="6"/>
  <c r="U37" i="6"/>
  <c r="S37" i="6"/>
  <c r="R37" i="6"/>
  <c r="Q37" i="6"/>
  <c r="P37" i="6"/>
  <c r="E37" i="6"/>
  <c r="T37" i="6" s="1"/>
  <c r="T36" i="6"/>
  <c r="S36" i="6"/>
  <c r="R36" i="6"/>
  <c r="Q36" i="6"/>
  <c r="P36" i="6"/>
  <c r="E36" i="6"/>
  <c r="U36" i="6" s="1"/>
  <c r="S35" i="6"/>
  <c r="R35" i="6"/>
  <c r="Q35" i="6"/>
  <c r="P35" i="6"/>
  <c r="E35" i="6"/>
  <c r="U35" i="6" s="1"/>
  <c r="W33" i="6"/>
  <c r="V33" i="6"/>
  <c r="O33" i="6"/>
  <c r="N33" i="6"/>
  <c r="M33" i="6"/>
  <c r="L33" i="6"/>
  <c r="K33" i="6"/>
  <c r="S33" i="6" s="1"/>
  <c r="J33" i="6"/>
  <c r="I33" i="6"/>
  <c r="Q33" i="6" s="1"/>
  <c r="H33" i="6"/>
  <c r="P33" i="6" s="1"/>
  <c r="G33" i="6"/>
  <c r="F33" i="6"/>
  <c r="C33" i="6"/>
  <c r="B33" i="6"/>
  <c r="S32" i="6"/>
  <c r="R32" i="6"/>
  <c r="Q32" i="6"/>
  <c r="U32" i="6" s="1"/>
  <c r="P32" i="6"/>
  <c r="E32" i="6"/>
  <c r="W30" i="6"/>
  <c r="V30" i="6"/>
  <c r="O30" i="6"/>
  <c r="N30" i="6"/>
  <c r="M30" i="6"/>
  <c r="L30" i="6"/>
  <c r="K30" i="6"/>
  <c r="S30" i="6" s="1"/>
  <c r="J30" i="6"/>
  <c r="R30" i="6" s="1"/>
  <c r="I30" i="6"/>
  <c r="H30" i="6"/>
  <c r="G30" i="6"/>
  <c r="F30" i="6"/>
  <c r="C30" i="6"/>
  <c r="B30" i="6"/>
  <c r="E30" i="6" s="1"/>
  <c r="S29" i="6"/>
  <c r="R29" i="6"/>
  <c r="Q29" i="6"/>
  <c r="P29" i="6"/>
  <c r="E29" i="6"/>
  <c r="T29" i="6" s="1"/>
  <c r="U28" i="6"/>
  <c r="T28" i="6"/>
  <c r="S28" i="6"/>
  <c r="R28" i="6"/>
  <c r="Q28" i="6"/>
  <c r="P28" i="6"/>
  <c r="E28" i="6"/>
  <c r="U27" i="6"/>
  <c r="S27" i="6"/>
  <c r="R27" i="6"/>
  <c r="Q27" i="6"/>
  <c r="P27" i="6"/>
  <c r="E27" i="6"/>
  <c r="T27" i="6" s="1"/>
  <c r="S26" i="6"/>
  <c r="R26" i="6"/>
  <c r="Q26" i="6"/>
  <c r="P26" i="6"/>
  <c r="E26" i="6"/>
  <c r="U26" i="6" s="1"/>
  <c r="W24" i="6"/>
  <c r="V24" i="6"/>
  <c r="O24" i="6"/>
  <c r="N24" i="6"/>
  <c r="M24" i="6"/>
  <c r="L24" i="6"/>
  <c r="K24" i="6"/>
  <c r="S24" i="6" s="1"/>
  <c r="J24" i="6"/>
  <c r="R24" i="6" s="1"/>
  <c r="I24" i="6"/>
  <c r="Q24" i="6" s="1"/>
  <c r="H24" i="6"/>
  <c r="G24" i="6"/>
  <c r="F24" i="6"/>
  <c r="C24" i="6"/>
  <c r="B24" i="6"/>
  <c r="T23" i="6"/>
  <c r="S23" i="6"/>
  <c r="R23" i="6"/>
  <c r="Q23" i="6"/>
  <c r="P23" i="6"/>
  <c r="E23" i="6"/>
  <c r="U23" i="6" s="1"/>
  <c r="U22" i="6"/>
  <c r="S22" i="6"/>
  <c r="R22" i="6"/>
  <c r="Q22" i="6"/>
  <c r="P22" i="6"/>
  <c r="E22" i="6"/>
  <c r="T22" i="6" s="1"/>
  <c r="S21" i="6"/>
  <c r="R21" i="6"/>
  <c r="Q21" i="6"/>
  <c r="P21" i="6"/>
  <c r="E21" i="6"/>
  <c r="U21" i="6" s="1"/>
  <c r="S20" i="6"/>
  <c r="R20" i="6"/>
  <c r="Q20" i="6"/>
  <c r="P20" i="6"/>
  <c r="E20" i="6"/>
  <c r="T20" i="6" s="1"/>
  <c r="S19" i="6"/>
  <c r="R19" i="6"/>
  <c r="Q19" i="6"/>
  <c r="U19" i="6" s="1"/>
  <c r="P19" i="6"/>
  <c r="E19" i="6"/>
  <c r="S18" i="6"/>
  <c r="R18" i="6"/>
  <c r="Q18" i="6"/>
  <c r="P18" i="6"/>
  <c r="E18" i="6"/>
  <c r="T18" i="6" s="1"/>
  <c r="W16" i="6"/>
  <c r="V16" i="6"/>
  <c r="O16" i="6"/>
  <c r="N16" i="6"/>
  <c r="M16" i="6"/>
  <c r="L16" i="6"/>
  <c r="K16" i="6"/>
  <c r="S16" i="6" s="1"/>
  <c r="J16" i="6"/>
  <c r="R16" i="6" s="1"/>
  <c r="I16" i="6"/>
  <c r="H16" i="6"/>
  <c r="G16" i="6"/>
  <c r="F16" i="6"/>
  <c r="C16" i="6"/>
  <c r="B16" i="6"/>
  <c r="E16" i="6" s="1"/>
  <c r="S15" i="6"/>
  <c r="R15" i="6"/>
  <c r="Q15" i="6"/>
  <c r="P15" i="6"/>
  <c r="E15" i="6"/>
  <c r="T15" i="6" s="1"/>
  <c r="U14" i="6"/>
  <c r="T14" i="6"/>
  <c r="S14" i="6"/>
  <c r="R14" i="6"/>
  <c r="Q14" i="6"/>
  <c r="P14" i="6"/>
  <c r="E14" i="6"/>
  <c r="S13" i="6"/>
  <c r="R13" i="6"/>
  <c r="Q13" i="6"/>
  <c r="P13" i="6"/>
  <c r="E13" i="6"/>
  <c r="T13" i="6" s="1"/>
  <c r="S12" i="6"/>
  <c r="R12" i="6"/>
  <c r="Q12" i="6"/>
  <c r="P12" i="6"/>
  <c r="E12" i="6"/>
  <c r="U12" i="6" s="1"/>
  <c r="S11" i="6"/>
  <c r="R11" i="6"/>
  <c r="Q11" i="6"/>
  <c r="P11" i="6"/>
  <c r="E11" i="6"/>
  <c r="T11" i="6" s="1"/>
  <c r="S10" i="6"/>
  <c r="R10" i="6"/>
  <c r="Q10" i="6"/>
  <c r="P10" i="6"/>
  <c r="E10" i="6"/>
  <c r="S9" i="6"/>
  <c r="R9" i="6"/>
  <c r="Q9" i="6"/>
  <c r="P9" i="6"/>
  <c r="E9" i="6"/>
  <c r="U9" i="6" s="1"/>
  <c r="T93" i="5"/>
  <c r="S93" i="5"/>
  <c r="R93" i="5"/>
  <c r="Q93" i="5"/>
  <c r="P93" i="5"/>
  <c r="E93" i="5"/>
  <c r="U93" i="5" s="1"/>
  <c r="S92" i="5"/>
  <c r="R92" i="5"/>
  <c r="Q92" i="5"/>
  <c r="P92" i="5"/>
  <c r="E92" i="5"/>
  <c r="T92" i="5" s="1"/>
  <c r="S91" i="5"/>
  <c r="R91" i="5"/>
  <c r="Q91" i="5"/>
  <c r="P91" i="5"/>
  <c r="E91" i="5"/>
  <c r="U91" i="5" s="1"/>
  <c r="S90" i="5"/>
  <c r="R90" i="5"/>
  <c r="Q90" i="5"/>
  <c r="P90" i="5"/>
  <c r="E90" i="5"/>
  <c r="T90" i="5" s="1"/>
  <c r="T89" i="5"/>
  <c r="S89" i="5"/>
  <c r="R89" i="5"/>
  <c r="Q89" i="5"/>
  <c r="P89" i="5"/>
  <c r="E89" i="5"/>
  <c r="U89" i="5" s="1"/>
  <c r="S88" i="5"/>
  <c r="R88" i="5"/>
  <c r="Q88" i="5"/>
  <c r="P88" i="5"/>
  <c r="E88" i="5"/>
  <c r="T88" i="5" s="1"/>
  <c r="S87" i="5"/>
  <c r="R87" i="5"/>
  <c r="Q87" i="5"/>
  <c r="P87" i="5"/>
  <c r="E87" i="5"/>
  <c r="U87" i="5" s="1"/>
  <c r="S86" i="5"/>
  <c r="R86" i="5"/>
  <c r="Q86" i="5"/>
  <c r="P86" i="5"/>
  <c r="E86" i="5"/>
  <c r="T86" i="5" s="1"/>
  <c r="W72" i="5"/>
  <c r="V72" i="5"/>
  <c r="O72" i="5"/>
  <c r="N72" i="5"/>
  <c r="M72" i="5"/>
  <c r="L72" i="5"/>
  <c r="K72" i="5"/>
  <c r="S72" i="5" s="1"/>
  <c r="J72" i="5"/>
  <c r="I72" i="5"/>
  <c r="Q72" i="5" s="1"/>
  <c r="H72" i="5"/>
  <c r="G72" i="5"/>
  <c r="F72" i="5"/>
  <c r="C72" i="5"/>
  <c r="B72" i="5"/>
  <c r="W71" i="5"/>
  <c r="V71" i="5"/>
  <c r="O71" i="5"/>
  <c r="N71" i="5"/>
  <c r="M71" i="5"/>
  <c r="L71" i="5"/>
  <c r="K71" i="5"/>
  <c r="S71" i="5" s="1"/>
  <c r="J71" i="5"/>
  <c r="R71" i="5" s="1"/>
  <c r="I71" i="5"/>
  <c r="H71" i="5"/>
  <c r="G71" i="5"/>
  <c r="F71" i="5"/>
  <c r="C71" i="5"/>
  <c r="B71" i="5"/>
  <c r="E71" i="5" s="1"/>
  <c r="W70" i="5"/>
  <c r="V70" i="5"/>
  <c r="O70" i="5"/>
  <c r="N70" i="5"/>
  <c r="M70" i="5"/>
  <c r="L70" i="5"/>
  <c r="K70" i="5"/>
  <c r="S70" i="5" s="1"/>
  <c r="J70" i="5"/>
  <c r="R70" i="5" s="1"/>
  <c r="I70" i="5"/>
  <c r="H70" i="5"/>
  <c r="G70" i="5"/>
  <c r="F70" i="5"/>
  <c r="C70" i="5"/>
  <c r="B70" i="5"/>
  <c r="S69" i="5"/>
  <c r="R69" i="5"/>
  <c r="Q69" i="5"/>
  <c r="P69" i="5"/>
  <c r="E69" i="5"/>
  <c r="T69" i="5" s="1"/>
  <c r="W67" i="5"/>
  <c r="V67" i="5"/>
  <c r="O67" i="5"/>
  <c r="N67" i="5"/>
  <c r="M67" i="5"/>
  <c r="L67" i="5"/>
  <c r="K67" i="5"/>
  <c r="S67" i="5" s="1"/>
  <c r="J67" i="5"/>
  <c r="I67" i="5"/>
  <c r="Q67" i="5" s="1"/>
  <c r="H67" i="5"/>
  <c r="G67" i="5"/>
  <c r="F67" i="5"/>
  <c r="C67" i="5"/>
  <c r="B67" i="5"/>
  <c r="W66" i="5"/>
  <c r="V66" i="5"/>
  <c r="O66" i="5"/>
  <c r="N66" i="5"/>
  <c r="M66" i="5"/>
  <c r="L66" i="5"/>
  <c r="K66" i="5"/>
  <c r="S66" i="5" s="1"/>
  <c r="J66" i="5"/>
  <c r="R66" i="5" s="1"/>
  <c r="I66" i="5"/>
  <c r="H66" i="5"/>
  <c r="G66" i="5"/>
  <c r="F66" i="5"/>
  <c r="C66" i="5"/>
  <c r="B66" i="5"/>
  <c r="E66" i="5" s="1"/>
  <c r="T65" i="5"/>
  <c r="S65" i="5"/>
  <c r="R65" i="5"/>
  <c r="Q65" i="5"/>
  <c r="P65" i="5"/>
  <c r="E65" i="5"/>
  <c r="U65" i="5" s="1"/>
  <c r="S64" i="5"/>
  <c r="R64" i="5"/>
  <c r="Q64" i="5"/>
  <c r="P64" i="5"/>
  <c r="E64" i="5"/>
  <c r="T64" i="5" s="1"/>
  <c r="T63" i="5"/>
  <c r="S63" i="5"/>
  <c r="R63" i="5"/>
  <c r="Q63" i="5"/>
  <c r="P63" i="5"/>
  <c r="E63" i="5"/>
  <c r="U63" i="5" s="1"/>
  <c r="S62" i="5"/>
  <c r="R62" i="5"/>
  <c r="Q62" i="5"/>
  <c r="P62" i="5"/>
  <c r="E62" i="5"/>
  <c r="T62" i="5" s="1"/>
  <c r="T61" i="5"/>
  <c r="S61" i="5"/>
  <c r="R61" i="5"/>
  <c r="Q61" i="5"/>
  <c r="P61" i="5"/>
  <c r="E61" i="5"/>
  <c r="U61" i="5" s="1"/>
  <c r="V59" i="5"/>
  <c r="O59" i="5"/>
  <c r="N59" i="5"/>
  <c r="M59" i="5"/>
  <c r="L59" i="5"/>
  <c r="K59" i="5"/>
  <c r="S59" i="5" s="1"/>
  <c r="J59" i="5"/>
  <c r="R59" i="5" s="1"/>
  <c r="I59" i="5"/>
  <c r="H59" i="5"/>
  <c r="G59" i="5"/>
  <c r="F59" i="5"/>
  <c r="C59" i="5"/>
  <c r="B59" i="5"/>
  <c r="E59" i="5" s="1"/>
  <c r="S58" i="5"/>
  <c r="R58" i="5"/>
  <c r="Q58" i="5"/>
  <c r="P58" i="5"/>
  <c r="E58" i="5"/>
  <c r="T58" i="5" s="1"/>
  <c r="S57" i="5"/>
  <c r="R57" i="5"/>
  <c r="Q57" i="5"/>
  <c r="P57" i="5"/>
  <c r="E57" i="5"/>
  <c r="U57" i="5" s="1"/>
  <c r="S56" i="5"/>
  <c r="R56" i="5"/>
  <c r="Q56" i="5"/>
  <c r="P56" i="5"/>
  <c r="E56" i="5"/>
  <c r="T56" i="5" s="1"/>
  <c r="T55" i="5"/>
  <c r="S55" i="5"/>
  <c r="R55" i="5"/>
  <c r="Q55" i="5"/>
  <c r="P55" i="5"/>
  <c r="E55" i="5"/>
  <c r="U55" i="5" s="1"/>
  <c r="W53" i="5"/>
  <c r="V53" i="5"/>
  <c r="O53" i="5"/>
  <c r="N53" i="5"/>
  <c r="M53" i="5"/>
  <c r="L53" i="5"/>
  <c r="K53" i="5"/>
  <c r="S53" i="5" s="1"/>
  <c r="J53" i="5"/>
  <c r="R53" i="5" s="1"/>
  <c r="I53" i="5"/>
  <c r="H53" i="5"/>
  <c r="G53" i="5"/>
  <c r="F53" i="5"/>
  <c r="C53" i="5"/>
  <c r="B53" i="5"/>
  <c r="E53" i="5" s="1"/>
  <c r="T52" i="5"/>
  <c r="S52" i="5"/>
  <c r="R52" i="5"/>
  <c r="Q52" i="5"/>
  <c r="P52" i="5"/>
  <c r="E52" i="5"/>
  <c r="U52" i="5" s="1"/>
  <c r="S51" i="5"/>
  <c r="R51" i="5"/>
  <c r="Q51" i="5"/>
  <c r="P51" i="5"/>
  <c r="E51" i="5"/>
  <c r="T51" i="5" s="1"/>
  <c r="T50" i="5"/>
  <c r="S50" i="5"/>
  <c r="R50" i="5"/>
  <c r="Q50" i="5"/>
  <c r="P50" i="5"/>
  <c r="E50" i="5"/>
  <c r="U50" i="5" s="1"/>
  <c r="S49" i="5"/>
  <c r="R49" i="5"/>
  <c r="Q49" i="5"/>
  <c r="P49" i="5"/>
  <c r="E49" i="5"/>
  <c r="T49" i="5" s="1"/>
  <c r="T48" i="5"/>
  <c r="S48" i="5"/>
  <c r="R48" i="5"/>
  <c r="Q48" i="5"/>
  <c r="P48" i="5"/>
  <c r="E48" i="5"/>
  <c r="U48" i="5" s="1"/>
  <c r="S47" i="5"/>
  <c r="R47" i="5"/>
  <c r="Q47" i="5"/>
  <c r="P47" i="5"/>
  <c r="E47" i="5"/>
  <c r="T47" i="5" s="1"/>
  <c r="T46" i="5"/>
  <c r="S46" i="5"/>
  <c r="R46" i="5"/>
  <c r="Q46" i="5"/>
  <c r="P46" i="5"/>
  <c r="E46" i="5"/>
  <c r="U46" i="5" s="1"/>
  <c r="S45" i="5"/>
  <c r="R45" i="5"/>
  <c r="Q45" i="5"/>
  <c r="P45" i="5"/>
  <c r="E45" i="5"/>
  <c r="T45" i="5" s="1"/>
  <c r="S44" i="5"/>
  <c r="R44" i="5"/>
  <c r="Q44" i="5"/>
  <c r="P44" i="5"/>
  <c r="E44" i="5"/>
  <c r="U44" i="5" s="1"/>
  <c r="S43" i="5"/>
  <c r="R43" i="5"/>
  <c r="Q43" i="5"/>
  <c r="P43" i="5"/>
  <c r="E43" i="5"/>
  <c r="U43" i="5" s="1"/>
  <c r="T42" i="5"/>
  <c r="S42" i="5"/>
  <c r="R42" i="5"/>
  <c r="Q42" i="5"/>
  <c r="P42" i="5"/>
  <c r="E42" i="5"/>
  <c r="U42" i="5" s="1"/>
  <c r="W40" i="5"/>
  <c r="V40" i="5"/>
  <c r="O40" i="5"/>
  <c r="N40" i="5"/>
  <c r="M40" i="5"/>
  <c r="L40" i="5"/>
  <c r="K40" i="5"/>
  <c r="S40" i="5" s="1"/>
  <c r="J40" i="5"/>
  <c r="R40" i="5" s="1"/>
  <c r="I40" i="5"/>
  <c r="H40" i="5"/>
  <c r="G40" i="5"/>
  <c r="F40" i="5"/>
  <c r="C40" i="5"/>
  <c r="B40" i="5"/>
  <c r="E40" i="5" s="1"/>
  <c r="T39" i="5"/>
  <c r="S39" i="5"/>
  <c r="R39" i="5"/>
  <c r="Q39" i="5"/>
  <c r="P39" i="5"/>
  <c r="E39" i="5"/>
  <c r="U39" i="5" s="1"/>
  <c r="S38" i="5"/>
  <c r="R38" i="5"/>
  <c r="Q38" i="5"/>
  <c r="P38" i="5"/>
  <c r="E38" i="5"/>
  <c r="T38" i="5" s="1"/>
  <c r="T37" i="5"/>
  <c r="S37" i="5"/>
  <c r="R37" i="5"/>
  <c r="Q37" i="5"/>
  <c r="P37" i="5"/>
  <c r="E37" i="5"/>
  <c r="U37" i="5" s="1"/>
  <c r="S36" i="5"/>
  <c r="R36" i="5"/>
  <c r="Q36" i="5"/>
  <c r="P36" i="5"/>
  <c r="E36" i="5"/>
  <c r="T36" i="5" s="1"/>
  <c r="T35" i="5"/>
  <c r="S35" i="5"/>
  <c r="R35" i="5"/>
  <c r="Q35" i="5"/>
  <c r="P35" i="5"/>
  <c r="E35" i="5"/>
  <c r="U35" i="5" s="1"/>
  <c r="W33" i="5"/>
  <c r="V33" i="5"/>
  <c r="O33" i="5"/>
  <c r="N33" i="5"/>
  <c r="M33" i="5"/>
  <c r="L33" i="5"/>
  <c r="K33" i="5"/>
  <c r="S33" i="5" s="1"/>
  <c r="J33" i="5"/>
  <c r="R33" i="5" s="1"/>
  <c r="I33" i="5"/>
  <c r="H33" i="5"/>
  <c r="G33" i="5"/>
  <c r="F33" i="5"/>
  <c r="C33" i="5"/>
  <c r="B33" i="5"/>
  <c r="E33" i="5" s="1"/>
  <c r="S32" i="5"/>
  <c r="R32" i="5"/>
  <c r="Q32" i="5"/>
  <c r="P32" i="5"/>
  <c r="E32" i="5"/>
  <c r="U32" i="5" s="1"/>
  <c r="W30" i="5"/>
  <c r="V30" i="5"/>
  <c r="O30" i="5"/>
  <c r="N30" i="5"/>
  <c r="M30" i="5"/>
  <c r="L30" i="5"/>
  <c r="K30" i="5"/>
  <c r="S30" i="5" s="1"/>
  <c r="J30" i="5"/>
  <c r="I30" i="5"/>
  <c r="Q30" i="5" s="1"/>
  <c r="H30" i="5"/>
  <c r="P30" i="5" s="1"/>
  <c r="G30" i="5"/>
  <c r="F30" i="5"/>
  <c r="C30" i="5"/>
  <c r="B30" i="5"/>
  <c r="E30" i="5" s="1"/>
  <c r="S29" i="5"/>
  <c r="R29" i="5"/>
  <c r="Q29" i="5"/>
  <c r="U29" i="5" s="1"/>
  <c r="P29" i="5"/>
  <c r="T29" i="5" s="1"/>
  <c r="E29" i="5"/>
  <c r="S28" i="5"/>
  <c r="R28" i="5"/>
  <c r="Q28" i="5"/>
  <c r="P28" i="5"/>
  <c r="E28" i="5"/>
  <c r="U28" i="5" s="1"/>
  <c r="S27" i="5"/>
  <c r="R27" i="5"/>
  <c r="Q27" i="5"/>
  <c r="P27" i="5"/>
  <c r="E27" i="5"/>
  <c r="U27" i="5" s="1"/>
  <c r="S26" i="5"/>
  <c r="R26" i="5"/>
  <c r="Q26" i="5"/>
  <c r="P26" i="5"/>
  <c r="E26" i="5"/>
  <c r="T26" i="5" s="1"/>
  <c r="W24" i="5"/>
  <c r="V24" i="5"/>
  <c r="O24" i="5"/>
  <c r="N24" i="5"/>
  <c r="M24" i="5"/>
  <c r="L24" i="5"/>
  <c r="K24" i="5"/>
  <c r="S24" i="5" s="1"/>
  <c r="J24" i="5"/>
  <c r="R24" i="5" s="1"/>
  <c r="I24" i="5"/>
  <c r="H24" i="5"/>
  <c r="G24" i="5"/>
  <c r="F24" i="5"/>
  <c r="E24" i="5"/>
  <c r="C24" i="5"/>
  <c r="B24" i="5"/>
  <c r="T23" i="5"/>
  <c r="S23" i="5"/>
  <c r="R23" i="5"/>
  <c r="Q23" i="5"/>
  <c r="P23" i="5"/>
  <c r="E23" i="5"/>
  <c r="U23" i="5" s="1"/>
  <c r="S22" i="5"/>
  <c r="R22" i="5"/>
  <c r="Q22" i="5"/>
  <c r="P22" i="5"/>
  <c r="E22" i="5"/>
  <c r="U22" i="5" s="1"/>
  <c r="S21" i="5"/>
  <c r="R21" i="5"/>
  <c r="Q21" i="5"/>
  <c r="P21" i="5"/>
  <c r="E21" i="5"/>
  <c r="T21" i="5" s="1"/>
  <c r="U20" i="5"/>
  <c r="T20" i="5"/>
  <c r="S20" i="5"/>
  <c r="R20" i="5"/>
  <c r="Q20" i="5"/>
  <c r="P20" i="5"/>
  <c r="E20" i="5"/>
  <c r="S19" i="5"/>
  <c r="R19" i="5"/>
  <c r="Q19" i="5"/>
  <c r="P19" i="5"/>
  <c r="E19" i="5"/>
  <c r="S18" i="5"/>
  <c r="R18" i="5"/>
  <c r="Q18" i="5"/>
  <c r="P18" i="5"/>
  <c r="E18" i="5"/>
  <c r="U18" i="5" s="1"/>
  <c r="W16" i="5"/>
  <c r="V16" i="5"/>
  <c r="O16" i="5"/>
  <c r="N16" i="5"/>
  <c r="M16" i="5"/>
  <c r="L16" i="5"/>
  <c r="K16" i="5"/>
  <c r="S16" i="5" s="1"/>
  <c r="J16" i="5"/>
  <c r="I16" i="5"/>
  <c r="Q16" i="5" s="1"/>
  <c r="H16" i="5"/>
  <c r="P16" i="5" s="1"/>
  <c r="G16" i="5"/>
  <c r="F16" i="5"/>
  <c r="C16" i="5"/>
  <c r="B16" i="5"/>
  <c r="E16" i="5" s="1"/>
  <c r="U15" i="5"/>
  <c r="T15" i="5"/>
  <c r="S15" i="5"/>
  <c r="R15" i="5"/>
  <c r="Q15" i="5"/>
  <c r="P15" i="5"/>
  <c r="E15" i="5"/>
  <c r="U14" i="5"/>
  <c r="T14" i="5"/>
  <c r="S14" i="5"/>
  <c r="R14" i="5"/>
  <c r="Q14" i="5"/>
  <c r="P14" i="5"/>
  <c r="E14" i="5"/>
  <c r="S13" i="5"/>
  <c r="R13" i="5"/>
  <c r="Q13" i="5"/>
  <c r="P13" i="5"/>
  <c r="E13" i="5"/>
  <c r="U13" i="5" s="1"/>
  <c r="S12" i="5"/>
  <c r="R12" i="5"/>
  <c r="Q12" i="5"/>
  <c r="P12" i="5"/>
  <c r="E12" i="5"/>
  <c r="T12" i="5" s="1"/>
  <c r="T11" i="5"/>
  <c r="S11" i="5"/>
  <c r="R11" i="5"/>
  <c r="Q11" i="5"/>
  <c r="P11" i="5"/>
  <c r="E11" i="5"/>
  <c r="U11" i="5" s="1"/>
  <c r="S10" i="5"/>
  <c r="R10" i="5"/>
  <c r="Q10" i="5"/>
  <c r="U10" i="5" s="1"/>
  <c r="P10" i="5"/>
  <c r="T10" i="5" s="1"/>
  <c r="E10" i="5"/>
  <c r="S9" i="5"/>
  <c r="R9" i="5"/>
  <c r="Q9" i="5"/>
  <c r="P9" i="5"/>
  <c r="E9" i="5"/>
  <c r="T9" i="5" s="1"/>
  <c r="S93" i="4"/>
  <c r="R93" i="4"/>
  <c r="Q93" i="4"/>
  <c r="P93" i="4"/>
  <c r="E93" i="4"/>
  <c r="T93" i="4" s="1"/>
  <c r="U92" i="4"/>
  <c r="T92" i="4"/>
  <c r="S92" i="4"/>
  <c r="R92" i="4"/>
  <c r="Q92" i="4"/>
  <c r="P92" i="4"/>
  <c r="E92" i="4"/>
  <c r="U91" i="4"/>
  <c r="T91" i="4"/>
  <c r="S91" i="4"/>
  <c r="R91" i="4"/>
  <c r="Q91" i="4"/>
  <c r="P91" i="4"/>
  <c r="E91" i="4"/>
  <c r="S90" i="4"/>
  <c r="R90" i="4"/>
  <c r="Q90" i="4"/>
  <c r="P90" i="4"/>
  <c r="E90" i="4"/>
  <c r="U90" i="4" s="1"/>
  <c r="S89" i="4"/>
  <c r="R89" i="4"/>
  <c r="Q89" i="4"/>
  <c r="P89" i="4"/>
  <c r="E89" i="4"/>
  <c r="T89" i="4" s="1"/>
  <c r="T88" i="4"/>
  <c r="S88" i="4"/>
  <c r="R88" i="4"/>
  <c r="Q88" i="4"/>
  <c r="P88" i="4"/>
  <c r="E88" i="4"/>
  <c r="U88" i="4" s="1"/>
  <c r="U87" i="4"/>
  <c r="T87" i="4"/>
  <c r="S87" i="4"/>
  <c r="R87" i="4"/>
  <c r="Q87" i="4"/>
  <c r="P87" i="4"/>
  <c r="E87" i="4"/>
  <c r="T86" i="4"/>
  <c r="S86" i="4"/>
  <c r="R86" i="4"/>
  <c r="Q86" i="4"/>
  <c r="P86" i="4"/>
  <c r="E86" i="4"/>
  <c r="U86" i="4" s="1"/>
  <c r="W72" i="4"/>
  <c r="V72" i="4"/>
  <c r="O72" i="4"/>
  <c r="N72" i="4"/>
  <c r="M72" i="4"/>
  <c r="L72" i="4"/>
  <c r="K72" i="4"/>
  <c r="J72" i="4"/>
  <c r="I72" i="4"/>
  <c r="H72" i="4"/>
  <c r="G72" i="4"/>
  <c r="F72" i="4"/>
  <c r="C72" i="4"/>
  <c r="B72" i="4"/>
  <c r="W71" i="4"/>
  <c r="V71" i="4"/>
  <c r="O71" i="4"/>
  <c r="N71" i="4"/>
  <c r="M71" i="4"/>
  <c r="L71" i="4"/>
  <c r="K71" i="4"/>
  <c r="J71" i="4"/>
  <c r="R71" i="4" s="1"/>
  <c r="I71" i="4"/>
  <c r="Q71" i="4" s="1"/>
  <c r="H71" i="4"/>
  <c r="G71" i="4"/>
  <c r="F71" i="4"/>
  <c r="E71" i="4"/>
  <c r="C71" i="4"/>
  <c r="B71" i="4"/>
  <c r="W70" i="4"/>
  <c r="V70" i="4"/>
  <c r="O70" i="4"/>
  <c r="N70" i="4"/>
  <c r="M70" i="4"/>
  <c r="L70" i="4"/>
  <c r="K70" i="4"/>
  <c r="S70" i="4" s="1"/>
  <c r="J70" i="4"/>
  <c r="I70" i="4"/>
  <c r="Q70" i="4" s="1"/>
  <c r="H70" i="4"/>
  <c r="P70" i="4" s="1"/>
  <c r="G70" i="4"/>
  <c r="F70" i="4"/>
  <c r="C70" i="4"/>
  <c r="B70" i="4"/>
  <c r="E70" i="4" s="1"/>
  <c r="S69" i="4"/>
  <c r="R69" i="4"/>
  <c r="Q69" i="4"/>
  <c r="P69" i="4"/>
  <c r="T69" i="4" s="1"/>
  <c r="E69" i="4"/>
  <c r="W67" i="4"/>
  <c r="V67" i="4"/>
  <c r="O67" i="4"/>
  <c r="N67" i="4"/>
  <c r="M67" i="4"/>
  <c r="L67" i="4"/>
  <c r="K67" i="4"/>
  <c r="J67" i="4"/>
  <c r="I67" i="4"/>
  <c r="H67" i="4"/>
  <c r="G67" i="4"/>
  <c r="F67" i="4"/>
  <c r="C67" i="4"/>
  <c r="B67" i="4"/>
  <c r="W66" i="4"/>
  <c r="V66" i="4"/>
  <c r="O66" i="4"/>
  <c r="N66" i="4"/>
  <c r="M66" i="4"/>
  <c r="L66" i="4"/>
  <c r="K66" i="4"/>
  <c r="S66" i="4" s="1"/>
  <c r="J66" i="4"/>
  <c r="R66" i="4" s="1"/>
  <c r="I66" i="4"/>
  <c r="H66" i="4"/>
  <c r="G66" i="4"/>
  <c r="F66" i="4"/>
  <c r="C66" i="4"/>
  <c r="B66" i="4"/>
  <c r="E66" i="4" s="1"/>
  <c r="U65" i="4"/>
  <c r="S65" i="4"/>
  <c r="R65" i="4"/>
  <c r="Q65" i="4"/>
  <c r="P65" i="4"/>
  <c r="E65" i="4"/>
  <c r="T65" i="4" s="1"/>
  <c r="T64" i="4"/>
  <c r="S64" i="4"/>
  <c r="R64" i="4"/>
  <c r="Q64" i="4"/>
  <c r="P64" i="4"/>
  <c r="E64" i="4"/>
  <c r="U64" i="4" s="1"/>
  <c r="S63" i="4"/>
  <c r="R63" i="4"/>
  <c r="Q63" i="4"/>
  <c r="P63" i="4"/>
  <c r="E63" i="4"/>
  <c r="T63" i="4" s="1"/>
  <c r="S62" i="4"/>
  <c r="R62" i="4"/>
  <c r="Q62" i="4"/>
  <c r="P62" i="4"/>
  <c r="E62" i="4"/>
  <c r="U62" i="4" s="1"/>
  <c r="S61" i="4"/>
  <c r="R61" i="4"/>
  <c r="Q61" i="4"/>
  <c r="P61" i="4"/>
  <c r="E61" i="4"/>
  <c r="U61" i="4" s="1"/>
  <c r="V59" i="4"/>
  <c r="O59" i="4"/>
  <c r="N59" i="4"/>
  <c r="M59" i="4"/>
  <c r="L59" i="4"/>
  <c r="K59" i="4"/>
  <c r="S59" i="4" s="1"/>
  <c r="J59" i="4"/>
  <c r="R59" i="4" s="1"/>
  <c r="I59" i="4"/>
  <c r="Q59" i="4" s="1"/>
  <c r="H59" i="4"/>
  <c r="G59" i="4"/>
  <c r="F59" i="4"/>
  <c r="C59" i="4"/>
  <c r="B59" i="4"/>
  <c r="T58" i="4"/>
  <c r="S58" i="4"/>
  <c r="R58" i="4"/>
  <c r="Q58" i="4"/>
  <c r="P58" i="4"/>
  <c r="E58" i="4"/>
  <c r="U58" i="4" s="1"/>
  <c r="S57" i="4"/>
  <c r="R57" i="4"/>
  <c r="Q57" i="4"/>
  <c r="P57" i="4"/>
  <c r="E57" i="4"/>
  <c r="U57" i="4" s="1"/>
  <c r="T56" i="4"/>
  <c r="S56" i="4"/>
  <c r="R56" i="4"/>
  <c r="Q56" i="4"/>
  <c r="P56" i="4"/>
  <c r="E56" i="4"/>
  <c r="U56" i="4" s="1"/>
  <c r="S55" i="4"/>
  <c r="R55" i="4"/>
  <c r="Q55" i="4"/>
  <c r="P55" i="4"/>
  <c r="E55" i="4"/>
  <c r="T55" i="4" s="1"/>
  <c r="W53" i="4"/>
  <c r="V53" i="4"/>
  <c r="O53" i="4"/>
  <c r="N53" i="4"/>
  <c r="M53" i="4"/>
  <c r="L53" i="4"/>
  <c r="K53" i="4"/>
  <c r="J53" i="4"/>
  <c r="I53" i="4"/>
  <c r="H53" i="4"/>
  <c r="G53" i="4"/>
  <c r="F53" i="4"/>
  <c r="C53" i="4"/>
  <c r="E53" i="4" s="1"/>
  <c r="B53" i="4"/>
  <c r="S52" i="4"/>
  <c r="R52" i="4"/>
  <c r="Q52" i="4"/>
  <c r="U52" i="4" s="1"/>
  <c r="P52" i="4"/>
  <c r="E52" i="4"/>
  <c r="S51" i="4"/>
  <c r="R51" i="4"/>
  <c r="Q51" i="4"/>
  <c r="P51" i="4"/>
  <c r="T51" i="4" s="1"/>
  <c r="E51" i="4"/>
  <c r="U51" i="4" s="1"/>
  <c r="S50" i="4"/>
  <c r="R50" i="4"/>
  <c r="Q50" i="4"/>
  <c r="P50" i="4"/>
  <c r="E50" i="4"/>
  <c r="T50" i="4" s="1"/>
  <c r="S49" i="4"/>
  <c r="R49" i="4"/>
  <c r="Q49" i="4"/>
  <c r="P49" i="4"/>
  <c r="E49" i="4"/>
  <c r="U49" i="4" s="1"/>
  <c r="U48" i="4"/>
  <c r="S48" i="4"/>
  <c r="R48" i="4"/>
  <c r="Q48" i="4"/>
  <c r="P48" i="4"/>
  <c r="E48" i="4"/>
  <c r="T48" i="4" s="1"/>
  <c r="T47" i="4"/>
  <c r="S47" i="4"/>
  <c r="R47" i="4"/>
  <c r="Q47" i="4"/>
  <c r="P47" i="4"/>
  <c r="E47" i="4"/>
  <c r="U47" i="4" s="1"/>
  <c r="S46" i="4"/>
  <c r="R46" i="4"/>
  <c r="Q46" i="4"/>
  <c r="P46" i="4"/>
  <c r="E46" i="4"/>
  <c r="T46" i="4" s="1"/>
  <c r="S45" i="4"/>
  <c r="R45" i="4"/>
  <c r="Q45" i="4"/>
  <c r="P45" i="4"/>
  <c r="E45" i="4"/>
  <c r="U45" i="4" s="1"/>
  <c r="S44" i="4"/>
  <c r="R44" i="4"/>
  <c r="Q44" i="4"/>
  <c r="P44" i="4"/>
  <c r="E44" i="4"/>
  <c r="U44" i="4" s="1"/>
  <c r="T43" i="4"/>
  <c r="S43" i="4"/>
  <c r="R43" i="4"/>
  <c r="Q43" i="4"/>
  <c r="P43" i="4"/>
  <c r="E43" i="4"/>
  <c r="S42" i="4"/>
  <c r="R42" i="4"/>
  <c r="Q42" i="4"/>
  <c r="P42" i="4"/>
  <c r="E42" i="4"/>
  <c r="T42" i="4" s="1"/>
  <c r="W40" i="4"/>
  <c r="V40" i="4"/>
  <c r="O40" i="4"/>
  <c r="N40" i="4"/>
  <c r="M40" i="4"/>
  <c r="L40" i="4"/>
  <c r="K40" i="4"/>
  <c r="S40" i="4" s="1"/>
  <c r="J40" i="4"/>
  <c r="R40" i="4" s="1"/>
  <c r="I40" i="4"/>
  <c r="H40" i="4"/>
  <c r="G40" i="4"/>
  <c r="F40" i="4"/>
  <c r="C40" i="4"/>
  <c r="E40" i="4" s="1"/>
  <c r="B40" i="4"/>
  <c r="S39" i="4"/>
  <c r="R39" i="4"/>
  <c r="Q39" i="4"/>
  <c r="P39" i="4"/>
  <c r="E39" i="4"/>
  <c r="U39" i="4" s="1"/>
  <c r="S38" i="4"/>
  <c r="R38" i="4"/>
  <c r="Q38" i="4"/>
  <c r="P38" i="4"/>
  <c r="E38" i="4"/>
  <c r="U38" i="4" s="1"/>
  <c r="S37" i="4"/>
  <c r="R37" i="4"/>
  <c r="Q37" i="4"/>
  <c r="P37" i="4"/>
  <c r="E37" i="4"/>
  <c r="T37" i="4" s="1"/>
  <c r="U36" i="4"/>
  <c r="T36" i="4"/>
  <c r="S36" i="4"/>
  <c r="R36" i="4"/>
  <c r="Q36" i="4"/>
  <c r="P36" i="4"/>
  <c r="E36" i="4"/>
  <c r="T35" i="4"/>
  <c r="S35" i="4"/>
  <c r="R35" i="4"/>
  <c r="Q35" i="4"/>
  <c r="P35" i="4"/>
  <c r="E35" i="4"/>
  <c r="U35" i="4" s="1"/>
  <c r="W33" i="4"/>
  <c r="V33" i="4"/>
  <c r="O33" i="4"/>
  <c r="N33" i="4"/>
  <c r="M33" i="4"/>
  <c r="L33" i="4"/>
  <c r="K33" i="4"/>
  <c r="S33" i="4" s="1"/>
  <c r="J33" i="4"/>
  <c r="I33" i="4"/>
  <c r="H33" i="4"/>
  <c r="G33" i="4"/>
  <c r="F33" i="4"/>
  <c r="C33" i="4"/>
  <c r="B33" i="4"/>
  <c r="E33" i="4" s="1"/>
  <c r="S32" i="4"/>
  <c r="R32" i="4"/>
  <c r="Q32" i="4"/>
  <c r="P32" i="4"/>
  <c r="E32" i="4"/>
  <c r="T32" i="4" s="1"/>
  <c r="W30" i="4"/>
  <c r="V30" i="4"/>
  <c r="O30" i="4"/>
  <c r="N30" i="4"/>
  <c r="M30" i="4"/>
  <c r="L30" i="4"/>
  <c r="K30" i="4"/>
  <c r="S30" i="4" s="1"/>
  <c r="J30" i="4"/>
  <c r="R30" i="4" s="1"/>
  <c r="I30" i="4"/>
  <c r="H30" i="4"/>
  <c r="G30" i="4"/>
  <c r="F30" i="4"/>
  <c r="C30" i="4"/>
  <c r="B30" i="4"/>
  <c r="E30" i="4" s="1"/>
  <c r="S29" i="4"/>
  <c r="R29" i="4"/>
  <c r="Q29" i="4"/>
  <c r="P29" i="4"/>
  <c r="E29" i="4"/>
  <c r="S28" i="4"/>
  <c r="R28" i="4"/>
  <c r="Q28" i="4"/>
  <c r="P28" i="4"/>
  <c r="E28" i="4"/>
  <c r="U28" i="4" s="1"/>
  <c r="S27" i="4"/>
  <c r="R27" i="4"/>
  <c r="Q27" i="4"/>
  <c r="P27" i="4"/>
  <c r="E27" i="4"/>
  <c r="T27" i="4" s="1"/>
  <c r="U26" i="4"/>
  <c r="T26" i="4"/>
  <c r="S26" i="4"/>
  <c r="R26" i="4"/>
  <c r="Q26" i="4"/>
  <c r="P26" i="4"/>
  <c r="E26" i="4"/>
  <c r="W24" i="4"/>
  <c r="V24" i="4"/>
  <c r="O24" i="4"/>
  <c r="N24" i="4"/>
  <c r="M24" i="4"/>
  <c r="L24" i="4"/>
  <c r="K24" i="4"/>
  <c r="S24" i="4" s="1"/>
  <c r="J24" i="4"/>
  <c r="R24" i="4" s="1"/>
  <c r="I24" i="4"/>
  <c r="H24" i="4"/>
  <c r="G24" i="4"/>
  <c r="F24" i="4"/>
  <c r="C24" i="4"/>
  <c r="E24" i="4" s="1"/>
  <c r="B24" i="4"/>
  <c r="S23" i="4"/>
  <c r="R23" i="4"/>
  <c r="Q23" i="4"/>
  <c r="P23" i="4"/>
  <c r="E23" i="4"/>
  <c r="U23" i="4" s="1"/>
  <c r="S22" i="4"/>
  <c r="R22" i="4"/>
  <c r="Q22" i="4"/>
  <c r="P22" i="4"/>
  <c r="E22" i="4"/>
  <c r="T22" i="4" s="1"/>
  <c r="U21" i="4"/>
  <c r="T21" i="4"/>
  <c r="S21" i="4"/>
  <c r="R21" i="4"/>
  <c r="Q21" i="4"/>
  <c r="P21" i="4"/>
  <c r="E21" i="4"/>
  <c r="U20" i="4"/>
  <c r="T20" i="4"/>
  <c r="S20" i="4"/>
  <c r="R20" i="4"/>
  <c r="Q20" i="4"/>
  <c r="P20" i="4"/>
  <c r="E20" i="4"/>
  <c r="S19" i="4"/>
  <c r="R19" i="4"/>
  <c r="Q19" i="4"/>
  <c r="P19" i="4"/>
  <c r="E19" i="4"/>
  <c r="U19" i="4" s="1"/>
  <c r="S18" i="4"/>
  <c r="R18" i="4"/>
  <c r="Q18" i="4"/>
  <c r="P18" i="4"/>
  <c r="E18" i="4"/>
  <c r="T18" i="4" s="1"/>
  <c r="W16" i="4"/>
  <c r="V16" i="4"/>
  <c r="O16" i="4"/>
  <c r="N16" i="4"/>
  <c r="M16" i="4"/>
  <c r="L16" i="4"/>
  <c r="K16" i="4"/>
  <c r="S16" i="4" s="1"/>
  <c r="J16" i="4"/>
  <c r="R16" i="4" s="1"/>
  <c r="I16" i="4"/>
  <c r="H16" i="4"/>
  <c r="G16" i="4"/>
  <c r="F16" i="4"/>
  <c r="C16" i="4"/>
  <c r="B16" i="4"/>
  <c r="E16" i="4" s="1"/>
  <c r="U15" i="4"/>
  <c r="T15" i="4"/>
  <c r="S15" i="4"/>
  <c r="R15" i="4"/>
  <c r="Q15" i="4"/>
  <c r="P15" i="4"/>
  <c r="E15" i="4"/>
  <c r="S14" i="4"/>
  <c r="R14" i="4"/>
  <c r="Q14" i="4"/>
  <c r="P14" i="4"/>
  <c r="E14" i="4"/>
  <c r="U14" i="4" s="1"/>
  <c r="S13" i="4"/>
  <c r="R13" i="4"/>
  <c r="Q13" i="4"/>
  <c r="P13" i="4"/>
  <c r="E13" i="4"/>
  <c r="T13" i="4" s="1"/>
  <c r="T12" i="4"/>
  <c r="S12" i="4"/>
  <c r="R12" i="4"/>
  <c r="Q12" i="4"/>
  <c r="P12" i="4"/>
  <c r="E12" i="4"/>
  <c r="U12" i="4" s="1"/>
  <c r="U11" i="4"/>
  <c r="T11" i="4"/>
  <c r="S11" i="4"/>
  <c r="R11" i="4"/>
  <c r="Q11" i="4"/>
  <c r="P11" i="4"/>
  <c r="E11" i="4"/>
  <c r="S10" i="4"/>
  <c r="R10" i="4"/>
  <c r="Q10" i="4"/>
  <c r="P10" i="4"/>
  <c r="E10" i="4"/>
  <c r="U10" i="4" s="1"/>
  <c r="S9" i="4"/>
  <c r="R9" i="4"/>
  <c r="Q9" i="4"/>
  <c r="P9" i="4"/>
  <c r="E9" i="4"/>
  <c r="U9" i="4" s="1"/>
  <c r="T93" i="3"/>
  <c r="S93" i="3"/>
  <c r="R93" i="3"/>
  <c r="Q93" i="3"/>
  <c r="P93" i="3"/>
  <c r="E93" i="3"/>
  <c r="U93" i="3" s="1"/>
  <c r="U92" i="3"/>
  <c r="T92" i="3"/>
  <c r="S92" i="3"/>
  <c r="R92" i="3"/>
  <c r="Q92" i="3"/>
  <c r="P92" i="3"/>
  <c r="E92" i="3"/>
  <c r="T91" i="3"/>
  <c r="S91" i="3"/>
  <c r="R91" i="3"/>
  <c r="Q91" i="3"/>
  <c r="P91" i="3"/>
  <c r="E91" i="3"/>
  <c r="U91" i="3" s="1"/>
  <c r="S90" i="3"/>
  <c r="R90" i="3"/>
  <c r="Q90" i="3"/>
  <c r="P90" i="3"/>
  <c r="E90" i="3"/>
  <c r="T90" i="3" s="1"/>
  <c r="U89" i="3"/>
  <c r="T89" i="3"/>
  <c r="S89" i="3"/>
  <c r="R89" i="3"/>
  <c r="Q89" i="3"/>
  <c r="P89" i="3"/>
  <c r="E89" i="3"/>
  <c r="T88" i="3"/>
  <c r="S88" i="3"/>
  <c r="R88" i="3"/>
  <c r="Q88" i="3"/>
  <c r="P88" i="3"/>
  <c r="E88" i="3"/>
  <c r="U88" i="3" s="1"/>
  <c r="T87" i="3"/>
  <c r="S87" i="3"/>
  <c r="R87" i="3"/>
  <c r="Q87" i="3"/>
  <c r="P87" i="3"/>
  <c r="E87" i="3"/>
  <c r="U87" i="3" s="1"/>
  <c r="S86" i="3"/>
  <c r="R86" i="3"/>
  <c r="Q86" i="3"/>
  <c r="P86" i="3"/>
  <c r="E86" i="3"/>
  <c r="T86" i="3" s="1"/>
  <c r="W72" i="3"/>
  <c r="V72" i="3"/>
  <c r="O72" i="3"/>
  <c r="N72" i="3"/>
  <c r="M72" i="3"/>
  <c r="L72" i="3"/>
  <c r="K72" i="3"/>
  <c r="S72" i="3" s="1"/>
  <c r="J72" i="3"/>
  <c r="R72" i="3" s="1"/>
  <c r="I72" i="3"/>
  <c r="Q72" i="3" s="1"/>
  <c r="H72" i="3"/>
  <c r="G72" i="3"/>
  <c r="F72" i="3"/>
  <c r="E72" i="3"/>
  <c r="C72" i="3"/>
  <c r="B72" i="3"/>
  <c r="W71" i="3"/>
  <c r="V71" i="3"/>
  <c r="O71" i="3"/>
  <c r="N71" i="3"/>
  <c r="M71" i="3"/>
  <c r="L71" i="3"/>
  <c r="K71" i="3"/>
  <c r="S71" i="3" s="1"/>
  <c r="J71" i="3"/>
  <c r="I71" i="3"/>
  <c r="Q71" i="3" s="1"/>
  <c r="H71" i="3"/>
  <c r="P71" i="3" s="1"/>
  <c r="G71" i="3"/>
  <c r="F71" i="3"/>
  <c r="C71" i="3"/>
  <c r="B71" i="3"/>
  <c r="E71" i="3" s="1"/>
  <c r="W70" i="3"/>
  <c r="V70" i="3"/>
  <c r="O70" i="3"/>
  <c r="N70" i="3"/>
  <c r="M70" i="3"/>
  <c r="L70" i="3"/>
  <c r="K70" i="3"/>
  <c r="S70" i="3" s="1"/>
  <c r="J70" i="3"/>
  <c r="R70" i="3" s="1"/>
  <c r="I70" i="3"/>
  <c r="H70" i="3"/>
  <c r="P70" i="3" s="1"/>
  <c r="G70" i="3"/>
  <c r="F70" i="3"/>
  <c r="C70" i="3"/>
  <c r="B70" i="3"/>
  <c r="E70" i="3" s="1"/>
  <c r="S69" i="3"/>
  <c r="R69" i="3"/>
  <c r="Q69" i="3"/>
  <c r="P69" i="3"/>
  <c r="E69" i="3"/>
  <c r="T69" i="3" s="1"/>
  <c r="W67" i="3"/>
  <c r="V67" i="3"/>
  <c r="O67" i="3"/>
  <c r="N67" i="3"/>
  <c r="M67" i="3"/>
  <c r="L67" i="3"/>
  <c r="K67" i="3"/>
  <c r="S67" i="3" s="1"/>
  <c r="J67" i="3"/>
  <c r="R67" i="3" s="1"/>
  <c r="I67" i="3"/>
  <c r="H67" i="3"/>
  <c r="G67" i="3"/>
  <c r="F67" i="3"/>
  <c r="C67" i="3"/>
  <c r="B67" i="3"/>
  <c r="E67" i="3" s="1"/>
  <c r="W66" i="3"/>
  <c r="V66" i="3"/>
  <c r="O66" i="3"/>
  <c r="N66" i="3"/>
  <c r="M66" i="3"/>
  <c r="L66" i="3"/>
  <c r="K66" i="3"/>
  <c r="S66" i="3" s="1"/>
  <c r="J66" i="3"/>
  <c r="R66" i="3" s="1"/>
  <c r="I66" i="3"/>
  <c r="Q66" i="3" s="1"/>
  <c r="H66" i="3"/>
  <c r="P66" i="3" s="1"/>
  <c r="G66" i="3"/>
  <c r="F66" i="3"/>
  <c r="C66" i="3"/>
  <c r="B66" i="3"/>
  <c r="E66" i="3" s="1"/>
  <c r="T65" i="3"/>
  <c r="S65" i="3"/>
  <c r="R65" i="3"/>
  <c r="Q65" i="3"/>
  <c r="P65" i="3"/>
  <c r="E65" i="3"/>
  <c r="U65" i="3" s="1"/>
  <c r="S64" i="3"/>
  <c r="R64" i="3"/>
  <c r="Q64" i="3"/>
  <c r="P64" i="3"/>
  <c r="E64" i="3"/>
  <c r="T64" i="3" s="1"/>
  <c r="S63" i="3"/>
  <c r="R63" i="3"/>
  <c r="Q63" i="3"/>
  <c r="P63" i="3"/>
  <c r="E63" i="3"/>
  <c r="U63" i="3" s="1"/>
  <c r="U62" i="3"/>
  <c r="S62" i="3"/>
  <c r="R62" i="3"/>
  <c r="Q62" i="3"/>
  <c r="P62" i="3"/>
  <c r="E62" i="3"/>
  <c r="T62" i="3" s="1"/>
  <c r="T61" i="3"/>
  <c r="S61" i="3"/>
  <c r="R61" i="3"/>
  <c r="Q61" i="3"/>
  <c r="P61" i="3"/>
  <c r="E61" i="3"/>
  <c r="V59" i="3"/>
  <c r="O59" i="3"/>
  <c r="N59" i="3"/>
  <c r="M59" i="3"/>
  <c r="L59" i="3"/>
  <c r="K59" i="3"/>
  <c r="S59" i="3" s="1"/>
  <c r="J59" i="3"/>
  <c r="R59" i="3" s="1"/>
  <c r="I59" i="3"/>
  <c r="H59" i="3"/>
  <c r="G59" i="3"/>
  <c r="F59" i="3"/>
  <c r="C59" i="3"/>
  <c r="B59" i="3"/>
  <c r="S58" i="3"/>
  <c r="R58" i="3"/>
  <c r="Q58" i="3"/>
  <c r="P58" i="3"/>
  <c r="E58" i="3"/>
  <c r="T58" i="3" s="1"/>
  <c r="S57" i="3"/>
  <c r="R57" i="3"/>
  <c r="Q57" i="3"/>
  <c r="P57" i="3"/>
  <c r="E57" i="3"/>
  <c r="U57" i="3" s="1"/>
  <c r="S56" i="3"/>
  <c r="R56" i="3"/>
  <c r="Q56" i="3"/>
  <c r="P56" i="3"/>
  <c r="E56" i="3"/>
  <c r="S55" i="3"/>
  <c r="R55" i="3"/>
  <c r="Q55" i="3"/>
  <c r="P55" i="3"/>
  <c r="E55" i="3"/>
  <c r="U55" i="3" s="1"/>
  <c r="W53" i="3"/>
  <c r="V53" i="3"/>
  <c r="O53" i="3"/>
  <c r="N53" i="3"/>
  <c r="M53" i="3"/>
  <c r="L53" i="3"/>
  <c r="K53" i="3"/>
  <c r="S53" i="3" s="1"/>
  <c r="J53" i="3"/>
  <c r="I53" i="3"/>
  <c r="H53" i="3"/>
  <c r="G53" i="3"/>
  <c r="F53" i="3"/>
  <c r="C53" i="3"/>
  <c r="B53" i="3"/>
  <c r="S52" i="3"/>
  <c r="R52" i="3"/>
  <c r="Q52" i="3"/>
  <c r="P52" i="3"/>
  <c r="E52" i="3"/>
  <c r="U52" i="3" s="1"/>
  <c r="S51" i="3"/>
  <c r="R51" i="3"/>
  <c r="Q51" i="3"/>
  <c r="P51" i="3"/>
  <c r="E51" i="3"/>
  <c r="S50" i="3"/>
  <c r="R50" i="3"/>
  <c r="Q50" i="3"/>
  <c r="P50" i="3"/>
  <c r="E50" i="3"/>
  <c r="U50" i="3" s="1"/>
  <c r="U49" i="3"/>
  <c r="S49" i="3"/>
  <c r="R49" i="3"/>
  <c r="Q49" i="3"/>
  <c r="P49" i="3"/>
  <c r="E49" i="3"/>
  <c r="T49" i="3" s="1"/>
  <c r="S48" i="3"/>
  <c r="R48" i="3"/>
  <c r="Q48" i="3"/>
  <c r="P48" i="3"/>
  <c r="E48" i="3"/>
  <c r="U48" i="3" s="1"/>
  <c r="S47" i="3"/>
  <c r="R47" i="3"/>
  <c r="Q47" i="3"/>
  <c r="P47" i="3"/>
  <c r="E47" i="3"/>
  <c r="T47" i="3" s="1"/>
  <c r="U46" i="3"/>
  <c r="S46" i="3"/>
  <c r="R46" i="3"/>
  <c r="Q46" i="3"/>
  <c r="P46" i="3"/>
  <c r="E46" i="3"/>
  <c r="T46" i="3" s="1"/>
  <c r="S45" i="3"/>
  <c r="R45" i="3"/>
  <c r="Q45" i="3"/>
  <c r="P45" i="3"/>
  <c r="E45" i="3"/>
  <c r="U45" i="3" s="1"/>
  <c r="S44" i="3"/>
  <c r="R44" i="3"/>
  <c r="Q44" i="3"/>
  <c r="P44" i="3"/>
  <c r="E44" i="3"/>
  <c r="U44" i="3" s="1"/>
  <c r="S43" i="3"/>
  <c r="R43" i="3"/>
  <c r="Q43" i="3"/>
  <c r="P43" i="3"/>
  <c r="E43" i="3"/>
  <c r="T42" i="3"/>
  <c r="S42" i="3"/>
  <c r="R42" i="3"/>
  <c r="Q42" i="3"/>
  <c r="P42" i="3"/>
  <c r="E42" i="3"/>
  <c r="U42" i="3" s="1"/>
  <c r="W40" i="3"/>
  <c r="V40" i="3"/>
  <c r="S40" i="3"/>
  <c r="O40" i="3"/>
  <c r="N40" i="3"/>
  <c r="M40" i="3"/>
  <c r="L40" i="3"/>
  <c r="K40" i="3"/>
  <c r="J40" i="3"/>
  <c r="R40" i="3" s="1"/>
  <c r="I40" i="3"/>
  <c r="H40" i="3"/>
  <c r="P40" i="3" s="1"/>
  <c r="G40" i="3"/>
  <c r="F40" i="3"/>
  <c r="C40" i="3"/>
  <c r="E40" i="3" s="1"/>
  <c r="B40" i="3"/>
  <c r="T39" i="3"/>
  <c r="S39" i="3"/>
  <c r="R39" i="3"/>
  <c r="Q39" i="3"/>
  <c r="P39" i="3"/>
  <c r="E39" i="3"/>
  <c r="U39" i="3" s="1"/>
  <c r="S38" i="3"/>
  <c r="R38" i="3"/>
  <c r="Q38" i="3"/>
  <c r="P38" i="3"/>
  <c r="E38" i="3"/>
  <c r="T38" i="3" s="1"/>
  <c r="U37" i="3"/>
  <c r="S37" i="3"/>
  <c r="R37" i="3"/>
  <c r="Q37" i="3"/>
  <c r="P37" i="3"/>
  <c r="E37" i="3"/>
  <c r="T37" i="3" s="1"/>
  <c r="T36" i="3"/>
  <c r="S36" i="3"/>
  <c r="R36" i="3"/>
  <c r="Q36" i="3"/>
  <c r="P36" i="3"/>
  <c r="E36" i="3"/>
  <c r="U36" i="3" s="1"/>
  <c r="T35" i="3"/>
  <c r="S35" i="3"/>
  <c r="R35" i="3"/>
  <c r="Q35" i="3"/>
  <c r="P35" i="3"/>
  <c r="E35" i="3"/>
  <c r="W33" i="3"/>
  <c r="V33" i="3"/>
  <c r="S33" i="3"/>
  <c r="O33" i="3"/>
  <c r="Q33" i="3" s="1"/>
  <c r="N33" i="3"/>
  <c r="M33" i="3"/>
  <c r="L33" i="3"/>
  <c r="K33" i="3"/>
  <c r="J33" i="3"/>
  <c r="R33" i="3" s="1"/>
  <c r="I33" i="3"/>
  <c r="H33" i="3"/>
  <c r="G33" i="3"/>
  <c r="F33" i="3"/>
  <c r="C33" i="3"/>
  <c r="B33" i="3"/>
  <c r="E33" i="3" s="1"/>
  <c r="S32" i="3"/>
  <c r="R32" i="3"/>
  <c r="Q32" i="3"/>
  <c r="P32" i="3"/>
  <c r="E32" i="3"/>
  <c r="T32" i="3" s="1"/>
  <c r="W30" i="3"/>
  <c r="V30" i="3"/>
  <c r="O30" i="3"/>
  <c r="N30" i="3"/>
  <c r="M30" i="3"/>
  <c r="L30" i="3"/>
  <c r="K30" i="3"/>
  <c r="S30" i="3" s="1"/>
  <c r="J30" i="3"/>
  <c r="R30" i="3" s="1"/>
  <c r="I30" i="3"/>
  <c r="Q30" i="3" s="1"/>
  <c r="H30" i="3"/>
  <c r="G30" i="3"/>
  <c r="F30" i="3"/>
  <c r="C30" i="3"/>
  <c r="E30" i="3" s="1"/>
  <c r="B30" i="3"/>
  <c r="S29" i="3"/>
  <c r="R29" i="3"/>
  <c r="Q29" i="3"/>
  <c r="P29" i="3"/>
  <c r="E29" i="3"/>
  <c r="S28" i="3"/>
  <c r="R28" i="3"/>
  <c r="Q28" i="3"/>
  <c r="P28" i="3"/>
  <c r="E28" i="3"/>
  <c r="U28" i="3" s="1"/>
  <c r="S27" i="3"/>
  <c r="R27" i="3"/>
  <c r="Q27" i="3"/>
  <c r="P27" i="3"/>
  <c r="E27" i="3"/>
  <c r="T27" i="3" s="1"/>
  <c r="U26" i="3"/>
  <c r="T26" i="3"/>
  <c r="S26" i="3"/>
  <c r="R26" i="3"/>
  <c r="Q26" i="3"/>
  <c r="P26" i="3"/>
  <c r="E26" i="3"/>
  <c r="W24" i="3"/>
  <c r="V24" i="3"/>
  <c r="O24" i="3"/>
  <c r="N24" i="3"/>
  <c r="M24" i="3"/>
  <c r="L24" i="3"/>
  <c r="K24" i="3"/>
  <c r="S24" i="3" s="1"/>
  <c r="J24" i="3"/>
  <c r="R24" i="3" s="1"/>
  <c r="I24" i="3"/>
  <c r="H24" i="3"/>
  <c r="P24" i="3" s="1"/>
  <c r="G24" i="3"/>
  <c r="F24" i="3"/>
  <c r="C24" i="3"/>
  <c r="B24" i="3"/>
  <c r="S23" i="3"/>
  <c r="R23" i="3"/>
  <c r="Q23" i="3"/>
  <c r="P23" i="3"/>
  <c r="E23" i="3"/>
  <c r="T23" i="3" s="1"/>
  <c r="S22" i="3"/>
  <c r="R22" i="3"/>
  <c r="Q22" i="3"/>
  <c r="P22" i="3"/>
  <c r="E22" i="3"/>
  <c r="T22" i="3" s="1"/>
  <c r="U21" i="3"/>
  <c r="T21" i="3"/>
  <c r="S21" i="3"/>
  <c r="R21" i="3"/>
  <c r="Q21" i="3"/>
  <c r="P21" i="3"/>
  <c r="E21" i="3"/>
  <c r="S20" i="3"/>
  <c r="R20" i="3"/>
  <c r="Q20" i="3"/>
  <c r="P20" i="3"/>
  <c r="E20" i="3"/>
  <c r="U20" i="3" s="1"/>
  <c r="S19" i="3"/>
  <c r="R19" i="3"/>
  <c r="Q19" i="3"/>
  <c r="P19" i="3"/>
  <c r="E19" i="3"/>
  <c r="U19" i="3" s="1"/>
  <c r="U18" i="3"/>
  <c r="S18" i="3"/>
  <c r="R18" i="3"/>
  <c r="Q18" i="3"/>
  <c r="P18" i="3"/>
  <c r="E18" i="3"/>
  <c r="T18" i="3" s="1"/>
  <c r="W16" i="3"/>
  <c r="V16" i="3"/>
  <c r="O16" i="3"/>
  <c r="N16" i="3"/>
  <c r="M16" i="3"/>
  <c r="L16" i="3"/>
  <c r="K16" i="3"/>
  <c r="S16" i="3" s="1"/>
  <c r="J16" i="3"/>
  <c r="R16" i="3" s="1"/>
  <c r="I16" i="3"/>
  <c r="H16" i="3"/>
  <c r="P16" i="3" s="1"/>
  <c r="G16" i="3"/>
  <c r="F16" i="3"/>
  <c r="C16" i="3"/>
  <c r="E16" i="3" s="1"/>
  <c r="B16" i="3"/>
  <c r="S15" i="3"/>
  <c r="R15" i="3"/>
  <c r="Q15" i="3"/>
  <c r="P15" i="3"/>
  <c r="E15" i="3"/>
  <c r="U15" i="3" s="1"/>
  <c r="S14" i="3"/>
  <c r="R14" i="3"/>
  <c r="Q14" i="3"/>
  <c r="P14" i="3"/>
  <c r="E14" i="3"/>
  <c r="U14" i="3" s="1"/>
  <c r="U13" i="3"/>
  <c r="S13" i="3"/>
  <c r="R13" i="3"/>
  <c r="Q13" i="3"/>
  <c r="P13" i="3"/>
  <c r="E13" i="3"/>
  <c r="T13" i="3" s="1"/>
  <c r="U12" i="3"/>
  <c r="T12" i="3"/>
  <c r="S12" i="3"/>
  <c r="R12" i="3"/>
  <c r="Q12" i="3"/>
  <c r="P12" i="3"/>
  <c r="E12" i="3"/>
  <c r="S11" i="3"/>
  <c r="R11" i="3"/>
  <c r="Q11" i="3"/>
  <c r="P11" i="3"/>
  <c r="E11" i="3"/>
  <c r="U11" i="3" s="1"/>
  <c r="S10" i="3"/>
  <c r="R10" i="3"/>
  <c r="Q10" i="3"/>
  <c r="P10" i="3"/>
  <c r="T10" i="3" s="1"/>
  <c r="E10" i="3"/>
  <c r="U10" i="3" s="1"/>
  <c r="U9" i="3"/>
  <c r="S9" i="3"/>
  <c r="R9" i="3"/>
  <c r="Q9" i="3"/>
  <c r="P9" i="3"/>
  <c r="E9" i="3"/>
  <c r="T9" i="3" s="1"/>
  <c r="U93" i="2"/>
  <c r="T93" i="2"/>
  <c r="S93" i="2"/>
  <c r="R93" i="2"/>
  <c r="Q93" i="2"/>
  <c r="P93" i="2"/>
  <c r="E93" i="2"/>
  <c r="S92" i="2"/>
  <c r="R92" i="2"/>
  <c r="Q92" i="2"/>
  <c r="P92" i="2"/>
  <c r="E92" i="2"/>
  <c r="U92" i="2" s="1"/>
  <c r="T91" i="2"/>
  <c r="S91" i="2"/>
  <c r="R91" i="2"/>
  <c r="Q91" i="2"/>
  <c r="P91" i="2"/>
  <c r="E91" i="2"/>
  <c r="U91" i="2" s="1"/>
  <c r="U90" i="2"/>
  <c r="S90" i="2"/>
  <c r="R90" i="2"/>
  <c r="Q90" i="2"/>
  <c r="P90" i="2"/>
  <c r="E90" i="2"/>
  <c r="T90" i="2" s="1"/>
  <c r="U89" i="2"/>
  <c r="T89" i="2"/>
  <c r="S89" i="2"/>
  <c r="R89" i="2"/>
  <c r="Q89" i="2"/>
  <c r="P89" i="2"/>
  <c r="E89" i="2"/>
  <c r="S88" i="2"/>
  <c r="R88" i="2"/>
  <c r="Q88" i="2"/>
  <c r="P88" i="2"/>
  <c r="E88" i="2"/>
  <c r="U88" i="2" s="1"/>
  <c r="T87" i="2"/>
  <c r="S87" i="2"/>
  <c r="R87" i="2"/>
  <c r="Q87" i="2"/>
  <c r="P87" i="2"/>
  <c r="E87" i="2"/>
  <c r="U87" i="2" s="1"/>
  <c r="U86" i="2"/>
  <c r="S86" i="2"/>
  <c r="R86" i="2"/>
  <c r="Q86" i="2"/>
  <c r="P86" i="2"/>
  <c r="E86" i="2"/>
  <c r="T86" i="2" s="1"/>
  <c r="W72" i="2"/>
  <c r="V72" i="2"/>
  <c r="O72" i="2"/>
  <c r="N72" i="2"/>
  <c r="M72" i="2"/>
  <c r="L72" i="2"/>
  <c r="K72" i="2"/>
  <c r="J72" i="2"/>
  <c r="I72" i="2"/>
  <c r="H72" i="2"/>
  <c r="G72" i="2"/>
  <c r="F72" i="2"/>
  <c r="C72" i="2"/>
  <c r="E72" i="2" s="1"/>
  <c r="B72" i="2"/>
  <c r="W71" i="2"/>
  <c r="V71" i="2"/>
  <c r="O71" i="2"/>
  <c r="N71" i="2"/>
  <c r="M71" i="2"/>
  <c r="L71" i="2"/>
  <c r="K71" i="2"/>
  <c r="S71" i="2" s="1"/>
  <c r="J71" i="2"/>
  <c r="I71" i="2"/>
  <c r="H71" i="2"/>
  <c r="G71" i="2"/>
  <c r="F71" i="2"/>
  <c r="C71" i="2"/>
  <c r="B71" i="2"/>
  <c r="E71" i="2" s="1"/>
  <c r="W70" i="2"/>
  <c r="V70" i="2"/>
  <c r="O70" i="2"/>
  <c r="N70" i="2"/>
  <c r="M70" i="2"/>
  <c r="L70" i="2"/>
  <c r="K70" i="2"/>
  <c r="J70" i="2"/>
  <c r="R70" i="2" s="1"/>
  <c r="I70" i="2"/>
  <c r="Q70" i="2" s="1"/>
  <c r="H70" i="2"/>
  <c r="G70" i="2"/>
  <c r="F70" i="2"/>
  <c r="C70" i="2"/>
  <c r="B70" i="2"/>
  <c r="S69" i="2"/>
  <c r="R69" i="2"/>
  <c r="Q69" i="2"/>
  <c r="U69" i="2" s="1"/>
  <c r="P69" i="2"/>
  <c r="E69" i="2"/>
  <c r="W67" i="2"/>
  <c r="V67" i="2"/>
  <c r="O67" i="2"/>
  <c r="N67" i="2"/>
  <c r="M67" i="2"/>
  <c r="L67" i="2"/>
  <c r="K67" i="2"/>
  <c r="J67" i="2"/>
  <c r="I67" i="2"/>
  <c r="H67" i="2"/>
  <c r="G67" i="2"/>
  <c r="F67" i="2"/>
  <c r="C67" i="2"/>
  <c r="B67" i="2"/>
  <c r="W66" i="2"/>
  <c r="V66" i="2"/>
  <c r="O66" i="2"/>
  <c r="N66" i="2"/>
  <c r="M66" i="2"/>
  <c r="L66" i="2"/>
  <c r="K66" i="2"/>
  <c r="S66" i="2" s="1"/>
  <c r="J66" i="2"/>
  <c r="R66" i="2" s="1"/>
  <c r="I66" i="2"/>
  <c r="H66" i="2"/>
  <c r="G66" i="2"/>
  <c r="F66" i="2"/>
  <c r="C66" i="2"/>
  <c r="B66" i="2"/>
  <c r="E66" i="2" s="1"/>
  <c r="T65" i="2"/>
  <c r="S65" i="2"/>
  <c r="R65" i="2"/>
  <c r="Q65" i="2"/>
  <c r="P65" i="2"/>
  <c r="E65" i="2"/>
  <c r="U65" i="2" s="1"/>
  <c r="S64" i="2"/>
  <c r="R64" i="2"/>
  <c r="Q64" i="2"/>
  <c r="P64" i="2"/>
  <c r="E64" i="2"/>
  <c r="T64" i="2" s="1"/>
  <c r="T63" i="2"/>
  <c r="S63" i="2"/>
  <c r="R63" i="2"/>
  <c r="Q63" i="2"/>
  <c r="P63" i="2"/>
  <c r="E63" i="2"/>
  <c r="U63" i="2" s="1"/>
  <c r="S62" i="2"/>
  <c r="R62" i="2"/>
  <c r="Q62" i="2"/>
  <c r="P62" i="2"/>
  <c r="E62" i="2"/>
  <c r="U62" i="2" s="1"/>
  <c r="T61" i="2"/>
  <c r="S61" i="2"/>
  <c r="R61" i="2"/>
  <c r="Q61" i="2"/>
  <c r="P61" i="2"/>
  <c r="E61" i="2"/>
  <c r="U61" i="2" s="1"/>
  <c r="V59" i="2"/>
  <c r="O59" i="2"/>
  <c r="N59" i="2"/>
  <c r="M59" i="2"/>
  <c r="L59" i="2"/>
  <c r="K59" i="2"/>
  <c r="S59" i="2" s="1"/>
  <c r="J59" i="2"/>
  <c r="R59" i="2" s="1"/>
  <c r="I59" i="2"/>
  <c r="H59" i="2"/>
  <c r="G59" i="2"/>
  <c r="F59" i="2"/>
  <c r="C59" i="2"/>
  <c r="E59" i="2" s="1"/>
  <c r="B59" i="2"/>
  <c r="S58" i="2"/>
  <c r="R58" i="2"/>
  <c r="Q58" i="2"/>
  <c r="P58" i="2"/>
  <c r="E58" i="2"/>
  <c r="U58" i="2" s="1"/>
  <c r="S57" i="2"/>
  <c r="R57" i="2"/>
  <c r="Q57" i="2"/>
  <c r="P57" i="2"/>
  <c r="E57" i="2"/>
  <c r="T57" i="2" s="1"/>
  <c r="U56" i="2"/>
  <c r="S56" i="2"/>
  <c r="R56" i="2"/>
  <c r="Q56" i="2"/>
  <c r="P56" i="2"/>
  <c r="E56" i="2"/>
  <c r="T56" i="2" s="1"/>
  <c r="S55" i="2"/>
  <c r="R55" i="2"/>
  <c r="Q55" i="2"/>
  <c r="P55" i="2"/>
  <c r="E55" i="2"/>
  <c r="U55" i="2" s="1"/>
  <c r="W53" i="2"/>
  <c r="V53" i="2"/>
  <c r="O53" i="2"/>
  <c r="N53" i="2"/>
  <c r="M53" i="2"/>
  <c r="L53" i="2"/>
  <c r="K53" i="2"/>
  <c r="S53" i="2" s="1"/>
  <c r="J53" i="2"/>
  <c r="R53" i="2" s="1"/>
  <c r="I53" i="2"/>
  <c r="H53" i="2"/>
  <c r="G53" i="2"/>
  <c r="F53" i="2"/>
  <c r="C53" i="2"/>
  <c r="B53" i="2"/>
  <c r="E53" i="2" s="1"/>
  <c r="S52" i="2"/>
  <c r="R52" i="2"/>
  <c r="Q52" i="2"/>
  <c r="P52" i="2"/>
  <c r="E52" i="2"/>
  <c r="S51" i="2"/>
  <c r="R51" i="2"/>
  <c r="Q51" i="2"/>
  <c r="P51" i="2"/>
  <c r="E51" i="2"/>
  <c r="T51" i="2" s="1"/>
  <c r="S50" i="2"/>
  <c r="R50" i="2"/>
  <c r="Q50" i="2"/>
  <c r="P50" i="2"/>
  <c r="E50" i="2"/>
  <c r="U50" i="2" s="1"/>
  <c r="S49" i="2"/>
  <c r="R49" i="2"/>
  <c r="Q49" i="2"/>
  <c r="P49" i="2"/>
  <c r="E49" i="2"/>
  <c r="U49" i="2" s="1"/>
  <c r="S48" i="2"/>
  <c r="R48" i="2"/>
  <c r="Q48" i="2"/>
  <c r="P48" i="2"/>
  <c r="E48" i="2"/>
  <c r="T48" i="2" s="1"/>
  <c r="S47" i="2"/>
  <c r="R47" i="2"/>
  <c r="Q47" i="2"/>
  <c r="P47" i="2"/>
  <c r="E47" i="2"/>
  <c r="T47" i="2" s="1"/>
  <c r="U46" i="2"/>
  <c r="T46" i="2"/>
  <c r="S46" i="2"/>
  <c r="R46" i="2"/>
  <c r="Q46" i="2"/>
  <c r="P46" i="2"/>
  <c r="E46" i="2"/>
  <c r="S45" i="2"/>
  <c r="R45" i="2"/>
  <c r="Q45" i="2"/>
  <c r="P45" i="2"/>
  <c r="E45" i="2"/>
  <c r="U45" i="2" s="1"/>
  <c r="S44" i="2"/>
  <c r="R44" i="2"/>
  <c r="Q44" i="2"/>
  <c r="P44" i="2"/>
  <c r="E44" i="2"/>
  <c r="T44" i="2" s="1"/>
  <c r="U43" i="2"/>
  <c r="S43" i="2"/>
  <c r="R43" i="2"/>
  <c r="Q43" i="2"/>
  <c r="P43" i="2"/>
  <c r="E43" i="2"/>
  <c r="T43" i="2" s="1"/>
  <c r="T42" i="2"/>
  <c r="S42" i="2"/>
  <c r="R42" i="2"/>
  <c r="Q42" i="2"/>
  <c r="P42" i="2"/>
  <c r="E42" i="2"/>
  <c r="U42" i="2" s="1"/>
  <c r="W40" i="2"/>
  <c r="V40" i="2"/>
  <c r="O40" i="2"/>
  <c r="N40" i="2"/>
  <c r="M40" i="2"/>
  <c r="L40" i="2"/>
  <c r="K40" i="2"/>
  <c r="S40" i="2" s="1"/>
  <c r="J40" i="2"/>
  <c r="R40" i="2" s="1"/>
  <c r="I40" i="2"/>
  <c r="H40" i="2"/>
  <c r="G40" i="2"/>
  <c r="F40" i="2"/>
  <c r="C40" i="2"/>
  <c r="B40" i="2"/>
  <c r="S39" i="2"/>
  <c r="R39" i="2"/>
  <c r="Q39" i="2"/>
  <c r="P39" i="2"/>
  <c r="E39" i="2"/>
  <c r="T39" i="2" s="1"/>
  <c r="U38" i="2"/>
  <c r="S38" i="2"/>
  <c r="R38" i="2"/>
  <c r="Q38" i="2"/>
  <c r="P38" i="2"/>
  <c r="E38" i="2"/>
  <c r="T38" i="2" s="1"/>
  <c r="T37" i="2"/>
  <c r="S37" i="2"/>
  <c r="R37" i="2"/>
  <c r="Q37" i="2"/>
  <c r="P37" i="2"/>
  <c r="E37" i="2"/>
  <c r="U37" i="2" s="1"/>
  <c r="S36" i="2"/>
  <c r="R36" i="2"/>
  <c r="Q36" i="2"/>
  <c r="P36" i="2"/>
  <c r="E36" i="2"/>
  <c r="U36" i="2" s="1"/>
  <c r="S35" i="2"/>
  <c r="R35" i="2"/>
  <c r="Q35" i="2"/>
  <c r="P35" i="2"/>
  <c r="E35" i="2"/>
  <c r="U35" i="2" s="1"/>
  <c r="W33" i="2"/>
  <c r="V33" i="2"/>
  <c r="O33" i="2"/>
  <c r="N33" i="2"/>
  <c r="M33" i="2"/>
  <c r="L33" i="2"/>
  <c r="K33" i="2"/>
  <c r="S33" i="2" s="1"/>
  <c r="J33" i="2"/>
  <c r="I33" i="2"/>
  <c r="Q33" i="2" s="1"/>
  <c r="H33" i="2"/>
  <c r="P33" i="2" s="1"/>
  <c r="G33" i="2"/>
  <c r="F33" i="2"/>
  <c r="C33" i="2"/>
  <c r="B33" i="2"/>
  <c r="E33" i="2" s="1"/>
  <c r="S32" i="2"/>
  <c r="R32" i="2"/>
  <c r="Q32" i="2"/>
  <c r="U32" i="2" s="1"/>
  <c r="P32" i="2"/>
  <c r="T32" i="2" s="1"/>
  <c r="E32" i="2"/>
  <c r="W30" i="2"/>
  <c r="V30" i="2"/>
  <c r="O30" i="2"/>
  <c r="N30" i="2"/>
  <c r="M30" i="2"/>
  <c r="L30" i="2"/>
  <c r="K30" i="2"/>
  <c r="S30" i="2" s="1"/>
  <c r="J30" i="2"/>
  <c r="I30" i="2"/>
  <c r="H30" i="2"/>
  <c r="G30" i="2"/>
  <c r="F30" i="2"/>
  <c r="C30" i="2"/>
  <c r="B30" i="2"/>
  <c r="E30" i="2" s="1"/>
  <c r="S29" i="2"/>
  <c r="R29" i="2"/>
  <c r="Q29" i="2"/>
  <c r="P29" i="2"/>
  <c r="E29" i="2"/>
  <c r="U28" i="2"/>
  <c r="S28" i="2"/>
  <c r="R28" i="2"/>
  <c r="Q28" i="2"/>
  <c r="P28" i="2"/>
  <c r="E28" i="2"/>
  <c r="T28" i="2" s="1"/>
  <c r="U27" i="2"/>
  <c r="S27" i="2"/>
  <c r="R27" i="2"/>
  <c r="Q27" i="2"/>
  <c r="P27" i="2"/>
  <c r="E27" i="2"/>
  <c r="T27" i="2" s="1"/>
  <c r="S26" i="2"/>
  <c r="R26" i="2"/>
  <c r="Q26" i="2"/>
  <c r="P26" i="2"/>
  <c r="E26" i="2"/>
  <c r="U26" i="2" s="1"/>
  <c r="W24" i="2"/>
  <c r="V24" i="2"/>
  <c r="O24" i="2"/>
  <c r="N24" i="2"/>
  <c r="M24" i="2"/>
  <c r="L24" i="2"/>
  <c r="K24" i="2"/>
  <c r="S24" i="2" s="1"/>
  <c r="J24" i="2"/>
  <c r="R24" i="2" s="1"/>
  <c r="I24" i="2"/>
  <c r="Q24" i="2" s="1"/>
  <c r="H24" i="2"/>
  <c r="G24" i="2"/>
  <c r="F24" i="2"/>
  <c r="C24" i="2"/>
  <c r="B24" i="2"/>
  <c r="U23" i="2"/>
  <c r="S23" i="2"/>
  <c r="R23" i="2"/>
  <c r="Q23" i="2"/>
  <c r="P23" i="2"/>
  <c r="E23" i="2"/>
  <c r="T23" i="2" s="1"/>
  <c r="U22" i="2"/>
  <c r="S22" i="2"/>
  <c r="R22" i="2"/>
  <c r="Q22" i="2"/>
  <c r="P22" i="2"/>
  <c r="E22" i="2"/>
  <c r="T22" i="2" s="1"/>
  <c r="S21" i="2"/>
  <c r="R21" i="2"/>
  <c r="Q21" i="2"/>
  <c r="P21" i="2"/>
  <c r="E21" i="2"/>
  <c r="U21" i="2" s="1"/>
  <c r="S20" i="2"/>
  <c r="R20" i="2"/>
  <c r="Q20" i="2"/>
  <c r="P20" i="2"/>
  <c r="E20" i="2"/>
  <c r="T20" i="2" s="1"/>
  <c r="S19" i="2"/>
  <c r="R19" i="2"/>
  <c r="Q19" i="2"/>
  <c r="U19" i="2" s="1"/>
  <c r="P19" i="2"/>
  <c r="E19" i="2"/>
  <c r="S18" i="2"/>
  <c r="R18" i="2"/>
  <c r="Q18" i="2"/>
  <c r="P18" i="2"/>
  <c r="E18" i="2"/>
  <c r="U18" i="2" s="1"/>
  <c r="W16" i="2"/>
  <c r="V16" i="2"/>
  <c r="O16" i="2"/>
  <c r="N16" i="2"/>
  <c r="M16" i="2"/>
  <c r="L16" i="2"/>
  <c r="K16" i="2"/>
  <c r="S16" i="2" s="1"/>
  <c r="J16" i="2"/>
  <c r="R16" i="2" s="1"/>
  <c r="I16" i="2"/>
  <c r="H16" i="2"/>
  <c r="G16" i="2"/>
  <c r="F16" i="2"/>
  <c r="C16" i="2"/>
  <c r="B16" i="2"/>
  <c r="E16" i="2" s="1"/>
  <c r="S15" i="2"/>
  <c r="R15" i="2"/>
  <c r="Q15" i="2"/>
  <c r="P15" i="2"/>
  <c r="E15" i="2"/>
  <c r="T15" i="2" s="1"/>
  <c r="U14" i="2"/>
  <c r="S14" i="2"/>
  <c r="R14" i="2"/>
  <c r="Q14" i="2"/>
  <c r="P14" i="2"/>
  <c r="E14" i="2"/>
  <c r="T14" i="2" s="1"/>
  <c r="S13" i="2"/>
  <c r="R13" i="2"/>
  <c r="Q13" i="2"/>
  <c r="P13" i="2"/>
  <c r="E13" i="2"/>
  <c r="U13" i="2" s="1"/>
  <c r="S12" i="2"/>
  <c r="R12" i="2"/>
  <c r="Q12" i="2"/>
  <c r="P12" i="2"/>
  <c r="E12" i="2"/>
  <c r="U12" i="2" s="1"/>
  <c r="S11" i="2"/>
  <c r="R11" i="2"/>
  <c r="Q11" i="2"/>
  <c r="P11" i="2"/>
  <c r="E11" i="2"/>
  <c r="U11" i="2" s="1"/>
  <c r="S10" i="2"/>
  <c r="R10" i="2"/>
  <c r="Q10" i="2"/>
  <c r="P10" i="2"/>
  <c r="E10" i="2"/>
  <c r="T10" i="2" s="1"/>
  <c r="U9" i="2"/>
  <c r="S9" i="2"/>
  <c r="R9" i="2"/>
  <c r="Q9" i="2"/>
  <c r="P9" i="2"/>
  <c r="E9" i="2"/>
  <c r="T9" i="2" s="1"/>
  <c r="S93" i="1"/>
  <c r="R93" i="1"/>
  <c r="Q93" i="1"/>
  <c r="P93" i="1"/>
  <c r="E93" i="1"/>
  <c r="T93" i="1" s="1"/>
  <c r="S92" i="1"/>
  <c r="R92" i="1"/>
  <c r="Q92" i="1"/>
  <c r="P92" i="1"/>
  <c r="E92" i="1"/>
  <c r="T92" i="1" s="1"/>
  <c r="S91" i="1"/>
  <c r="R91" i="1"/>
  <c r="Q91" i="1"/>
  <c r="P91" i="1"/>
  <c r="E91" i="1"/>
  <c r="T91" i="1" s="1"/>
  <c r="U90" i="1"/>
  <c r="T90" i="1"/>
  <c r="S90" i="1"/>
  <c r="R90" i="1"/>
  <c r="Q90" i="1"/>
  <c r="P90" i="1"/>
  <c r="E90" i="1"/>
  <c r="S89" i="1"/>
  <c r="R89" i="1"/>
  <c r="Q89" i="1"/>
  <c r="P89" i="1"/>
  <c r="E89" i="1"/>
  <c r="U89" i="1" s="1"/>
  <c r="S88" i="1"/>
  <c r="R88" i="1"/>
  <c r="Q88" i="1"/>
  <c r="P88" i="1"/>
  <c r="E88" i="1"/>
  <c r="T88" i="1" s="1"/>
  <c r="U87" i="1"/>
  <c r="S87" i="1"/>
  <c r="R87" i="1"/>
  <c r="Q87" i="1"/>
  <c r="P87" i="1"/>
  <c r="E87" i="1"/>
  <c r="T87" i="1" s="1"/>
  <c r="T86" i="1"/>
  <c r="S86" i="1"/>
  <c r="R86" i="1"/>
  <c r="Q86" i="1"/>
  <c r="P86" i="1"/>
  <c r="E86" i="1"/>
  <c r="U86" i="1" s="1"/>
  <c r="W72" i="1"/>
  <c r="V72" i="1"/>
  <c r="O72" i="1"/>
  <c r="N72" i="1"/>
  <c r="M72" i="1"/>
  <c r="L72" i="1"/>
  <c r="K72" i="1"/>
  <c r="S72" i="1" s="1"/>
  <c r="J72" i="1"/>
  <c r="R72" i="1" s="1"/>
  <c r="I72" i="1"/>
  <c r="H72" i="1"/>
  <c r="G72" i="1"/>
  <c r="F72" i="1"/>
  <c r="C72" i="1"/>
  <c r="B72" i="1"/>
  <c r="E72" i="1" s="1"/>
  <c r="W71" i="1"/>
  <c r="V71" i="1"/>
  <c r="O71" i="1"/>
  <c r="N71" i="1"/>
  <c r="M71" i="1"/>
  <c r="L71" i="1"/>
  <c r="K71" i="1"/>
  <c r="J71" i="1"/>
  <c r="I71" i="1"/>
  <c r="H71" i="1"/>
  <c r="G71" i="1"/>
  <c r="F71" i="1"/>
  <c r="C71" i="1"/>
  <c r="B71" i="1"/>
  <c r="E71" i="1" s="1"/>
  <c r="W70" i="1"/>
  <c r="V70" i="1"/>
  <c r="O70" i="1"/>
  <c r="N70" i="1"/>
  <c r="M70" i="1"/>
  <c r="L70" i="1"/>
  <c r="K70" i="1"/>
  <c r="S70" i="1" s="1"/>
  <c r="J70" i="1"/>
  <c r="R70" i="1" s="1"/>
  <c r="I70" i="1"/>
  <c r="H70" i="1"/>
  <c r="G70" i="1"/>
  <c r="F70" i="1"/>
  <c r="C70" i="1"/>
  <c r="B70" i="1"/>
  <c r="E70" i="1" s="1"/>
  <c r="S69" i="1"/>
  <c r="R69" i="1"/>
  <c r="Q69" i="1"/>
  <c r="P69" i="1"/>
  <c r="E69" i="1"/>
  <c r="W67" i="1"/>
  <c r="V67" i="1"/>
  <c r="O67" i="1"/>
  <c r="N67" i="1"/>
  <c r="M67" i="1"/>
  <c r="L67" i="1"/>
  <c r="K67" i="1"/>
  <c r="J67" i="1"/>
  <c r="R67" i="1" s="1"/>
  <c r="I67" i="1"/>
  <c r="H67" i="1"/>
  <c r="G67" i="1"/>
  <c r="F67" i="1"/>
  <c r="C67" i="1"/>
  <c r="B67" i="1"/>
  <c r="E67" i="1" s="1"/>
  <c r="W66" i="1"/>
  <c r="V66" i="1"/>
  <c r="O66" i="1"/>
  <c r="N66" i="1"/>
  <c r="M66" i="1"/>
  <c r="L66" i="1"/>
  <c r="K66" i="1"/>
  <c r="S66" i="1" s="1"/>
  <c r="J66" i="1"/>
  <c r="R66" i="1" s="1"/>
  <c r="I66" i="1"/>
  <c r="H66" i="1"/>
  <c r="G66" i="1"/>
  <c r="F66" i="1"/>
  <c r="C66" i="1"/>
  <c r="B66" i="1"/>
  <c r="E66" i="1" s="1"/>
  <c r="S65" i="1"/>
  <c r="R65" i="1"/>
  <c r="Q65" i="1"/>
  <c r="P65" i="1"/>
  <c r="E65" i="1"/>
  <c r="T65" i="1" s="1"/>
  <c r="U64" i="1"/>
  <c r="T64" i="1"/>
  <c r="S64" i="1"/>
  <c r="R64" i="1"/>
  <c r="Q64" i="1"/>
  <c r="P64" i="1"/>
  <c r="E64" i="1"/>
  <c r="S63" i="1"/>
  <c r="R63" i="1"/>
  <c r="Q63" i="1"/>
  <c r="P63" i="1"/>
  <c r="E63" i="1"/>
  <c r="T63" i="1" s="1"/>
  <c r="S62" i="1"/>
  <c r="R62" i="1"/>
  <c r="Q62" i="1"/>
  <c r="P62" i="1"/>
  <c r="E62" i="1"/>
  <c r="T62" i="1" s="1"/>
  <c r="U61" i="1"/>
  <c r="S61" i="1"/>
  <c r="R61" i="1"/>
  <c r="Q61" i="1"/>
  <c r="P61" i="1"/>
  <c r="E61" i="1"/>
  <c r="V59" i="1"/>
  <c r="O59" i="1"/>
  <c r="N59" i="1"/>
  <c r="M59" i="1"/>
  <c r="L59" i="1"/>
  <c r="K59" i="1"/>
  <c r="S59" i="1" s="1"/>
  <c r="J59" i="1"/>
  <c r="R59" i="1" s="1"/>
  <c r="I59" i="1"/>
  <c r="H59" i="1"/>
  <c r="G59" i="1"/>
  <c r="F59" i="1"/>
  <c r="C59" i="1"/>
  <c r="B59" i="1"/>
  <c r="E59" i="1" s="1"/>
  <c r="S58" i="1"/>
  <c r="R58" i="1"/>
  <c r="Q58" i="1"/>
  <c r="P58" i="1"/>
  <c r="E58" i="1"/>
  <c r="U58" i="1" s="1"/>
  <c r="U57" i="1"/>
  <c r="S57" i="1"/>
  <c r="R57" i="1"/>
  <c r="Q57" i="1"/>
  <c r="P57" i="1"/>
  <c r="E57" i="1"/>
  <c r="T57" i="1" s="1"/>
  <c r="T56" i="1"/>
  <c r="S56" i="1"/>
  <c r="R56" i="1"/>
  <c r="Q56" i="1"/>
  <c r="P56" i="1"/>
  <c r="E56" i="1"/>
  <c r="U56" i="1" s="1"/>
  <c r="S55" i="1"/>
  <c r="R55" i="1"/>
  <c r="Q55" i="1"/>
  <c r="P55" i="1"/>
  <c r="E55" i="1"/>
  <c r="T55" i="1" s="1"/>
  <c r="W53" i="1"/>
  <c r="V53" i="1"/>
  <c r="O53" i="1"/>
  <c r="N53" i="1"/>
  <c r="M53" i="1"/>
  <c r="L53" i="1"/>
  <c r="K53" i="1"/>
  <c r="S53" i="1" s="1"/>
  <c r="J53" i="1"/>
  <c r="I53" i="1"/>
  <c r="H53" i="1"/>
  <c r="G53" i="1"/>
  <c r="F53" i="1"/>
  <c r="C53" i="1"/>
  <c r="B53" i="1"/>
  <c r="E53" i="1" s="1"/>
  <c r="S52" i="1"/>
  <c r="R52" i="1"/>
  <c r="Q52" i="1"/>
  <c r="P52" i="1"/>
  <c r="E52" i="1"/>
  <c r="T52" i="1" s="1"/>
  <c r="S51" i="1"/>
  <c r="R51" i="1"/>
  <c r="Q51" i="1"/>
  <c r="U51" i="1" s="1"/>
  <c r="P51" i="1"/>
  <c r="T51" i="1" s="1"/>
  <c r="E51" i="1"/>
  <c r="S50" i="1"/>
  <c r="R50" i="1"/>
  <c r="Q50" i="1"/>
  <c r="P50" i="1"/>
  <c r="E50" i="1"/>
  <c r="T50" i="1" s="1"/>
  <c r="S49" i="1"/>
  <c r="R49" i="1"/>
  <c r="Q49" i="1"/>
  <c r="P49" i="1"/>
  <c r="E49" i="1"/>
  <c r="T49" i="1" s="1"/>
  <c r="U48" i="1"/>
  <c r="S48" i="1"/>
  <c r="R48" i="1"/>
  <c r="Q48" i="1"/>
  <c r="P48" i="1"/>
  <c r="E48" i="1"/>
  <c r="T48" i="1" s="1"/>
  <c r="S47" i="1"/>
  <c r="R47" i="1"/>
  <c r="Q47" i="1"/>
  <c r="P47" i="1"/>
  <c r="E47" i="1"/>
  <c r="U47" i="1" s="1"/>
  <c r="S46" i="1"/>
  <c r="R46" i="1"/>
  <c r="Q46" i="1"/>
  <c r="P46" i="1"/>
  <c r="E46" i="1"/>
  <c r="T46" i="1" s="1"/>
  <c r="S45" i="1"/>
  <c r="R45" i="1"/>
  <c r="Q45" i="1"/>
  <c r="P45" i="1"/>
  <c r="E45" i="1"/>
  <c r="T45" i="1" s="1"/>
  <c r="S44" i="1"/>
  <c r="R44" i="1"/>
  <c r="Q44" i="1"/>
  <c r="U44" i="1" s="1"/>
  <c r="P44" i="1"/>
  <c r="E44" i="1"/>
  <c r="S43" i="1"/>
  <c r="R43" i="1"/>
  <c r="Q43" i="1"/>
  <c r="U43" i="1" s="1"/>
  <c r="P43" i="1"/>
  <c r="E43" i="1"/>
  <c r="S42" i="1"/>
  <c r="R42" i="1"/>
  <c r="Q42" i="1"/>
  <c r="P42" i="1"/>
  <c r="E42" i="1"/>
  <c r="U42" i="1" s="1"/>
  <c r="W40" i="1"/>
  <c r="V40" i="1"/>
  <c r="O40" i="1"/>
  <c r="N40" i="1"/>
  <c r="M40" i="1"/>
  <c r="L40" i="1"/>
  <c r="K40" i="1"/>
  <c r="J40" i="1"/>
  <c r="R40" i="1" s="1"/>
  <c r="I40" i="1"/>
  <c r="Q40" i="1" s="1"/>
  <c r="H40" i="1"/>
  <c r="G40" i="1"/>
  <c r="F40" i="1"/>
  <c r="C40" i="1"/>
  <c r="B40" i="1"/>
  <c r="U39" i="1"/>
  <c r="S39" i="1"/>
  <c r="R39" i="1"/>
  <c r="Q39" i="1"/>
  <c r="P39" i="1"/>
  <c r="E39" i="1"/>
  <c r="T39" i="1" s="1"/>
  <c r="S38" i="1"/>
  <c r="R38" i="1"/>
  <c r="Q38" i="1"/>
  <c r="U38" i="1" s="1"/>
  <c r="P38" i="1"/>
  <c r="T38" i="1" s="1"/>
  <c r="E38" i="1"/>
  <c r="S37" i="1"/>
  <c r="R37" i="1"/>
  <c r="Q37" i="1"/>
  <c r="P37" i="1"/>
  <c r="E37" i="1"/>
  <c r="U37" i="1" s="1"/>
  <c r="S36" i="1"/>
  <c r="R36" i="1"/>
  <c r="Q36" i="1"/>
  <c r="P36" i="1"/>
  <c r="E36" i="1"/>
  <c r="S35" i="1"/>
  <c r="R35" i="1"/>
  <c r="Q35" i="1"/>
  <c r="P35" i="1"/>
  <c r="E35" i="1"/>
  <c r="W33" i="1"/>
  <c r="V33" i="1"/>
  <c r="O33" i="1"/>
  <c r="N33" i="1"/>
  <c r="M33" i="1"/>
  <c r="L33" i="1"/>
  <c r="K33" i="1"/>
  <c r="S33" i="1" s="1"/>
  <c r="J33" i="1"/>
  <c r="R33" i="1" s="1"/>
  <c r="I33" i="1"/>
  <c r="H33" i="1"/>
  <c r="G33" i="1"/>
  <c r="F33" i="1"/>
  <c r="C33" i="1"/>
  <c r="B33" i="1"/>
  <c r="S32" i="1"/>
  <c r="R32" i="1"/>
  <c r="Q32" i="1"/>
  <c r="P32" i="1"/>
  <c r="E32" i="1"/>
  <c r="W30" i="1"/>
  <c r="V30" i="1"/>
  <c r="O30" i="1"/>
  <c r="N30" i="1"/>
  <c r="M30" i="1"/>
  <c r="L30" i="1"/>
  <c r="K30" i="1"/>
  <c r="J30" i="1"/>
  <c r="I30" i="1"/>
  <c r="H30" i="1"/>
  <c r="G30" i="1"/>
  <c r="F30" i="1"/>
  <c r="C30" i="1"/>
  <c r="B30" i="1"/>
  <c r="S29" i="1"/>
  <c r="R29" i="1"/>
  <c r="Q29" i="1"/>
  <c r="U29" i="1" s="1"/>
  <c r="P29" i="1"/>
  <c r="E29" i="1"/>
  <c r="T29" i="1" s="1"/>
  <c r="S28" i="1"/>
  <c r="R28" i="1"/>
  <c r="Q28" i="1"/>
  <c r="U28" i="1" s="1"/>
  <c r="P28" i="1"/>
  <c r="T28" i="1" s="1"/>
  <c r="E28" i="1"/>
  <c r="S27" i="1"/>
  <c r="R27" i="1"/>
  <c r="Q27" i="1"/>
  <c r="P27" i="1"/>
  <c r="E27" i="1"/>
  <c r="U27" i="1" s="1"/>
  <c r="S26" i="1"/>
  <c r="R26" i="1"/>
  <c r="Q26" i="1"/>
  <c r="P26" i="1"/>
  <c r="E26" i="1"/>
  <c r="T26" i="1" s="1"/>
  <c r="W24" i="1"/>
  <c r="V24" i="1"/>
  <c r="O24" i="1"/>
  <c r="N24" i="1"/>
  <c r="M24" i="1"/>
  <c r="L24" i="1"/>
  <c r="K24" i="1"/>
  <c r="S24" i="1" s="1"/>
  <c r="J24" i="1"/>
  <c r="R24" i="1" s="1"/>
  <c r="I24" i="1"/>
  <c r="H24" i="1"/>
  <c r="P24" i="1" s="1"/>
  <c r="G24" i="1"/>
  <c r="F24" i="1"/>
  <c r="C24" i="1"/>
  <c r="B24" i="1"/>
  <c r="E24" i="1" s="1"/>
  <c r="T23" i="1"/>
  <c r="S23" i="1"/>
  <c r="R23" i="1"/>
  <c r="Q23" i="1"/>
  <c r="P23" i="1"/>
  <c r="E23" i="1"/>
  <c r="U23" i="1" s="1"/>
  <c r="S22" i="1"/>
  <c r="R22" i="1"/>
  <c r="Q22" i="1"/>
  <c r="P22" i="1"/>
  <c r="E22" i="1"/>
  <c r="U22" i="1" s="1"/>
  <c r="S21" i="1"/>
  <c r="R21" i="1"/>
  <c r="Q21" i="1"/>
  <c r="P21" i="1"/>
  <c r="E21" i="1"/>
  <c r="T21" i="1" s="1"/>
  <c r="S20" i="1"/>
  <c r="R20" i="1"/>
  <c r="Q20" i="1"/>
  <c r="U20" i="1" s="1"/>
  <c r="P20" i="1"/>
  <c r="E20" i="1"/>
  <c r="T20" i="1" s="1"/>
  <c r="S19" i="1"/>
  <c r="R19" i="1"/>
  <c r="Q19" i="1"/>
  <c r="P19" i="1"/>
  <c r="E19" i="1"/>
  <c r="S18" i="1"/>
  <c r="R18" i="1"/>
  <c r="Q18" i="1"/>
  <c r="P18" i="1"/>
  <c r="E18" i="1"/>
  <c r="T18" i="1" s="1"/>
  <c r="W16" i="1"/>
  <c r="V16" i="1"/>
  <c r="O16" i="1"/>
  <c r="N16" i="1"/>
  <c r="M16" i="1"/>
  <c r="L16" i="1"/>
  <c r="K16" i="1"/>
  <c r="J16" i="1"/>
  <c r="R16" i="1" s="1"/>
  <c r="I16" i="1"/>
  <c r="H16" i="1"/>
  <c r="G16" i="1"/>
  <c r="F16" i="1"/>
  <c r="C16" i="1"/>
  <c r="B16" i="1"/>
  <c r="E16" i="1" s="1"/>
  <c r="S15" i="1"/>
  <c r="R15" i="1"/>
  <c r="Q15" i="1"/>
  <c r="P15" i="1"/>
  <c r="E15" i="1"/>
  <c r="T15" i="1" s="1"/>
  <c r="S14" i="1"/>
  <c r="R14" i="1"/>
  <c r="Q14" i="1"/>
  <c r="P14" i="1"/>
  <c r="E14" i="1"/>
  <c r="S13" i="1"/>
  <c r="R13" i="1"/>
  <c r="Q13" i="1"/>
  <c r="P13" i="1"/>
  <c r="E13" i="1"/>
  <c r="S12" i="1"/>
  <c r="R12" i="1"/>
  <c r="Q12" i="1"/>
  <c r="P12" i="1"/>
  <c r="E12" i="1"/>
  <c r="T12" i="1" s="1"/>
  <c r="S11" i="1"/>
  <c r="R11" i="1"/>
  <c r="Q11" i="1"/>
  <c r="U11" i="1" s="1"/>
  <c r="P11" i="1"/>
  <c r="E11" i="1"/>
  <c r="S10" i="1"/>
  <c r="R10" i="1"/>
  <c r="Q10" i="1"/>
  <c r="P10" i="1"/>
  <c r="E10" i="1"/>
  <c r="S9" i="1"/>
  <c r="R9" i="1"/>
  <c r="Q9" i="1"/>
  <c r="P9" i="1"/>
  <c r="E9" i="1"/>
  <c r="T89" i="8" l="1"/>
  <c r="U89" i="8"/>
  <c r="U89" i="10"/>
  <c r="T89" i="10"/>
  <c r="U21" i="23"/>
  <c r="T21" i="23"/>
  <c r="T88" i="27"/>
  <c r="U88" i="27"/>
  <c r="U88" i="19"/>
  <c r="T88" i="19"/>
  <c r="T50" i="27"/>
  <c r="U50" i="27"/>
  <c r="U106" i="20"/>
  <c r="T106" i="20"/>
  <c r="U110" i="4"/>
  <c r="T110" i="4"/>
  <c r="U35" i="1"/>
  <c r="S40" i="1"/>
  <c r="R33" i="2"/>
  <c r="P40" i="2"/>
  <c r="U51" i="2"/>
  <c r="S70" i="2"/>
  <c r="Q16" i="3"/>
  <c r="U16" i="3" s="1"/>
  <c r="T19" i="3"/>
  <c r="Q24" i="3"/>
  <c r="Q40" i="3"/>
  <c r="Q70" i="3"/>
  <c r="R71" i="3"/>
  <c r="P16" i="4"/>
  <c r="T19" i="4"/>
  <c r="U29" i="4"/>
  <c r="P30" i="4"/>
  <c r="T30" i="4" s="1"/>
  <c r="R70" i="4"/>
  <c r="S71" i="4"/>
  <c r="R16" i="5"/>
  <c r="U19" i="5"/>
  <c r="R30" i="5"/>
  <c r="P40" i="5"/>
  <c r="P53" i="5"/>
  <c r="P66" i="5"/>
  <c r="R67" i="5"/>
  <c r="P71" i="5"/>
  <c r="R72" i="5"/>
  <c r="U10" i="6"/>
  <c r="R33" i="6"/>
  <c r="U49" i="6"/>
  <c r="T49" i="6"/>
  <c r="T12" i="7"/>
  <c r="U12" i="7"/>
  <c r="T32" i="7"/>
  <c r="U45" i="8"/>
  <c r="T45" i="8"/>
  <c r="U15" i="9"/>
  <c r="T15" i="9"/>
  <c r="T69" i="10"/>
  <c r="U12" i="11"/>
  <c r="T12" i="11"/>
  <c r="E30" i="11"/>
  <c r="T29" i="13"/>
  <c r="U29" i="13"/>
  <c r="U47" i="13"/>
  <c r="T47" i="13"/>
  <c r="U11" i="19"/>
  <c r="T11" i="19"/>
  <c r="T39" i="19"/>
  <c r="U39" i="19"/>
  <c r="U43" i="19"/>
  <c r="T43" i="19"/>
  <c r="E71" i="19"/>
  <c r="U15" i="20"/>
  <c r="T15" i="20"/>
  <c r="U92" i="8"/>
  <c r="T92" i="8"/>
  <c r="T10" i="1"/>
  <c r="T10" i="6"/>
  <c r="T49" i="7"/>
  <c r="U49" i="7"/>
  <c r="U48" i="8"/>
  <c r="T48" i="8"/>
  <c r="U20" i="9"/>
  <c r="T20" i="9"/>
  <c r="U38" i="9"/>
  <c r="T38" i="9"/>
  <c r="U56" i="9"/>
  <c r="T56" i="9"/>
  <c r="T38" i="10"/>
  <c r="T28" i="14"/>
  <c r="U28" i="14"/>
  <c r="U18" i="22"/>
  <c r="T18" i="22"/>
  <c r="U18" i="23"/>
  <c r="T18" i="23"/>
  <c r="T26" i="28"/>
  <c r="U26" i="28"/>
  <c r="U10" i="1"/>
  <c r="P16" i="1"/>
  <c r="T16" i="1" s="1"/>
  <c r="T19" i="1"/>
  <c r="Q24" i="1"/>
  <c r="U15" i="1"/>
  <c r="Q16" i="1"/>
  <c r="U19" i="1"/>
  <c r="P30" i="1"/>
  <c r="E33" i="1"/>
  <c r="U33" i="1" s="1"/>
  <c r="E40" i="1"/>
  <c r="T44" i="1"/>
  <c r="U10" i="2"/>
  <c r="E24" i="2"/>
  <c r="T29" i="2"/>
  <c r="Q40" i="2"/>
  <c r="P59" i="2"/>
  <c r="U64" i="2"/>
  <c r="E70" i="2"/>
  <c r="T70" i="2" s="1"/>
  <c r="U32" i="3"/>
  <c r="Q16" i="4"/>
  <c r="Q30" i="4"/>
  <c r="T52" i="4"/>
  <c r="P24" i="5"/>
  <c r="Q40" i="5"/>
  <c r="Q66" i="5"/>
  <c r="Q71" i="5"/>
  <c r="E24" i="6"/>
  <c r="P40" i="6"/>
  <c r="T46" i="6"/>
  <c r="U46" i="6"/>
  <c r="U89" i="7"/>
  <c r="T89" i="7"/>
  <c r="E67" i="8"/>
  <c r="U88" i="8"/>
  <c r="T88" i="8"/>
  <c r="U51" i="9"/>
  <c r="T51" i="9"/>
  <c r="U90" i="9"/>
  <c r="T90" i="9"/>
  <c r="E33" i="10"/>
  <c r="U37" i="10"/>
  <c r="T37" i="10"/>
  <c r="U64" i="10"/>
  <c r="T64" i="10"/>
  <c r="T44" i="13"/>
  <c r="U44" i="13"/>
  <c r="U86" i="16"/>
  <c r="T86" i="16"/>
  <c r="U62" i="18"/>
  <c r="T62" i="18"/>
  <c r="T93" i="18"/>
  <c r="U93" i="18"/>
  <c r="T90" i="7"/>
  <c r="U90" i="7"/>
  <c r="T57" i="13"/>
  <c r="U57" i="13"/>
  <c r="U29" i="28"/>
  <c r="T29" i="28"/>
  <c r="U109" i="12"/>
  <c r="T109" i="12"/>
  <c r="P66" i="1"/>
  <c r="Q59" i="2"/>
  <c r="P24" i="4"/>
  <c r="Q40" i="6"/>
  <c r="Q24" i="7"/>
  <c r="T86" i="7"/>
  <c r="U86" i="7"/>
  <c r="U11" i="9"/>
  <c r="T11" i="9"/>
  <c r="U29" i="9"/>
  <c r="T29" i="9"/>
  <c r="P66" i="13"/>
  <c r="T89" i="15"/>
  <c r="U89" i="15"/>
  <c r="T11" i="1"/>
  <c r="T14" i="1"/>
  <c r="S16" i="1"/>
  <c r="R30" i="1"/>
  <c r="T32" i="1"/>
  <c r="T36" i="1"/>
  <c r="P53" i="1"/>
  <c r="Q66" i="1"/>
  <c r="S67" i="1"/>
  <c r="T69" i="1"/>
  <c r="Q71" i="1"/>
  <c r="T13" i="2"/>
  <c r="T18" i="2"/>
  <c r="Q30" i="2"/>
  <c r="T52" i="2"/>
  <c r="T55" i="2"/>
  <c r="P71" i="2"/>
  <c r="E24" i="3"/>
  <c r="T28" i="3"/>
  <c r="T55" i="3"/>
  <c r="T14" i="4"/>
  <c r="Q24" i="4"/>
  <c r="P33" i="4"/>
  <c r="T33" i="4" s="1"/>
  <c r="T39" i="4"/>
  <c r="Q40" i="4"/>
  <c r="T45" i="4"/>
  <c r="Q53" i="4"/>
  <c r="T62" i="4"/>
  <c r="Q67" i="4"/>
  <c r="P72" i="4"/>
  <c r="T90" i="4"/>
  <c r="T13" i="5"/>
  <c r="T28" i="5"/>
  <c r="P33" i="5"/>
  <c r="T44" i="5"/>
  <c r="Q70" i="5"/>
  <c r="T87" i="5"/>
  <c r="T91" i="5"/>
  <c r="U13" i="6"/>
  <c r="U18" i="6"/>
  <c r="T21" i="6"/>
  <c r="P30" i="6"/>
  <c r="E33" i="6"/>
  <c r="T42" i="6"/>
  <c r="U42" i="6"/>
  <c r="U58" i="6"/>
  <c r="T58" i="6"/>
  <c r="T26" i="7"/>
  <c r="U26" i="7"/>
  <c r="T63" i="7"/>
  <c r="U12" i="8"/>
  <c r="T12" i="8"/>
  <c r="E59" i="8"/>
  <c r="T93" i="8"/>
  <c r="U93" i="8"/>
  <c r="Q67" i="9"/>
  <c r="U67" i="9" s="1"/>
  <c r="Q72" i="9"/>
  <c r="E24" i="10"/>
  <c r="U93" i="10"/>
  <c r="T93" i="10"/>
  <c r="P30" i="11"/>
  <c r="T12" i="12"/>
  <c r="U12" i="12"/>
  <c r="P59" i="15"/>
  <c r="T65" i="19"/>
  <c r="U65" i="19"/>
  <c r="U20" i="24"/>
  <c r="T20" i="24"/>
  <c r="T92" i="24"/>
  <c r="U92" i="24"/>
  <c r="T29" i="4"/>
  <c r="P30" i="2"/>
  <c r="T30" i="2" s="1"/>
  <c r="Q72" i="2"/>
  <c r="T93" i="6"/>
  <c r="U93" i="6"/>
  <c r="T45" i="7"/>
  <c r="U45" i="7"/>
  <c r="P16" i="9"/>
  <c r="U26" i="11"/>
  <c r="T26" i="11"/>
  <c r="U35" i="16"/>
  <c r="T35" i="16"/>
  <c r="U14" i="1"/>
  <c r="S30" i="1"/>
  <c r="P33" i="1"/>
  <c r="U52" i="1"/>
  <c r="U69" i="1"/>
  <c r="P70" i="1"/>
  <c r="P71" i="1"/>
  <c r="P16" i="2"/>
  <c r="R30" i="2"/>
  <c r="E40" i="2"/>
  <c r="T50" i="2"/>
  <c r="P66" i="2"/>
  <c r="T69" i="2"/>
  <c r="Q71" i="2"/>
  <c r="U71" i="2" s="1"/>
  <c r="U29" i="3"/>
  <c r="U38" i="3"/>
  <c r="T50" i="3"/>
  <c r="U58" i="3"/>
  <c r="T63" i="3"/>
  <c r="T23" i="4"/>
  <c r="Q33" i="4"/>
  <c r="T44" i="4"/>
  <c r="T49" i="4"/>
  <c r="R53" i="4"/>
  <c r="T61" i="4"/>
  <c r="P66" i="4"/>
  <c r="R67" i="4"/>
  <c r="U69" i="4"/>
  <c r="T22" i="5"/>
  <c r="Q33" i="5"/>
  <c r="U38" i="5"/>
  <c r="U51" i="5"/>
  <c r="U64" i="5"/>
  <c r="P16" i="6"/>
  <c r="T26" i="6"/>
  <c r="Q30" i="6"/>
  <c r="T89" i="6"/>
  <c r="U89" i="6"/>
  <c r="P16" i="8"/>
  <c r="U52" i="8"/>
  <c r="T52" i="8"/>
  <c r="T21" i="9"/>
  <c r="U21" i="9"/>
  <c r="U44" i="9"/>
  <c r="T44" i="9"/>
  <c r="U86" i="9"/>
  <c r="T86" i="9"/>
  <c r="U28" i="10"/>
  <c r="T28" i="10"/>
  <c r="T55" i="10"/>
  <c r="P30" i="12"/>
  <c r="U21" i="15"/>
  <c r="T21" i="15"/>
  <c r="S71" i="15"/>
  <c r="Q71" i="15"/>
  <c r="T86" i="17"/>
  <c r="U86" i="17"/>
  <c r="T37" i="18"/>
  <c r="U37" i="18"/>
  <c r="U15" i="19"/>
  <c r="T15" i="19"/>
  <c r="U39" i="7"/>
  <c r="T39" i="7"/>
  <c r="U23" i="10"/>
  <c r="T23" i="10"/>
  <c r="U42" i="10"/>
  <c r="T42" i="10"/>
  <c r="U18" i="14"/>
  <c r="T18" i="14"/>
  <c r="U63" i="14"/>
  <c r="T63" i="14"/>
  <c r="U13" i="15"/>
  <c r="T13" i="15"/>
  <c r="T50" i="22"/>
  <c r="U50" i="22"/>
  <c r="U56" i="23"/>
  <c r="T56" i="23"/>
  <c r="T48" i="25"/>
  <c r="U48" i="25"/>
  <c r="U26" i="27"/>
  <c r="T26" i="27"/>
  <c r="T10" i="4"/>
  <c r="T19" i="5"/>
  <c r="E70" i="5"/>
  <c r="Q30" i="1"/>
  <c r="U30" i="1" s="1"/>
  <c r="P67" i="2"/>
  <c r="T67" i="2" s="1"/>
  <c r="P40" i="4"/>
  <c r="Q24" i="5"/>
  <c r="P70" i="5"/>
  <c r="U62" i="6"/>
  <c r="T62" i="6"/>
  <c r="U15" i="8"/>
  <c r="T15" i="8"/>
  <c r="T26" i="9"/>
  <c r="U26" i="9"/>
  <c r="Q59" i="10"/>
  <c r="U42" i="20"/>
  <c r="T42" i="20"/>
  <c r="U13" i="1"/>
  <c r="E30" i="1"/>
  <c r="Q33" i="1"/>
  <c r="P40" i="1"/>
  <c r="T43" i="1"/>
  <c r="U65" i="1"/>
  <c r="Q70" i="1"/>
  <c r="S71" i="1"/>
  <c r="U91" i="1"/>
  <c r="Q16" i="2"/>
  <c r="T19" i="2"/>
  <c r="P24" i="2"/>
  <c r="Q66" i="2"/>
  <c r="P70" i="2"/>
  <c r="R71" i="2"/>
  <c r="T14" i="3"/>
  <c r="U22" i="3"/>
  <c r="U27" i="3"/>
  <c r="P30" i="3"/>
  <c r="E59" i="3"/>
  <c r="T59" i="3" s="1"/>
  <c r="T28" i="4"/>
  <c r="R33" i="4"/>
  <c r="T38" i="4"/>
  <c r="Q66" i="4"/>
  <c r="P71" i="4"/>
  <c r="T18" i="5"/>
  <c r="T27" i="5"/>
  <c r="T32" i="5"/>
  <c r="U56" i="5"/>
  <c r="U69" i="5"/>
  <c r="U86" i="5"/>
  <c r="U90" i="5"/>
  <c r="T12" i="6"/>
  <c r="Q16" i="6"/>
  <c r="T19" i="6"/>
  <c r="P24" i="6"/>
  <c r="T32" i="6"/>
  <c r="E40" i="6"/>
  <c r="T21" i="7"/>
  <c r="U21" i="7"/>
  <c r="Q70" i="7"/>
  <c r="U93" i="7"/>
  <c r="T93" i="7"/>
  <c r="E24" i="8"/>
  <c r="U24" i="8" s="1"/>
  <c r="U64" i="9"/>
  <c r="T64" i="9"/>
  <c r="T50" i="10"/>
  <c r="Q59" i="11"/>
  <c r="E71" i="11"/>
  <c r="Q16" i="12"/>
  <c r="T51" i="6"/>
  <c r="T56" i="6"/>
  <c r="T64" i="6"/>
  <c r="S70" i="6"/>
  <c r="U32" i="7"/>
  <c r="Q33" i="7"/>
  <c r="U36" i="7"/>
  <c r="T37" i="7"/>
  <c r="U56" i="7"/>
  <c r="Q59" i="7"/>
  <c r="P66" i="7"/>
  <c r="R67" i="7"/>
  <c r="T69" i="7"/>
  <c r="Q71" i="7"/>
  <c r="U22" i="8"/>
  <c r="U27" i="8"/>
  <c r="P30" i="8"/>
  <c r="P53" i="8"/>
  <c r="S70" i="8"/>
  <c r="R33" i="9"/>
  <c r="E59" i="9"/>
  <c r="Q66" i="9"/>
  <c r="T69" i="9"/>
  <c r="Q71" i="9"/>
  <c r="P16" i="10"/>
  <c r="T16" i="10" s="1"/>
  <c r="Q30" i="10"/>
  <c r="U38" i="10"/>
  <c r="U69" i="10"/>
  <c r="Q70" i="10"/>
  <c r="S71" i="10"/>
  <c r="S33" i="11"/>
  <c r="E70" i="11"/>
  <c r="T15" i="13"/>
  <c r="U15" i="13"/>
  <c r="U19" i="13"/>
  <c r="T19" i="13"/>
  <c r="Q30" i="13"/>
  <c r="U92" i="13"/>
  <c r="T92" i="13"/>
  <c r="U46" i="14"/>
  <c r="T46" i="14"/>
  <c r="T50" i="15"/>
  <c r="U50" i="15"/>
  <c r="E24" i="16"/>
  <c r="U64" i="16"/>
  <c r="T64" i="16"/>
  <c r="U58" i="18"/>
  <c r="T58" i="18"/>
  <c r="T36" i="19"/>
  <c r="U46" i="20"/>
  <c r="T46" i="20"/>
  <c r="E70" i="6"/>
  <c r="E24" i="7"/>
  <c r="Q66" i="7"/>
  <c r="P70" i="7"/>
  <c r="U18" i="8"/>
  <c r="Q30" i="8"/>
  <c r="Q53" i="8"/>
  <c r="E70" i="8"/>
  <c r="P40" i="9"/>
  <c r="U49" i="9"/>
  <c r="P70" i="9"/>
  <c r="T70" i="9" s="1"/>
  <c r="Q16" i="10"/>
  <c r="Q53" i="10"/>
  <c r="E59" i="10"/>
  <c r="U59" i="10" s="1"/>
  <c r="E71" i="10"/>
  <c r="U71" i="10" s="1"/>
  <c r="E33" i="11"/>
  <c r="U89" i="11"/>
  <c r="P16" i="12"/>
  <c r="E33" i="12"/>
  <c r="U33" i="12" s="1"/>
  <c r="T52" i="13"/>
  <c r="U52" i="13"/>
  <c r="U56" i="13"/>
  <c r="T56" i="13"/>
  <c r="U86" i="13"/>
  <c r="T86" i="13"/>
  <c r="T43" i="14"/>
  <c r="U43" i="14"/>
  <c r="T36" i="15"/>
  <c r="T61" i="16"/>
  <c r="U61" i="16"/>
  <c r="U89" i="17"/>
  <c r="T89" i="17"/>
  <c r="T51" i="18"/>
  <c r="T55" i="18"/>
  <c r="U55" i="18"/>
  <c r="T20" i="19"/>
  <c r="U11" i="20"/>
  <c r="T11" i="20"/>
  <c r="P53" i="6"/>
  <c r="P66" i="6"/>
  <c r="Q67" i="6"/>
  <c r="P71" i="6"/>
  <c r="Q72" i="6"/>
  <c r="U72" i="6" s="1"/>
  <c r="T10" i="7"/>
  <c r="P16" i="7"/>
  <c r="E33" i="7"/>
  <c r="T33" i="7" s="1"/>
  <c r="Q40" i="7"/>
  <c r="U40" i="7" s="1"/>
  <c r="E71" i="7"/>
  <c r="U10" i="8"/>
  <c r="Q16" i="8"/>
  <c r="Q24" i="8"/>
  <c r="P33" i="8"/>
  <c r="T36" i="8"/>
  <c r="Q59" i="8"/>
  <c r="Q16" i="9"/>
  <c r="U16" i="9" s="1"/>
  <c r="P30" i="9"/>
  <c r="E66" i="9"/>
  <c r="E71" i="9"/>
  <c r="S16" i="10"/>
  <c r="Q24" i="10"/>
  <c r="E30" i="10"/>
  <c r="U32" i="10"/>
  <c r="P33" i="10"/>
  <c r="T33" i="10" s="1"/>
  <c r="E70" i="10"/>
  <c r="Q16" i="11"/>
  <c r="Q30" i="11"/>
  <c r="E40" i="11"/>
  <c r="P53" i="11"/>
  <c r="P66" i="11"/>
  <c r="R67" i="11"/>
  <c r="T69" i="11"/>
  <c r="P71" i="11"/>
  <c r="R72" i="11"/>
  <c r="R16" i="12"/>
  <c r="Q30" i="12"/>
  <c r="Q66" i="12"/>
  <c r="T69" i="13"/>
  <c r="Q33" i="14"/>
  <c r="U33" i="14" s="1"/>
  <c r="Q30" i="16"/>
  <c r="T14" i="17"/>
  <c r="U14" i="17"/>
  <c r="U18" i="17"/>
  <c r="T18" i="17"/>
  <c r="U55" i="17"/>
  <c r="T55" i="17"/>
  <c r="T12" i="19"/>
  <c r="U12" i="19"/>
  <c r="T86" i="20"/>
  <c r="U86" i="20"/>
  <c r="Q53" i="6"/>
  <c r="Q66" i="6"/>
  <c r="R67" i="6"/>
  <c r="Q71" i="6"/>
  <c r="R72" i="6"/>
  <c r="Q16" i="7"/>
  <c r="P30" i="7"/>
  <c r="R40" i="7"/>
  <c r="R16" i="8"/>
  <c r="Q33" i="8"/>
  <c r="U33" i="8" s="1"/>
  <c r="U36" i="8"/>
  <c r="U38" i="8"/>
  <c r="P40" i="8"/>
  <c r="P66" i="8"/>
  <c r="U69" i="8"/>
  <c r="P71" i="8"/>
  <c r="R72" i="8"/>
  <c r="R16" i="9"/>
  <c r="P24" i="9"/>
  <c r="Q30" i="9"/>
  <c r="S40" i="9"/>
  <c r="S70" i="9"/>
  <c r="Q33" i="10"/>
  <c r="P40" i="10"/>
  <c r="R16" i="11"/>
  <c r="P24" i="11"/>
  <c r="Q66" i="11"/>
  <c r="P70" i="11"/>
  <c r="Q71" i="11"/>
  <c r="U10" i="12"/>
  <c r="U64" i="13"/>
  <c r="T64" i="13"/>
  <c r="T38" i="14"/>
  <c r="U38" i="14"/>
  <c r="U89" i="14"/>
  <c r="T89" i="14"/>
  <c r="P24" i="16"/>
  <c r="T24" i="16" s="1"/>
  <c r="U21" i="18"/>
  <c r="T21" i="18"/>
  <c r="U92" i="19"/>
  <c r="T92" i="19"/>
  <c r="U63" i="20"/>
  <c r="T63" i="20"/>
  <c r="E59" i="6"/>
  <c r="P70" i="6"/>
  <c r="T70" i="6" s="1"/>
  <c r="R71" i="6"/>
  <c r="T88" i="6"/>
  <c r="R16" i="7"/>
  <c r="P24" i="7"/>
  <c r="Q30" i="7"/>
  <c r="T44" i="7"/>
  <c r="T48" i="7"/>
  <c r="T52" i="7"/>
  <c r="E70" i="7"/>
  <c r="U70" i="7" s="1"/>
  <c r="P72" i="7"/>
  <c r="S16" i="8"/>
  <c r="R33" i="8"/>
  <c r="Q40" i="8"/>
  <c r="T44" i="8"/>
  <c r="E53" i="8"/>
  <c r="Q66" i="8"/>
  <c r="S67" i="8"/>
  <c r="P70" i="8"/>
  <c r="Q71" i="8"/>
  <c r="S72" i="8"/>
  <c r="Q24" i="9"/>
  <c r="U32" i="9"/>
  <c r="T36" i="9"/>
  <c r="R33" i="10"/>
  <c r="U35" i="10"/>
  <c r="Q40" i="10"/>
  <c r="P59" i="10"/>
  <c r="T63" i="10"/>
  <c r="Q67" i="10"/>
  <c r="U67" i="10" s="1"/>
  <c r="P71" i="10"/>
  <c r="R72" i="10"/>
  <c r="S16" i="11"/>
  <c r="Q24" i="11"/>
  <c r="T32" i="11"/>
  <c r="P33" i="11"/>
  <c r="T36" i="11"/>
  <c r="Q70" i="11"/>
  <c r="R71" i="11"/>
  <c r="U26" i="12"/>
  <c r="P33" i="12"/>
  <c r="T36" i="12"/>
  <c r="P40" i="12"/>
  <c r="E71" i="12"/>
  <c r="P24" i="13"/>
  <c r="T61" i="13"/>
  <c r="U61" i="13"/>
  <c r="Q16" i="14"/>
  <c r="U50" i="17"/>
  <c r="T50" i="17"/>
  <c r="T14" i="18"/>
  <c r="T18" i="18"/>
  <c r="U18" i="18"/>
  <c r="Q70" i="19"/>
  <c r="U70" i="19" s="1"/>
  <c r="Q59" i="12"/>
  <c r="Q70" i="12"/>
  <c r="R71" i="12"/>
  <c r="U87" i="12"/>
  <c r="P16" i="13"/>
  <c r="U35" i="13"/>
  <c r="P53" i="13"/>
  <c r="P70" i="13"/>
  <c r="R71" i="13"/>
  <c r="U10" i="14"/>
  <c r="S16" i="14"/>
  <c r="S33" i="14"/>
  <c r="P53" i="14"/>
  <c r="R70" i="14"/>
  <c r="Q16" i="15"/>
  <c r="P24" i="15"/>
  <c r="T24" i="15" s="1"/>
  <c r="U32" i="15"/>
  <c r="Q33" i="15"/>
  <c r="U36" i="15"/>
  <c r="Q40" i="15"/>
  <c r="U40" i="15" s="1"/>
  <c r="E53" i="15"/>
  <c r="U63" i="15"/>
  <c r="Q66" i="15"/>
  <c r="P70" i="15"/>
  <c r="R72" i="15"/>
  <c r="R16" i="16"/>
  <c r="T23" i="16"/>
  <c r="T28" i="16"/>
  <c r="P33" i="16"/>
  <c r="T38" i="16"/>
  <c r="Q66" i="16"/>
  <c r="T69" i="16"/>
  <c r="Q71" i="16"/>
  <c r="U91" i="16"/>
  <c r="Q33" i="17"/>
  <c r="U33" i="17" s="1"/>
  <c r="E53" i="17"/>
  <c r="P59" i="17"/>
  <c r="T63" i="17"/>
  <c r="P66" i="17"/>
  <c r="R67" i="17"/>
  <c r="T69" i="17"/>
  <c r="Q71" i="17"/>
  <c r="U9" i="18"/>
  <c r="T12" i="18"/>
  <c r="E16" i="18"/>
  <c r="U27" i="18"/>
  <c r="Q30" i="18"/>
  <c r="E53" i="18"/>
  <c r="P66" i="18"/>
  <c r="Q71" i="18"/>
  <c r="S72" i="18"/>
  <c r="U20" i="19"/>
  <c r="U21" i="19"/>
  <c r="Q24" i="19"/>
  <c r="E30" i="19"/>
  <c r="Q33" i="19"/>
  <c r="T45" i="19"/>
  <c r="U48" i="19"/>
  <c r="E53" i="19"/>
  <c r="P72" i="19"/>
  <c r="T10" i="20"/>
  <c r="U51" i="20"/>
  <c r="U56" i="20"/>
  <c r="U69" i="20"/>
  <c r="Q70" i="20"/>
  <c r="R71" i="20"/>
  <c r="U26" i="21"/>
  <c r="T26" i="21"/>
  <c r="U45" i="23"/>
  <c r="T45" i="23"/>
  <c r="U15" i="24"/>
  <c r="T15" i="24"/>
  <c r="Q40" i="24"/>
  <c r="U48" i="24"/>
  <c r="T48" i="24"/>
  <c r="T29" i="25"/>
  <c r="U29" i="25"/>
  <c r="E66" i="12"/>
  <c r="Q16" i="13"/>
  <c r="P30" i="13"/>
  <c r="E40" i="13"/>
  <c r="Q70" i="13"/>
  <c r="T90" i="13"/>
  <c r="E16" i="14"/>
  <c r="E24" i="14"/>
  <c r="T27" i="14"/>
  <c r="P30" i="14"/>
  <c r="Q24" i="15"/>
  <c r="E30" i="15"/>
  <c r="Q70" i="15"/>
  <c r="Q33" i="16"/>
  <c r="T36" i="16"/>
  <c r="P70" i="16"/>
  <c r="T10" i="17"/>
  <c r="E16" i="17"/>
  <c r="P40" i="17"/>
  <c r="T40" i="17" s="1"/>
  <c r="Q66" i="17"/>
  <c r="P70" i="17"/>
  <c r="E72" i="17"/>
  <c r="T10" i="18"/>
  <c r="T13" i="18"/>
  <c r="T28" i="18"/>
  <c r="T32" i="18"/>
  <c r="Q66" i="18"/>
  <c r="P70" i="18"/>
  <c r="Q40" i="19"/>
  <c r="P16" i="20"/>
  <c r="E66" i="20"/>
  <c r="T56" i="21"/>
  <c r="U56" i="21"/>
  <c r="U27" i="22"/>
  <c r="T27" i="22"/>
  <c r="T46" i="22"/>
  <c r="U46" i="22"/>
  <c r="T42" i="23"/>
  <c r="U42" i="23"/>
  <c r="T12" i="24"/>
  <c r="U12" i="24"/>
  <c r="T45" i="24"/>
  <c r="U45" i="24"/>
  <c r="U109" i="21"/>
  <c r="T109" i="21"/>
  <c r="U104" i="14"/>
  <c r="T104" i="14"/>
  <c r="Q70" i="16"/>
  <c r="Q40" i="17"/>
  <c r="Q70" i="17"/>
  <c r="P33" i="18"/>
  <c r="T33" i="18" s="1"/>
  <c r="P40" i="18"/>
  <c r="Q70" i="18"/>
  <c r="P16" i="19"/>
  <c r="T16" i="19" s="1"/>
  <c r="Q66" i="19"/>
  <c r="P53" i="20"/>
  <c r="Q59" i="20"/>
  <c r="T12" i="22"/>
  <c r="U12" i="22"/>
  <c r="T13" i="23"/>
  <c r="U13" i="23"/>
  <c r="S66" i="24"/>
  <c r="Q66" i="24"/>
  <c r="U92" i="27"/>
  <c r="T92" i="27"/>
  <c r="M112" i="1"/>
  <c r="S112" i="1" s="1"/>
  <c r="S95" i="1"/>
  <c r="U107" i="21"/>
  <c r="T107" i="21"/>
  <c r="L112" i="2"/>
  <c r="R112" i="2" s="1"/>
  <c r="R95" i="2"/>
  <c r="E59" i="12"/>
  <c r="U32" i="13"/>
  <c r="U32" i="14"/>
  <c r="E59" i="15"/>
  <c r="T59" i="15" s="1"/>
  <c r="S33" i="16"/>
  <c r="U36" i="16"/>
  <c r="U10" i="17"/>
  <c r="T20" i="17"/>
  <c r="P30" i="17"/>
  <c r="R40" i="17"/>
  <c r="U13" i="18"/>
  <c r="U15" i="18"/>
  <c r="P24" i="18"/>
  <c r="E30" i="18"/>
  <c r="U32" i="18"/>
  <c r="Q33" i="18"/>
  <c r="U33" i="18" s="1"/>
  <c r="U36" i="18"/>
  <c r="Q40" i="18"/>
  <c r="U52" i="18"/>
  <c r="Q16" i="19"/>
  <c r="U16" i="19" s="1"/>
  <c r="U35" i="19"/>
  <c r="E67" i="19"/>
  <c r="P70" i="19"/>
  <c r="Q71" i="19"/>
  <c r="U71" i="19" s="1"/>
  <c r="S72" i="19"/>
  <c r="R16" i="20"/>
  <c r="P30" i="20"/>
  <c r="T35" i="20"/>
  <c r="P40" i="20"/>
  <c r="U52" i="20"/>
  <c r="P16" i="21"/>
  <c r="T16" i="21" s="1"/>
  <c r="T51" i="21"/>
  <c r="U51" i="21"/>
  <c r="T93" i="21"/>
  <c r="U93" i="21"/>
  <c r="E66" i="24"/>
  <c r="U56" i="25"/>
  <c r="T56" i="25"/>
  <c r="T64" i="26"/>
  <c r="U64" i="26"/>
  <c r="T36" i="27"/>
  <c r="T89" i="27"/>
  <c r="U89" i="27"/>
  <c r="T93" i="28"/>
  <c r="U93" i="28"/>
  <c r="U101" i="15"/>
  <c r="T101" i="15"/>
  <c r="U109" i="15"/>
  <c r="T109" i="15"/>
  <c r="U98" i="11"/>
  <c r="E95" i="11"/>
  <c r="U95" i="11" s="1"/>
  <c r="T113" i="7"/>
  <c r="U113" i="7"/>
  <c r="Q67" i="12"/>
  <c r="P72" i="12"/>
  <c r="T72" i="12" s="1"/>
  <c r="U11" i="13"/>
  <c r="P33" i="13"/>
  <c r="P67" i="13"/>
  <c r="P72" i="13"/>
  <c r="U36" i="14"/>
  <c r="P66" i="14"/>
  <c r="R67" i="14"/>
  <c r="P71" i="14"/>
  <c r="T71" i="14" s="1"/>
  <c r="R72" i="14"/>
  <c r="P30" i="15"/>
  <c r="Q53" i="15"/>
  <c r="T20" i="16"/>
  <c r="E33" i="16"/>
  <c r="T33" i="16" s="1"/>
  <c r="S70" i="16"/>
  <c r="Q30" i="17"/>
  <c r="P53" i="17"/>
  <c r="E59" i="17"/>
  <c r="T59" i="17" s="1"/>
  <c r="E66" i="17"/>
  <c r="P16" i="18"/>
  <c r="Q24" i="18"/>
  <c r="R33" i="18"/>
  <c r="T38" i="18"/>
  <c r="R40" i="18"/>
  <c r="P53" i="18"/>
  <c r="E59" i="18"/>
  <c r="T59" i="18" s="1"/>
  <c r="R16" i="19"/>
  <c r="E24" i="19"/>
  <c r="E40" i="19"/>
  <c r="U52" i="19"/>
  <c r="Q53" i="19"/>
  <c r="R71" i="19"/>
  <c r="E72" i="19"/>
  <c r="P24" i="20"/>
  <c r="Q30" i="20"/>
  <c r="U35" i="20"/>
  <c r="E70" i="20"/>
  <c r="T69" i="21"/>
  <c r="T89" i="21"/>
  <c r="U89" i="21"/>
  <c r="U22" i="22"/>
  <c r="T22" i="22"/>
  <c r="T42" i="22"/>
  <c r="U42" i="22"/>
  <c r="T55" i="22"/>
  <c r="U55" i="22"/>
  <c r="E70" i="22"/>
  <c r="U26" i="23"/>
  <c r="T26" i="23"/>
  <c r="T89" i="28"/>
  <c r="U89" i="28"/>
  <c r="U103" i="24"/>
  <c r="T103" i="24"/>
  <c r="U101" i="8"/>
  <c r="T101" i="8"/>
  <c r="P66" i="12"/>
  <c r="U69" i="12"/>
  <c r="U20" i="13"/>
  <c r="Q33" i="13"/>
  <c r="P40" i="13"/>
  <c r="U48" i="13"/>
  <c r="T51" i="13"/>
  <c r="T13" i="14"/>
  <c r="P16" i="14"/>
  <c r="P24" i="14"/>
  <c r="E30" i="14"/>
  <c r="U30" i="14" s="1"/>
  <c r="P33" i="14"/>
  <c r="T42" i="14"/>
  <c r="U56" i="14"/>
  <c r="Q59" i="14"/>
  <c r="Q66" i="14"/>
  <c r="T69" i="14"/>
  <c r="Q71" i="14"/>
  <c r="U71" i="14" s="1"/>
  <c r="U20" i="15"/>
  <c r="U27" i="15"/>
  <c r="Q30" i="15"/>
  <c r="U46" i="15"/>
  <c r="P67" i="15"/>
  <c r="T67" i="15" s="1"/>
  <c r="U10" i="16"/>
  <c r="P30" i="16"/>
  <c r="P40" i="16"/>
  <c r="P67" i="16"/>
  <c r="T67" i="16" s="1"/>
  <c r="P72" i="16"/>
  <c r="P16" i="17"/>
  <c r="E40" i="17"/>
  <c r="E70" i="17"/>
  <c r="U70" i="17" s="1"/>
  <c r="Q16" i="18"/>
  <c r="R24" i="18"/>
  <c r="S33" i="18"/>
  <c r="S40" i="18"/>
  <c r="Q53" i="18"/>
  <c r="E70" i="18"/>
  <c r="P72" i="18"/>
  <c r="S16" i="19"/>
  <c r="Q30" i="19"/>
  <c r="R70" i="19"/>
  <c r="S71" i="19"/>
  <c r="E16" i="20"/>
  <c r="Q24" i="20"/>
  <c r="U32" i="20"/>
  <c r="P66" i="20"/>
  <c r="U64" i="21"/>
  <c r="T64" i="21"/>
  <c r="U37" i="22"/>
  <c r="T37" i="22"/>
  <c r="E59" i="23"/>
  <c r="T59" i="23" s="1"/>
  <c r="T63" i="23"/>
  <c r="U63" i="23"/>
  <c r="U51" i="25"/>
  <c r="T51" i="25"/>
  <c r="U86" i="25"/>
  <c r="T86" i="25"/>
  <c r="T35" i="28"/>
  <c r="U35" i="28"/>
  <c r="U10" i="21"/>
  <c r="E16" i="21"/>
  <c r="U36" i="21"/>
  <c r="T47" i="21"/>
  <c r="Q59" i="21"/>
  <c r="U63" i="21"/>
  <c r="P71" i="21"/>
  <c r="Q16" i="22"/>
  <c r="U16" i="22" s="1"/>
  <c r="U21" i="22"/>
  <c r="U26" i="22"/>
  <c r="P30" i="22"/>
  <c r="E33" i="22"/>
  <c r="P40" i="22"/>
  <c r="R70" i="22"/>
  <c r="E71" i="22"/>
  <c r="U87" i="22"/>
  <c r="Q16" i="23"/>
  <c r="Q24" i="23"/>
  <c r="Q33" i="23"/>
  <c r="U37" i="23"/>
  <c r="Q40" i="23"/>
  <c r="U55" i="23"/>
  <c r="E67" i="23"/>
  <c r="S16" i="24"/>
  <c r="P30" i="24"/>
  <c r="E33" i="24"/>
  <c r="U52" i="24"/>
  <c r="U62" i="24"/>
  <c r="T65" i="24"/>
  <c r="P70" i="24"/>
  <c r="Q71" i="24"/>
  <c r="U71" i="24" s="1"/>
  <c r="U88" i="24"/>
  <c r="T91" i="24"/>
  <c r="E30" i="25"/>
  <c r="Q33" i="25"/>
  <c r="U38" i="25"/>
  <c r="Q40" i="25"/>
  <c r="Q66" i="25"/>
  <c r="P71" i="25"/>
  <c r="E16" i="26"/>
  <c r="E30" i="26"/>
  <c r="T32" i="26"/>
  <c r="E40" i="26"/>
  <c r="E71" i="26"/>
  <c r="T71" i="26" s="1"/>
  <c r="T32" i="27"/>
  <c r="E40" i="27"/>
  <c r="P71" i="27"/>
  <c r="P24" i="28"/>
  <c r="P33" i="28"/>
  <c r="P53" i="28"/>
  <c r="E59" i="28"/>
  <c r="P66" i="28"/>
  <c r="R67" i="28"/>
  <c r="T69" i="28"/>
  <c r="P71" i="28"/>
  <c r="R72" i="28"/>
  <c r="E79" i="1"/>
  <c r="E79" i="13"/>
  <c r="E24" i="21"/>
  <c r="R33" i="21"/>
  <c r="P40" i="21"/>
  <c r="Q53" i="21"/>
  <c r="U69" i="21"/>
  <c r="S71" i="21"/>
  <c r="T35" i="22"/>
  <c r="T44" i="22"/>
  <c r="T48" i="22"/>
  <c r="T57" i="22"/>
  <c r="E59" i="22"/>
  <c r="U62" i="22"/>
  <c r="P66" i="22"/>
  <c r="P30" i="23"/>
  <c r="E66" i="23"/>
  <c r="E70" i="23"/>
  <c r="E71" i="23"/>
  <c r="U89" i="23"/>
  <c r="T92" i="23"/>
  <c r="P24" i="24"/>
  <c r="U32" i="24"/>
  <c r="P59" i="24"/>
  <c r="U10" i="25"/>
  <c r="U11" i="25"/>
  <c r="T14" i="25"/>
  <c r="T19" i="25"/>
  <c r="U35" i="25"/>
  <c r="Q53" i="25"/>
  <c r="Q70" i="25"/>
  <c r="U70" i="25" s="1"/>
  <c r="U10" i="26"/>
  <c r="T13" i="26"/>
  <c r="T18" i="26"/>
  <c r="T27" i="26"/>
  <c r="R33" i="26"/>
  <c r="T37" i="26"/>
  <c r="P53" i="26"/>
  <c r="T69" i="26"/>
  <c r="T86" i="26"/>
  <c r="P16" i="27"/>
  <c r="U28" i="27"/>
  <c r="T37" i="27"/>
  <c r="U42" i="27"/>
  <c r="T45" i="27"/>
  <c r="Q70" i="27"/>
  <c r="E72" i="27"/>
  <c r="U36" i="28"/>
  <c r="T113" i="28"/>
  <c r="T101" i="13"/>
  <c r="T101" i="10"/>
  <c r="T96" i="9"/>
  <c r="T106" i="9"/>
  <c r="T109" i="7"/>
  <c r="Q40" i="21"/>
  <c r="U40" i="21" s="1"/>
  <c r="E71" i="21"/>
  <c r="T71" i="21" s="1"/>
  <c r="P33" i="22"/>
  <c r="T36" i="22"/>
  <c r="Q66" i="22"/>
  <c r="T69" i="22"/>
  <c r="P71" i="22"/>
  <c r="U10" i="23"/>
  <c r="U27" i="23"/>
  <c r="Q30" i="23"/>
  <c r="P72" i="23"/>
  <c r="Q24" i="24"/>
  <c r="P33" i="24"/>
  <c r="T36" i="24"/>
  <c r="Q59" i="24"/>
  <c r="E71" i="25"/>
  <c r="U91" i="25"/>
  <c r="P16" i="26"/>
  <c r="T16" i="26" s="1"/>
  <c r="P30" i="26"/>
  <c r="P40" i="26"/>
  <c r="U69" i="26"/>
  <c r="P70" i="26"/>
  <c r="T70" i="26" s="1"/>
  <c r="P71" i="26"/>
  <c r="T12" i="27"/>
  <c r="Q16" i="27"/>
  <c r="U16" i="27" s="1"/>
  <c r="T21" i="27"/>
  <c r="P40" i="27"/>
  <c r="P40" i="28"/>
  <c r="P59" i="28"/>
  <c r="U113" i="17"/>
  <c r="Q16" i="21"/>
  <c r="P30" i="21"/>
  <c r="T61" i="22"/>
  <c r="E53" i="23"/>
  <c r="P59" i="23"/>
  <c r="Q72" i="23"/>
  <c r="P16" i="24"/>
  <c r="Q33" i="24"/>
  <c r="U33" i="24" s="1"/>
  <c r="Q30" i="25"/>
  <c r="Q30" i="26"/>
  <c r="Q40" i="26"/>
  <c r="Q71" i="26"/>
  <c r="Q72" i="26"/>
  <c r="P30" i="27"/>
  <c r="Q40" i="27"/>
  <c r="P30" i="28"/>
  <c r="T39" i="28"/>
  <c r="Q40" i="28"/>
  <c r="T44" i="28"/>
  <c r="E53" i="28"/>
  <c r="Q59" i="28"/>
  <c r="R95" i="25"/>
  <c r="U113" i="3"/>
  <c r="T113" i="2"/>
  <c r="Q30" i="21"/>
  <c r="E33" i="21"/>
  <c r="P59" i="22"/>
  <c r="P66" i="23"/>
  <c r="P71" i="23"/>
  <c r="Q16" i="24"/>
  <c r="P66" i="24"/>
  <c r="P16" i="25"/>
  <c r="T16" i="25" s="1"/>
  <c r="P67" i="25"/>
  <c r="P24" i="26"/>
  <c r="P24" i="27"/>
  <c r="Q30" i="27"/>
  <c r="P53" i="27"/>
  <c r="P72" i="27"/>
  <c r="Q30" i="28"/>
  <c r="E70" i="28"/>
  <c r="U70" i="28" s="1"/>
  <c r="E79" i="25"/>
  <c r="E79" i="9"/>
  <c r="T103" i="1"/>
  <c r="T10" i="21"/>
  <c r="S16" i="21"/>
  <c r="P24" i="21"/>
  <c r="P59" i="21"/>
  <c r="P67" i="21"/>
  <c r="T67" i="21" s="1"/>
  <c r="Q72" i="21"/>
  <c r="P16" i="22"/>
  <c r="S33" i="22"/>
  <c r="T52" i="22"/>
  <c r="Q59" i="22"/>
  <c r="Q70" i="22"/>
  <c r="S71" i="22"/>
  <c r="P16" i="23"/>
  <c r="T16" i="23" s="1"/>
  <c r="P24" i="23"/>
  <c r="P40" i="23"/>
  <c r="Q66" i="23"/>
  <c r="P70" i="23"/>
  <c r="T70" i="23" s="1"/>
  <c r="Q71" i="23"/>
  <c r="R16" i="24"/>
  <c r="U35" i="24"/>
  <c r="P40" i="24"/>
  <c r="T40" i="24" s="1"/>
  <c r="R67" i="24"/>
  <c r="P71" i="24"/>
  <c r="R72" i="24"/>
  <c r="Q16" i="25"/>
  <c r="U16" i="25" s="1"/>
  <c r="P24" i="25"/>
  <c r="P33" i="25"/>
  <c r="P40" i="25"/>
  <c r="Q59" i="25"/>
  <c r="P66" i="25"/>
  <c r="Q67" i="25"/>
  <c r="P72" i="25"/>
  <c r="Q24" i="26"/>
  <c r="E53" i="26"/>
  <c r="U10" i="27"/>
  <c r="Q24" i="27"/>
  <c r="Q53" i="27"/>
  <c r="P67" i="27"/>
  <c r="Q72" i="27"/>
  <c r="U32" i="28"/>
  <c r="R95" i="26"/>
  <c r="P67" i="28"/>
  <c r="P72" i="28"/>
  <c r="U58" i="28"/>
  <c r="Q67" i="28"/>
  <c r="U67" i="28" s="1"/>
  <c r="Q72" i="28"/>
  <c r="E95" i="28"/>
  <c r="E112" i="28" s="1"/>
  <c r="T98" i="28"/>
  <c r="T106" i="28"/>
  <c r="E53" i="27"/>
  <c r="E67" i="27"/>
  <c r="Q67" i="27"/>
  <c r="Q59" i="27"/>
  <c r="R67" i="27"/>
  <c r="R72" i="27"/>
  <c r="T58" i="27"/>
  <c r="T109" i="27"/>
  <c r="T101" i="27"/>
  <c r="Q53" i="26"/>
  <c r="P59" i="26"/>
  <c r="P67" i="26"/>
  <c r="Q59" i="26"/>
  <c r="Q67" i="26"/>
  <c r="E72" i="26"/>
  <c r="P72" i="26"/>
  <c r="T72" i="26" s="1"/>
  <c r="S95" i="26"/>
  <c r="T96" i="26"/>
  <c r="T110" i="26"/>
  <c r="T47" i="25"/>
  <c r="E53" i="25"/>
  <c r="P53" i="25"/>
  <c r="U57" i="25"/>
  <c r="R67" i="25"/>
  <c r="Q72" i="25"/>
  <c r="E59" i="25"/>
  <c r="T59" i="25" s="1"/>
  <c r="P59" i="25"/>
  <c r="R72" i="25"/>
  <c r="P53" i="24"/>
  <c r="Q53" i="24"/>
  <c r="S67" i="24"/>
  <c r="S72" i="24"/>
  <c r="E67" i="24"/>
  <c r="E72" i="24"/>
  <c r="T57" i="24"/>
  <c r="P72" i="24"/>
  <c r="T72" i="24" s="1"/>
  <c r="U58" i="24"/>
  <c r="Q67" i="24"/>
  <c r="Q72" i="24"/>
  <c r="U72" i="24" s="1"/>
  <c r="T96" i="24"/>
  <c r="E72" i="23"/>
  <c r="Q53" i="23"/>
  <c r="R67" i="23"/>
  <c r="Q59" i="23"/>
  <c r="T58" i="23"/>
  <c r="P67" i="23"/>
  <c r="Q67" i="23"/>
  <c r="U67" i="23" s="1"/>
  <c r="R72" i="23"/>
  <c r="T106" i="23"/>
  <c r="E79" i="23"/>
  <c r="S53" i="22"/>
  <c r="Q67" i="22"/>
  <c r="U67" i="22" s="1"/>
  <c r="S67" i="22"/>
  <c r="P53" i="22"/>
  <c r="R67" i="22"/>
  <c r="P67" i="22"/>
  <c r="T67" i="22" s="1"/>
  <c r="P72" i="22"/>
  <c r="Q72" i="22"/>
  <c r="S95" i="22"/>
  <c r="R72" i="21"/>
  <c r="S72" i="21"/>
  <c r="E72" i="21"/>
  <c r="Q67" i="21"/>
  <c r="U67" i="21" s="1"/>
  <c r="T58" i="21"/>
  <c r="P72" i="21"/>
  <c r="R67" i="21"/>
  <c r="T100" i="21"/>
  <c r="E79" i="21"/>
  <c r="U47" i="20"/>
  <c r="Q72" i="20"/>
  <c r="P67" i="20"/>
  <c r="T67" i="20" s="1"/>
  <c r="P59" i="20"/>
  <c r="Q67" i="20"/>
  <c r="P72" i="20"/>
  <c r="T47" i="19"/>
  <c r="P53" i="19"/>
  <c r="T58" i="19"/>
  <c r="R67" i="19"/>
  <c r="Q72" i="19"/>
  <c r="U57" i="19"/>
  <c r="E59" i="19"/>
  <c r="P59" i="19"/>
  <c r="S67" i="19"/>
  <c r="R72" i="19"/>
  <c r="T101" i="19"/>
  <c r="T102" i="19"/>
  <c r="T109" i="19"/>
  <c r="T110" i="19"/>
  <c r="E72" i="18"/>
  <c r="R53" i="18"/>
  <c r="P67" i="18"/>
  <c r="S53" i="18"/>
  <c r="P59" i="18"/>
  <c r="Q67" i="18"/>
  <c r="Q72" i="18"/>
  <c r="U72" i="18" s="1"/>
  <c r="Q59" i="18"/>
  <c r="R67" i="18"/>
  <c r="R72" i="18"/>
  <c r="U47" i="17"/>
  <c r="Q53" i="17"/>
  <c r="Q59" i="17"/>
  <c r="P72" i="17"/>
  <c r="E67" i="17"/>
  <c r="P67" i="17"/>
  <c r="T67" i="17" s="1"/>
  <c r="Q72" i="17"/>
  <c r="T107" i="17"/>
  <c r="U108" i="17"/>
  <c r="T109" i="17"/>
  <c r="E79" i="17"/>
  <c r="E67" i="16"/>
  <c r="E72" i="16"/>
  <c r="P53" i="16"/>
  <c r="T47" i="16"/>
  <c r="Q53" i="16"/>
  <c r="Q59" i="16"/>
  <c r="R67" i="16"/>
  <c r="R72" i="16"/>
  <c r="U57" i="16"/>
  <c r="S67" i="16"/>
  <c r="S72" i="16"/>
  <c r="T98" i="16"/>
  <c r="L112" i="16"/>
  <c r="R112" i="16" s="1"/>
  <c r="T106" i="16"/>
  <c r="E67" i="15"/>
  <c r="Q67" i="15"/>
  <c r="P53" i="15"/>
  <c r="T58" i="15"/>
  <c r="R67" i="15"/>
  <c r="P72" i="15"/>
  <c r="Q72" i="15"/>
  <c r="R95" i="15"/>
  <c r="T103" i="15"/>
  <c r="U47" i="14"/>
  <c r="Q53" i="14"/>
  <c r="S67" i="14"/>
  <c r="S72" i="14"/>
  <c r="E67" i="14"/>
  <c r="E72" i="14"/>
  <c r="P67" i="14"/>
  <c r="P72" i="14"/>
  <c r="T72" i="14" s="1"/>
  <c r="P59" i="14"/>
  <c r="Q67" i="14"/>
  <c r="Q72" i="14"/>
  <c r="U72" i="14" s="1"/>
  <c r="T96" i="14"/>
  <c r="T110" i="14"/>
  <c r="E79" i="14"/>
  <c r="Q53" i="13"/>
  <c r="E59" i="13"/>
  <c r="T59" i="13" s="1"/>
  <c r="P59" i="13"/>
  <c r="Q67" i="13"/>
  <c r="U67" i="13" s="1"/>
  <c r="Q72" i="13"/>
  <c r="U72" i="13" s="1"/>
  <c r="Q59" i="13"/>
  <c r="R67" i="13"/>
  <c r="R72" i="13"/>
  <c r="E95" i="13"/>
  <c r="T99" i="13"/>
  <c r="T109" i="13"/>
  <c r="E72" i="12"/>
  <c r="P53" i="12"/>
  <c r="Q53" i="12"/>
  <c r="P67" i="12"/>
  <c r="R67" i="12"/>
  <c r="Q72" i="12"/>
  <c r="R72" i="12"/>
  <c r="M112" i="12"/>
  <c r="S112" i="12" s="1"/>
  <c r="Q67" i="11"/>
  <c r="Q53" i="11"/>
  <c r="S67" i="11"/>
  <c r="S72" i="11"/>
  <c r="P59" i="11"/>
  <c r="E67" i="11"/>
  <c r="P67" i="11"/>
  <c r="E72" i="11"/>
  <c r="P72" i="11"/>
  <c r="T96" i="11"/>
  <c r="U97" i="11"/>
  <c r="T98" i="11"/>
  <c r="U99" i="11"/>
  <c r="T100" i="11"/>
  <c r="U101" i="11"/>
  <c r="T102" i="11"/>
  <c r="U103" i="11"/>
  <c r="T104" i="11"/>
  <c r="U105" i="11"/>
  <c r="T106" i="11"/>
  <c r="T47" i="10"/>
  <c r="E53" i="10"/>
  <c r="P53" i="10"/>
  <c r="S67" i="10"/>
  <c r="P72" i="10"/>
  <c r="P67" i="10"/>
  <c r="T67" i="10" s="1"/>
  <c r="E72" i="10"/>
  <c r="Q72" i="10"/>
  <c r="U72" i="10" s="1"/>
  <c r="E95" i="10"/>
  <c r="T99" i="10"/>
  <c r="T109" i="10"/>
  <c r="P53" i="9"/>
  <c r="T47" i="9"/>
  <c r="Q53" i="9"/>
  <c r="P59" i="9"/>
  <c r="S72" i="9"/>
  <c r="S67" i="9"/>
  <c r="Q59" i="9"/>
  <c r="E67" i="9"/>
  <c r="P67" i="9"/>
  <c r="E72" i="9"/>
  <c r="P72" i="9"/>
  <c r="T72" i="9" s="1"/>
  <c r="T98" i="9"/>
  <c r="T104" i="9"/>
  <c r="T110" i="9"/>
  <c r="P67" i="8"/>
  <c r="T57" i="8"/>
  <c r="Q67" i="8"/>
  <c r="P72" i="8"/>
  <c r="U58" i="8"/>
  <c r="R67" i="8"/>
  <c r="Q72" i="8"/>
  <c r="T103" i="8"/>
  <c r="T109" i="8"/>
  <c r="T99" i="8"/>
  <c r="E79" i="8"/>
  <c r="P53" i="7"/>
  <c r="Q53" i="7"/>
  <c r="P67" i="7"/>
  <c r="T67" i="7" s="1"/>
  <c r="E72" i="7"/>
  <c r="Q72" i="7"/>
  <c r="P59" i="7"/>
  <c r="E67" i="7"/>
  <c r="Q67" i="7"/>
  <c r="R72" i="7"/>
  <c r="T105" i="7"/>
  <c r="E79" i="7"/>
  <c r="T47" i="6"/>
  <c r="P59" i="6"/>
  <c r="S67" i="6"/>
  <c r="S72" i="6"/>
  <c r="Q59" i="6"/>
  <c r="P67" i="6"/>
  <c r="P72" i="6"/>
  <c r="T72" i="6" s="1"/>
  <c r="U47" i="5"/>
  <c r="Q53" i="5"/>
  <c r="T57" i="5"/>
  <c r="Q59" i="5"/>
  <c r="P59" i="5"/>
  <c r="E67" i="5"/>
  <c r="P67" i="5"/>
  <c r="E72" i="5"/>
  <c r="P72" i="5"/>
  <c r="T72" i="5" s="1"/>
  <c r="T99" i="5"/>
  <c r="U110" i="5"/>
  <c r="R95" i="5"/>
  <c r="U102" i="5"/>
  <c r="T103" i="5"/>
  <c r="S53" i="4"/>
  <c r="P53" i="4"/>
  <c r="T53" i="4" s="1"/>
  <c r="E72" i="4"/>
  <c r="Q72" i="4"/>
  <c r="T57" i="4"/>
  <c r="S67" i="4"/>
  <c r="R72" i="4"/>
  <c r="E59" i="4"/>
  <c r="P59" i="4"/>
  <c r="E67" i="4"/>
  <c r="P67" i="4"/>
  <c r="T67" i="4" s="1"/>
  <c r="S72" i="4"/>
  <c r="U101" i="4"/>
  <c r="T102" i="4"/>
  <c r="T108" i="4"/>
  <c r="L112" i="4"/>
  <c r="R112" i="4" s="1"/>
  <c r="P53" i="3"/>
  <c r="E53" i="3"/>
  <c r="Q53" i="3"/>
  <c r="U53" i="3" s="1"/>
  <c r="T57" i="3"/>
  <c r="P67" i="3"/>
  <c r="Q59" i="3"/>
  <c r="Q67" i="3"/>
  <c r="U67" i="3" s="1"/>
  <c r="P72" i="3"/>
  <c r="T99" i="3"/>
  <c r="U100" i="3"/>
  <c r="T101" i="3"/>
  <c r="T102" i="3"/>
  <c r="T103" i="3"/>
  <c r="U104" i="3"/>
  <c r="T105" i="3"/>
  <c r="U47" i="2"/>
  <c r="P53" i="2"/>
  <c r="Q53" i="2"/>
  <c r="U53" i="2" s="1"/>
  <c r="S67" i="2"/>
  <c r="P72" i="2"/>
  <c r="E67" i="2"/>
  <c r="Q67" i="2"/>
  <c r="R72" i="2"/>
  <c r="R67" i="2"/>
  <c r="S72" i="2"/>
  <c r="T108" i="2"/>
  <c r="T109" i="2"/>
  <c r="T47" i="1"/>
  <c r="Q53" i="1"/>
  <c r="U53" i="1" s="1"/>
  <c r="R53" i="1"/>
  <c r="P67" i="1"/>
  <c r="T67" i="1" s="1"/>
  <c r="P72" i="1"/>
  <c r="P59" i="1"/>
  <c r="Q59" i="1"/>
  <c r="Q67" i="1"/>
  <c r="U67" i="1" s="1"/>
  <c r="Q72" i="1"/>
  <c r="T107" i="1"/>
  <c r="T99" i="1"/>
  <c r="U71" i="1"/>
  <c r="T71" i="1"/>
  <c r="U30" i="2"/>
  <c r="U70" i="2"/>
  <c r="T30" i="1"/>
  <c r="T33" i="1"/>
  <c r="U59" i="2"/>
  <c r="T59" i="2"/>
  <c r="T30" i="3"/>
  <c r="U30" i="3"/>
  <c r="T59" i="1"/>
  <c r="U59" i="1"/>
  <c r="T71" i="2"/>
  <c r="T24" i="3"/>
  <c r="U24" i="3"/>
  <c r="U24" i="2"/>
  <c r="T24" i="2"/>
  <c r="U33" i="3"/>
  <c r="T22" i="1"/>
  <c r="T27" i="1"/>
  <c r="T37" i="1"/>
  <c r="U18" i="1"/>
  <c r="U32" i="1"/>
  <c r="T40" i="1"/>
  <c r="U40" i="1"/>
  <c r="U46" i="1"/>
  <c r="U50" i="1"/>
  <c r="U55" i="1"/>
  <c r="T58" i="1"/>
  <c r="T66" i="1"/>
  <c r="U66" i="1"/>
  <c r="U63" i="1"/>
  <c r="U93" i="1"/>
  <c r="T11" i="2"/>
  <c r="U12" i="1"/>
  <c r="U21" i="1"/>
  <c r="U26" i="1"/>
  <c r="T35" i="1"/>
  <c r="U36" i="1"/>
  <c r="T53" i="1"/>
  <c r="U45" i="1"/>
  <c r="U49" i="1"/>
  <c r="T61" i="1"/>
  <c r="U62" i="1"/>
  <c r="U88" i="1"/>
  <c r="U92" i="1"/>
  <c r="U72" i="2"/>
  <c r="U67" i="2"/>
  <c r="T72" i="2"/>
  <c r="U16" i="2"/>
  <c r="T16" i="2"/>
  <c r="U15" i="2"/>
  <c r="U20" i="2"/>
  <c r="U29" i="2"/>
  <c r="U39" i="2"/>
  <c r="U44" i="2"/>
  <c r="U48" i="2"/>
  <c r="U52" i="2"/>
  <c r="U57" i="2"/>
  <c r="U23" i="3"/>
  <c r="T40" i="3"/>
  <c r="U40" i="3"/>
  <c r="U35" i="3"/>
  <c r="T44" i="3"/>
  <c r="U47" i="3"/>
  <c r="T56" i="3"/>
  <c r="U56" i="3"/>
  <c r="U59" i="4"/>
  <c r="T59" i="4"/>
  <c r="T30" i="5"/>
  <c r="U30" i="5"/>
  <c r="U70" i="5"/>
  <c r="T70" i="5"/>
  <c r="U30" i="6"/>
  <c r="T30" i="6"/>
  <c r="U33" i="6"/>
  <c r="T33" i="6"/>
  <c r="U71" i="7"/>
  <c r="T71" i="7"/>
  <c r="T33" i="8"/>
  <c r="T33" i="9"/>
  <c r="U33" i="9"/>
  <c r="U71" i="9"/>
  <c r="T71" i="9"/>
  <c r="U30" i="10"/>
  <c r="T30" i="10"/>
  <c r="T33" i="11"/>
  <c r="U33" i="11"/>
  <c r="U70" i="1"/>
  <c r="T70" i="1"/>
  <c r="R71" i="1"/>
  <c r="U33" i="2"/>
  <c r="T33" i="2"/>
  <c r="T53" i="3"/>
  <c r="T43" i="3"/>
  <c r="T51" i="3"/>
  <c r="U51" i="3"/>
  <c r="T59" i="5"/>
  <c r="U59" i="5"/>
  <c r="U71" i="5"/>
  <c r="T71" i="5"/>
  <c r="U70" i="6"/>
  <c r="T24" i="7"/>
  <c r="U24" i="7"/>
  <c r="T59" i="7"/>
  <c r="U59" i="7"/>
  <c r="T59" i="9"/>
  <c r="U59" i="9"/>
  <c r="T24" i="1"/>
  <c r="U24" i="1"/>
  <c r="T42" i="1"/>
  <c r="T89" i="1"/>
  <c r="T12" i="2"/>
  <c r="T21" i="2"/>
  <c r="T26" i="2"/>
  <c r="U40" i="2"/>
  <c r="T40" i="2"/>
  <c r="T36" i="2"/>
  <c r="T45" i="2"/>
  <c r="T49" i="2"/>
  <c r="T58" i="2"/>
  <c r="U66" i="2"/>
  <c r="T66" i="2"/>
  <c r="T62" i="2"/>
  <c r="T88" i="2"/>
  <c r="T92" i="2"/>
  <c r="T11" i="3"/>
  <c r="T15" i="3"/>
  <c r="T20" i="3"/>
  <c r="T29" i="3"/>
  <c r="U43" i="3"/>
  <c r="T45" i="3"/>
  <c r="T48" i="3"/>
  <c r="U70" i="3"/>
  <c r="T70" i="3"/>
  <c r="U33" i="4"/>
  <c r="U24" i="6"/>
  <c r="T24" i="6"/>
  <c r="U59" i="8"/>
  <c r="T59" i="8"/>
  <c r="U70" i="8"/>
  <c r="T70" i="8"/>
  <c r="U70" i="10"/>
  <c r="T70" i="10"/>
  <c r="T30" i="11"/>
  <c r="U30" i="11"/>
  <c r="U72" i="1"/>
  <c r="T72" i="1"/>
  <c r="U16" i="1"/>
  <c r="T9" i="1"/>
  <c r="T13" i="1"/>
  <c r="U9" i="1"/>
  <c r="T35" i="2"/>
  <c r="T53" i="2"/>
  <c r="T67" i="3"/>
  <c r="U72" i="3"/>
  <c r="T72" i="3"/>
  <c r="T16" i="3"/>
  <c r="P33" i="3"/>
  <c r="T33" i="3" s="1"/>
  <c r="T52" i="3"/>
  <c r="R53" i="3"/>
  <c r="P59" i="3"/>
  <c r="U71" i="6"/>
  <c r="T71" i="6"/>
  <c r="U24" i="10"/>
  <c r="T24" i="10"/>
  <c r="T24" i="11"/>
  <c r="U24" i="11"/>
  <c r="U64" i="3"/>
  <c r="U69" i="3"/>
  <c r="U86" i="3"/>
  <c r="U90" i="3"/>
  <c r="U13" i="4"/>
  <c r="U18" i="4"/>
  <c r="U22" i="4"/>
  <c r="U27" i="4"/>
  <c r="U32" i="4"/>
  <c r="U40" i="4"/>
  <c r="T40" i="4"/>
  <c r="U37" i="4"/>
  <c r="U42" i="4"/>
  <c r="U46" i="4"/>
  <c r="U50" i="4"/>
  <c r="U55" i="4"/>
  <c r="U66" i="4"/>
  <c r="T66" i="4"/>
  <c r="U63" i="4"/>
  <c r="U89" i="4"/>
  <c r="U93" i="4"/>
  <c r="U12" i="5"/>
  <c r="U21" i="5"/>
  <c r="U26" i="5"/>
  <c r="U36" i="5"/>
  <c r="T53" i="5"/>
  <c r="U53" i="5"/>
  <c r="U45" i="5"/>
  <c r="U49" i="5"/>
  <c r="U58" i="5"/>
  <c r="U62" i="5"/>
  <c r="U88" i="5"/>
  <c r="U92" i="5"/>
  <c r="U67" i="6"/>
  <c r="T67" i="6"/>
  <c r="U16" i="6"/>
  <c r="T16" i="6"/>
  <c r="U11" i="6"/>
  <c r="U15" i="6"/>
  <c r="U20" i="6"/>
  <c r="U29" i="6"/>
  <c r="U39" i="6"/>
  <c r="U44" i="6"/>
  <c r="U48" i="6"/>
  <c r="U52" i="6"/>
  <c r="U57" i="6"/>
  <c r="U65" i="6"/>
  <c r="U87" i="6"/>
  <c r="U91" i="6"/>
  <c r="U10" i="7"/>
  <c r="U14" i="7"/>
  <c r="U19" i="7"/>
  <c r="U23" i="7"/>
  <c r="U28" i="7"/>
  <c r="U38" i="7"/>
  <c r="U47" i="7"/>
  <c r="U51" i="7"/>
  <c r="U13" i="8"/>
  <c r="U32" i="8"/>
  <c r="U40" i="8"/>
  <c r="T40" i="8"/>
  <c r="U37" i="8"/>
  <c r="U42" i="8"/>
  <c r="U46" i="8"/>
  <c r="U50" i="8"/>
  <c r="U55" i="8"/>
  <c r="U66" i="8"/>
  <c r="T66" i="8"/>
  <c r="U63" i="8"/>
  <c r="T30" i="9"/>
  <c r="U30" i="9"/>
  <c r="T53" i="9"/>
  <c r="U53" i="9"/>
  <c r="U58" i="9"/>
  <c r="U62" i="9"/>
  <c r="U88" i="9"/>
  <c r="U92" i="9"/>
  <c r="T72" i="10"/>
  <c r="U16" i="10"/>
  <c r="U11" i="10"/>
  <c r="U15" i="10"/>
  <c r="U20" i="10"/>
  <c r="U29" i="10"/>
  <c r="U39" i="10"/>
  <c r="U44" i="10"/>
  <c r="U48" i="10"/>
  <c r="U52" i="10"/>
  <c r="U57" i="10"/>
  <c r="U65" i="10"/>
  <c r="U87" i="10"/>
  <c r="U91" i="10"/>
  <c r="U10" i="11"/>
  <c r="U14" i="11"/>
  <c r="U19" i="11"/>
  <c r="U23" i="11"/>
  <c r="U28" i="11"/>
  <c r="U38" i="11"/>
  <c r="U47" i="11"/>
  <c r="U59" i="12"/>
  <c r="T59" i="12"/>
  <c r="U66" i="3"/>
  <c r="T66" i="3"/>
  <c r="U30" i="4"/>
  <c r="U53" i="4"/>
  <c r="U71" i="4"/>
  <c r="T71" i="4"/>
  <c r="U67" i="5"/>
  <c r="T67" i="5"/>
  <c r="U72" i="5"/>
  <c r="T16" i="5"/>
  <c r="U16" i="5"/>
  <c r="T24" i="5"/>
  <c r="U24" i="5"/>
  <c r="T43" i="5"/>
  <c r="T9" i="6"/>
  <c r="T40" i="7"/>
  <c r="T58" i="7"/>
  <c r="U66" i="7"/>
  <c r="T66" i="7"/>
  <c r="T62" i="7"/>
  <c r="T88" i="7"/>
  <c r="T92" i="7"/>
  <c r="T20" i="8"/>
  <c r="T29" i="8"/>
  <c r="U30" i="8"/>
  <c r="T30" i="8"/>
  <c r="U53" i="8"/>
  <c r="T53" i="8"/>
  <c r="U71" i="8"/>
  <c r="T71" i="8"/>
  <c r="T67" i="9"/>
  <c r="U72" i="9"/>
  <c r="T16" i="9"/>
  <c r="T24" i="9"/>
  <c r="U24" i="9"/>
  <c r="U70" i="9"/>
  <c r="U33" i="10"/>
  <c r="T40" i="11"/>
  <c r="U40" i="11"/>
  <c r="T59" i="11"/>
  <c r="U59" i="11"/>
  <c r="U24" i="12"/>
  <c r="T24" i="12"/>
  <c r="T33" i="13"/>
  <c r="U33" i="13"/>
  <c r="T33" i="15"/>
  <c r="U33" i="15"/>
  <c r="U71" i="3"/>
  <c r="T71" i="3"/>
  <c r="U72" i="4"/>
  <c r="U67" i="4"/>
  <c r="T72" i="4"/>
  <c r="U16" i="4"/>
  <c r="T16" i="4"/>
  <c r="U24" i="4"/>
  <c r="T24" i="4"/>
  <c r="U70" i="4"/>
  <c r="T70" i="4"/>
  <c r="T33" i="5"/>
  <c r="U33" i="5"/>
  <c r="U40" i="6"/>
  <c r="T40" i="6"/>
  <c r="U59" i="6"/>
  <c r="T59" i="6"/>
  <c r="U66" i="6"/>
  <c r="T66" i="6"/>
  <c r="T30" i="7"/>
  <c r="U30" i="7"/>
  <c r="T53" i="7"/>
  <c r="U53" i="7"/>
  <c r="T57" i="7"/>
  <c r="T61" i="7"/>
  <c r="T65" i="7"/>
  <c r="T87" i="7"/>
  <c r="T91" i="7"/>
  <c r="U72" i="8"/>
  <c r="U67" i="8"/>
  <c r="T72" i="8"/>
  <c r="T67" i="8"/>
  <c r="U16" i="8"/>
  <c r="T16" i="8"/>
  <c r="T10" i="8"/>
  <c r="T14" i="8"/>
  <c r="T19" i="8"/>
  <c r="T23" i="8"/>
  <c r="T28" i="8"/>
  <c r="U35" i="8"/>
  <c r="T38" i="8"/>
  <c r="T43" i="8"/>
  <c r="T47" i="8"/>
  <c r="T51" i="8"/>
  <c r="T56" i="8"/>
  <c r="U61" i="8"/>
  <c r="T64" i="8"/>
  <c r="T69" i="8"/>
  <c r="T86" i="8"/>
  <c r="T90" i="8"/>
  <c r="T9" i="9"/>
  <c r="T13" i="9"/>
  <c r="T18" i="9"/>
  <c r="T22" i="9"/>
  <c r="T27" i="9"/>
  <c r="T32" i="9"/>
  <c r="T37" i="9"/>
  <c r="T42" i="9"/>
  <c r="U43" i="9"/>
  <c r="T46" i="9"/>
  <c r="T50" i="9"/>
  <c r="T55" i="9"/>
  <c r="T63" i="9"/>
  <c r="T89" i="9"/>
  <c r="T93" i="9"/>
  <c r="U9" i="10"/>
  <c r="T12" i="10"/>
  <c r="T21" i="10"/>
  <c r="T26" i="10"/>
  <c r="U40" i="10"/>
  <c r="T40" i="10"/>
  <c r="T36" i="10"/>
  <c r="T45" i="10"/>
  <c r="T49" i="10"/>
  <c r="T58" i="10"/>
  <c r="U66" i="10"/>
  <c r="T66" i="10"/>
  <c r="T62" i="10"/>
  <c r="T88" i="10"/>
  <c r="T92" i="10"/>
  <c r="T11" i="11"/>
  <c r="T15" i="11"/>
  <c r="T20" i="11"/>
  <c r="T29" i="11"/>
  <c r="T35" i="11"/>
  <c r="T39" i="11"/>
  <c r="T53" i="11"/>
  <c r="U53" i="11"/>
  <c r="T44" i="11"/>
  <c r="T48" i="11"/>
  <c r="U24" i="14"/>
  <c r="T24" i="14"/>
  <c r="U59" i="14"/>
  <c r="T59" i="14"/>
  <c r="U24" i="15"/>
  <c r="U71" i="15"/>
  <c r="T71" i="15"/>
  <c r="U61" i="3"/>
  <c r="T9" i="4"/>
  <c r="U43" i="4"/>
  <c r="U9" i="5"/>
  <c r="T40" i="5"/>
  <c r="U40" i="5"/>
  <c r="U66" i="5"/>
  <c r="T66" i="5"/>
  <c r="T35" i="6"/>
  <c r="U53" i="6"/>
  <c r="T53" i="6"/>
  <c r="T61" i="6"/>
  <c r="U67" i="7"/>
  <c r="U72" i="7"/>
  <c r="T72" i="7"/>
  <c r="T16" i="7"/>
  <c r="U16" i="7"/>
  <c r="U35" i="7"/>
  <c r="T43" i="7"/>
  <c r="U61" i="7"/>
  <c r="T9" i="8"/>
  <c r="U43" i="8"/>
  <c r="U9" i="9"/>
  <c r="T40" i="9"/>
  <c r="U40" i="9"/>
  <c r="U66" i="9"/>
  <c r="T66" i="9"/>
  <c r="T35" i="10"/>
  <c r="U53" i="10"/>
  <c r="T53" i="10"/>
  <c r="T61" i="10"/>
  <c r="U67" i="11"/>
  <c r="T67" i="11"/>
  <c r="U72" i="11"/>
  <c r="T72" i="11"/>
  <c r="U16" i="11"/>
  <c r="T16" i="11"/>
  <c r="U35" i="11"/>
  <c r="T43" i="11"/>
  <c r="U70" i="11"/>
  <c r="T70" i="11"/>
  <c r="T30" i="13"/>
  <c r="U30" i="13"/>
  <c r="U71" i="13"/>
  <c r="T71" i="13"/>
  <c r="T30" i="15"/>
  <c r="U30" i="15"/>
  <c r="T50" i="11"/>
  <c r="U51" i="11"/>
  <c r="T55" i="11"/>
  <c r="U56" i="11"/>
  <c r="T63" i="11"/>
  <c r="U64" i="11"/>
  <c r="U69" i="11"/>
  <c r="U86" i="11"/>
  <c r="U90" i="11"/>
  <c r="U13" i="12"/>
  <c r="T21" i="12"/>
  <c r="U22" i="12"/>
  <c r="U27" i="12"/>
  <c r="U32" i="12"/>
  <c r="U40" i="12"/>
  <c r="T40" i="12"/>
  <c r="U37" i="12"/>
  <c r="U42" i="12"/>
  <c r="T45" i="12"/>
  <c r="U46" i="12"/>
  <c r="T49" i="12"/>
  <c r="U50" i="12"/>
  <c r="U55" i="12"/>
  <c r="T58" i="12"/>
  <c r="U66" i="12"/>
  <c r="T66" i="12"/>
  <c r="T62" i="12"/>
  <c r="U63" i="12"/>
  <c r="U89" i="12"/>
  <c r="T92" i="12"/>
  <c r="U93" i="12"/>
  <c r="U12" i="13"/>
  <c r="T20" i="13"/>
  <c r="U21" i="13"/>
  <c r="U26" i="13"/>
  <c r="T53" i="13"/>
  <c r="U53" i="13"/>
  <c r="U45" i="13"/>
  <c r="U49" i="13"/>
  <c r="U58" i="13"/>
  <c r="U62" i="13"/>
  <c r="T65" i="13"/>
  <c r="T87" i="13"/>
  <c r="T91" i="13"/>
  <c r="U67" i="14"/>
  <c r="T67" i="14"/>
  <c r="U16" i="14"/>
  <c r="T16" i="14"/>
  <c r="T10" i="14"/>
  <c r="T14" i="14"/>
  <c r="U29" i="14"/>
  <c r="U39" i="14"/>
  <c r="U44" i="14"/>
  <c r="U48" i="14"/>
  <c r="U52" i="14"/>
  <c r="U57" i="14"/>
  <c r="U65" i="14"/>
  <c r="U70" i="14"/>
  <c r="T70" i="14"/>
  <c r="U91" i="14"/>
  <c r="U10" i="15"/>
  <c r="U14" i="15"/>
  <c r="U19" i="15"/>
  <c r="U23" i="15"/>
  <c r="U28" i="15"/>
  <c r="U38" i="15"/>
  <c r="U47" i="15"/>
  <c r="U51" i="15"/>
  <c r="U56" i="15"/>
  <c r="U64" i="15"/>
  <c r="E70" i="15"/>
  <c r="U71" i="16"/>
  <c r="T71" i="16"/>
  <c r="T30" i="17"/>
  <c r="U30" i="17"/>
  <c r="U71" i="18"/>
  <c r="T71" i="18"/>
  <c r="T58" i="11"/>
  <c r="U66" i="11"/>
  <c r="T66" i="11"/>
  <c r="T62" i="11"/>
  <c r="T92" i="11"/>
  <c r="T15" i="12"/>
  <c r="T20" i="12"/>
  <c r="T29" i="12"/>
  <c r="U30" i="12"/>
  <c r="T30" i="12"/>
  <c r="T35" i="12"/>
  <c r="T39" i="12"/>
  <c r="U53" i="12"/>
  <c r="T53" i="12"/>
  <c r="T44" i="12"/>
  <c r="T48" i="12"/>
  <c r="T52" i="12"/>
  <c r="T57" i="12"/>
  <c r="T61" i="12"/>
  <c r="T65" i="12"/>
  <c r="U71" i="12"/>
  <c r="T71" i="12"/>
  <c r="T91" i="12"/>
  <c r="T67" i="13"/>
  <c r="T72" i="13"/>
  <c r="U16" i="13"/>
  <c r="T16" i="13"/>
  <c r="T23" i="13"/>
  <c r="T24" i="13"/>
  <c r="U24" i="13"/>
  <c r="T28" i="13"/>
  <c r="U70" i="13"/>
  <c r="T70" i="13"/>
  <c r="T33" i="14"/>
  <c r="T40" i="15"/>
  <c r="U66" i="15"/>
  <c r="T66" i="15"/>
  <c r="U71" i="17"/>
  <c r="T71" i="17"/>
  <c r="U24" i="18"/>
  <c r="T24" i="18"/>
  <c r="U30" i="18"/>
  <c r="T30" i="18"/>
  <c r="U70" i="18"/>
  <c r="T70" i="18"/>
  <c r="T24" i="19"/>
  <c r="U24" i="19"/>
  <c r="T52" i="11"/>
  <c r="T57" i="11"/>
  <c r="T61" i="11"/>
  <c r="T65" i="11"/>
  <c r="U71" i="11"/>
  <c r="T71" i="11"/>
  <c r="T87" i="11"/>
  <c r="T91" i="11"/>
  <c r="U72" i="12"/>
  <c r="U67" i="12"/>
  <c r="T67" i="12"/>
  <c r="U16" i="12"/>
  <c r="T16" i="12"/>
  <c r="T10" i="12"/>
  <c r="T14" i="12"/>
  <c r="T19" i="12"/>
  <c r="T23" i="12"/>
  <c r="T28" i="12"/>
  <c r="U35" i="12"/>
  <c r="T38" i="12"/>
  <c r="T43" i="12"/>
  <c r="T47" i="12"/>
  <c r="T51" i="12"/>
  <c r="T56" i="12"/>
  <c r="U61" i="12"/>
  <c r="T64" i="12"/>
  <c r="T69" i="12"/>
  <c r="U70" i="12"/>
  <c r="T70" i="12"/>
  <c r="T86" i="12"/>
  <c r="T90" i="12"/>
  <c r="T9" i="13"/>
  <c r="T13" i="13"/>
  <c r="T18" i="13"/>
  <c r="T22" i="13"/>
  <c r="T27" i="13"/>
  <c r="T32" i="13"/>
  <c r="T37" i="13"/>
  <c r="T42" i="13"/>
  <c r="U43" i="13"/>
  <c r="T46" i="13"/>
  <c r="T50" i="13"/>
  <c r="T55" i="13"/>
  <c r="T63" i="13"/>
  <c r="T89" i="13"/>
  <c r="T93" i="13"/>
  <c r="U9" i="14"/>
  <c r="T12" i="14"/>
  <c r="T21" i="14"/>
  <c r="T26" i="14"/>
  <c r="U40" i="14"/>
  <c r="T40" i="14"/>
  <c r="T36" i="14"/>
  <c r="T45" i="14"/>
  <c r="T49" i="14"/>
  <c r="T58" i="14"/>
  <c r="U66" i="14"/>
  <c r="T66" i="14"/>
  <c r="T62" i="14"/>
  <c r="T88" i="14"/>
  <c r="T92" i="14"/>
  <c r="T11" i="15"/>
  <c r="T15" i="15"/>
  <c r="T20" i="15"/>
  <c r="T29" i="15"/>
  <c r="T35" i="15"/>
  <c r="T39" i="15"/>
  <c r="T53" i="15"/>
  <c r="U53" i="15"/>
  <c r="T44" i="15"/>
  <c r="T48" i="15"/>
  <c r="T52" i="15"/>
  <c r="T57" i="15"/>
  <c r="T61" i="15"/>
  <c r="T65" i="15"/>
  <c r="U59" i="17"/>
  <c r="U61" i="11"/>
  <c r="T9" i="12"/>
  <c r="U43" i="12"/>
  <c r="U9" i="13"/>
  <c r="T40" i="13"/>
  <c r="U40" i="13"/>
  <c r="U66" i="13"/>
  <c r="T66" i="13"/>
  <c r="T35" i="14"/>
  <c r="U53" i="14"/>
  <c r="T53" i="14"/>
  <c r="T61" i="14"/>
  <c r="U67" i="15"/>
  <c r="U72" i="15"/>
  <c r="T72" i="15"/>
  <c r="U16" i="15"/>
  <c r="T16" i="15"/>
  <c r="U35" i="15"/>
  <c r="T43" i="15"/>
  <c r="U61" i="15"/>
  <c r="T69" i="15"/>
  <c r="R71" i="15"/>
  <c r="U33" i="16"/>
  <c r="U59" i="16"/>
  <c r="T59" i="16"/>
  <c r="T24" i="17"/>
  <c r="U24" i="17"/>
  <c r="T70" i="17"/>
  <c r="U30" i="16"/>
  <c r="T30" i="16"/>
  <c r="U53" i="16"/>
  <c r="T53" i="16"/>
  <c r="U49" i="16"/>
  <c r="U58" i="16"/>
  <c r="U62" i="16"/>
  <c r="U88" i="16"/>
  <c r="U92" i="16"/>
  <c r="U67" i="17"/>
  <c r="U72" i="17"/>
  <c r="T72" i="17"/>
  <c r="U16" i="17"/>
  <c r="T16" i="17"/>
  <c r="U11" i="17"/>
  <c r="U15" i="17"/>
  <c r="U20" i="17"/>
  <c r="U29" i="17"/>
  <c r="U39" i="17"/>
  <c r="U44" i="17"/>
  <c r="U48" i="17"/>
  <c r="U52" i="17"/>
  <c r="U57" i="17"/>
  <c r="U65" i="17"/>
  <c r="U87" i="17"/>
  <c r="U91" i="17"/>
  <c r="U10" i="18"/>
  <c r="U14" i="18"/>
  <c r="U19" i="18"/>
  <c r="U23" i="18"/>
  <c r="U28" i="18"/>
  <c r="U38" i="18"/>
  <c r="U47" i="18"/>
  <c r="U51" i="18"/>
  <c r="U56" i="18"/>
  <c r="U64" i="18"/>
  <c r="U69" i="18"/>
  <c r="U86" i="18"/>
  <c r="U90" i="18"/>
  <c r="U13" i="19"/>
  <c r="U18" i="19"/>
  <c r="U22" i="19"/>
  <c r="T30" i="19"/>
  <c r="U30" i="19"/>
  <c r="P30" i="19"/>
  <c r="E33" i="19"/>
  <c r="U50" i="19"/>
  <c r="T50" i="19"/>
  <c r="U55" i="19"/>
  <c r="T55" i="19"/>
  <c r="T59" i="19"/>
  <c r="U59" i="19"/>
  <c r="P66" i="19"/>
  <c r="Q67" i="19"/>
  <c r="S70" i="19"/>
  <c r="P71" i="19"/>
  <c r="T71" i="19" s="1"/>
  <c r="E59" i="20"/>
  <c r="E67" i="20"/>
  <c r="U71" i="20"/>
  <c r="T71" i="20"/>
  <c r="R16" i="21"/>
  <c r="U29" i="21"/>
  <c r="T29" i="21"/>
  <c r="T59" i="21"/>
  <c r="U59" i="21"/>
  <c r="U38" i="22"/>
  <c r="T38" i="22"/>
  <c r="U56" i="22"/>
  <c r="T56" i="22"/>
  <c r="T40" i="23"/>
  <c r="U40" i="23"/>
  <c r="U35" i="23"/>
  <c r="T35" i="23"/>
  <c r="U69" i="24"/>
  <c r="T69" i="24"/>
  <c r="U32" i="25"/>
  <c r="T32" i="25"/>
  <c r="U24" i="26"/>
  <c r="T24" i="26"/>
  <c r="T39" i="27"/>
  <c r="U39" i="27"/>
  <c r="U72" i="16"/>
  <c r="U67" i="16"/>
  <c r="T72" i="16"/>
  <c r="U16" i="16"/>
  <c r="T16" i="16"/>
  <c r="U24" i="16"/>
  <c r="U70" i="16"/>
  <c r="T70" i="16"/>
  <c r="T33" i="17"/>
  <c r="U40" i="18"/>
  <c r="T40" i="18"/>
  <c r="U59" i="18"/>
  <c r="U66" i="18"/>
  <c r="T66" i="18"/>
  <c r="U46" i="19"/>
  <c r="T46" i="19"/>
  <c r="U89" i="19"/>
  <c r="T89" i="19"/>
  <c r="U93" i="19"/>
  <c r="T93" i="19"/>
  <c r="U12" i="20"/>
  <c r="T12" i="20"/>
  <c r="U24" i="20"/>
  <c r="T24" i="20"/>
  <c r="U36" i="20"/>
  <c r="T36" i="20"/>
  <c r="U62" i="20"/>
  <c r="T62" i="20"/>
  <c r="U11" i="21"/>
  <c r="T11" i="21"/>
  <c r="U15" i="21"/>
  <c r="T15" i="21"/>
  <c r="T30" i="21"/>
  <c r="U30" i="21"/>
  <c r="T40" i="21"/>
  <c r="U35" i="21"/>
  <c r="T35" i="21"/>
  <c r="U39" i="21"/>
  <c r="T39" i="21"/>
  <c r="U66" i="21"/>
  <c r="T66" i="21"/>
  <c r="U61" i="21"/>
  <c r="T61" i="21"/>
  <c r="U65" i="21"/>
  <c r="T65" i="21"/>
  <c r="U19" i="22"/>
  <c r="T19" i="22"/>
  <c r="U23" i="22"/>
  <c r="T23" i="22"/>
  <c r="T30" i="23"/>
  <c r="U30" i="23"/>
  <c r="U66" i="23"/>
  <c r="T66" i="23"/>
  <c r="U61" i="23"/>
  <c r="T61" i="23"/>
  <c r="U71" i="23"/>
  <c r="T71" i="23"/>
  <c r="U47" i="24"/>
  <c r="T47" i="24"/>
  <c r="U22" i="25"/>
  <c r="T22" i="25"/>
  <c r="U27" i="25"/>
  <c r="T27" i="25"/>
  <c r="U89" i="25"/>
  <c r="T89" i="25"/>
  <c r="T86" i="15"/>
  <c r="T90" i="15"/>
  <c r="T9" i="16"/>
  <c r="T13" i="16"/>
  <c r="T18" i="16"/>
  <c r="T22" i="16"/>
  <c r="T27" i="16"/>
  <c r="T32" i="16"/>
  <c r="T37" i="16"/>
  <c r="T42" i="16"/>
  <c r="U43" i="16"/>
  <c r="T46" i="16"/>
  <c r="T50" i="16"/>
  <c r="T55" i="16"/>
  <c r="T63" i="16"/>
  <c r="T89" i="16"/>
  <c r="T93" i="16"/>
  <c r="U9" i="17"/>
  <c r="T12" i="17"/>
  <c r="T21" i="17"/>
  <c r="T26" i="17"/>
  <c r="U40" i="17"/>
  <c r="T36" i="17"/>
  <c r="T45" i="17"/>
  <c r="T49" i="17"/>
  <c r="T58" i="17"/>
  <c r="U66" i="17"/>
  <c r="T66" i="17"/>
  <c r="T62" i="17"/>
  <c r="T88" i="17"/>
  <c r="T92" i="17"/>
  <c r="T11" i="18"/>
  <c r="T15" i="18"/>
  <c r="T20" i="18"/>
  <c r="T29" i="18"/>
  <c r="T35" i="18"/>
  <c r="T39" i="18"/>
  <c r="U53" i="18"/>
  <c r="T53" i="18"/>
  <c r="T44" i="18"/>
  <c r="T48" i="18"/>
  <c r="T52" i="18"/>
  <c r="T57" i="18"/>
  <c r="T61" i="18"/>
  <c r="T65" i="18"/>
  <c r="T87" i="18"/>
  <c r="T91" i="18"/>
  <c r="U67" i="19"/>
  <c r="T67" i="19"/>
  <c r="U72" i="19"/>
  <c r="T72" i="19"/>
  <c r="T10" i="19"/>
  <c r="T14" i="19"/>
  <c r="T19" i="19"/>
  <c r="T23" i="19"/>
  <c r="U37" i="19"/>
  <c r="T37" i="19"/>
  <c r="U42" i="19"/>
  <c r="T42" i="19"/>
  <c r="T70" i="19"/>
  <c r="Q16" i="20"/>
  <c r="U33" i="20"/>
  <c r="T33" i="20"/>
  <c r="Q40" i="20"/>
  <c r="U40" i="20" s="1"/>
  <c r="Q53" i="20"/>
  <c r="Q66" i="20"/>
  <c r="R67" i="20"/>
  <c r="U70" i="20"/>
  <c r="T70" i="20"/>
  <c r="U20" i="21"/>
  <c r="T20" i="21"/>
  <c r="T24" i="21"/>
  <c r="U24" i="21"/>
  <c r="P33" i="21"/>
  <c r="U44" i="21"/>
  <c r="T44" i="21"/>
  <c r="U48" i="21"/>
  <c r="T48" i="21"/>
  <c r="U52" i="21"/>
  <c r="T52" i="21"/>
  <c r="T70" i="21"/>
  <c r="S16" i="22"/>
  <c r="U24" i="22"/>
  <c r="T24" i="22"/>
  <c r="U28" i="22"/>
  <c r="T28" i="22"/>
  <c r="T33" i="22"/>
  <c r="U53" i="22"/>
  <c r="T53" i="22"/>
  <c r="U43" i="22"/>
  <c r="T43" i="22"/>
  <c r="U47" i="22"/>
  <c r="T47" i="22"/>
  <c r="U51" i="22"/>
  <c r="T51" i="22"/>
  <c r="U59" i="22"/>
  <c r="T59" i="22"/>
  <c r="U64" i="22"/>
  <c r="T64" i="22"/>
  <c r="U24" i="24"/>
  <c r="T24" i="24"/>
  <c r="U67" i="25"/>
  <c r="U72" i="25"/>
  <c r="T72" i="25"/>
  <c r="T67" i="25"/>
  <c r="U9" i="25"/>
  <c r="T9" i="25"/>
  <c r="U71" i="25"/>
  <c r="T71" i="25"/>
  <c r="U9" i="16"/>
  <c r="U40" i="16"/>
  <c r="T40" i="16"/>
  <c r="U66" i="16"/>
  <c r="T66" i="16"/>
  <c r="T35" i="17"/>
  <c r="T53" i="17"/>
  <c r="U53" i="17"/>
  <c r="T61" i="17"/>
  <c r="U67" i="18"/>
  <c r="T72" i="18"/>
  <c r="T67" i="18"/>
  <c r="U16" i="18"/>
  <c r="T16" i="18"/>
  <c r="U35" i="18"/>
  <c r="T43" i="18"/>
  <c r="U61" i="18"/>
  <c r="T9" i="19"/>
  <c r="U27" i="19"/>
  <c r="U32" i="19"/>
  <c r="T32" i="19"/>
  <c r="P40" i="19"/>
  <c r="U63" i="19"/>
  <c r="T63" i="19"/>
  <c r="U21" i="20"/>
  <c r="T21" i="20"/>
  <c r="U26" i="20"/>
  <c r="T26" i="20"/>
  <c r="U30" i="20"/>
  <c r="T30" i="20"/>
  <c r="U45" i="20"/>
  <c r="T45" i="20"/>
  <c r="U49" i="20"/>
  <c r="T49" i="20"/>
  <c r="U58" i="20"/>
  <c r="T58" i="20"/>
  <c r="E72" i="20"/>
  <c r="U88" i="20"/>
  <c r="T88" i="20"/>
  <c r="U92" i="20"/>
  <c r="T92" i="20"/>
  <c r="Q24" i="21"/>
  <c r="T33" i="21"/>
  <c r="U33" i="21"/>
  <c r="E53" i="21"/>
  <c r="U57" i="21"/>
  <c r="T57" i="21"/>
  <c r="Q70" i="21"/>
  <c r="U70" i="21" s="1"/>
  <c r="R71" i="21"/>
  <c r="U87" i="21"/>
  <c r="T87" i="21"/>
  <c r="U91" i="21"/>
  <c r="T91" i="21"/>
  <c r="U10" i="22"/>
  <c r="T10" i="22"/>
  <c r="U14" i="22"/>
  <c r="T14" i="22"/>
  <c r="U30" i="22"/>
  <c r="T30" i="22"/>
  <c r="Q33" i="22"/>
  <c r="U33" i="22" s="1"/>
  <c r="U88" i="22"/>
  <c r="T88" i="22"/>
  <c r="U36" i="26"/>
  <c r="T36" i="26"/>
  <c r="U45" i="26"/>
  <c r="T45" i="26"/>
  <c r="T40" i="20"/>
  <c r="U66" i="20"/>
  <c r="T66" i="20"/>
  <c r="T53" i="21"/>
  <c r="U53" i="21"/>
  <c r="U72" i="22"/>
  <c r="T72" i="22"/>
  <c r="T16" i="22"/>
  <c r="T71" i="22"/>
  <c r="U15" i="23"/>
  <c r="T15" i="23"/>
  <c r="U20" i="23"/>
  <c r="T20" i="23"/>
  <c r="T33" i="23"/>
  <c r="U33" i="23"/>
  <c r="P33" i="23"/>
  <c r="U44" i="23"/>
  <c r="T44" i="23"/>
  <c r="U52" i="23"/>
  <c r="T52" i="23"/>
  <c r="U57" i="23"/>
  <c r="T57" i="23"/>
  <c r="Q70" i="23"/>
  <c r="U70" i="23" s="1"/>
  <c r="R71" i="23"/>
  <c r="U91" i="23"/>
  <c r="T91" i="23"/>
  <c r="U14" i="24"/>
  <c r="T14" i="24"/>
  <c r="U19" i="24"/>
  <c r="T19" i="24"/>
  <c r="P67" i="24"/>
  <c r="E70" i="24"/>
  <c r="T24" i="25"/>
  <c r="U24" i="25"/>
  <c r="T30" i="25"/>
  <c r="U30" i="25"/>
  <c r="P30" i="25"/>
  <c r="E33" i="25"/>
  <c r="U46" i="25"/>
  <c r="T46" i="25"/>
  <c r="U33" i="26"/>
  <c r="T33" i="26"/>
  <c r="U59" i="26"/>
  <c r="T59" i="26"/>
  <c r="T40" i="27"/>
  <c r="U40" i="27"/>
  <c r="T35" i="27"/>
  <c r="U35" i="27"/>
  <c r="T40" i="19"/>
  <c r="U40" i="19"/>
  <c r="U66" i="19"/>
  <c r="T66" i="19"/>
  <c r="U53" i="20"/>
  <c r="T53" i="20"/>
  <c r="U72" i="21"/>
  <c r="T72" i="21"/>
  <c r="U16" i="21"/>
  <c r="P70" i="22"/>
  <c r="Q71" i="22"/>
  <c r="R72" i="22"/>
  <c r="U11" i="23"/>
  <c r="T11" i="23"/>
  <c r="U39" i="23"/>
  <c r="T39" i="23"/>
  <c r="U28" i="24"/>
  <c r="T28" i="24"/>
  <c r="T33" i="24"/>
  <c r="U38" i="24"/>
  <c r="T38" i="24"/>
  <c r="U53" i="24"/>
  <c r="T53" i="24"/>
  <c r="U43" i="24"/>
  <c r="T43" i="24"/>
  <c r="U51" i="24"/>
  <c r="T51" i="24"/>
  <c r="U56" i="24"/>
  <c r="T56" i="24"/>
  <c r="U64" i="24"/>
  <c r="T64" i="24"/>
  <c r="T71" i="24"/>
  <c r="U90" i="24"/>
  <c r="T90" i="24"/>
  <c r="U13" i="25"/>
  <c r="T13" i="25"/>
  <c r="U18" i="25"/>
  <c r="T18" i="25"/>
  <c r="U59" i="25"/>
  <c r="T70" i="25"/>
  <c r="U12" i="26"/>
  <c r="T12" i="26"/>
  <c r="Q16" i="26"/>
  <c r="U21" i="26"/>
  <c r="T21" i="26"/>
  <c r="U30" i="26"/>
  <c r="T30" i="26"/>
  <c r="T35" i="19"/>
  <c r="T53" i="19"/>
  <c r="U53" i="19"/>
  <c r="T61" i="19"/>
  <c r="U72" i="20"/>
  <c r="U67" i="20"/>
  <c r="T72" i="20"/>
  <c r="U16" i="20"/>
  <c r="T16" i="20"/>
  <c r="T43" i="20"/>
  <c r="T9" i="21"/>
  <c r="U40" i="22"/>
  <c r="T40" i="22"/>
  <c r="U66" i="22"/>
  <c r="T66" i="22"/>
  <c r="U92" i="22"/>
  <c r="T92" i="22"/>
  <c r="T24" i="23"/>
  <c r="U24" i="23"/>
  <c r="U29" i="23"/>
  <c r="T29" i="23"/>
  <c r="E40" i="23"/>
  <c r="U48" i="23"/>
  <c r="T48" i="23"/>
  <c r="U65" i="23"/>
  <c r="T65" i="23"/>
  <c r="U87" i="23"/>
  <c r="T87" i="23"/>
  <c r="U10" i="24"/>
  <c r="T10" i="24"/>
  <c r="U23" i="24"/>
  <c r="T23" i="24"/>
  <c r="U30" i="24"/>
  <c r="T30" i="24"/>
  <c r="U59" i="24"/>
  <c r="T59" i="24"/>
  <c r="U86" i="24"/>
  <c r="T86" i="24"/>
  <c r="U37" i="25"/>
  <c r="T37" i="25"/>
  <c r="U42" i="25"/>
  <c r="T42" i="25"/>
  <c r="U50" i="25"/>
  <c r="T50" i="25"/>
  <c r="U55" i="25"/>
  <c r="T55" i="25"/>
  <c r="U63" i="25"/>
  <c r="T63" i="25"/>
  <c r="U93" i="25"/>
  <c r="T93" i="25"/>
  <c r="U26" i="26"/>
  <c r="T26" i="26"/>
  <c r="U49" i="26"/>
  <c r="T49" i="26"/>
  <c r="U58" i="26"/>
  <c r="T58" i="26"/>
  <c r="U62" i="26"/>
  <c r="T62" i="26"/>
  <c r="U71" i="26"/>
  <c r="T88" i="26"/>
  <c r="U88" i="26"/>
  <c r="T92" i="26"/>
  <c r="U92" i="26"/>
  <c r="T20" i="27"/>
  <c r="U20" i="27"/>
  <c r="T24" i="27"/>
  <c r="U24" i="27"/>
  <c r="T53" i="23"/>
  <c r="U53" i="23"/>
  <c r="U67" i="24"/>
  <c r="T67" i="24"/>
  <c r="U16" i="24"/>
  <c r="T16" i="24"/>
  <c r="U40" i="26"/>
  <c r="T40" i="26"/>
  <c r="T66" i="26"/>
  <c r="U66" i="26"/>
  <c r="U70" i="26"/>
  <c r="U71" i="27"/>
  <c r="T71" i="27"/>
  <c r="U33" i="28"/>
  <c r="T33" i="28"/>
  <c r="T91" i="22"/>
  <c r="U72" i="23"/>
  <c r="T72" i="23"/>
  <c r="T67" i="23"/>
  <c r="U16" i="23"/>
  <c r="T14" i="23"/>
  <c r="T19" i="23"/>
  <c r="T23" i="23"/>
  <c r="T28" i="23"/>
  <c r="T38" i="23"/>
  <c r="T43" i="23"/>
  <c r="T47" i="23"/>
  <c r="T51" i="23"/>
  <c r="T64" i="23"/>
  <c r="T69" i="23"/>
  <c r="T86" i="23"/>
  <c r="T90" i="23"/>
  <c r="T9" i="24"/>
  <c r="T13" i="24"/>
  <c r="T18" i="24"/>
  <c r="T22" i="24"/>
  <c r="T27" i="24"/>
  <c r="T32" i="24"/>
  <c r="T37" i="24"/>
  <c r="T42" i="24"/>
  <c r="T46" i="24"/>
  <c r="T50" i="24"/>
  <c r="T55" i="24"/>
  <c r="T63" i="24"/>
  <c r="T89" i="24"/>
  <c r="T93" i="24"/>
  <c r="T12" i="25"/>
  <c r="T21" i="25"/>
  <c r="T26" i="25"/>
  <c r="T40" i="25"/>
  <c r="U40" i="25"/>
  <c r="T36" i="25"/>
  <c r="T45" i="25"/>
  <c r="T49" i="25"/>
  <c r="T58" i="25"/>
  <c r="U66" i="25"/>
  <c r="T66" i="25"/>
  <c r="T62" i="25"/>
  <c r="T88" i="25"/>
  <c r="T92" i="25"/>
  <c r="T11" i="26"/>
  <c r="T15" i="26"/>
  <c r="T20" i="26"/>
  <c r="T29" i="26"/>
  <c r="T35" i="26"/>
  <c r="T39" i="26"/>
  <c r="U53" i="26"/>
  <c r="T53" i="26"/>
  <c r="T44" i="26"/>
  <c r="T48" i="26"/>
  <c r="T52" i="26"/>
  <c r="T57" i="26"/>
  <c r="T61" i="26"/>
  <c r="T65" i="26"/>
  <c r="R67" i="26"/>
  <c r="R72" i="26"/>
  <c r="R16" i="27"/>
  <c r="T29" i="27"/>
  <c r="U29" i="27"/>
  <c r="U70" i="27"/>
  <c r="T70" i="27"/>
  <c r="U24" i="28"/>
  <c r="T24" i="28"/>
  <c r="U70" i="22"/>
  <c r="T70" i="22"/>
  <c r="U43" i="23"/>
  <c r="U9" i="24"/>
  <c r="U40" i="24"/>
  <c r="U66" i="24"/>
  <c r="T66" i="24"/>
  <c r="T35" i="25"/>
  <c r="T53" i="25"/>
  <c r="U53" i="25"/>
  <c r="T61" i="25"/>
  <c r="U72" i="26"/>
  <c r="U67" i="26"/>
  <c r="T67" i="26"/>
  <c r="U16" i="26"/>
  <c r="U35" i="26"/>
  <c r="T43" i="26"/>
  <c r="U61" i="26"/>
  <c r="T11" i="27"/>
  <c r="U11" i="27"/>
  <c r="T15" i="27"/>
  <c r="U15" i="27"/>
  <c r="E30" i="27"/>
  <c r="U59" i="28"/>
  <c r="T59" i="28"/>
  <c r="U67" i="27"/>
  <c r="U72" i="27"/>
  <c r="T72" i="27"/>
  <c r="T67" i="27"/>
  <c r="T16" i="27"/>
  <c r="T43" i="27"/>
  <c r="U44" i="27"/>
  <c r="T47" i="27"/>
  <c r="U48" i="27"/>
  <c r="T51" i="27"/>
  <c r="U52" i="27"/>
  <c r="T56" i="27"/>
  <c r="U57" i="27"/>
  <c r="T64" i="27"/>
  <c r="U65" i="27"/>
  <c r="T69" i="27"/>
  <c r="T86" i="27"/>
  <c r="U87" i="27"/>
  <c r="T90" i="27"/>
  <c r="U91" i="27"/>
  <c r="T9" i="28"/>
  <c r="U10" i="28"/>
  <c r="T13" i="28"/>
  <c r="U14" i="28"/>
  <c r="T18" i="28"/>
  <c r="U19" i="28"/>
  <c r="T22" i="28"/>
  <c r="U23" i="28"/>
  <c r="T27" i="28"/>
  <c r="U28" i="28"/>
  <c r="T32" i="28"/>
  <c r="T37" i="28"/>
  <c r="U38" i="28"/>
  <c r="T42" i="28"/>
  <c r="T46" i="28"/>
  <c r="U47" i="28"/>
  <c r="T50" i="28"/>
  <c r="U51" i="28"/>
  <c r="T55" i="28"/>
  <c r="U56" i="28"/>
  <c r="T63" i="28"/>
  <c r="U64" i="28"/>
  <c r="U69" i="28"/>
  <c r="U86" i="28"/>
  <c r="U90" i="28"/>
  <c r="E79" i="22"/>
  <c r="E79" i="16"/>
  <c r="E79" i="15"/>
  <c r="E79" i="6"/>
  <c r="E95" i="27"/>
  <c r="E112" i="27" s="1"/>
  <c r="E95" i="26"/>
  <c r="T95" i="26" s="1"/>
  <c r="E95" i="25"/>
  <c r="E112" i="25" s="1"/>
  <c r="U97" i="23"/>
  <c r="E95" i="23"/>
  <c r="U95" i="23" s="1"/>
  <c r="U102" i="22"/>
  <c r="T102" i="22"/>
  <c r="T33" i="27"/>
  <c r="U33" i="27"/>
  <c r="U40" i="28"/>
  <c r="T40" i="28"/>
  <c r="T66" i="28"/>
  <c r="U66" i="28"/>
  <c r="E79" i="28"/>
  <c r="E79" i="27"/>
  <c r="E79" i="18"/>
  <c r="E79" i="12"/>
  <c r="E79" i="11"/>
  <c r="E79" i="4"/>
  <c r="E79" i="2"/>
  <c r="T97" i="1"/>
  <c r="T105" i="1"/>
  <c r="T96" i="28"/>
  <c r="T104" i="28"/>
  <c r="L112" i="28"/>
  <c r="R112" i="28" s="1"/>
  <c r="T99" i="27"/>
  <c r="T107" i="27"/>
  <c r="T102" i="26"/>
  <c r="U104" i="25"/>
  <c r="T104" i="25"/>
  <c r="U108" i="25"/>
  <c r="T108" i="25"/>
  <c r="U98" i="24"/>
  <c r="E95" i="24"/>
  <c r="E112" i="24" s="1"/>
  <c r="T112" i="24" s="1"/>
  <c r="U101" i="22"/>
  <c r="T101" i="22"/>
  <c r="U113" i="21"/>
  <c r="T113" i="21"/>
  <c r="U110" i="20"/>
  <c r="T110" i="20"/>
  <c r="T59" i="27"/>
  <c r="U59" i="27"/>
  <c r="T66" i="27"/>
  <c r="U66" i="27"/>
  <c r="U30" i="28"/>
  <c r="T30" i="28"/>
  <c r="U53" i="28"/>
  <c r="T53" i="28"/>
  <c r="U71" i="28"/>
  <c r="T71" i="28"/>
  <c r="L112" i="24"/>
  <c r="R112" i="24" s="1"/>
  <c r="R95" i="24"/>
  <c r="U103" i="20"/>
  <c r="T103" i="20"/>
  <c r="T53" i="27"/>
  <c r="U53" i="27"/>
  <c r="T61" i="27"/>
  <c r="U72" i="28"/>
  <c r="T72" i="28"/>
  <c r="T67" i="28"/>
  <c r="U16" i="28"/>
  <c r="T16" i="28"/>
  <c r="T43" i="28"/>
  <c r="E79" i="26"/>
  <c r="E79" i="20"/>
  <c r="E79" i="19"/>
  <c r="E79" i="10"/>
  <c r="E79" i="3"/>
  <c r="T101" i="1"/>
  <c r="T109" i="1"/>
  <c r="T100" i="28"/>
  <c r="T108" i="28"/>
  <c r="T103" i="27"/>
  <c r="T98" i="26"/>
  <c r="T100" i="25"/>
  <c r="U102" i="23"/>
  <c r="T102" i="23"/>
  <c r="E95" i="20"/>
  <c r="E112" i="20" s="1"/>
  <c r="U112" i="20" s="1"/>
  <c r="U102" i="20"/>
  <c r="T102" i="20"/>
  <c r="L112" i="18"/>
  <c r="R112" i="18" s="1"/>
  <c r="L112" i="14"/>
  <c r="R112" i="14" s="1"/>
  <c r="T107" i="24"/>
  <c r="E95" i="19"/>
  <c r="U95" i="19" s="1"/>
  <c r="E95" i="18"/>
  <c r="U95" i="18" s="1"/>
  <c r="M112" i="17"/>
  <c r="S112" i="17" s="1"/>
  <c r="M112" i="15"/>
  <c r="S112" i="15" s="1"/>
  <c r="E95" i="14"/>
  <c r="E112" i="14" s="1"/>
  <c r="U112" i="14" s="1"/>
  <c r="T113" i="13"/>
  <c r="S95" i="7"/>
  <c r="T99" i="24"/>
  <c r="T100" i="24"/>
  <c r="T98" i="23"/>
  <c r="T109" i="22"/>
  <c r="T96" i="21"/>
  <c r="T97" i="21"/>
  <c r="T104" i="21"/>
  <c r="T105" i="21"/>
  <c r="T97" i="17"/>
  <c r="U98" i="17"/>
  <c r="T99" i="17"/>
  <c r="U100" i="17"/>
  <c r="T101" i="17"/>
  <c r="U102" i="17"/>
  <c r="T103" i="17"/>
  <c r="U104" i="17"/>
  <c r="T105" i="17"/>
  <c r="T102" i="16"/>
  <c r="T110" i="16"/>
  <c r="T99" i="15"/>
  <c r="T107" i="15"/>
  <c r="T100" i="14"/>
  <c r="T108" i="14"/>
  <c r="T97" i="13"/>
  <c r="T105" i="13"/>
  <c r="E95" i="12"/>
  <c r="U95" i="12" s="1"/>
  <c r="T105" i="12"/>
  <c r="U106" i="12"/>
  <c r="T107" i="12"/>
  <c r="T113" i="12"/>
  <c r="T110" i="11"/>
  <c r="T97" i="10"/>
  <c r="T105" i="10"/>
  <c r="E95" i="9"/>
  <c r="U95" i="9" s="1"/>
  <c r="S95" i="8"/>
  <c r="R95" i="6"/>
  <c r="T97" i="3"/>
  <c r="S95" i="2"/>
  <c r="U103" i="2"/>
  <c r="T104" i="2"/>
  <c r="T105" i="2"/>
  <c r="T113" i="25"/>
  <c r="R95" i="21"/>
  <c r="T97" i="19"/>
  <c r="T98" i="19"/>
  <c r="T105" i="19"/>
  <c r="T106" i="19"/>
  <c r="T113" i="19"/>
  <c r="T100" i="18"/>
  <c r="T113" i="18"/>
  <c r="S95" i="16"/>
  <c r="T100" i="16"/>
  <c r="T108" i="16"/>
  <c r="T113" i="16"/>
  <c r="T97" i="15"/>
  <c r="T105" i="15"/>
  <c r="T98" i="14"/>
  <c r="T106" i="14"/>
  <c r="T103" i="13"/>
  <c r="T101" i="12"/>
  <c r="U102" i="12"/>
  <c r="T103" i="12"/>
  <c r="T108" i="11"/>
  <c r="T103" i="10"/>
  <c r="S95" i="9"/>
  <c r="T100" i="9"/>
  <c r="T108" i="9"/>
  <c r="T113" i="9"/>
  <c r="T97" i="8"/>
  <c r="T105" i="8"/>
  <c r="T101" i="7"/>
  <c r="S95" i="6"/>
  <c r="U107" i="6"/>
  <c r="T108" i="6"/>
  <c r="T113" i="6"/>
  <c r="T107" i="5"/>
  <c r="M112" i="5"/>
  <c r="S112" i="5" s="1"/>
  <c r="E95" i="4"/>
  <c r="T95" i="4" s="1"/>
  <c r="T98" i="4"/>
  <c r="T106" i="4"/>
  <c r="T113" i="4"/>
  <c r="T109" i="3"/>
  <c r="T98" i="2"/>
  <c r="T100" i="2"/>
  <c r="T101" i="2"/>
  <c r="U112" i="28"/>
  <c r="T112" i="28"/>
  <c r="E95" i="1"/>
  <c r="T98" i="1"/>
  <c r="T102" i="1"/>
  <c r="T106" i="1"/>
  <c r="T110" i="1"/>
  <c r="L112" i="1"/>
  <c r="R112" i="1" s="1"/>
  <c r="T95" i="28"/>
  <c r="T97" i="28"/>
  <c r="T101" i="28"/>
  <c r="T105" i="28"/>
  <c r="T109" i="28"/>
  <c r="S95" i="27"/>
  <c r="T96" i="27"/>
  <c r="T100" i="27"/>
  <c r="T104" i="27"/>
  <c r="T108" i="27"/>
  <c r="U113" i="27"/>
  <c r="T113" i="27"/>
  <c r="U95" i="28"/>
  <c r="U96" i="27"/>
  <c r="U112" i="24"/>
  <c r="T95" i="19"/>
  <c r="E112" i="19"/>
  <c r="T96" i="1"/>
  <c r="T100" i="1"/>
  <c r="T104" i="1"/>
  <c r="T108" i="1"/>
  <c r="T113" i="1"/>
  <c r="T99" i="28"/>
  <c r="T103" i="28"/>
  <c r="T107" i="28"/>
  <c r="M112" i="28"/>
  <c r="S112" i="28" s="1"/>
  <c r="T98" i="27"/>
  <c r="T102" i="27"/>
  <c r="T106" i="27"/>
  <c r="T110" i="27"/>
  <c r="L112" i="27"/>
  <c r="R112" i="27" s="1"/>
  <c r="U112" i="25"/>
  <c r="T112" i="25"/>
  <c r="U97" i="26"/>
  <c r="U101" i="26"/>
  <c r="U105" i="26"/>
  <c r="T106" i="26"/>
  <c r="U109" i="26"/>
  <c r="T95" i="25"/>
  <c r="U96" i="25"/>
  <c r="T97" i="25"/>
  <c r="T101" i="25"/>
  <c r="T105" i="25"/>
  <c r="T109" i="25"/>
  <c r="S95" i="24"/>
  <c r="T104" i="24"/>
  <c r="T108" i="24"/>
  <c r="T113" i="24"/>
  <c r="R95" i="23"/>
  <c r="T99" i="23"/>
  <c r="T103" i="23"/>
  <c r="T107" i="23"/>
  <c r="E112" i="23"/>
  <c r="M112" i="23"/>
  <c r="S112" i="23" s="1"/>
  <c r="E95" i="22"/>
  <c r="T106" i="22"/>
  <c r="T110" i="22"/>
  <c r="L112" i="22"/>
  <c r="R112" i="22" s="1"/>
  <c r="S95" i="20"/>
  <c r="T96" i="20"/>
  <c r="T100" i="20"/>
  <c r="T104" i="20"/>
  <c r="T108" i="20"/>
  <c r="T113" i="20"/>
  <c r="R95" i="19"/>
  <c r="T99" i="19"/>
  <c r="T103" i="19"/>
  <c r="T107" i="19"/>
  <c r="M112" i="19"/>
  <c r="S112" i="19" s="1"/>
  <c r="S95" i="18"/>
  <c r="T99" i="18"/>
  <c r="R95" i="17"/>
  <c r="E95" i="17"/>
  <c r="T96" i="17"/>
  <c r="U103" i="16"/>
  <c r="E112" i="13"/>
  <c r="U95" i="13"/>
  <c r="T95" i="13"/>
  <c r="T99" i="26"/>
  <c r="T103" i="26"/>
  <c r="T107" i="26"/>
  <c r="U95" i="25"/>
  <c r="T98" i="25"/>
  <c r="T102" i="25"/>
  <c r="T106" i="25"/>
  <c r="T110" i="25"/>
  <c r="T97" i="24"/>
  <c r="T101" i="24"/>
  <c r="T105" i="24"/>
  <c r="T109" i="24"/>
  <c r="T96" i="23"/>
  <c r="T100" i="23"/>
  <c r="T104" i="23"/>
  <c r="T108" i="23"/>
  <c r="T113" i="23"/>
  <c r="T99" i="22"/>
  <c r="T103" i="22"/>
  <c r="T107" i="22"/>
  <c r="E95" i="21"/>
  <c r="T98" i="21"/>
  <c r="T102" i="21"/>
  <c r="T106" i="21"/>
  <c r="T110" i="21"/>
  <c r="T97" i="20"/>
  <c r="T101" i="20"/>
  <c r="T105" i="20"/>
  <c r="T109" i="20"/>
  <c r="T96" i="19"/>
  <c r="T100" i="19"/>
  <c r="T104" i="19"/>
  <c r="T108" i="19"/>
  <c r="U101" i="18"/>
  <c r="T102" i="18"/>
  <c r="T104" i="26"/>
  <c r="T108" i="26"/>
  <c r="T113" i="26"/>
  <c r="T99" i="25"/>
  <c r="T103" i="25"/>
  <c r="T107" i="25"/>
  <c r="M112" i="25"/>
  <c r="S112" i="25" s="1"/>
  <c r="T98" i="24"/>
  <c r="T102" i="24"/>
  <c r="T106" i="24"/>
  <c r="T110" i="24"/>
  <c r="T95" i="23"/>
  <c r="T97" i="23"/>
  <c r="T101" i="23"/>
  <c r="T105" i="23"/>
  <c r="T109" i="23"/>
  <c r="T96" i="22"/>
  <c r="T100" i="22"/>
  <c r="T104" i="22"/>
  <c r="T108" i="22"/>
  <c r="T113" i="22"/>
  <c r="T99" i="21"/>
  <c r="T103" i="21"/>
  <c r="U96" i="19"/>
  <c r="E112" i="18"/>
  <c r="E95" i="16"/>
  <c r="T99" i="16"/>
  <c r="U107" i="16"/>
  <c r="E95" i="15"/>
  <c r="T98" i="15"/>
  <c r="T102" i="15"/>
  <c r="T106" i="15"/>
  <c r="T110" i="15"/>
  <c r="T97" i="14"/>
  <c r="T101" i="14"/>
  <c r="T105" i="14"/>
  <c r="T109" i="14"/>
  <c r="S95" i="13"/>
  <c r="T96" i="13"/>
  <c r="T100" i="13"/>
  <c r="T104" i="13"/>
  <c r="T108" i="13"/>
  <c r="R95" i="12"/>
  <c r="T96" i="12"/>
  <c r="T104" i="12"/>
  <c r="S95" i="11"/>
  <c r="E112" i="10"/>
  <c r="U95" i="10"/>
  <c r="T95" i="10"/>
  <c r="U96" i="13"/>
  <c r="U96" i="12"/>
  <c r="T106" i="17"/>
  <c r="T110" i="17"/>
  <c r="T97" i="16"/>
  <c r="T101" i="16"/>
  <c r="T105" i="16"/>
  <c r="T109" i="16"/>
  <c r="T96" i="15"/>
  <c r="T100" i="15"/>
  <c r="T104" i="15"/>
  <c r="T108" i="15"/>
  <c r="T113" i="15"/>
  <c r="T99" i="14"/>
  <c r="T103" i="14"/>
  <c r="T107" i="14"/>
  <c r="M112" i="14"/>
  <c r="S112" i="14" s="1"/>
  <c r="T98" i="13"/>
  <c r="T102" i="13"/>
  <c r="T106" i="13"/>
  <c r="T110" i="13"/>
  <c r="L112" i="13"/>
  <c r="R112" i="13" s="1"/>
  <c r="T95" i="12"/>
  <c r="T100" i="12"/>
  <c r="T108" i="12"/>
  <c r="E112" i="12"/>
  <c r="E112" i="11"/>
  <c r="T95" i="11"/>
  <c r="U109" i="11"/>
  <c r="S95" i="10"/>
  <c r="T96" i="10"/>
  <c r="T100" i="10"/>
  <c r="T104" i="10"/>
  <c r="T108" i="10"/>
  <c r="T113" i="10"/>
  <c r="R95" i="9"/>
  <c r="T99" i="9"/>
  <c r="T103" i="9"/>
  <c r="T107" i="9"/>
  <c r="E112" i="9"/>
  <c r="E95" i="8"/>
  <c r="T98" i="8"/>
  <c r="T102" i="8"/>
  <c r="T106" i="8"/>
  <c r="T110" i="8"/>
  <c r="U100" i="7"/>
  <c r="U108" i="7"/>
  <c r="U106" i="5"/>
  <c r="U97" i="4"/>
  <c r="U109" i="4"/>
  <c r="T96" i="3"/>
  <c r="E95" i="3"/>
  <c r="U107" i="2"/>
  <c r="U96" i="10"/>
  <c r="U113" i="8"/>
  <c r="R95" i="7"/>
  <c r="L112" i="7"/>
  <c r="R112" i="7" s="1"/>
  <c r="T99" i="6"/>
  <c r="E95" i="6"/>
  <c r="T98" i="5"/>
  <c r="E95" i="5"/>
  <c r="U105" i="4"/>
  <c r="U108" i="3"/>
  <c r="T107" i="11"/>
  <c r="T98" i="10"/>
  <c r="T102" i="10"/>
  <c r="T106" i="10"/>
  <c r="T110" i="10"/>
  <c r="L112" i="10"/>
  <c r="R112" i="10" s="1"/>
  <c r="T95" i="9"/>
  <c r="T97" i="9"/>
  <c r="T101" i="9"/>
  <c r="T105" i="9"/>
  <c r="T109" i="9"/>
  <c r="T96" i="8"/>
  <c r="T100" i="8"/>
  <c r="T104" i="8"/>
  <c r="T108" i="8"/>
  <c r="U104" i="7"/>
  <c r="S95" i="4"/>
  <c r="M112" i="4"/>
  <c r="S112" i="4" s="1"/>
  <c r="T96" i="7"/>
  <c r="E95" i="7"/>
  <c r="U95" i="4"/>
  <c r="R95" i="3"/>
  <c r="L112" i="3"/>
  <c r="R112" i="3" s="1"/>
  <c r="T99" i="2"/>
  <c r="E95" i="2"/>
  <c r="T98" i="7"/>
  <c r="T102" i="7"/>
  <c r="T106" i="7"/>
  <c r="T110" i="7"/>
  <c r="T97" i="6"/>
  <c r="T101" i="6"/>
  <c r="T105" i="6"/>
  <c r="T109" i="6"/>
  <c r="T96" i="5"/>
  <c r="T100" i="5"/>
  <c r="T104" i="5"/>
  <c r="T108" i="5"/>
  <c r="T113" i="5"/>
  <c r="T99" i="4"/>
  <c r="T103" i="4"/>
  <c r="T107" i="4"/>
  <c r="T98" i="3"/>
  <c r="T106" i="3"/>
  <c r="T110" i="3"/>
  <c r="T97" i="2"/>
  <c r="T99" i="7"/>
  <c r="T103" i="7"/>
  <c r="T107" i="7"/>
  <c r="T98" i="6"/>
  <c r="T106" i="6"/>
  <c r="T110" i="6"/>
  <c r="T97" i="5"/>
  <c r="T101" i="5"/>
  <c r="T105" i="5"/>
  <c r="T109" i="5"/>
  <c r="T96" i="4"/>
  <c r="T100" i="4"/>
  <c r="M112" i="3"/>
  <c r="S112" i="3" s="1"/>
  <c r="T102" i="2"/>
  <c r="T106" i="2"/>
  <c r="T110" i="2"/>
  <c r="U95" i="24" l="1"/>
  <c r="T112" i="14"/>
  <c r="U71" i="21"/>
  <c r="U59" i="15"/>
  <c r="T30" i="14"/>
  <c r="U59" i="3"/>
  <c r="U59" i="23"/>
  <c r="T24" i="8"/>
  <c r="T70" i="7"/>
  <c r="E112" i="26"/>
  <c r="T71" i="10"/>
  <c r="U95" i="14"/>
  <c r="U95" i="26"/>
  <c r="T95" i="27"/>
  <c r="T70" i="28"/>
  <c r="U71" i="22"/>
  <c r="U33" i="7"/>
  <c r="T95" i="14"/>
  <c r="U95" i="27"/>
  <c r="U59" i="13"/>
  <c r="T33" i="12"/>
  <c r="T59" i="10"/>
  <c r="T95" i="18"/>
  <c r="T95" i="24"/>
  <c r="U95" i="20"/>
  <c r="T112" i="20"/>
  <c r="T95" i="20"/>
  <c r="E112" i="4"/>
  <c r="U59" i="20"/>
  <c r="T59" i="20"/>
  <c r="U70" i="15"/>
  <c r="T70" i="15"/>
  <c r="T33" i="25"/>
  <c r="U33" i="25"/>
  <c r="T30" i="27"/>
  <c r="U30" i="27"/>
  <c r="U70" i="24"/>
  <c r="T70" i="24"/>
  <c r="T33" i="19"/>
  <c r="U33" i="19"/>
  <c r="E112" i="2"/>
  <c r="U95" i="2"/>
  <c r="T95" i="2"/>
  <c r="E112" i="3"/>
  <c r="U95" i="3"/>
  <c r="T95" i="3"/>
  <c r="T112" i="9"/>
  <c r="U112" i="9"/>
  <c r="U112" i="13"/>
  <c r="T112" i="13"/>
  <c r="T112" i="19"/>
  <c r="U112" i="19"/>
  <c r="E112" i="6"/>
  <c r="U95" i="6"/>
  <c r="T95" i="6"/>
  <c r="U112" i="11"/>
  <c r="T112" i="11"/>
  <c r="U95" i="16"/>
  <c r="T95" i="16"/>
  <c r="E112" i="16"/>
  <c r="T95" i="22"/>
  <c r="E112" i="22"/>
  <c r="U95" i="22"/>
  <c r="T112" i="27"/>
  <c r="U112" i="27"/>
  <c r="T112" i="12"/>
  <c r="U112" i="12"/>
  <c r="T95" i="15"/>
  <c r="E112" i="15"/>
  <c r="U95" i="15"/>
  <c r="U112" i="26"/>
  <c r="T112" i="26"/>
  <c r="T95" i="1"/>
  <c r="E112" i="1"/>
  <c r="U95" i="1"/>
  <c r="E112" i="7"/>
  <c r="U95" i="7"/>
  <c r="T95" i="7"/>
  <c r="U112" i="4"/>
  <c r="T112" i="4"/>
  <c r="U95" i="5"/>
  <c r="T95" i="5"/>
  <c r="E112" i="5"/>
  <c r="T95" i="8"/>
  <c r="E112" i="8"/>
  <c r="U95" i="8"/>
  <c r="U112" i="10"/>
  <c r="T112" i="10"/>
  <c r="U112" i="18"/>
  <c r="T112" i="18"/>
  <c r="E112" i="21"/>
  <c r="U95" i="21"/>
  <c r="T95" i="21"/>
  <c r="E112" i="17"/>
  <c r="U95" i="17"/>
  <c r="T95" i="17"/>
  <c r="T112" i="23"/>
  <c r="U112" i="23"/>
  <c r="U112" i="7" l="1"/>
  <c r="T112" i="7"/>
  <c r="T112" i="16"/>
  <c r="U112" i="16"/>
  <c r="U112" i="3"/>
  <c r="T112" i="3"/>
  <c r="U112" i="21"/>
  <c r="T112" i="21"/>
  <c r="U112" i="1"/>
  <c r="T112" i="1"/>
  <c r="U112" i="22"/>
  <c r="T112" i="22"/>
  <c r="T112" i="5"/>
  <c r="U112" i="5"/>
  <c r="U112" i="17"/>
  <c r="T112" i="17"/>
  <c r="U112" i="8"/>
  <c r="T112" i="8"/>
  <c r="U112" i="15"/>
  <c r="T112" i="15"/>
  <c r="U112" i="6"/>
  <c r="T112" i="6"/>
  <c r="U112" i="2"/>
  <c r="T112" i="2"/>
</calcChain>
</file>

<file path=xl/sharedStrings.xml><?xml version="1.0" encoding="utf-8"?>
<sst xmlns="http://schemas.openxmlformats.org/spreadsheetml/2006/main" count="5544" uniqueCount="152">
  <si>
    <t>Figures Finalised as at 2022/05/05</t>
  </si>
  <si>
    <t/>
  </si>
  <si>
    <t>3rd Quarter Ended 31 March 2022</t>
  </si>
  <si>
    <t>CONDITIONAL GRANTS TRANSFERRED FROM NATIONAL DEPARTMENTS AND ACTUAL PAYMENTS MADE BY MUNICIPALITIES: PRELIMINARY RESULTS</t>
  </si>
  <si>
    <t>Summary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</si>
  <si>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</si>
  <si>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</si>
  <si>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</si>
  <si>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</si>
  <si>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</si>
  <si>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</si>
  <si>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2nd to 3rd Q</t>
  </si>
  <si>
    <t>% Changes for the 3rd Q</t>
  </si>
  <si>
    <t>Approved Roll Over</t>
  </si>
  <si>
    <t>R thousands</t>
  </si>
  <si>
    <t>Division of revenue Act No. 16 of 2019</t>
  </si>
  <si>
    <t>Adjustment (Mid year)</t>
  </si>
  <si>
    <t>Other Adjustments</t>
  </si>
  <si>
    <t>Total Available 2021/22</t>
  </si>
  <si>
    <t>Approved payment schedule</t>
  </si>
  <si>
    <t>Transferred to municipalities for direct grants</t>
  </si>
  <si>
    <t>Actual expenditure National Department by 30 September 2021</t>
  </si>
  <si>
    <t>Actual expenditure by municipalities by 30 September 2021</t>
  </si>
  <si>
    <t>Actual expenditure National Department by 31 December 2021</t>
  </si>
  <si>
    <t>Actual expenditure by municipalities by 31 December 2021</t>
  </si>
  <si>
    <t>Actual expenditure National Department by 31 March 2022</t>
  </si>
  <si>
    <t>Actual expenditure by municipalities by 31 March 2022</t>
  </si>
  <si>
    <t>Actual expenditure National Department by 30 June 2022</t>
  </si>
  <si>
    <t>Actual expenditure by municipalities by 30 June 2022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</si>
  <si>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</si>
  <si>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</si>
  <si>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</si>
  <si>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</si>
  <si>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</si>
  <si>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10)</t>
  </si>
  <si>
    <t>Programme and Project Preperation Support Grant</t>
  </si>
  <si>
    <t>Local Government Financial Management Grant</t>
  </si>
  <si>
    <t>Infrastructure Skills Development Grant</t>
  </si>
  <si>
    <t>Integrated City Development Grant</t>
  </si>
  <si>
    <t>Neighbourhood Development Partnership (Schedule 5B)</t>
  </si>
  <si>
    <t>Neighbourhood Development Partnership (Schedule 6B)</t>
  </si>
  <si>
    <t>Integrated Urban Development Grant</t>
  </si>
  <si>
    <t>Sub-Total Vote</t>
  </si>
  <si>
    <t>Cooperative Governance (Vote 3)</t>
  </si>
  <si>
    <t>Municipal Systems Improvement Grant (Schedule 5B)</t>
  </si>
  <si>
    <t>Municipal Systems Improvement Grant (Schedule 6B)</t>
  </si>
  <si>
    <t>Municipal Disaster Grant</t>
  </si>
  <si>
    <t/>
  </si>
  <si>
    <t>Municipal Disaster Recovery Grant</t>
  </si>
  <si>
    <t>Municipal Demarcation Transition Grant (Schedule 5B)</t>
  </si>
  <si>
    <t>Municipal Demarcation Transition Grant (Schedule 6B)</t>
  </si>
  <si>
    <t>Transport (Vote 37)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</si>
  <si>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</si>
  <si>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</si>
  <si>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</si>
  <si>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</si>
  <si>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(Vote 6)</t>
  </si>
  <si>
    <t>Expanded Public Works Programme Integrated Grant (Municipality)</t>
  </si>
  <si>
    <t>Energy (Vote 29)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</si>
  <si>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</si>
  <si>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</si>
  <si>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</si>
  <si>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</si>
  <si>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</si>
  <si>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Affairs (Vote 38)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</si>
  <si>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</si>
  <si>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</si>
  <si>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</si>
  <si>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</si>
  <si>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</si>
  <si>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</si>
  <si>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</si>
  <si>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</si>
  <si>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</si>
  <si>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</si>
  <si>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</si>
  <si>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</si>
  <si>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</si>
  <si>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</si>
  <si>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</si>
  <si>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</si>
  <si>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31)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</si>
  <si>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</si>
  <si>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</si>
  <si>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</si>
  <si>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</si>
  <si>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Metro Informal Settlements Partnership Grant</t>
  </si>
  <si>
    <t>Sub-Total</t>
  </si>
  <si>
    <t>Municipal Infrastructure Grant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</si>
  <si>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</si>
  <si>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</si>
  <si>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</si>
  <si>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</si>
  <si>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</si>
  <si>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</si>
  <si>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2021</t>
  </si>
  <si>
    <t>Actual expenditure Provincial Department by 31 December 2021</t>
  </si>
  <si>
    <t>Actual expenditure Provincial Department by 31 March 2022</t>
  </si>
  <si>
    <t>Actual expenditure Provincial Department by 30 June 2022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</si>
  <si>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</si>
  <si>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</si>
  <si>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</si>
  <si>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</si>
  <si>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</si>
  <si>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</si>
  <si>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</si>
  <si>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</si>
  <si>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</si>
  <si>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</si>
  <si>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</si>
  <si>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</si>
  <si>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LIMPOPO: MOPANI (DC33)</t>
  </si>
  <si>
    <t>LIMPOPO: VHEMBE (DC34)</t>
  </si>
  <si>
    <t>LIMPOPO: CAPRICORN (DC35)</t>
  </si>
  <si>
    <t>LIMPOPO: WATERBERG (DC36)</t>
  </si>
  <si>
    <t>LIMPOPO: SEKHUKHUNE (DC47)</t>
  </si>
  <si>
    <t>LIMPOPO: GREATER GIYANI (LIM331)</t>
  </si>
  <si>
    <t>LIMPOPO: GREATER LETABA (LIM332)</t>
  </si>
  <si>
    <t>LIMPOPO: GREATER TZANEEN (LIM333)</t>
  </si>
  <si>
    <t>LIMPOPO: BA-PHALABORWA (LIM334)</t>
  </si>
  <si>
    <t>LIMPOPO: MARULENG (LIM335)</t>
  </si>
  <si>
    <t>LIMPOPO: MUSINA (LIM341)</t>
  </si>
  <si>
    <t>LIMPOPO: THULAMELA (LIM343)</t>
  </si>
  <si>
    <t>LIMPOPO: MAKHADO (LIM344)</t>
  </si>
  <si>
    <t>LIMPOPO: COLLINS CHABANE (LIM345)</t>
  </si>
  <si>
    <t>LIMPOPO: BLOUBERG (LIM351)</t>
  </si>
  <si>
    <t>LIMPOPO: MOLEMOLE (LIM353)</t>
  </si>
  <si>
    <t>LIMPOPO: POLOKWANE (LIM354)</t>
  </si>
  <si>
    <t>LIMPOPO: LEPELLE-NKUMPI (LIM355)</t>
  </si>
  <si>
    <t>LIMPOPO: THABAZIMBI (LIM361)</t>
  </si>
  <si>
    <t>LIMPOPO: LEPHALALE (LIM362)</t>
  </si>
  <si>
    <t>LIMPOPO: BELA BELA (LIM366)</t>
  </si>
  <si>
    <t>LIMPOPO: MOGALAKWENA (LIM367)</t>
  </si>
  <si>
    <t>LIMPOPO: MODIMOLLE-MOOKGOPONG (LIM368)</t>
  </si>
  <si>
    <t>LIMPOPO: EPHRAIM MOGALE (LIM471)</t>
  </si>
  <si>
    <t>LIMPOPO: ELIAS MOTSOALEDI (LIM472)</t>
  </si>
  <si>
    <t>LIMPOPO: MAKHUDUTHAMAGA (LIM473)</t>
  </si>
  <si>
    <t>LIMPOPO: TUBATSE FETAKGOMO (LIM476)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</si>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</sst>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0.0\%;\(0.0\%\);_(* &quot;-&quot;_)"/>
    <numFmt numFmtId="168" formatCode="_(* #,##0_);_(* \(#,##0\);_(* &quot;&quot;\-\ &quot;&quot;?_);_(@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164" fontId="2" fillId="0" borderId="1" xfId="0" applyNumberFormat="1" applyFont="1" applyFill="1" applyBorder="1" applyAlignment="1" applyProtection="1">
      <alignment horizontal="left" vertical="top" wrapText="1"/>
    </xf>
    <xf numFmtId="165" fontId="2" fillId="0" borderId="1" xfId="0" applyNumberFormat="1" applyFont="1" applyFill="1" applyBorder="1" applyAlignment="1" applyProtection="1">
      <alignment horizontal="center" vertical="top" wrapText="1"/>
    </xf>
    <xf numFmtId="165" fontId="2" fillId="0" borderId="2" xfId="0" applyNumberFormat="1" applyFont="1" applyFill="1" applyBorder="1" applyAlignment="1" applyProtection="1">
      <alignment horizontal="center" vertical="top" wrapText="1"/>
    </xf>
    <xf numFmtId="166" fontId="3" fillId="0" borderId="3" xfId="0" applyNumberFormat="1" applyFont="1" applyBorder="1" applyProtection="1"/>
    <xf numFmtId="165" fontId="2" fillId="0" borderId="3" xfId="0" applyNumberFormat="1" applyFont="1" applyFill="1" applyBorder="1" applyAlignment="1" applyProtection="1">
      <alignment horizontal="center" vertical="top" wrapText="1"/>
    </xf>
    <xf numFmtId="165" fontId="2" fillId="0" borderId="4" xfId="0" applyNumberFormat="1" applyFont="1" applyFill="1" applyBorder="1" applyAlignment="1" applyProtection="1">
      <alignment horizontal="center" vertical="top" wrapText="1"/>
    </xf>
    <xf numFmtId="0" fontId="2" fillId="0" borderId="5" xfId="0" applyNumberFormat="1" applyFont="1" applyFill="1" applyBorder="1" applyAlignment="1" applyProtection="1">
      <alignment horizontal="left"/>
    </xf>
    <xf numFmtId="165" fontId="2" fillId="0" borderId="5" xfId="0" applyNumberFormat="1" applyFont="1" applyFill="1" applyBorder="1" applyAlignment="1" applyProtection="1">
      <alignment horizontal="right"/>
    </xf>
    <xf numFmtId="165" fontId="2" fillId="0" borderId="6" xfId="0" applyNumberFormat="1" applyFont="1" applyFill="1" applyBorder="1" applyAlignment="1" applyProtection="1">
      <alignment horizontal="right"/>
    </xf>
    <xf numFmtId="0" fontId="2" fillId="0" borderId="7" xfId="0" applyNumberFormat="1" applyFont="1" applyFill="1" applyBorder="1" applyAlignment="1" applyProtection="1">
      <alignment horizontal="left"/>
    </xf>
    <xf numFmtId="165" fontId="2" fillId="0" borderId="7" xfId="0" applyNumberFormat="1" applyFont="1" applyFill="1" applyBorder="1" applyAlignment="1" applyProtection="1">
      <alignment horizontal="right"/>
    </xf>
    <xf numFmtId="165" fontId="2" fillId="0" borderId="8" xfId="0" applyNumberFormat="1" applyFont="1" applyFill="1" applyBorder="1" applyAlignment="1" applyProtection="1">
      <alignment horizontal="right"/>
    </xf>
    <xf numFmtId="0" fontId="3" fillId="0" borderId="3" xfId="0" applyNumberFormat="1" applyFont="1" applyFill="1" applyBorder="1" applyAlignment="1" applyProtection="1">
      <alignment horizontal="left" indent="1"/>
    </xf>
    <xf numFmtId="165" fontId="2" fillId="0" borderId="3" xfId="0" applyNumberFormat="1" applyFont="1" applyFill="1" applyBorder="1" applyAlignment="1" applyProtection="1">
      <alignment horizontal="right"/>
    </xf>
    <xf numFmtId="165" fontId="2" fillId="0" borderId="4" xfId="0" applyNumberFormat="1" applyFont="1" applyFill="1" applyBorder="1" applyAlignment="1" applyProtection="1">
      <alignment horizontal="right"/>
    </xf>
    <xf numFmtId="0" fontId="2" fillId="0" borderId="1" xfId="0" applyNumberFormat="1" applyFont="1" applyFill="1" applyBorder="1" applyAlignment="1" applyProtection="1">
      <alignment horizontal="left" indent="1"/>
    </xf>
    <xf numFmtId="167" fontId="2" fillId="0" borderId="2" xfId="1" applyNumberFormat="1" applyFont="1" applyFill="1" applyBorder="1" applyAlignment="1" applyProtection="1">
      <alignment horizontal="right"/>
    </xf>
    <xf numFmtId="167" fontId="2" fillId="0" borderId="1" xfId="1" applyNumberFormat="1" applyFont="1" applyFill="1" applyBorder="1" applyAlignment="1" applyProtection="1">
      <alignment horizontal="right"/>
    </xf>
    <xf numFmtId="0" fontId="2" fillId="0" borderId="9" xfId="0" applyNumberFormat="1" applyFont="1" applyFill="1" applyBorder="1" applyAlignment="1" applyProtection="1">
      <alignment horizontal="centerContinuous" vertical="justify"/>
    </xf>
    <xf numFmtId="10" fontId="2" fillId="0" borderId="10" xfId="1" applyNumberFormat="1" applyFont="1" applyFill="1" applyBorder="1" applyAlignment="1" applyProtection="1">
      <alignment horizontal="right"/>
    </xf>
    <xf numFmtId="10" fontId="2" fillId="0" borderId="9" xfId="1" applyNumberFormat="1" applyFont="1" applyFill="1" applyBorder="1" applyAlignment="1" applyProtection="1">
      <alignment horizontal="right"/>
    </xf>
    <xf numFmtId="0" fontId="2" fillId="2" borderId="3" xfId="0" applyNumberFormat="1" applyFont="1" applyFill="1" applyBorder="1" applyAlignment="1" applyProtection="1">
      <alignment horizontal="left" indent="1"/>
      <protection locked="0"/>
    </xf>
    <xf numFmtId="10" fontId="2" fillId="0" borderId="4" xfId="1" applyNumberFormat="1" applyFont="1" applyFill="1" applyBorder="1" applyAlignment="1" applyProtection="1">
      <alignment horizontal="right"/>
    </xf>
    <xf numFmtId="10" fontId="2" fillId="0" borderId="3" xfId="1" applyNumberFormat="1" applyFont="1" applyFill="1" applyBorder="1" applyAlignment="1" applyProtection="1">
      <alignment horizontal="right"/>
    </xf>
    <xf numFmtId="0" fontId="2" fillId="0" borderId="1" xfId="0" applyNumberFormat="1" applyFont="1" applyFill="1" applyBorder="1" applyProtection="1"/>
    <xf numFmtId="0" fontId="2" fillId="0" borderId="9" xfId="0" applyNumberFormat="1" applyFont="1" applyFill="1" applyBorder="1" applyProtection="1"/>
    <xf numFmtId="0" fontId="2" fillId="0" borderId="0" xfId="0" applyNumberFormat="1" applyFont="1" applyFill="1" applyBorder="1" applyProtection="1"/>
    <xf numFmtId="10" fontId="2" fillId="0" borderId="0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 applyFill="1" applyBorder="1" applyProtection="1"/>
    <xf numFmtId="0" fontId="6" fillId="0" borderId="11" xfId="0" applyFont="1" applyBorder="1" applyAlignment="1">
      <alignment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6" fillId="0" borderId="12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9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4" xfId="0" applyFont="1" applyBorder="1" applyAlignment="1">
      <alignment wrapText="1"/>
    </xf>
    <xf numFmtId="168" fontId="10" fillId="0" borderId="3" xfId="0" applyNumberFormat="1" applyFont="1" applyBorder="1" applyAlignment="1">
      <alignment wrapText="1"/>
    </xf>
    <xf numFmtId="168" fontId="10" fillId="0" borderId="17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7" fontId="10" fillId="0" borderId="17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shrinkToFit="1"/>
    </xf>
    <xf numFmtId="0" fontId="11" fillId="0" borderId="4" xfId="0" applyFont="1" applyBorder="1" applyAlignment="1">
      <alignment wrapText="1"/>
    </xf>
    <xf numFmtId="167" fontId="11" fillId="0" borderId="17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shrinkToFit="1"/>
    </xf>
    <xf numFmtId="0" fontId="10" fillId="0" borderId="8" xfId="0" applyFont="1" applyBorder="1"/>
    <xf numFmtId="167" fontId="10" fillId="0" borderId="19" xfId="0" applyNumberFormat="1" applyFont="1" applyBorder="1" applyAlignment="1"/>
    <xf numFmtId="167" fontId="10" fillId="0" borderId="20" xfId="0" applyNumberFormat="1" applyFont="1" applyBorder="1" applyAlignment="1"/>
    <xf numFmtId="167" fontId="10" fillId="0" borderId="20" xfId="0" applyNumberFormat="1" applyFont="1" applyBorder="1" applyAlignment="1">
      <alignment shrinkToFit="1"/>
    </xf>
    <xf numFmtId="0" fontId="0" fillId="0" borderId="4" xfId="0" applyBorder="1"/>
    <xf numFmtId="0" fontId="10" fillId="0" borderId="21" xfId="0" applyFont="1" applyBorder="1"/>
    <xf numFmtId="167" fontId="10" fillId="0" borderId="15" xfId="0" applyNumberFormat="1" applyFont="1" applyBorder="1" applyAlignment="1"/>
    <xf numFmtId="167" fontId="10" fillId="0" borderId="16" xfId="0" applyNumberFormat="1" applyFont="1" applyBorder="1" applyAlignment="1"/>
    <xf numFmtId="167" fontId="10" fillId="0" borderId="16" xfId="0" applyNumberFormat="1" applyFont="1" applyBorder="1" applyAlignment="1">
      <alignment shrinkToFit="1"/>
    </xf>
    <xf numFmtId="0" fontId="10" fillId="0" borderId="10" xfId="0" applyFont="1" applyBorder="1"/>
    <xf numFmtId="167" fontId="10" fillId="0" borderId="23" xfId="0" applyNumberFormat="1" applyFont="1" applyBorder="1" applyAlignment="1"/>
    <xf numFmtId="167" fontId="10" fillId="0" borderId="24" xfId="0" applyNumberFormat="1" applyFont="1" applyBorder="1" applyAlignment="1"/>
    <xf numFmtId="168" fontId="0" fillId="0" borderId="4" xfId="0" applyNumberFormat="1" applyBorder="1"/>
    <xf numFmtId="168" fontId="0" fillId="0" borderId="0" xfId="0" applyNumberFormat="1"/>
    <xf numFmtId="167" fontId="10" fillId="0" borderId="24" xfId="0" applyNumberFormat="1" applyFont="1" applyBorder="1" applyAlignment="1">
      <alignment shrinkToFit="1"/>
    </xf>
    <xf numFmtId="0" fontId="2" fillId="3" borderId="25" xfId="0" applyNumberFormat="1" applyFont="1" applyFill="1" applyBorder="1" applyAlignment="1" applyProtection="1">
      <alignment horizontal="left" indent="1"/>
    </xf>
    <xf numFmtId="165" fontId="2" fillId="3" borderId="26" xfId="0" applyNumberFormat="1" applyFont="1" applyFill="1" applyBorder="1" applyAlignment="1" applyProtection="1">
      <alignment horizontal="right"/>
    </xf>
    <xf numFmtId="165" fontId="2" fillId="3" borderId="27" xfId="0" applyNumberFormat="1" applyFont="1" applyFill="1" applyBorder="1" applyAlignment="1" applyProtection="1">
      <alignment horizontal="right"/>
    </xf>
    <xf numFmtId="165" fontId="2" fillId="3" borderId="28" xfId="0" applyNumberFormat="1" applyFont="1" applyFill="1" applyBorder="1" applyAlignment="1" applyProtection="1">
      <alignment horizontal="right"/>
    </xf>
    <xf numFmtId="165" fontId="3" fillId="0" borderId="4" xfId="0" applyNumberFormat="1" applyFont="1" applyFill="1" applyBorder="1" applyAlignment="1" applyProtection="1">
      <alignment horizontal="right"/>
    </xf>
    <xf numFmtId="165" fontId="3" fillId="0" borderId="11" xfId="0" applyNumberFormat="1" applyFont="1" applyFill="1" applyBorder="1" applyAlignment="1" applyProtection="1">
      <alignment horizontal="right"/>
    </xf>
    <xf numFmtId="165" fontId="3" fillId="0" borderId="29" xfId="0" applyNumberFormat="1" applyFont="1" applyFill="1" applyBorder="1" applyAlignment="1" applyProtection="1">
      <alignment horizontal="center" vertical="center"/>
    </xf>
    <xf numFmtId="165" fontId="2" fillId="0" borderId="10" xfId="0" applyNumberFormat="1" applyFont="1" applyFill="1" applyBorder="1" applyAlignment="1" applyProtection="1">
      <alignment horizontal="center" vertical="center"/>
    </xf>
    <xf numFmtId="165" fontId="2" fillId="0" borderId="30" xfId="0" applyNumberFormat="1" applyFont="1" applyFill="1" applyBorder="1" applyAlignment="1" applyProtection="1">
      <alignment horizontal="center" vertical="center"/>
    </xf>
    <xf numFmtId="165" fontId="2" fillId="0" borderId="31" xfId="0" applyNumberFormat="1" applyFont="1" applyFill="1" applyBorder="1" applyAlignment="1" applyProtection="1">
      <alignment horizontal="center" vertical="center"/>
    </xf>
    <xf numFmtId="165" fontId="2" fillId="0" borderId="9" xfId="0" applyNumberFormat="1" applyFont="1" applyFill="1" applyBorder="1" applyAlignment="1" applyProtection="1">
      <alignment horizontal="center" vertical="center"/>
    </xf>
    <xf numFmtId="164" fontId="2" fillId="0" borderId="32" xfId="0" applyNumberFormat="1" applyFont="1" applyFill="1" applyBorder="1" applyAlignment="1" applyProtection="1">
      <alignment horizontal="left" vertical="top" wrapText="1"/>
    </xf>
    <xf numFmtId="165" fontId="2" fillId="0" borderId="32" xfId="0" applyNumberFormat="1" applyFont="1" applyFill="1" applyBorder="1" applyAlignment="1" applyProtection="1">
      <alignment horizontal="center" vertical="top" wrapText="1"/>
    </xf>
    <xf numFmtId="164" fontId="2" fillId="0" borderId="32" xfId="0" applyNumberFormat="1" applyFont="1" applyFill="1" applyBorder="1" applyAlignment="1" applyProtection="1">
      <alignment horizontal="center" vertical="top" wrapText="1"/>
    </xf>
    <xf numFmtId="49" fontId="2" fillId="0" borderId="32" xfId="0" applyNumberFormat="1" applyFont="1" applyFill="1" applyBorder="1" applyAlignment="1" applyProtection="1">
      <alignment horizontal="center" vertical="top" wrapText="1"/>
    </xf>
    <xf numFmtId="49" fontId="2" fillId="0" borderId="33" xfId="0" applyNumberFormat="1" applyFont="1" applyFill="1" applyBorder="1" applyAlignment="1" applyProtection="1">
      <alignment horizontal="center" vertical="top" wrapText="1"/>
    </xf>
    <xf numFmtId="164" fontId="2" fillId="0" borderId="3" xfId="0" applyNumberFormat="1" applyFont="1" applyFill="1" applyBorder="1" applyAlignment="1" applyProtection="1">
      <alignment horizontal="center" vertical="top" wrapText="1"/>
    </xf>
    <xf numFmtId="164" fontId="2" fillId="0" borderId="4" xfId="0" applyNumberFormat="1" applyFont="1" applyFill="1" applyBorder="1" applyAlignment="1" applyProtection="1">
      <alignment horizontal="center" vertical="top" wrapText="1"/>
    </xf>
    <xf numFmtId="0" fontId="2" fillId="0" borderId="34" xfId="0" applyNumberFormat="1" applyFont="1" applyFill="1" applyBorder="1" applyAlignment="1" applyProtection="1">
      <alignment horizontal="left"/>
    </xf>
    <xf numFmtId="165" fontId="2" fillId="0" borderId="22" xfId="0" applyNumberFormat="1" applyFont="1" applyFill="1" applyBorder="1" applyAlignment="1" applyProtection="1">
      <alignment horizontal="right"/>
    </xf>
    <xf numFmtId="167" fontId="2" fillId="0" borderId="21" xfId="1" applyNumberFormat="1" applyFont="1" applyFill="1" applyBorder="1" applyAlignment="1" applyProtection="1">
      <alignment horizontal="right"/>
    </xf>
    <xf numFmtId="167" fontId="2" fillId="0" borderId="22" xfId="1" applyNumberFormat="1" applyFont="1" applyFill="1" applyBorder="1" applyAlignment="1" applyProtection="1">
      <alignment horizontal="right"/>
    </xf>
    <xf numFmtId="0" fontId="2" fillId="0" borderId="32" xfId="0" applyNumberFormat="1" applyFont="1" applyFill="1" applyBorder="1" applyAlignment="1" applyProtection="1">
      <alignment horizontal="left" indent="1"/>
    </xf>
    <xf numFmtId="167" fontId="2" fillId="0" borderId="4" xfId="1" applyNumberFormat="1" applyFont="1" applyFill="1" applyBorder="1" applyAlignment="1" applyProtection="1">
      <alignment horizontal="right"/>
    </xf>
    <xf numFmtId="167" fontId="2" fillId="0" borderId="3" xfId="1" applyNumberFormat="1" applyFont="1" applyFill="1" applyBorder="1" applyAlignment="1" applyProtection="1">
      <alignment horizontal="right"/>
    </xf>
    <xf numFmtId="0" fontId="2" fillId="0" borderId="3" xfId="0" applyNumberFormat="1" applyFont="1" applyFill="1" applyBorder="1" applyAlignment="1" applyProtection="1">
      <alignment horizontal="left" indent="1"/>
    </xf>
    <xf numFmtId="169" fontId="11" fillId="0" borderId="3" xfId="0" applyNumberFormat="1" applyFont="1" applyBorder="1" applyAlignment="1">
      <alignment wrapText="1"/>
    </xf>
    <xf numFmtId="169" fontId="11" fillId="0" borderId="17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0" fillId="0" borderId="7" xfId="0" applyNumberFormat="1" applyFont="1" applyBorder="1" applyAlignment="1"/>
    <xf numFmtId="169" fontId="10" fillId="0" borderId="19" xfId="0" applyNumberFormat="1" applyFont="1" applyBorder="1" applyAlignment="1"/>
    <xf numFmtId="169" fontId="10" fillId="0" borderId="20" xfId="0" applyNumberFormat="1" applyFont="1" applyBorder="1" applyAlignment="1"/>
    <xf numFmtId="169" fontId="10" fillId="0" borderId="3" xfId="0" applyNumberFormat="1" applyFont="1" applyBorder="1" applyAlignment="1">
      <alignment wrapText="1"/>
    </xf>
    <xf numFmtId="169" fontId="10" fillId="0" borderId="17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22" xfId="0" applyNumberFormat="1" applyFont="1" applyBorder="1" applyAlignment="1"/>
    <xf numFmtId="169" fontId="10" fillId="0" borderId="15" xfId="0" applyNumberFormat="1" applyFont="1" applyBorder="1" applyAlignment="1"/>
    <xf numFmtId="169" fontId="10" fillId="0" borderId="16" xfId="0" applyNumberFormat="1" applyFont="1" applyBorder="1" applyAlignment="1"/>
    <xf numFmtId="169" fontId="10" fillId="0" borderId="9" xfId="0" applyNumberFormat="1" applyFont="1" applyBorder="1" applyAlignment="1"/>
    <xf numFmtId="169" fontId="10" fillId="0" borderId="23" xfId="0" applyNumberFormat="1" applyFont="1" applyBorder="1" applyAlignment="1"/>
    <xf numFmtId="169" fontId="10" fillId="0" borderId="24" xfId="0" applyNumberFormat="1" applyFont="1" applyBorder="1" applyAlignment="1"/>
    <xf numFmtId="169" fontId="2" fillId="0" borderId="3" xfId="0" applyNumberFormat="1" applyFont="1" applyFill="1" applyBorder="1" applyAlignment="1" applyProtection="1">
      <alignment horizontal="center" vertical="top" wrapText="1"/>
    </xf>
    <xf numFmtId="169" fontId="2" fillId="0" borderId="4" xfId="0" applyNumberFormat="1" applyFont="1" applyFill="1" applyBorder="1" applyAlignment="1" applyProtection="1">
      <alignment horizontal="center" vertical="top" wrapText="1"/>
    </xf>
    <xf numFmtId="169" fontId="2" fillId="0" borderId="5" xfId="0" applyNumberFormat="1" applyFont="1" applyFill="1" applyBorder="1" applyAlignment="1" applyProtection="1">
      <alignment horizontal="right"/>
    </xf>
    <xf numFmtId="169" fontId="2" fillId="0" borderId="6" xfId="0" applyNumberFormat="1" applyFont="1" applyFill="1" applyBorder="1" applyAlignment="1" applyProtection="1">
      <alignment horizontal="right"/>
    </xf>
    <xf numFmtId="169" fontId="2" fillId="0" borderId="7" xfId="0" applyNumberFormat="1" applyFont="1" applyFill="1" applyBorder="1" applyAlignment="1" applyProtection="1">
      <alignment horizontal="right"/>
    </xf>
    <xf numFmtId="169" fontId="2" fillId="0" borderId="8" xfId="0" applyNumberFormat="1" applyFont="1" applyFill="1" applyBorder="1" applyAlignment="1" applyProtection="1">
      <alignment horizontal="right"/>
    </xf>
    <xf numFmtId="169" fontId="2" fillId="0" borderId="3" xfId="0" applyNumberFormat="1" applyFont="1" applyFill="1" applyBorder="1" applyAlignment="1" applyProtection="1">
      <alignment horizontal="right"/>
    </xf>
    <xf numFmtId="169" fontId="3" fillId="0" borderId="3" xfId="0" applyNumberFormat="1" applyFont="1" applyFill="1" applyBorder="1" applyAlignment="1" applyProtection="1">
      <alignment horizontal="right"/>
      <protection locked="0"/>
    </xf>
    <xf numFmtId="169" fontId="2" fillId="0" borderId="4" xfId="0" applyNumberFormat="1" applyFont="1" applyFill="1" applyBorder="1" applyAlignment="1" applyProtection="1">
      <alignment horizontal="right"/>
    </xf>
    <xf numFmtId="169" fontId="2" fillId="0" borderId="34" xfId="0" applyNumberFormat="1" applyFont="1" applyFill="1" applyBorder="1" applyAlignment="1" applyProtection="1">
      <alignment horizontal="right"/>
    </xf>
    <xf numFmtId="169" fontId="2" fillId="0" borderId="22" xfId="0" applyNumberFormat="1" applyFont="1" applyFill="1" applyBorder="1" applyAlignment="1" applyProtection="1">
      <alignment horizontal="right"/>
    </xf>
    <xf numFmtId="169" fontId="2" fillId="0" borderId="32" xfId="0" applyNumberFormat="1" applyFont="1" applyFill="1" applyBorder="1" applyAlignment="1" applyProtection="1">
      <alignment horizontal="right"/>
    </xf>
    <xf numFmtId="169" fontId="2" fillId="0" borderId="1" xfId="0" applyNumberFormat="1" applyFont="1" applyFill="1" applyBorder="1" applyAlignment="1" applyProtection="1">
      <alignment horizontal="right"/>
    </xf>
    <xf numFmtId="169" fontId="2" fillId="0" borderId="2" xfId="0" applyNumberFormat="1" applyFont="1" applyFill="1" applyBorder="1" applyAlignment="1" applyProtection="1">
      <alignment horizontal="right"/>
    </xf>
    <xf numFmtId="169" fontId="2" fillId="0" borderId="9" xfId="0" applyNumberFormat="1" applyFont="1" applyFill="1" applyBorder="1" applyAlignment="1" applyProtection="1">
      <alignment horizontal="right"/>
    </xf>
    <xf numFmtId="169" fontId="2" fillId="0" borderId="10" xfId="0" applyNumberFormat="1" applyFont="1" applyFill="1" applyBorder="1" applyAlignment="1" applyProtection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3" fillId="0" borderId="3" xfId="0" applyNumberFormat="1" applyFont="1" applyFill="1" applyBorder="1" applyAlignment="1" applyProtection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Fill="1" applyBorder="1" applyProtection="1"/>
    <xf numFmtId="169" fontId="2" fillId="0" borderId="1" xfId="0" applyNumberFormat="1" applyFont="1" applyFill="1" applyBorder="1" applyProtection="1"/>
    <xf numFmtId="169" fontId="2" fillId="0" borderId="10" xfId="0" applyNumberFormat="1" applyFont="1" applyFill="1" applyBorder="1" applyProtection="1"/>
    <xf numFmtId="169" fontId="2" fillId="0" borderId="0" xfId="0" applyNumberFormat="1" applyFont="1" applyFill="1" applyBorder="1" applyProtection="1"/>
    <xf numFmtId="165" fontId="2" fillId="0" borderId="10" xfId="0" applyNumberFormat="1" applyFont="1" applyFill="1" applyBorder="1" applyAlignment="1" applyProtection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6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tabSelected="1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59900000</v>
      </c>
      <c r="C10" s="92">
        <v>0</v>
      </c>
      <c r="D10" s="92"/>
      <c r="E10" s="92">
        <f t="shared" ref="E10:E16" si="0">$B10      +$C10      +$D10</f>
        <v>59900000</v>
      </c>
      <c r="F10" s="93">
        <v>59900000</v>
      </c>
      <c r="G10" s="94">
        <v>59900000</v>
      </c>
      <c r="H10" s="93">
        <v>9781000</v>
      </c>
      <c r="I10" s="94">
        <v>8672916</v>
      </c>
      <c r="J10" s="93">
        <v>16818000</v>
      </c>
      <c r="K10" s="94">
        <v>9922493</v>
      </c>
      <c r="L10" s="93">
        <v>11064000</v>
      </c>
      <c r="M10" s="94">
        <v>11150271</v>
      </c>
      <c r="N10" s="93"/>
      <c r="O10" s="94"/>
      <c r="P10" s="93">
        <f t="shared" ref="P10:P16" si="1">$H10      +$J10      +$L10      +$N10</f>
        <v>37663000</v>
      </c>
      <c r="Q10" s="94">
        <f t="shared" ref="Q10:Q16" si="2">$I10      +$K10      +$M10      +$O10</f>
        <v>29745680</v>
      </c>
      <c r="R10" s="48">
        <f t="shared" ref="R10:R16" si="3">IF(($J10      =0),0,((($L10      -$J10      )/$J10      )*100))</f>
        <v>-34.213342846949693</v>
      </c>
      <c r="S10" s="49">
        <f t="shared" ref="S10:S16" si="4">IF(($K10      =0),0,((($M10      -$K10      )/$K10      )*100))</f>
        <v>12.373684718144926</v>
      </c>
      <c r="T10" s="48">
        <f t="shared" ref="T10:T15" si="5">IF(($E10      =0),0,(($P10      /$E10      )*100))</f>
        <v>62.876460767946575</v>
      </c>
      <c r="U10" s="50">
        <f t="shared" ref="U10:U15" si="6">IF(($E10      =0),0,(($Q10      /$E10      )*100))</f>
        <v>49.658898163606011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11717000</v>
      </c>
      <c r="C11" s="92">
        <v>0</v>
      </c>
      <c r="D11" s="92"/>
      <c r="E11" s="92">
        <f t="shared" si="0"/>
        <v>11717000</v>
      </c>
      <c r="F11" s="93">
        <v>11717000</v>
      </c>
      <c r="G11" s="94">
        <v>11717000</v>
      </c>
      <c r="H11" s="93">
        <v>1996000</v>
      </c>
      <c r="I11" s="94"/>
      <c r="J11" s="93">
        <v>2314000</v>
      </c>
      <c r="K11" s="94">
        <v>3369000</v>
      </c>
      <c r="L11" s="93">
        <v>2285000</v>
      </c>
      <c r="M11" s="94">
        <v>3170791</v>
      </c>
      <c r="N11" s="93"/>
      <c r="O11" s="94"/>
      <c r="P11" s="93">
        <f t="shared" si="1"/>
        <v>6595000</v>
      </c>
      <c r="Q11" s="94">
        <f t="shared" si="2"/>
        <v>6539791</v>
      </c>
      <c r="R11" s="48">
        <f t="shared" si="3"/>
        <v>-1.2532411408815902</v>
      </c>
      <c r="S11" s="49">
        <f t="shared" si="4"/>
        <v>-5.8833184921341646</v>
      </c>
      <c r="T11" s="48">
        <f t="shared" si="5"/>
        <v>56.285738670308092</v>
      </c>
      <c r="U11" s="50">
        <f t="shared" si="6"/>
        <v>55.814551506358278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35000000</v>
      </c>
      <c r="C13" s="92">
        <v>13000000</v>
      </c>
      <c r="D13" s="92"/>
      <c r="E13" s="92">
        <f t="shared" si="0"/>
        <v>48000000</v>
      </c>
      <c r="F13" s="93">
        <v>48000000</v>
      </c>
      <c r="G13" s="94">
        <v>48000000</v>
      </c>
      <c r="H13" s="93">
        <v>6734000</v>
      </c>
      <c r="I13" s="94">
        <v>6207375</v>
      </c>
      <c r="J13" s="93">
        <v>7074000</v>
      </c>
      <c r="K13" s="94">
        <v>9865524</v>
      </c>
      <c r="L13" s="93">
        <v>3594000</v>
      </c>
      <c r="M13" s="94">
        <v>2829940</v>
      </c>
      <c r="N13" s="93"/>
      <c r="O13" s="94"/>
      <c r="P13" s="93">
        <f t="shared" si="1"/>
        <v>17402000</v>
      </c>
      <c r="Q13" s="94">
        <f t="shared" si="2"/>
        <v>18902839</v>
      </c>
      <c r="R13" s="48">
        <f t="shared" si="3"/>
        <v>-49.194232400339274</v>
      </c>
      <c r="S13" s="49">
        <f t="shared" si="4"/>
        <v>-71.314853625615825</v>
      </c>
      <c r="T13" s="48">
        <f t="shared" si="5"/>
        <v>36.254166666666663</v>
      </c>
      <c r="U13" s="50">
        <f t="shared" si="6"/>
        <v>39.380914583333329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900000</v>
      </c>
      <c r="C14" s="92">
        <v>0</v>
      </c>
      <c r="D14" s="92"/>
      <c r="E14" s="92">
        <f t="shared" si="0"/>
        <v>900000</v>
      </c>
      <c r="F14" s="93">
        <v>900000</v>
      </c>
      <c r="G14" s="94">
        <v>599000</v>
      </c>
      <c r="H14" s="93">
        <v>415000</v>
      </c>
      <c r="I14" s="94"/>
      <c r="J14" s="93"/>
      <c r="K14" s="94"/>
      <c r="L14" s="93">
        <v>184000</v>
      </c>
      <c r="M14" s="94"/>
      <c r="N14" s="93"/>
      <c r="O14" s="94"/>
      <c r="P14" s="93">
        <f t="shared" si="1"/>
        <v>599000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66.555555555555557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397532000</v>
      </c>
      <c r="C15" s="92">
        <v>0</v>
      </c>
      <c r="D15" s="92"/>
      <c r="E15" s="92">
        <f t="shared" si="0"/>
        <v>397532000</v>
      </c>
      <c r="F15" s="93">
        <v>397532000</v>
      </c>
      <c r="G15" s="94">
        <v>397532000</v>
      </c>
      <c r="H15" s="93">
        <v>95011000</v>
      </c>
      <c r="I15" s="94">
        <v>91895481</v>
      </c>
      <c r="J15" s="93">
        <v>107332000</v>
      </c>
      <c r="K15" s="94">
        <v>114530384</v>
      </c>
      <c r="L15" s="93">
        <v>78476000</v>
      </c>
      <c r="M15" s="94">
        <v>84410653</v>
      </c>
      <c r="N15" s="93"/>
      <c r="O15" s="94"/>
      <c r="P15" s="93">
        <f t="shared" si="1"/>
        <v>280819000</v>
      </c>
      <c r="Q15" s="94">
        <f t="shared" si="2"/>
        <v>290836518</v>
      </c>
      <c r="R15" s="48">
        <f t="shared" si="3"/>
        <v>-26.884806022435058</v>
      </c>
      <c r="S15" s="49">
        <f t="shared" si="4"/>
        <v>-26.29846329686627</v>
      </c>
      <c r="T15" s="48">
        <f t="shared" si="5"/>
        <v>70.640602517533182</v>
      </c>
      <c r="U15" s="50">
        <f t="shared" si="6"/>
        <v>73.160529969914364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505049000</v>
      </c>
      <c r="C16" s="95">
        <f>SUM(C9:C15)</f>
        <v>13000000</v>
      </c>
      <c r="D16" s="95"/>
      <c r="E16" s="95">
        <f t="shared" si="0"/>
        <v>518049000</v>
      </c>
      <c r="F16" s="96">
        <f t="shared" ref="F16:O16" si="7">SUM(F9:F15)</f>
        <v>518049000</v>
      </c>
      <c r="G16" s="97">
        <f t="shared" si="7"/>
        <v>517748000</v>
      </c>
      <c r="H16" s="96">
        <f t="shared" si="7"/>
        <v>113937000</v>
      </c>
      <c r="I16" s="97">
        <f t="shared" si="7"/>
        <v>106775772</v>
      </c>
      <c r="J16" s="96">
        <f t="shared" si="7"/>
        <v>133538000</v>
      </c>
      <c r="K16" s="97">
        <f t="shared" si="7"/>
        <v>137687401</v>
      </c>
      <c r="L16" s="96">
        <f t="shared" si="7"/>
        <v>95603000</v>
      </c>
      <c r="M16" s="97">
        <f t="shared" si="7"/>
        <v>101561655</v>
      </c>
      <c r="N16" s="96">
        <f t="shared" si="7"/>
        <v>0</v>
      </c>
      <c r="O16" s="97">
        <f t="shared" si="7"/>
        <v>0</v>
      </c>
      <c r="P16" s="96">
        <f t="shared" si="1"/>
        <v>343078000</v>
      </c>
      <c r="Q16" s="97">
        <f t="shared" si="2"/>
        <v>346024828</v>
      </c>
      <c r="R16" s="52">
        <f t="shared" si="3"/>
        <v>-28.407644266051612</v>
      </c>
      <c r="S16" s="53">
        <f t="shared" si="4"/>
        <v>-26.237510286071853</v>
      </c>
      <c r="T16" s="52">
        <f>IF((SUM($E9:$E13)+$E15)=0,0,(P16/(SUM($E9:$E13)+$E15)*100))</f>
        <v>66.340261704073683</v>
      </c>
      <c r="U16" s="54">
        <f>IF((SUM($E9:$E13)+$E15)=0,0,(Q16/(SUM($E9:$E13)+$E15)*100))</f>
        <v>66.910083554256133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19362000</v>
      </c>
      <c r="C19" s="92">
        <v>0</v>
      </c>
      <c r="D19" s="92"/>
      <c r="E19" s="92">
        <f t="shared" si="8"/>
        <v>19362000</v>
      </c>
      <c r="F19" s="93">
        <v>19362000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87125000</v>
      </c>
      <c r="C20" s="92">
        <v>0</v>
      </c>
      <c r="D20" s="92"/>
      <c r="E20" s="92">
        <f t="shared" si="8"/>
        <v>87125000</v>
      </c>
      <c r="F20" s="93">
        <v>87125000</v>
      </c>
      <c r="G20" s="94">
        <v>87125000</v>
      </c>
      <c r="H20" s="93"/>
      <c r="I20" s="94"/>
      <c r="J20" s="93">
        <v>14124000</v>
      </c>
      <c r="K20" s="94"/>
      <c r="L20" s="93">
        <v>46654000</v>
      </c>
      <c r="M20" s="94">
        <v>18692963</v>
      </c>
      <c r="N20" s="93"/>
      <c r="O20" s="94"/>
      <c r="P20" s="93">
        <f t="shared" si="9"/>
        <v>60778000</v>
      </c>
      <c r="Q20" s="94">
        <f t="shared" si="10"/>
        <v>18692963</v>
      </c>
      <c r="R20" s="48">
        <f t="shared" si="11"/>
        <v>230.31719059756441</v>
      </c>
      <c r="S20" s="49">
        <f t="shared" si="12"/>
        <v>0</v>
      </c>
      <c r="T20" s="48">
        <f t="shared" si="13"/>
        <v>69.759540889526534</v>
      </c>
      <c r="U20" s="50">
        <f t="shared" si="14"/>
        <v>21.455337733142038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106487000</v>
      </c>
      <c r="C24" s="95">
        <f>SUM(C18:C23)</f>
        <v>0</v>
      </c>
      <c r="D24" s="95"/>
      <c r="E24" s="95">
        <f t="shared" si="8"/>
        <v>106487000</v>
      </c>
      <c r="F24" s="96">
        <f t="shared" ref="F24:O24" si="15">SUM(F18:F23)</f>
        <v>106487000</v>
      </c>
      <c r="G24" s="97">
        <f t="shared" si="15"/>
        <v>87125000</v>
      </c>
      <c r="H24" s="96">
        <f t="shared" si="15"/>
        <v>0</v>
      </c>
      <c r="I24" s="97">
        <f t="shared" si="15"/>
        <v>0</v>
      </c>
      <c r="J24" s="96">
        <f t="shared" si="15"/>
        <v>14124000</v>
      </c>
      <c r="K24" s="97">
        <f t="shared" si="15"/>
        <v>0</v>
      </c>
      <c r="L24" s="96">
        <f t="shared" si="15"/>
        <v>46654000</v>
      </c>
      <c r="M24" s="97">
        <f t="shared" si="15"/>
        <v>18692963</v>
      </c>
      <c r="N24" s="96">
        <f t="shared" si="15"/>
        <v>0</v>
      </c>
      <c r="O24" s="97">
        <f t="shared" si="15"/>
        <v>0</v>
      </c>
      <c r="P24" s="96">
        <f t="shared" si="9"/>
        <v>60778000</v>
      </c>
      <c r="Q24" s="97">
        <f t="shared" si="10"/>
        <v>18692963</v>
      </c>
      <c r="R24" s="52">
        <f t="shared" si="11"/>
        <v>230.31719059756441</v>
      </c>
      <c r="S24" s="53">
        <f t="shared" si="12"/>
        <v>0</v>
      </c>
      <c r="T24" s="52">
        <f>IF(($E24-$E19-$E23)   =0,0,($P24   /($E24-$E19-$E23)   )*100)</f>
        <v>69.759540889526534</v>
      </c>
      <c r="U24" s="54">
        <f>IF(($E24-$E19-$E23)   =0,0,($Q24   /($E24-$E19-$E23)   )*100)</f>
        <v>21.455337733142038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178544000</v>
      </c>
      <c r="C28" s="92">
        <v>0</v>
      </c>
      <c r="D28" s="92"/>
      <c r="E28" s="92">
        <f>$B28      +$C28      +$D28</f>
        <v>178544000</v>
      </c>
      <c r="F28" s="93">
        <v>178544000</v>
      </c>
      <c r="G28" s="94">
        <v>178544000</v>
      </c>
      <c r="H28" s="93">
        <v>4010000</v>
      </c>
      <c r="I28" s="94">
        <v>3576455</v>
      </c>
      <c r="J28" s="93">
        <v>38596000</v>
      </c>
      <c r="K28" s="94">
        <v>42161216</v>
      </c>
      <c r="L28" s="93">
        <v>18483000</v>
      </c>
      <c r="M28" s="94">
        <v>23622365</v>
      </c>
      <c r="N28" s="93"/>
      <c r="O28" s="94"/>
      <c r="P28" s="93">
        <f>$H28      +$J28      +$L28      +$N28</f>
        <v>61089000</v>
      </c>
      <c r="Q28" s="94">
        <f>$I28      +$K28      +$M28      +$O28</f>
        <v>69360036</v>
      </c>
      <c r="R28" s="48">
        <f>IF(($J28      =0),0,((($L28      -$J28      )/$J28      )*100))</f>
        <v>-52.111617784226347</v>
      </c>
      <c r="S28" s="49">
        <f>IF(($K28      =0),0,((($M28      -$K28      )/$K28      )*100))</f>
        <v>-43.971338492703815</v>
      </c>
      <c r="T28" s="48">
        <f>IF(($E28      =0),0,(($P28      /$E28      )*100))</f>
        <v>34.215095438659375</v>
      </c>
      <c r="U28" s="50">
        <f>IF(($E28      =0),0,(($Q28      /$E28      )*100))</f>
        <v>38.84758714938615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11549000</v>
      </c>
      <c r="C29" s="92">
        <v>0</v>
      </c>
      <c r="D29" s="92"/>
      <c r="E29" s="92">
        <f>$B29      +$C29      +$D29</f>
        <v>11549000</v>
      </c>
      <c r="F29" s="93">
        <v>11549000</v>
      </c>
      <c r="G29" s="94">
        <v>11549000</v>
      </c>
      <c r="H29" s="93">
        <v>1691000</v>
      </c>
      <c r="I29" s="94">
        <v>719672</v>
      </c>
      <c r="J29" s="93">
        <v>1942000</v>
      </c>
      <c r="K29" s="94">
        <v>1032247</v>
      </c>
      <c r="L29" s="93">
        <v>3454000</v>
      </c>
      <c r="M29" s="94">
        <v>1256925</v>
      </c>
      <c r="N29" s="93"/>
      <c r="O29" s="94"/>
      <c r="P29" s="93">
        <f>$H29      +$J29      +$L29      +$N29</f>
        <v>7087000</v>
      </c>
      <c r="Q29" s="94">
        <f>$I29      +$K29      +$M29      +$O29</f>
        <v>3008844</v>
      </c>
      <c r="R29" s="48">
        <f>IF(($J29      =0),0,((($L29      -$J29      )/$J29      )*100))</f>
        <v>77.857878475798145</v>
      </c>
      <c r="S29" s="49">
        <f>IF(($K29      =0),0,((($M29      -$K29      )/$K29      )*100))</f>
        <v>21.76591455339662</v>
      </c>
      <c r="T29" s="48">
        <f>IF(($E29      =0),0,(($P29      /$E29      )*100))</f>
        <v>61.364620313447048</v>
      </c>
      <c r="U29" s="50">
        <f>IF(($E29      =0),0,(($Q29      /$E29      )*100))</f>
        <v>26.052853060871072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190093000</v>
      </c>
      <c r="C30" s="95">
        <f>SUM(C26:C29)</f>
        <v>0</v>
      </c>
      <c r="D30" s="95"/>
      <c r="E30" s="95">
        <f>$B30      +$C30      +$D30</f>
        <v>190093000</v>
      </c>
      <c r="F30" s="96">
        <f t="shared" ref="F30:O30" si="16">SUM(F26:F29)</f>
        <v>190093000</v>
      </c>
      <c r="G30" s="97">
        <f t="shared" si="16"/>
        <v>190093000</v>
      </c>
      <c r="H30" s="96">
        <f t="shared" si="16"/>
        <v>5701000</v>
      </c>
      <c r="I30" s="97">
        <f t="shared" si="16"/>
        <v>4296127</v>
      </c>
      <c r="J30" s="96">
        <f t="shared" si="16"/>
        <v>40538000</v>
      </c>
      <c r="K30" s="97">
        <f t="shared" si="16"/>
        <v>43193463</v>
      </c>
      <c r="L30" s="96">
        <f t="shared" si="16"/>
        <v>21937000</v>
      </c>
      <c r="M30" s="97">
        <f t="shared" si="16"/>
        <v>24879290</v>
      </c>
      <c r="N30" s="96">
        <f t="shared" si="16"/>
        <v>0</v>
      </c>
      <c r="O30" s="97">
        <f t="shared" si="16"/>
        <v>0</v>
      </c>
      <c r="P30" s="96">
        <f>$H30      +$J30      +$L30      +$N30</f>
        <v>68176000</v>
      </c>
      <c r="Q30" s="97">
        <f>$I30      +$K30      +$M30      +$O30</f>
        <v>72368880</v>
      </c>
      <c r="R30" s="52">
        <f>IF(($J30      =0),0,((($L30      -$J30      )/$J30      )*100))</f>
        <v>-45.885342148107952</v>
      </c>
      <c r="S30" s="53">
        <f>IF(($K30      =0),0,((($M30      -$K30      )/$K30      )*100))</f>
        <v>-42.400334976614403</v>
      </c>
      <c r="T30" s="52">
        <f>IF($E30   =0,0,($P30   /$E30   )*100)</f>
        <v>35.864550509487465</v>
      </c>
      <c r="U30" s="54">
        <f>IF($E30   =0,0,($Q30   /$E30   )*100)</f>
        <v>38.070249825085618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79778000</v>
      </c>
      <c r="C32" s="92">
        <v>0</v>
      </c>
      <c r="D32" s="92"/>
      <c r="E32" s="92">
        <f>$B32      +$C32      +$D32</f>
        <v>79778000</v>
      </c>
      <c r="F32" s="93">
        <v>79778000</v>
      </c>
      <c r="G32" s="94">
        <v>79778000</v>
      </c>
      <c r="H32" s="93">
        <v>17487000</v>
      </c>
      <c r="I32" s="94">
        <v>5771850</v>
      </c>
      <c r="J32" s="93">
        <v>32038000</v>
      </c>
      <c r="K32" s="94">
        <v>16551763</v>
      </c>
      <c r="L32" s="93">
        <v>17061000</v>
      </c>
      <c r="M32" s="94">
        <v>17021606</v>
      </c>
      <c r="N32" s="93"/>
      <c r="O32" s="94"/>
      <c r="P32" s="93">
        <f>$H32      +$J32      +$L32      +$N32</f>
        <v>66586000</v>
      </c>
      <c r="Q32" s="94">
        <f>$I32      +$K32      +$M32      +$O32</f>
        <v>39345219</v>
      </c>
      <c r="R32" s="48">
        <f>IF(($J32      =0),0,((($L32      -$J32      )/$J32      )*100))</f>
        <v>-46.747612210500037</v>
      </c>
      <c r="S32" s="49">
        <f>IF(($K32      =0),0,((($M32      -$K32      )/$K32      )*100))</f>
        <v>2.8386281268043776</v>
      </c>
      <c r="T32" s="48">
        <f>IF(($E32      =0),0,(($P32      /$E32      )*100))</f>
        <v>83.464112913334503</v>
      </c>
      <c r="U32" s="50">
        <f>IF(($E32      =0),0,(($Q32      /$E32      )*100))</f>
        <v>49.318382260773646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79778000</v>
      </c>
      <c r="C33" s="95">
        <f>C32</f>
        <v>0</v>
      </c>
      <c r="D33" s="95"/>
      <c r="E33" s="95">
        <f>$B33      +$C33      +$D33</f>
        <v>79778000</v>
      </c>
      <c r="F33" s="96">
        <f t="shared" ref="F33:O33" si="17">F32</f>
        <v>79778000</v>
      </c>
      <c r="G33" s="97">
        <f t="shared" si="17"/>
        <v>79778000</v>
      </c>
      <c r="H33" s="96">
        <f t="shared" si="17"/>
        <v>17487000</v>
      </c>
      <c r="I33" s="97">
        <f t="shared" si="17"/>
        <v>5771850</v>
      </c>
      <c r="J33" s="96">
        <f t="shared" si="17"/>
        <v>32038000</v>
      </c>
      <c r="K33" s="97">
        <f t="shared" si="17"/>
        <v>16551763</v>
      </c>
      <c r="L33" s="96">
        <f t="shared" si="17"/>
        <v>17061000</v>
      </c>
      <c r="M33" s="97">
        <f t="shared" si="17"/>
        <v>17021606</v>
      </c>
      <c r="N33" s="96">
        <f t="shared" si="17"/>
        <v>0</v>
      </c>
      <c r="O33" s="97">
        <f t="shared" si="17"/>
        <v>0</v>
      </c>
      <c r="P33" s="96">
        <f>$H33      +$J33      +$L33      +$N33</f>
        <v>66586000</v>
      </c>
      <c r="Q33" s="97">
        <f>$I33      +$K33      +$M33      +$O33</f>
        <v>39345219</v>
      </c>
      <c r="R33" s="52">
        <f>IF(($J33      =0),0,((($L33      -$J33      )/$J33      )*100))</f>
        <v>-46.747612210500037</v>
      </c>
      <c r="S33" s="53">
        <f>IF(($K33      =0),0,((($M33      -$K33      )/$K33      )*100))</f>
        <v>2.8386281268043776</v>
      </c>
      <c r="T33" s="52">
        <f>IF($E33   =0,0,($P33   /$E33   )*100)</f>
        <v>83.464112913334503</v>
      </c>
      <c r="U33" s="54">
        <f>IF($E33   =0,0,($Q33   /$E33   )*100)</f>
        <v>49.318382260773646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298164000</v>
      </c>
      <c r="C35" s="92">
        <v>1670000</v>
      </c>
      <c r="D35" s="92"/>
      <c r="E35" s="92">
        <f t="shared" ref="E35:E40" si="18">$B35      +$C35      +$D35</f>
        <v>299834000</v>
      </c>
      <c r="F35" s="93">
        <v>299834000</v>
      </c>
      <c r="G35" s="94">
        <v>299834000</v>
      </c>
      <c r="H35" s="93">
        <v>1017000</v>
      </c>
      <c r="I35" s="94">
        <v>10008022</v>
      </c>
      <c r="J35" s="93">
        <v>33856000</v>
      </c>
      <c r="K35" s="94">
        <v>4777068</v>
      </c>
      <c r="L35" s="93">
        <v>58108000</v>
      </c>
      <c r="M35" s="94">
        <v>54427464</v>
      </c>
      <c r="N35" s="93"/>
      <c r="O35" s="94"/>
      <c r="P35" s="93">
        <f t="shared" ref="P35:P40" si="19">$H35      +$J35      +$L35      +$N35</f>
        <v>92981000</v>
      </c>
      <c r="Q35" s="94">
        <f t="shared" ref="Q35:Q40" si="20">$I35      +$K35      +$M35      +$O35</f>
        <v>69212554</v>
      </c>
      <c r="R35" s="48">
        <f t="shared" ref="R35:R40" si="21">IF(($J35      =0),0,((($L35      -$J35      )/$J35      )*100))</f>
        <v>71.632797731568999</v>
      </c>
      <c r="S35" s="49">
        <f t="shared" ref="S35:S40" si="22">IF(($K35      =0),0,((($M35      -$K35      )/$K35      )*100))</f>
        <v>1039.3487385986552</v>
      </c>
      <c r="T35" s="48">
        <f t="shared" ref="T35:T39" si="23">IF(($E35      =0),0,(($P35      /$E35      )*100))</f>
        <v>31.010825990381345</v>
      </c>
      <c r="U35" s="50">
        <f t="shared" ref="U35:U39" si="24">IF(($E35      =0),0,(($Q35      /$E35      )*100))</f>
        <v>23.083624272097229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431289000</v>
      </c>
      <c r="C36" s="92">
        <v>0</v>
      </c>
      <c r="D36" s="92"/>
      <c r="E36" s="92">
        <f t="shared" si="18"/>
        <v>431289000</v>
      </c>
      <c r="F36" s="93">
        <v>431289000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20015000</v>
      </c>
      <c r="C38" s="92">
        <v>0</v>
      </c>
      <c r="D38" s="92"/>
      <c r="E38" s="92">
        <f t="shared" si="18"/>
        <v>20015000</v>
      </c>
      <c r="F38" s="93">
        <v>20015000</v>
      </c>
      <c r="G38" s="94">
        <v>20015000</v>
      </c>
      <c r="H38" s="93"/>
      <c r="I38" s="94">
        <v>-869565</v>
      </c>
      <c r="J38" s="93">
        <v>3455000</v>
      </c>
      <c r="K38" s="94">
        <v>4347824</v>
      </c>
      <c r="L38" s="93">
        <v>3736000</v>
      </c>
      <c r="M38" s="94">
        <v>2852490</v>
      </c>
      <c r="N38" s="93"/>
      <c r="O38" s="94"/>
      <c r="P38" s="93">
        <f t="shared" si="19"/>
        <v>7191000</v>
      </c>
      <c r="Q38" s="94">
        <f t="shared" si="20"/>
        <v>6330749</v>
      </c>
      <c r="R38" s="48">
        <f t="shared" si="21"/>
        <v>8.1331403762662813</v>
      </c>
      <c r="S38" s="49">
        <f t="shared" si="22"/>
        <v>-34.392698508495286</v>
      </c>
      <c r="T38" s="48">
        <f t="shared" si="23"/>
        <v>35.928053959530352</v>
      </c>
      <c r="U38" s="50">
        <f t="shared" si="24"/>
        <v>31.630022483137648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749468000</v>
      </c>
      <c r="C40" s="95">
        <f>SUM(C35:C39)</f>
        <v>1670000</v>
      </c>
      <c r="D40" s="95"/>
      <c r="E40" s="95">
        <f t="shared" si="18"/>
        <v>751138000</v>
      </c>
      <c r="F40" s="96">
        <f t="shared" ref="F40:O40" si="25">SUM(F35:F39)</f>
        <v>751138000</v>
      </c>
      <c r="G40" s="97">
        <f t="shared" si="25"/>
        <v>319849000</v>
      </c>
      <c r="H40" s="96">
        <f t="shared" si="25"/>
        <v>1017000</v>
      </c>
      <c r="I40" s="97">
        <f t="shared" si="25"/>
        <v>9138457</v>
      </c>
      <c r="J40" s="96">
        <f t="shared" si="25"/>
        <v>37311000</v>
      </c>
      <c r="K40" s="97">
        <f t="shared" si="25"/>
        <v>9124892</v>
      </c>
      <c r="L40" s="96">
        <f t="shared" si="25"/>
        <v>61844000</v>
      </c>
      <c r="M40" s="97">
        <f t="shared" si="25"/>
        <v>57279954</v>
      </c>
      <c r="N40" s="96">
        <f t="shared" si="25"/>
        <v>0</v>
      </c>
      <c r="O40" s="97">
        <f t="shared" si="25"/>
        <v>0</v>
      </c>
      <c r="P40" s="96">
        <f t="shared" si="19"/>
        <v>100172000</v>
      </c>
      <c r="Q40" s="97">
        <f t="shared" si="20"/>
        <v>75543303</v>
      </c>
      <c r="R40" s="52">
        <f t="shared" si="21"/>
        <v>65.752727077805474</v>
      </c>
      <c r="S40" s="53">
        <f t="shared" si="22"/>
        <v>527.73295289412738</v>
      </c>
      <c r="T40" s="52">
        <f>IF((+$E35+$E38) =0,0,(P40   /(+$E35+$E38) )*100)</f>
        <v>31.318528430603195</v>
      </c>
      <c r="U40" s="54">
        <f>IF((+$E35+$E38) =0,0,(Q40   /(+$E35+$E38) )*100)</f>
        <v>23.618427132803291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218806000</v>
      </c>
      <c r="C43" s="92">
        <v>0</v>
      </c>
      <c r="D43" s="92"/>
      <c r="E43" s="92">
        <f t="shared" si="26"/>
        <v>218806000</v>
      </c>
      <c r="F43" s="93">
        <v>218806000</v>
      </c>
      <c r="G43" s="94">
        <v>218806000</v>
      </c>
      <c r="H43" s="93"/>
      <c r="I43" s="94">
        <v>41713697</v>
      </c>
      <c r="J43" s="93">
        <v>15532000</v>
      </c>
      <c r="K43" s="94">
        <v>63977836</v>
      </c>
      <c r="L43" s="93">
        <v>5288000</v>
      </c>
      <c r="M43" s="94">
        <v>42462708</v>
      </c>
      <c r="N43" s="93"/>
      <c r="O43" s="94"/>
      <c r="P43" s="93">
        <f t="shared" si="27"/>
        <v>20820000</v>
      </c>
      <c r="Q43" s="94">
        <f t="shared" si="28"/>
        <v>148154241</v>
      </c>
      <c r="R43" s="48">
        <f t="shared" si="29"/>
        <v>-65.954159155292302</v>
      </c>
      <c r="S43" s="49">
        <f t="shared" si="30"/>
        <v>-33.629033654717553</v>
      </c>
      <c r="T43" s="48">
        <f t="shared" si="31"/>
        <v>9.5152783744504266</v>
      </c>
      <c r="U43" s="50">
        <f t="shared" si="32"/>
        <v>67.710319186859593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787797000</v>
      </c>
      <c r="C44" s="92">
        <v>0</v>
      </c>
      <c r="D44" s="92"/>
      <c r="E44" s="92">
        <f t="shared" si="26"/>
        <v>787797000</v>
      </c>
      <c r="F44" s="93">
        <v>787797000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315449000</v>
      </c>
      <c r="C51" s="92">
        <v>-10000000</v>
      </c>
      <c r="D51" s="92"/>
      <c r="E51" s="92">
        <f t="shared" si="26"/>
        <v>305449000</v>
      </c>
      <c r="F51" s="93">
        <v>305449000</v>
      </c>
      <c r="G51" s="94">
        <v>305449000</v>
      </c>
      <c r="H51" s="93">
        <v>31375000</v>
      </c>
      <c r="I51" s="94">
        <v>70601306</v>
      </c>
      <c r="J51" s="93">
        <v>59369000</v>
      </c>
      <c r="K51" s="94">
        <v>38584946</v>
      </c>
      <c r="L51" s="93">
        <v>74440000</v>
      </c>
      <c r="M51" s="94">
        <v>52614315</v>
      </c>
      <c r="N51" s="93"/>
      <c r="O51" s="94"/>
      <c r="P51" s="93">
        <f t="shared" si="27"/>
        <v>165184000</v>
      </c>
      <c r="Q51" s="94">
        <f t="shared" si="28"/>
        <v>161800567</v>
      </c>
      <c r="R51" s="48">
        <f t="shared" si="29"/>
        <v>25.385302093685258</v>
      </c>
      <c r="S51" s="49">
        <f t="shared" si="30"/>
        <v>36.359695825413361</v>
      </c>
      <c r="T51" s="48">
        <f t="shared" si="31"/>
        <v>54.079077030862763</v>
      </c>
      <c r="U51" s="50">
        <f t="shared" si="32"/>
        <v>52.971385403127854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288402000</v>
      </c>
      <c r="C52" s="92">
        <v>-125206000</v>
      </c>
      <c r="D52" s="92"/>
      <c r="E52" s="92">
        <f t="shared" si="26"/>
        <v>163196000</v>
      </c>
      <c r="F52" s="93">
        <v>163196000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1610454000</v>
      </c>
      <c r="C53" s="95">
        <f>SUM(C42:C52)</f>
        <v>-135206000</v>
      </c>
      <c r="D53" s="95"/>
      <c r="E53" s="95">
        <f t="shared" si="26"/>
        <v>1475248000</v>
      </c>
      <c r="F53" s="96">
        <f t="shared" ref="F53:O53" si="33">SUM(F42:F52)</f>
        <v>1475248000</v>
      </c>
      <c r="G53" s="97">
        <f t="shared" si="33"/>
        <v>524255000</v>
      </c>
      <c r="H53" s="96">
        <f t="shared" si="33"/>
        <v>31375000</v>
      </c>
      <c r="I53" s="97">
        <f t="shared" si="33"/>
        <v>112315003</v>
      </c>
      <c r="J53" s="96">
        <f t="shared" si="33"/>
        <v>74901000</v>
      </c>
      <c r="K53" s="97">
        <f t="shared" si="33"/>
        <v>102562782</v>
      </c>
      <c r="L53" s="96">
        <f t="shared" si="33"/>
        <v>79728000</v>
      </c>
      <c r="M53" s="97">
        <f t="shared" si="33"/>
        <v>95077023</v>
      </c>
      <c r="N53" s="96">
        <f t="shared" si="33"/>
        <v>0</v>
      </c>
      <c r="O53" s="97">
        <f t="shared" si="33"/>
        <v>0</v>
      </c>
      <c r="P53" s="96">
        <f t="shared" si="27"/>
        <v>186004000</v>
      </c>
      <c r="Q53" s="97">
        <f t="shared" si="28"/>
        <v>309954808</v>
      </c>
      <c r="R53" s="52">
        <f t="shared" si="29"/>
        <v>6.4445067489085588</v>
      </c>
      <c r="S53" s="53">
        <f t="shared" si="30"/>
        <v>-7.2987089995277241</v>
      </c>
      <c r="T53" s="52">
        <f>IF((+$E43+$E45+$E47+$E48+$E51) =0,0,(P53   /(+$E43+$E45+$E47+$E48+$E51) )*100)</f>
        <v>35.479680689740675</v>
      </c>
      <c r="U53" s="54">
        <f>IF((+$E43+$E45+$E47+$E48+$E51) =0,0,(Q53   /(+$E43+$E45+$E47+$E48+$E51) )*100)</f>
        <v>59.122909271251586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3241329000</v>
      </c>
      <c r="C67" s="104">
        <f>SUM(C9:C15,C18:C23,C26:C29,C32,C35:C39,C42:C52,C55:C58,C61:C65)</f>
        <v>-120536000</v>
      </c>
      <c r="D67" s="104"/>
      <c r="E67" s="104">
        <f t="shared" si="35"/>
        <v>3120793000</v>
      </c>
      <c r="F67" s="105">
        <f t="shared" ref="F67:O67" si="43">SUM(F9:F15,F18:F23,F26:F29,F32,F35:F39,F42:F52,F55:F58,F61:F65)</f>
        <v>3120793000</v>
      </c>
      <c r="G67" s="106">
        <f t="shared" si="43"/>
        <v>1718848000</v>
      </c>
      <c r="H67" s="105">
        <f t="shared" si="43"/>
        <v>169517000</v>
      </c>
      <c r="I67" s="106">
        <f t="shared" si="43"/>
        <v>238297209</v>
      </c>
      <c r="J67" s="105">
        <f t="shared" si="43"/>
        <v>332450000</v>
      </c>
      <c r="K67" s="106">
        <f t="shared" si="43"/>
        <v>309120301</v>
      </c>
      <c r="L67" s="105">
        <f t="shared" si="43"/>
        <v>322827000</v>
      </c>
      <c r="M67" s="106">
        <f t="shared" si="43"/>
        <v>314512491</v>
      </c>
      <c r="N67" s="105">
        <f t="shared" si="43"/>
        <v>0</v>
      </c>
      <c r="O67" s="106">
        <f t="shared" si="43"/>
        <v>0</v>
      </c>
      <c r="P67" s="105">
        <f t="shared" si="36"/>
        <v>824794000</v>
      </c>
      <c r="Q67" s="106">
        <f t="shared" si="37"/>
        <v>861930001</v>
      </c>
      <c r="R67" s="61">
        <f t="shared" si="38"/>
        <v>-2.8945706121221235</v>
      </c>
      <c r="S67" s="62">
        <f t="shared" si="39"/>
        <v>1.7443661844778031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48.002006694023976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50.1632767427771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3116210000</v>
      </c>
      <c r="C69" s="92">
        <v>-15388000</v>
      </c>
      <c r="D69" s="92"/>
      <c r="E69" s="92">
        <f>$B69      +$C69      +$D69</f>
        <v>3100822000</v>
      </c>
      <c r="F69" s="93">
        <v>3100822000</v>
      </c>
      <c r="G69" s="94">
        <v>3100822000</v>
      </c>
      <c r="H69" s="93">
        <v>588639000</v>
      </c>
      <c r="I69" s="94">
        <v>275989951</v>
      </c>
      <c r="J69" s="93">
        <v>703601000</v>
      </c>
      <c r="K69" s="94">
        <v>346854314</v>
      </c>
      <c r="L69" s="93">
        <v>477000000</v>
      </c>
      <c r="M69" s="94">
        <v>497300546</v>
      </c>
      <c r="N69" s="93"/>
      <c r="O69" s="94"/>
      <c r="P69" s="93">
        <f>$H69      +$J69      +$L69      +$N69</f>
        <v>1769240000</v>
      </c>
      <c r="Q69" s="94">
        <f>$I69      +$K69      +$M69      +$O69</f>
        <v>1120144811</v>
      </c>
      <c r="R69" s="48">
        <f>IF(($J69      =0),0,((($L69      -$J69      )/$J69      )*100))</f>
        <v>-32.205895102479957</v>
      </c>
      <c r="S69" s="49">
        <f>IF(($K69      =0),0,((($M69      -$K69      )/$K69      )*100))</f>
        <v>43.374473353097748</v>
      </c>
      <c r="T69" s="48">
        <f>IF(($E69      =0),0,(($P69      /$E69      )*100))</f>
        <v>57.057128722641934</v>
      </c>
      <c r="U69" s="50">
        <f>IF(($E69      =0),0,(($Q69      /$E69      )*100))</f>
        <v>36.124124861085221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3116210000</v>
      </c>
      <c r="C70" s="101">
        <f>C69</f>
        <v>-15388000</v>
      </c>
      <c r="D70" s="101"/>
      <c r="E70" s="101">
        <f>$B70      +$C70      +$D70</f>
        <v>3100822000</v>
      </c>
      <c r="F70" s="102">
        <f t="shared" ref="F70:O70" si="44">F69</f>
        <v>3100822000</v>
      </c>
      <c r="G70" s="103">
        <f t="shared" si="44"/>
        <v>3100822000</v>
      </c>
      <c r="H70" s="102">
        <f t="shared" si="44"/>
        <v>588639000</v>
      </c>
      <c r="I70" s="103">
        <f t="shared" si="44"/>
        <v>275989951</v>
      </c>
      <c r="J70" s="102">
        <f t="shared" si="44"/>
        <v>703601000</v>
      </c>
      <c r="K70" s="103">
        <f t="shared" si="44"/>
        <v>346854314</v>
      </c>
      <c r="L70" s="102">
        <f t="shared" si="44"/>
        <v>477000000</v>
      </c>
      <c r="M70" s="103">
        <f t="shared" si="44"/>
        <v>497300546</v>
      </c>
      <c r="N70" s="102">
        <f t="shared" si="44"/>
        <v>0</v>
      </c>
      <c r="O70" s="103">
        <f t="shared" si="44"/>
        <v>0</v>
      </c>
      <c r="P70" s="102">
        <f>$H70      +$J70      +$L70      +$N70</f>
        <v>1769240000</v>
      </c>
      <c r="Q70" s="103">
        <f>$I70      +$K70      +$M70      +$O70</f>
        <v>1120144811</v>
      </c>
      <c r="R70" s="57">
        <f>IF(($J70      =0),0,((($L70      -$J70      )/$J70      )*100))</f>
        <v>-32.205895102479957</v>
      </c>
      <c r="S70" s="58">
        <f>IF(($K70      =0),0,((($M70      -$K70      )/$K70      )*100))</f>
        <v>43.374473353097748</v>
      </c>
      <c r="T70" s="57">
        <f>IF($E70   =0,0,($P70   /$E70   )*100)</f>
        <v>57.057128722641934</v>
      </c>
      <c r="U70" s="59">
        <f>IF($E70   =0,0,($Q70   /$E70 )*100)</f>
        <v>36.124124861085221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3116210000</v>
      </c>
      <c r="C71" s="104">
        <f>C69</f>
        <v>-15388000</v>
      </c>
      <c r="D71" s="104"/>
      <c r="E71" s="104">
        <f>$B71      +$C71      +$D71</f>
        <v>3100822000</v>
      </c>
      <c r="F71" s="105">
        <f t="shared" ref="F71:O71" si="45">F69</f>
        <v>3100822000</v>
      </c>
      <c r="G71" s="106">
        <f t="shared" si="45"/>
        <v>3100822000</v>
      </c>
      <c r="H71" s="105">
        <f t="shared" si="45"/>
        <v>588639000</v>
      </c>
      <c r="I71" s="106">
        <f t="shared" si="45"/>
        <v>275989951</v>
      </c>
      <c r="J71" s="105">
        <f t="shared" si="45"/>
        <v>703601000</v>
      </c>
      <c r="K71" s="106">
        <f t="shared" si="45"/>
        <v>346854314</v>
      </c>
      <c r="L71" s="105">
        <f t="shared" si="45"/>
        <v>477000000</v>
      </c>
      <c r="M71" s="106">
        <f t="shared" si="45"/>
        <v>497300546</v>
      </c>
      <c r="N71" s="105">
        <f t="shared" si="45"/>
        <v>0</v>
      </c>
      <c r="O71" s="106">
        <f t="shared" si="45"/>
        <v>0</v>
      </c>
      <c r="P71" s="105">
        <f>$H71      +$J71      +$L71      +$N71</f>
        <v>1769240000</v>
      </c>
      <c r="Q71" s="106">
        <f>$I71      +$K71      +$M71      +$O71</f>
        <v>1120144811</v>
      </c>
      <c r="R71" s="61">
        <f>IF(($J71      =0),0,((($L71      -$J71      )/$J71      )*100))</f>
        <v>-32.205895102479957</v>
      </c>
      <c r="S71" s="62">
        <f>IF(($K71      =0),0,((($M71      -$K71      )/$K71      )*100))</f>
        <v>43.374473353097748</v>
      </c>
      <c r="T71" s="61">
        <f>IF($E71   =0,0,($P71   /$E71   )*100)</f>
        <v>57.057128722641934</v>
      </c>
      <c r="U71" s="65">
        <f>IF($E71   =0,0,($Q71   /$E71   )*100)</f>
        <v>36.124124861085221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6357539000</v>
      </c>
      <c r="C72" s="104">
        <f>SUM(C9:C15,C18:C23,C26:C29,C32,C35:C39,C42:C52,C55:C58,C61:C65,C69)</f>
        <v>-135924000</v>
      </c>
      <c r="D72" s="104"/>
      <c r="E72" s="104">
        <f>$B72      +$C72      +$D72</f>
        <v>6221615000</v>
      </c>
      <c r="F72" s="105">
        <f t="shared" ref="F72:O72" si="46">SUM(F9:F15,F18:F23,F26:F29,F32,F35:F39,F42:F52,F55:F58,F61:F65,F69)</f>
        <v>6221615000</v>
      </c>
      <c r="G72" s="106">
        <f t="shared" si="46"/>
        <v>4819670000</v>
      </c>
      <c r="H72" s="105">
        <f t="shared" si="46"/>
        <v>758156000</v>
      </c>
      <c r="I72" s="106">
        <f t="shared" si="46"/>
        <v>514287160</v>
      </c>
      <c r="J72" s="105">
        <f t="shared" si="46"/>
        <v>1036051000</v>
      </c>
      <c r="K72" s="106">
        <f t="shared" si="46"/>
        <v>655974615</v>
      </c>
      <c r="L72" s="105">
        <f t="shared" si="46"/>
        <v>799827000</v>
      </c>
      <c r="M72" s="106">
        <f t="shared" si="46"/>
        <v>811813037</v>
      </c>
      <c r="N72" s="105">
        <f t="shared" si="46"/>
        <v>0</v>
      </c>
      <c r="O72" s="106">
        <f t="shared" si="46"/>
        <v>0</v>
      </c>
      <c r="P72" s="105">
        <f>$H72      +$J72      +$L72      +$N72</f>
        <v>2594034000</v>
      </c>
      <c r="Q72" s="106">
        <f>$I72      +$K72      +$M72      +$O72</f>
        <v>1982074812</v>
      </c>
      <c r="R72" s="61">
        <f>IF(($J72      =0),0,((($L72      -$J72      )/$J72      )*100))</f>
        <v>-22.800421986948518</v>
      </c>
      <c r="S72" s="62">
        <f>IF(($K72      =0),0,((($M72      -$K72      )/$K72      )*100))</f>
        <v>23.75677631976658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53.828507610699241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44.82771297505235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8afulpY++1E6Ep3scIwsYLVSjbB3Gj1o0CUQNjNDbxdiMdjviijGxMCydPRK2wdpp8bAttsL8GC6RFkmWWmU6w==" saltValue="3rFgvGUofZ3a72cDs5HL/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3100000</v>
      </c>
      <c r="C10" s="92">
        <v>0</v>
      </c>
      <c r="D10" s="92"/>
      <c r="E10" s="92">
        <f t="shared" ref="E10:E16" si="0">$B10      +$C10      +$D10</f>
        <v>3100000</v>
      </c>
      <c r="F10" s="93">
        <v>3100000</v>
      </c>
      <c r="G10" s="94">
        <v>3100000</v>
      </c>
      <c r="H10" s="93">
        <v>169000</v>
      </c>
      <c r="I10" s="94">
        <v>1892440</v>
      </c>
      <c r="J10" s="93">
        <v>1949000</v>
      </c>
      <c r="K10" s="94">
        <v>147700</v>
      </c>
      <c r="L10" s="93">
        <v>135000</v>
      </c>
      <c r="M10" s="94">
        <v>113916</v>
      </c>
      <c r="N10" s="93"/>
      <c r="O10" s="94"/>
      <c r="P10" s="93">
        <f t="shared" ref="P10:P16" si="1">$H10      +$J10      +$L10      +$N10</f>
        <v>2253000</v>
      </c>
      <c r="Q10" s="94">
        <f t="shared" ref="Q10:Q16" si="2">$I10      +$K10      +$M10      +$O10</f>
        <v>2154056</v>
      </c>
      <c r="R10" s="48">
        <f t="shared" ref="R10:R16" si="3">IF(($J10      =0),0,((($L10      -$J10      )/$J10      )*100))</f>
        <v>-93.073370959466388</v>
      </c>
      <c r="S10" s="49">
        <f t="shared" ref="S10:S16" si="4">IF(($K10      =0),0,((($M10      -$K10      )/$K10      )*100))</f>
        <v>-22.87339201083277</v>
      </c>
      <c r="T10" s="48">
        <f t="shared" ref="T10:T15" si="5">IF(($E10      =0),0,(($P10      /$E10      )*100))</f>
        <v>72.677419354838719</v>
      </c>
      <c r="U10" s="50">
        <f t="shared" ref="U10:U15" si="6">IF(($E10      =0),0,(($Q10      /$E10      )*100))</f>
        <v>69.485677419354843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3100000</v>
      </c>
      <c r="C16" s="95">
        <f>SUM(C9:C15)</f>
        <v>0</v>
      </c>
      <c r="D16" s="95"/>
      <c r="E16" s="95">
        <f t="shared" si="0"/>
        <v>3100000</v>
      </c>
      <c r="F16" s="96">
        <f t="shared" ref="F16:O16" si="7">SUM(F9:F15)</f>
        <v>3100000</v>
      </c>
      <c r="G16" s="97">
        <f t="shared" si="7"/>
        <v>3100000</v>
      </c>
      <c r="H16" s="96">
        <f t="shared" si="7"/>
        <v>169000</v>
      </c>
      <c r="I16" s="97">
        <f t="shared" si="7"/>
        <v>1892440</v>
      </c>
      <c r="J16" s="96">
        <f t="shared" si="7"/>
        <v>1949000</v>
      </c>
      <c r="K16" s="97">
        <f t="shared" si="7"/>
        <v>147700</v>
      </c>
      <c r="L16" s="96">
        <f t="shared" si="7"/>
        <v>135000</v>
      </c>
      <c r="M16" s="97">
        <f t="shared" si="7"/>
        <v>113916</v>
      </c>
      <c r="N16" s="96">
        <f t="shared" si="7"/>
        <v>0</v>
      </c>
      <c r="O16" s="97">
        <f t="shared" si="7"/>
        <v>0</v>
      </c>
      <c r="P16" s="96">
        <f t="shared" si="1"/>
        <v>2253000</v>
      </c>
      <c r="Q16" s="97">
        <f t="shared" si="2"/>
        <v>2154056</v>
      </c>
      <c r="R16" s="52">
        <f t="shared" si="3"/>
        <v>-93.073370959466388</v>
      </c>
      <c r="S16" s="53">
        <f t="shared" si="4"/>
        <v>-22.87339201083277</v>
      </c>
      <c r="T16" s="52">
        <f>IF((SUM($E9:$E13)+$E15)=0,0,(P16/(SUM($E9:$E13)+$E15)*100))</f>
        <v>72.677419354838719</v>
      </c>
      <c r="U16" s="54">
        <f>IF((SUM($E9:$E13)+$E15)=0,0,(Q16/(SUM($E9:$E13)+$E15)*100))</f>
        <v>69.485677419354843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1195000</v>
      </c>
      <c r="C32" s="92">
        <v>0</v>
      </c>
      <c r="D32" s="92"/>
      <c r="E32" s="92">
        <f>$B32      +$C32      +$D32</f>
        <v>1195000</v>
      </c>
      <c r="F32" s="93">
        <v>1195000</v>
      </c>
      <c r="G32" s="94">
        <v>1195000</v>
      </c>
      <c r="H32" s="93">
        <v>299000</v>
      </c>
      <c r="I32" s="94"/>
      <c r="J32" s="93">
        <v>486000</v>
      </c>
      <c r="K32" s="94">
        <v>326783</v>
      </c>
      <c r="L32" s="93">
        <v>410000</v>
      </c>
      <c r="M32" s="94">
        <v>569219</v>
      </c>
      <c r="N32" s="93"/>
      <c r="O32" s="94"/>
      <c r="P32" s="93">
        <f>$H32      +$J32      +$L32      +$N32</f>
        <v>1195000</v>
      </c>
      <c r="Q32" s="94">
        <f>$I32      +$K32      +$M32      +$O32</f>
        <v>896002</v>
      </c>
      <c r="R32" s="48">
        <f>IF(($J32      =0),0,((($L32      -$J32      )/$J32      )*100))</f>
        <v>-15.637860082304528</v>
      </c>
      <c r="S32" s="49">
        <f>IF(($K32      =0),0,((($M32      -$K32      )/$K32      )*100))</f>
        <v>74.188681785772218</v>
      </c>
      <c r="T32" s="48">
        <f>IF(($E32      =0),0,(($P32      /$E32      )*100))</f>
        <v>100</v>
      </c>
      <c r="U32" s="50">
        <f>IF(($E32      =0),0,(($Q32      /$E32      )*100))</f>
        <v>74.979246861924693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1195000</v>
      </c>
      <c r="C33" s="95">
        <f>C32</f>
        <v>0</v>
      </c>
      <c r="D33" s="95"/>
      <c r="E33" s="95">
        <f>$B33      +$C33      +$D33</f>
        <v>1195000</v>
      </c>
      <c r="F33" s="96">
        <f t="shared" ref="F33:O33" si="17">F32</f>
        <v>1195000</v>
      </c>
      <c r="G33" s="97">
        <f t="shared" si="17"/>
        <v>1195000</v>
      </c>
      <c r="H33" s="96">
        <f t="shared" si="17"/>
        <v>299000</v>
      </c>
      <c r="I33" s="97">
        <f t="shared" si="17"/>
        <v>0</v>
      </c>
      <c r="J33" s="96">
        <f t="shared" si="17"/>
        <v>486000</v>
      </c>
      <c r="K33" s="97">
        <f t="shared" si="17"/>
        <v>326783</v>
      </c>
      <c r="L33" s="96">
        <f t="shared" si="17"/>
        <v>410000</v>
      </c>
      <c r="M33" s="97">
        <f t="shared" si="17"/>
        <v>569219</v>
      </c>
      <c r="N33" s="96">
        <f t="shared" si="17"/>
        <v>0</v>
      </c>
      <c r="O33" s="97">
        <f t="shared" si="17"/>
        <v>0</v>
      </c>
      <c r="P33" s="96">
        <f>$H33      +$J33      +$L33      +$N33</f>
        <v>1195000</v>
      </c>
      <c r="Q33" s="97">
        <f>$I33      +$K33      +$M33      +$O33</f>
        <v>896002</v>
      </c>
      <c r="R33" s="52">
        <f>IF(($J33      =0),0,((($L33      -$J33      )/$J33      )*100))</f>
        <v>-15.637860082304528</v>
      </c>
      <c r="S33" s="53">
        <f>IF(($K33      =0),0,((($M33      -$K33      )/$K33      )*100))</f>
        <v>74.188681785772218</v>
      </c>
      <c r="T33" s="52">
        <f>IF($E33   =0,0,($P33   /$E33   )*100)</f>
        <v>100</v>
      </c>
      <c r="U33" s="54">
        <f>IF($E33   =0,0,($Q33   /$E33   )*100)</f>
        <v>74.979246861924693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20000000</v>
      </c>
      <c r="C35" s="92">
        <v>0</v>
      </c>
      <c r="D35" s="92"/>
      <c r="E35" s="92">
        <f t="shared" ref="E35:E40" si="18">$B35      +$C35      +$D35</f>
        <v>20000000</v>
      </c>
      <c r="F35" s="93">
        <v>20000000</v>
      </c>
      <c r="G35" s="94">
        <v>20000000</v>
      </c>
      <c r="H35" s="93"/>
      <c r="I35" s="94"/>
      <c r="J35" s="93">
        <v>1614000</v>
      </c>
      <c r="K35" s="94">
        <v>1656656</v>
      </c>
      <c r="L35" s="93">
        <v>3885000</v>
      </c>
      <c r="M35" s="94">
        <v>4558981</v>
      </c>
      <c r="N35" s="93"/>
      <c r="O35" s="94"/>
      <c r="P35" s="93">
        <f t="shared" ref="P35:P40" si="19">$H35      +$J35      +$L35      +$N35</f>
        <v>5499000</v>
      </c>
      <c r="Q35" s="94">
        <f t="shared" ref="Q35:Q40" si="20">$I35      +$K35      +$M35      +$O35</f>
        <v>6215637</v>
      </c>
      <c r="R35" s="48">
        <f t="shared" ref="R35:R40" si="21">IF(($J35      =0),0,((($L35      -$J35      )/$J35      )*100))</f>
        <v>140.70631970260223</v>
      </c>
      <c r="S35" s="49">
        <f t="shared" ref="S35:S40" si="22">IF(($K35      =0),0,((($M35      -$K35      )/$K35      )*100))</f>
        <v>175.19177185849085</v>
      </c>
      <c r="T35" s="48">
        <f t="shared" ref="T35:T39" si="23">IF(($E35      =0),0,(($P35      /$E35      )*100))</f>
        <v>27.495000000000005</v>
      </c>
      <c r="U35" s="50">
        <f t="shared" ref="U35:U39" si="24">IF(($E35      =0),0,(($Q35      /$E35      )*100))</f>
        <v>31.078185000000001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7612000</v>
      </c>
      <c r="C36" s="92">
        <v>0</v>
      </c>
      <c r="D36" s="92"/>
      <c r="E36" s="92">
        <f t="shared" si="18"/>
        <v>7612000</v>
      </c>
      <c r="F36" s="93">
        <v>7612000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3000000</v>
      </c>
      <c r="C38" s="92">
        <v>0</v>
      </c>
      <c r="D38" s="92"/>
      <c r="E38" s="92">
        <f t="shared" si="18"/>
        <v>3000000</v>
      </c>
      <c r="F38" s="93">
        <v>3000000</v>
      </c>
      <c r="G38" s="94">
        <v>3000000</v>
      </c>
      <c r="H38" s="93"/>
      <c r="I38" s="94"/>
      <c r="J38" s="93"/>
      <c r="K38" s="94"/>
      <c r="L38" s="93">
        <v>1315000</v>
      </c>
      <c r="M38" s="94">
        <v>1022005</v>
      </c>
      <c r="N38" s="93"/>
      <c r="O38" s="94"/>
      <c r="P38" s="93">
        <f t="shared" si="19"/>
        <v>1315000</v>
      </c>
      <c r="Q38" s="94">
        <f t="shared" si="20"/>
        <v>1022005</v>
      </c>
      <c r="R38" s="48">
        <f t="shared" si="21"/>
        <v>0</v>
      </c>
      <c r="S38" s="49">
        <f t="shared" si="22"/>
        <v>0</v>
      </c>
      <c r="T38" s="48">
        <f t="shared" si="23"/>
        <v>43.833333333333336</v>
      </c>
      <c r="U38" s="50">
        <f t="shared" si="24"/>
        <v>34.066833333333335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30612000</v>
      </c>
      <c r="C40" s="95">
        <f>SUM(C35:C39)</f>
        <v>0</v>
      </c>
      <c r="D40" s="95"/>
      <c r="E40" s="95">
        <f t="shared" si="18"/>
        <v>30612000</v>
      </c>
      <c r="F40" s="96">
        <f t="shared" ref="F40:O40" si="25">SUM(F35:F39)</f>
        <v>30612000</v>
      </c>
      <c r="G40" s="97">
        <f t="shared" si="25"/>
        <v>23000000</v>
      </c>
      <c r="H40" s="96">
        <f t="shared" si="25"/>
        <v>0</v>
      </c>
      <c r="I40" s="97">
        <f t="shared" si="25"/>
        <v>0</v>
      </c>
      <c r="J40" s="96">
        <f t="shared" si="25"/>
        <v>1614000</v>
      </c>
      <c r="K40" s="97">
        <f t="shared" si="25"/>
        <v>1656656</v>
      </c>
      <c r="L40" s="96">
        <f t="shared" si="25"/>
        <v>5200000</v>
      </c>
      <c r="M40" s="97">
        <f t="shared" si="25"/>
        <v>5580986</v>
      </c>
      <c r="N40" s="96">
        <f t="shared" si="25"/>
        <v>0</v>
      </c>
      <c r="O40" s="97">
        <f t="shared" si="25"/>
        <v>0</v>
      </c>
      <c r="P40" s="96">
        <f t="shared" si="19"/>
        <v>6814000</v>
      </c>
      <c r="Q40" s="97">
        <f t="shared" si="20"/>
        <v>7237642</v>
      </c>
      <c r="R40" s="52">
        <f t="shared" si="21"/>
        <v>222.18091697645602</v>
      </c>
      <c r="S40" s="53">
        <f t="shared" si="22"/>
        <v>236.88261171902917</v>
      </c>
      <c r="T40" s="52">
        <f>IF((+$E35+$E38) =0,0,(P40   /(+$E35+$E38) )*100)</f>
        <v>29.626086956521743</v>
      </c>
      <c r="U40" s="54">
        <f>IF((+$E35+$E38) =0,0,(Q40   /(+$E35+$E38) )*100)</f>
        <v>31.468008695652173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34907000</v>
      </c>
      <c r="C67" s="104">
        <f>SUM(C9:C15,C18:C23,C26:C29,C32,C35:C39,C42:C52,C55:C58,C61:C65)</f>
        <v>0</v>
      </c>
      <c r="D67" s="104"/>
      <c r="E67" s="104">
        <f t="shared" si="35"/>
        <v>34907000</v>
      </c>
      <c r="F67" s="105">
        <f t="shared" ref="F67:O67" si="43">SUM(F9:F15,F18:F23,F26:F29,F32,F35:F39,F42:F52,F55:F58,F61:F65)</f>
        <v>34907000</v>
      </c>
      <c r="G67" s="106">
        <f t="shared" si="43"/>
        <v>27295000</v>
      </c>
      <c r="H67" s="105">
        <f t="shared" si="43"/>
        <v>468000</v>
      </c>
      <c r="I67" s="106">
        <f t="shared" si="43"/>
        <v>1892440</v>
      </c>
      <c r="J67" s="105">
        <f t="shared" si="43"/>
        <v>4049000</v>
      </c>
      <c r="K67" s="106">
        <f t="shared" si="43"/>
        <v>2131139</v>
      </c>
      <c r="L67" s="105">
        <f t="shared" si="43"/>
        <v>5745000</v>
      </c>
      <c r="M67" s="106">
        <f t="shared" si="43"/>
        <v>6264121</v>
      </c>
      <c r="N67" s="105">
        <f t="shared" si="43"/>
        <v>0</v>
      </c>
      <c r="O67" s="106">
        <f t="shared" si="43"/>
        <v>0</v>
      </c>
      <c r="P67" s="105">
        <f t="shared" si="36"/>
        <v>10262000</v>
      </c>
      <c r="Q67" s="106">
        <f t="shared" si="37"/>
        <v>10287700</v>
      </c>
      <c r="R67" s="61">
        <f t="shared" si="38"/>
        <v>41.88688565077797</v>
      </c>
      <c r="S67" s="62">
        <f t="shared" si="39"/>
        <v>193.93300953152283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37.596629419307561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37.69078585821579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33685000</v>
      </c>
      <c r="C69" s="92">
        <v>-1937000</v>
      </c>
      <c r="D69" s="92"/>
      <c r="E69" s="92">
        <f>$B69      +$C69      +$D69</f>
        <v>31748000</v>
      </c>
      <c r="F69" s="93">
        <v>31748000</v>
      </c>
      <c r="G69" s="94">
        <v>31748000</v>
      </c>
      <c r="H69" s="93">
        <v>5800000</v>
      </c>
      <c r="I69" s="94">
        <v>4893027</v>
      </c>
      <c r="J69" s="93">
        <v>5737000</v>
      </c>
      <c r="K69" s="94">
        <v>2788438</v>
      </c>
      <c r="L69" s="93">
        <v>6225000</v>
      </c>
      <c r="M69" s="94">
        <v>6729422</v>
      </c>
      <c r="N69" s="93"/>
      <c r="O69" s="94"/>
      <c r="P69" s="93">
        <f>$H69      +$J69      +$L69      +$N69</f>
        <v>17762000</v>
      </c>
      <c r="Q69" s="94">
        <f>$I69      +$K69      +$M69      +$O69</f>
        <v>14410887</v>
      </c>
      <c r="R69" s="48">
        <f>IF(($J69      =0),0,((($L69      -$J69      )/$J69      )*100))</f>
        <v>8.5061879030852356</v>
      </c>
      <c r="S69" s="49">
        <f>IF(($K69      =0),0,((($M69      -$K69      )/$K69      )*100))</f>
        <v>141.33303304574102</v>
      </c>
      <c r="T69" s="48">
        <f>IF(($E69      =0),0,(($P69      /$E69      )*100))</f>
        <v>55.946831296459621</v>
      </c>
      <c r="U69" s="50">
        <f>IF(($E69      =0),0,(($Q69      /$E69      )*100))</f>
        <v>45.391479778253746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33685000</v>
      </c>
      <c r="C70" s="101">
        <f>C69</f>
        <v>-1937000</v>
      </c>
      <c r="D70" s="101"/>
      <c r="E70" s="101">
        <f>$B70      +$C70      +$D70</f>
        <v>31748000</v>
      </c>
      <c r="F70" s="102">
        <f t="shared" ref="F70:O70" si="44">F69</f>
        <v>31748000</v>
      </c>
      <c r="G70" s="103">
        <f t="shared" si="44"/>
        <v>31748000</v>
      </c>
      <c r="H70" s="102">
        <f t="shared" si="44"/>
        <v>5800000</v>
      </c>
      <c r="I70" s="103">
        <f t="shared" si="44"/>
        <v>4893027</v>
      </c>
      <c r="J70" s="102">
        <f t="shared" si="44"/>
        <v>5737000</v>
      </c>
      <c r="K70" s="103">
        <f t="shared" si="44"/>
        <v>2788438</v>
      </c>
      <c r="L70" s="102">
        <f t="shared" si="44"/>
        <v>6225000</v>
      </c>
      <c r="M70" s="103">
        <f t="shared" si="44"/>
        <v>6729422</v>
      </c>
      <c r="N70" s="102">
        <f t="shared" si="44"/>
        <v>0</v>
      </c>
      <c r="O70" s="103">
        <f t="shared" si="44"/>
        <v>0</v>
      </c>
      <c r="P70" s="102">
        <f>$H70      +$J70      +$L70      +$N70</f>
        <v>17762000</v>
      </c>
      <c r="Q70" s="103">
        <f>$I70      +$K70      +$M70      +$O70</f>
        <v>14410887</v>
      </c>
      <c r="R70" s="57">
        <f>IF(($J70      =0),0,((($L70      -$J70      )/$J70      )*100))</f>
        <v>8.5061879030852356</v>
      </c>
      <c r="S70" s="58">
        <f>IF(($K70      =0),0,((($M70      -$K70      )/$K70      )*100))</f>
        <v>141.33303304574102</v>
      </c>
      <c r="T70" s="57">
        <f>IF($E70   =0,0,($P70   /$E70   )*100)</f>
        <v>55.946831296459621</v>
      </c>
      <c r="U70" s="59">
        <f>IF($E70   =0,0,($Q70   /$E70 )*100)</f>
        <v>45.391479778253746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33685000</v>
      </c>
      <c r="C71" s="104">
        <f>C69</f>
        <v>-1937000</v>
      </c>
      <c r="D71" s="104"/>
      <c r="E71" s="104">
        <f>$B71      +$C71      +$D71</f>
        <v>31748000</v>
      </c>
      <c r="F71" s="105">
        <f t="shared" ref="F71:O71" si="45">F69</f>
        <v>31748000</v>
      </c>
      <c r="G71" s="106">
        <f t="shared" si="45"/>
        <v>31748000</v>
      </c>
      <c r="H71" s="105">
        <f t="shared" si="45"/>
        <v>5800000</v>
      </c>
      <c r="I71" s="106">
        <f t="shared" si="45"/>
        <v>4893027</v>
      </c>
      <c r="J71" s="105">
        <f t="shared" si="45"/>
        <v>5737000</v>
      </c>
      <c r="K71" s="106">
        <f t="shared" si="45"/>
        <v>2788438</v>
      </c>
      <c r="L71" s="105">
        <f t="shared" si="45"/>
        <v>6225000</v>
      </c>
      <c r="M71" s="106">
        <f t="shared" si="45"/>
        <v>6729422</v>
      </c>
      <c r="N71" s="105">
        <f t="shared" si="45"/>
        <v>0</v>
      </c>
      <c r="O71" s="106">
        <f t="shared" si="45"/>
        <v>0</v>
      </c>
      <c r="P71" s="105">
        <f>$H71      +$J71      +$L71      +$N71</f>
        <v>17762000</v>
      </c>
      <c r="Q71" s="106">
        <f>$I71      +$K71      +$M71      +$O71</f>
        <v>14410887</v>
      </c>
      <c r="R71" s="61">
        <f>IF(($J71      =0),0,((($L71      -$J71      )/$J71      )*100))</f>
        <v>8.5061879030852356</v>
      </c>
      <c r="S71" s="62">
        <f>IF(($K71      =0),0,((($M71      -$K71      )/$K71      )*100))</f>
        <v>141.33303304574102</v>
      </c>
      <c r="T71" s="61">
        <f>IF($E71   =0,0,($P71   /$E71   )*100)</f>
        <v>55.946831296459621</v>
      </c>
      <c r="U71" s="65">
        <f>IF($E71   =0,0,($Q71   /$E71   )*100)</f>
        <v>45.391479778253746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68592000</v>
      </c>
      <c r="C72" s="104">
        <f>SUM(C9:C15,C18:C23,C26:C29,C32,C35:C39,C42:C52,C55:C58,C61:C65,C69)</f>
        <v>-1937000</v>
      </c>
      <c r="D72" s="104"/>
      <c r="E72" s="104">
        <f>$B72      +$C72      +$D72</f>
        <v>66655000</v>
      </c>
      <c r="F72" s="105">
        <f t="shared" ref="F72:O72" si="46">SUM(F9:F15,F18:F23,F26:F29,F32,F35:F39,F42:F52,F55:F58,F61:F65,F69)</f>
        <v>66655000</v>
      </c>
      <c r="G72" s="106">
        <f t="shared" si="46"/>
        <v>59043000</v>
      </c>
      <c r="H72" s="105">
        <f t="shared" si="46"/>
        <v>6268000</v>
      </c>
      <c r="I72" s="106">
        <f t="shared" si="46"/>
        <v>6785467</v>
      </c>
      <c r="J72" s="105">
        <f t="shared" si="46"/>
        <v>9786000</v>
      </c>
      <c r="K72" s="106">
        <f t="shared" si="46"/>
        <v>4919577</v>
      </c>
      <c r="L72" s="105">
        <f t="shared" si="46"/>
        <v>11970000</v>
      </c>
      <c r="M72" s="106">
        <f t="shared" si="46"/>
        <v>12993543</v>
      </c>
      <c r="N72" s="105">
        <f t="shared" si="46"/>
        <v>0</v>
      </c>
      <c r="O72" s="106">
        <f t="shared" si="46"/>
        <v>0</v>
      </c>
      <c r="P72" s="105">
        <f>$H72      +$J72      +$L72      +$N72</f>
        <v>28024000</v>
      </c>
      <c r="Q72" s="106">
        <f>$I72      +$K72      +$M72      +$O72</f>
        <v>24698587</v>
      </c>
      <c r="R72" s="61">
        <f>IF(($J72      =0),0,((($L72      -$J72      )/$J72      )*100))</f>
        <v>22.317596566523605</v>
      </c>
      <c r="S72" s="62">
        <f>IF(($K72      =0),0,((($M72      -$K72      )/$K72      )*100))</f>
        <v>164.11911024057557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47.463712887217788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41.831524482157072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gm1wlPXa+iyTTFo609Zq456W9MEXukyIOI7IU7RHTmiChp0kwQwyr4cQNJrvIZLV1Sk9+y8dtRZ/AAIaEOefzA==" saltValue="dEp20T6Sn1EIaiUVGvx5N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1850000</v>
      </c>
      <c r="C10" s="92">
        <v>0</v>
      </c>
      <c r="D10" s="92"/>
      <c r="E10" s="92">
        <f t="shared" ref="E10:E16" si="0">$B10      +$C10      +$D10</f>
        <v>1850000</v>
      </c>
      <c r="F10" s="93">
        <v>1850000</v>
      </c>
      <c r="G10" s="94">
        <v>1850000</v>
      </c>
      <c r="H10" s="93">
        <v>100000</v>
      </c>
      <c r="I10" s="94">
        <v>1050000</v>
      </c>
      <c r="J10" s="93">
        <v>1114000</v>
      </c>
      <c r="K10" s="94">
        <v>150000</v>
      </c>
      <c r="L10" s="93">
        <v>150000</v>
      </c>
      <c r="M10" s="94">
        <v>150000</v>
      </c>
      <c r="N10" s="93"/>
      <c r="O10" s="94"/>
      <c r="P10" s="93">
        <f t="shared" ref="P10:P16" si="1">$H10      +$J10      +$L10      +$N10</f>
        <v>1364000</v>
      </c>
      <c r="Q10" s="94">
        <f t="shared" ref="Q10:Q16" si="2">$I10      +$K10      +$M10      +$O10</f>
        <v>1350000</v>
      </c>
      <c r="R10" s="48">
        <f t="shared" ref="R10:R16" si="3">IF(($J10      =0),0,((($L10      -$J10      )/$J10      )*100))</f>
        <v>-86.535008976660677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73.729729729729726</v>
      </c>
      <c r="U10" s="50">
        <f t="shared" ref="U10:U15" si="6">IF(($E10      =0),0,(($Q10      /$E10      )*100))</f>
        <v>72.972972972972968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1850000</v>
      </c>
      <c r="C16" s="95">
        <f>SUM(C9:C15)</f>
        <v>0</v>
      </c>
      <c r="D16" s="95"/>
      <c r="E16" s="95">
        <f t="shared" si="0"/>
        <v>1850000</v>
      </c>
      <c r="F16" s="96">
        <f t="shared" ref="F16:O16" si="7">SUM(F9:F15)</f>
        <v>1850000</v>
      </c>
      <c r="G16" s="97">
        <f t="shared" si="7"/>
        <v>1850000</v>
      </c>
      <c r="H16" s="96">
        <f t="shared" si="7"/>
        <v>100000</v>
      </c>
      <c r="I16" s="97">
        <f t="shared" si="7"/>
        <v>1050000</v>
      </c>
      <c r="J16" s="96">
        <f t="shared" si="7"/>
        <v>1114000</v>
      </c>
      <c r="K16" s="97">
        <f t="shared" si="7"/>
        <v>150000</v>
      </c>
      <c r="L16" s="96">
        <f t="shared" si="7"/>
        <v>150000</v>
      </c>
      <c r="M16" s="97">
        <f t="shared" si="7"/>
        <v>150000</v>
      </c>
      <c r="N16" s="96">
        <f t="shared" si="7"/>
        <v>0</v>
      </c>
      <c r="O16" s="97">
        <f t="shared" si="7"/>
        <v>0</v>
      </c>
      <c r="P16" s="96">
        <f t="shared" si="1"/>
        <v>1364000</v>
      </c>
      <c r="Q16" s="97">
        <f t="shared" si="2"/>
        <v>1350000</v>
      </c>
      <c r="R16" s="52">
        <f t="shared" si="3"/>
        <v>-86.535008976660677</v>
      </c>
      <c r="S16" s="53">
        <f t="shared" si="4"/>
        <v>0</v>
      </c>
      <c r="T16" s="52">
        <f>IF((SUM($E9:$E13)+$E15)=0,0,(P16/(SUM($E9:$E13)+$E15)*100))</f>
        <v>73.729729729729726</v>
      </c>
      <c r="U16" s="54">
        <f>IF((SUM($E9:$E13)+$E15)=0,0,(Q16/(SUM($E9:$E13)+$E15)*100))</f>
        <v>72.972972972972968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1175000</v>
      </c>
      <c r="C32" s="92">
        <v>0</v>
      </c>
      <c r="D32" s="92"/>
      <c r="E32" s="92">
        <f>$B32      +$C32      +$D32</f>
        <v>1175000</v>
      </c>
      <c r="F32" s="93">
        <v>1175000</v>
      </c>
      <c r="G32" s="94">
        <v>1175000</v>
      </c>
      <c r="H32" s="93">
        <v>342000</v>
      </c>
      <c r="I32" s="94">
        <v>504657</v>
      </c>
      <c r="J32" s="93">
        <v>702000</v>
      </c>
      <c r="K32" s="94">
        <v>504122</v>
      </c>
      <c r="L32" s="93"/>
      <c r="M32" s="94">
        <v>166221</v>
      </c>
      <c r="N32" s="93"/>
      <c r="O32" s="94"/>
      <c r="P32" s="93">
        <f>$H32      +$J32      +$L32      +$N32</f>
        <v>1044000</v>
      </c>
      <c r="Q32" s="94">
        <f>$I32      +$K32      +$M32      +$O32</f>
        <v>1175000</v>
      </c>
      <c r="R32" s="48">
        <f>IF(($J32      =0),0,((($L32      -$J32      )/$J32      )*100))</f>
        <v>-100</v>
      </c>
      <c r="S32" s="49">
        <f>IF(($K32      =0),0,((($M32      -$K32      )/$K32      )*100))</f>
        <v>-67.027624265554763</v>
      </c>
      <c r="T32" s="48">
        <f>IF(($E32      =0),0,(($P32      /$E32      )*100))</f>
        <v>88.851063829787236</v>
      </c>
      <c r="U32" s="50">
        <f>IF(($E32      =0),0,(($Q32      /$E32      )*100))</f>
        <v>100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1175000</v>
      </c>
      <c r="C33" s="95">
        <f>C32</f>
        <v>0</v>
      </c>
      <c r="D33" s="95"/>
      <c r="E33" s="95">
        <f>$B33      +$C33      +$D33</f>
        <v>1175000</v>
      </c>
      <c r="F33" s="96">
        <f t="shared" ref="F33:O33" si="17">F32</f>
        <v>1175000</v>
      </c>
      <c r="G33" s="97">
        <f t="shared" si="17"/>
        <v>1175000</v>
      </c>
      <c r="H33" s="96">
        <f t="shared" si="17"/>
        <v>342000</v>
      </c>
      <c r="I33" s="97">
        <f t="shared" si="17"/>
        <v>504657</v>
      </c>
      <c r="J33" s="96">
        <f t="shared" si="17"/>
        <v>702000</v>
      </c>
      <c r="K33" s="97">
        <f t="shared" si="17"/>
        <v>504122</v>
      </c>
      <c r="L33" s="96">
        <f t="shared" si="17"/>
        <v>0</v>
      </c>
      <c r="M33" s="97">
        <f t="shared" si="17"/>
        <v>166221</v>
      </c>
      <c r="N33" s="96">
        <f t="shared" si="17"/>
        <v>0</v>
      </c>
      <c r="O33" s="97">
        <f t="shared" si="17"/>
        <v>0</v>
      </c>
      <c r="P33" s="96">
        <f>$H33      +$J33      +$L33      +$N33</f>
        <v>1044000</v>
      </c>
      <c r="Q33" s="97">
        <f>$I33      +$K33      +$M33      +$O33</f>
        <v>1175000</v>
      </c>
      <c r="R33" s="52">
        <f>IF(($J33      =0),0,((($L33      -$J33      )/$J33      )*100))</f>
        <v>-100</v>
      </c>
      <c r="S33" s="53">
        <f>IF(($K33      =0),0,((($M33      -$K33      )/$K33      )*100))</f>
        <v>-67.027624265554763</v>
      </c>
      <c r="T33" s="52">
        <f>IF($E33   =0,0,($P33   /$E33   )*100)</f>
        <v>88.851063829787236</v>
      </c>
      <c r="U33" s="54">
        <f>IF($E33   =0,0,($Q33   /$E33   )*100)</f>
        <v>100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8557000</v>
      </c>
      <c r="C36" s="92">
        <v>0</v>
      </c>
      <c r="D36" s="92"/>
      <c r="E36" s="92">
        <f t="shared" si="18"/>
        <v>8557000</v>
      </c>
      <c r="F36" s="93">
        <v>8557000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8557000</v>
      </c>
      <c r="C40" s="95">
        <f>SUM(C35:C39)</f>
        <v>0</v>
      </c>
      <c r="D40" s="95"/>
      <c r="E40" s="95">
        <f t="shared" si="18"/>
        <v>8557000</v>
      </c>
      <c r="F40" s="96">
        <f t="shared" ref="F40:O40" si="25">SUM(F35:F39)</f>
        <v>8557000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11582000</v>
      </c>
      <c r="C67" s="104">
        <f>SUM(C9:C15,C18:C23,C26:C29,C32,C35:C39,C42:C52,C55:C58,C61:C65)</f>
        <v>0</v>
      </c>
      <c r="D67" s="104"/>
      <c r="E67" s="104">
        <f t="shared" si="35"/>
        <v>11582000</v>
      </c>
      <c r="F67" s="105">
        <f t="shared" ref="F67:O67" si="43">SUM(F9:F15,F18:F23,F26:F29,F32,F35:F39,F42:F52,F55:F58,F61:F65)</f>
        <v>11582000</v>
      </c>
      <c r="G67" s="106">
        <f t="shared" si="43"/>
        <v>3025000</v>
      </c>
      <c r="H67" s="105">
        <f t="shared" si="43"/>
        <v>442000</v>
      </c>
      <c r="I67" s="106">
        <f t="shared" si="43"/>
        <v>1554657</v>
      </c>
      <c r="J67" s="105">
        <f t="shared" si="43"/>
        <v>1816000</v>
      </c>
      <c r="K67" s="106">
        <f t="shared" si="43"/>
        <v>654122</v>
      </c>
      <c r="L67" s="105">
        <f t="shared" si="43"/>
        <v>150000</v>
      </c>
      <c r="M67" s="106">
        <f t="shared" si="43"/>
        <v>316221</v>
      </c>
      <c r="N67" s="105">
        <f t="shared" si="43"/>
        <v>0</v>
      </c>
      <c r="O67" s="106">
        <f t="shared" si="43"/>
        <v>0</v>
      </c>
      <c r="P67" s="105">
        <f t="shared" si="36"/>
        <v>2408000</v>
      </c>
      <c r="Q67" s="106">
        <f t="shared" si="37"/>
        <v>2525000</v>
      </c>
      <c r="R67" s="61">
        <f t="shared" si="38"/>
        <v>-91.740088105726869</v>
      </c>
      <c r="S67" s="62">
        <f t="shared" si="39"/>
        <v>-51.65718321658651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79.603305785123965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83.471074380165291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28150000</v>
      </c>
      <c r="C69" s="92">
        <v>20559000</v>
      </c>
      <c r="D69" s="92"/>
      <c r="E69" s="92">
        <f>$B69      +$C69      +$D69</f>
        <v>48709000</v>
      </c>
      <c r="F69" s="93">
        <v>48709000</v>
      </c>
      <c r="G69" s="94">
        <v>48709000</v>
      </c>
      <c r="H69" s="93">
        <v>11187000</v>
      </c>
      <c r="I69" s="94">
        <v>11433372</v>
      </c>
      <c r="J69" s="93">
        <v>6523000</v>
      </c>
      <c r="K69" s="94">
        <v>6522869</v>
      </c>
      <c r="L69" s="93">
        <v>3161000</v>
      </c>
      <c r="M69" s="94">
        <v>3160862</v>
      </c>
      <c r="N69" s="93"/>
      <c r="O69" s="94"/>
      <c r="P69" s="93">
        <f>$H69      +$J69      +$L69      +$N69</f>
        <v>20871000</v>
      </c>
      <c r="Q69" s="94">
        <f>$I69      +$K69      +$M69      +$O69</f>
        <v>21117103</v>
      </c>
      <c r="R69" s="48">
        <f>IF(($J69      =0),0,((($L69      -$J69      )/$J69      )*100))</f>
        <v>-51.540702130921353</v>
      </c>
      <c r="S69" s="49">
        <f>IF(($K69      =0),0,((($M69      -$K69      )/$K69      )*100))</f>
        <v>-51.541844547238334</v>
      </c>
      <c r="T69" s="48">
        <f>IF(($E69      =0),0,(($P69      /$E69      )*100))</f>
        <v>42.848344248496176</v>
      </c>
      <c r="U69" s="50">
        <f>IF(($E69      =0),0,(($Q69      /$E69      )*100))</f>
        <v>43.353595844710426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28150000</v>
      </c>
      <c r="C70" s="101">
        <f>C69</f>
        <v>20559000</v>
      </c>
      <c r="D70" s="101"/>
      <c r="E70" s="101">
        <f>$B70      +$C70      +$D70</f>
        <v>48709000</v>
      </c>
      <c r="F70" s="102">
        <f t="shared" ref="F70:O70" si="44">F69</f>
        <v>48709000</v>
      </c>
      <c r="G70" s="103">
        <f t="shared" si="44"/>
        <v>48709000</v>
      </c>
      <c r="H70" s="102">
        <f t="shared" si="44"/>
        <v>11187000</v>
      </c>
      <c r="I70" s="103">
        <f t="shared" si="44"/>
        <v>11433372</v>
      </c>
      <c r="J70" s="102">
        <f t="shared" si="44"/>
        <v>6523000</v>
      </c>
      <c r="K70" s="103">
        <f t="shared" si="44"/>
        <v>6522869</v>
      </c>
      <c r="L70" s="102">
        <f t="shared" si="44"/>
        <v>3161000</v>
      </c>
      <c r="M70" s="103">
        <f t="shared" si="44"/>
        <v>3160862</v>
      </c>
      <c r="N70" s="102">
        <f t="shared" si="44"/>
        <v>0</v>
      </c>
      <c r="O70" s="103">
        <f t="shared" si="44"/>
        <v>0</v>
      </c>
      <c r="P70" s="102">
        <f>$H70      +$J70      +$L70      +$N70</f>
        <v>20871000</v>
      </c>
      <c r="Q70" s="103">
        <f>$I70      +$K70      +$M70      +$O70</f>
        <v>21117103</v>
      </c>
      <c r="R70" s="57">
        <f>IF(($J70      =0),0,((($L70      -$J70      )/$J70      )*100))</f>
        <v>-51.540702130921353</v>
      </c>
      <c r="S70" s="58">
        <f>IF(($K70      =0),0,((($M70      -$K70      )/$K70      )*100))</f>
        <v>-51.541844547238334</v>
      </c>
      <c r="T70" s="57">
        <f>IF($E70   =0,0,($P70   /$E70   )*100)</f>
        <v>42.848344248496176</v>
      </c>
      <c r="U70" s="59">
        <f>IF($E70   =0,0,($Q70   /$E70 )*100)</f>
        <v>43.353595844710426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28150000</v>
      </c>
      <c r="C71" s="104">
        <f>C69</f>
        <v>20559000</v>
      </c>
      <c r="D71" s="104"/>
      <c r="E71" s="104">
        <f>$B71      +$C71      +$D71</f>
        <v>48709000</v>
      </c>
      <c r="F71" s="105">
        <f t="shared" ref="F71:O71" si="45">F69</f>
        <v>48709000</v>
      </c>
      <c r="G71" s="106">
        <f t="shared" si="45"/>
        <v>48709000</v>
      </c>
      <c r="H71" s="105">
        <f t="shared" si="45"/>
        <v>11187000</v>
      </c>
      <c r="I71" s="106">
        <f t="shared" si="45"/>
        <v>11433372</v>
      </c>
      <c r="J71" s="105">
        <f t="shared" si="45"/>
        <v>6523000</v>
      </c>
      <c r="K71" s="106">
        <f t="shared" si="45"/>
        <v>6522869</v>
      </c>
      <c r="L71" s="105">
        <f t="shared" si="45"/>
        <v>3161000</v>
      </c>
      <c r="M71" s="106">
        <f t="shared" si="45"/>
        <v>3160862</v>
      </c>
      <c r="N71" s="105">
        <f t="shared" si="45"/>
        <v>0</v>
      </c>
      <c r="O71" s="106">
        <f t="shared" si="45"/>
        <v>0</v>
      </c>
      <c r="P71" s="105">
        <f>$H71      +$J71      +$L71      +$N71</f>
        <v>20871000</v>
      </c>
      <c r="Q71" s="106">
        <f>$I71      +$K71      +$M71      +$O71</f>
        <v>21117103</v>
      </c>
      <c r="R71" s="61">
        <f>IF(($J71      =0),0,((($L71      -$J71      )/$J71      )*100))</f>
        <v>-51.540702130921353</v>
      </c>
      <c r="S71" s="62">
        <f>IF(($K71      =0),0,((($M71      -$K71      )/$K71      )*100))</f>
        <v>-51.541844547238334</v>
      </c>
      <c r="T71" s="61">
        <f>IF($E71   =0,0,($P71   /$E71   )*100)</f>
        <v>42.848344248496176</v>
      </c>
      <c r="U71" s="65">
        <f>IF($E71   =0,0,($Q71   /$E71   )*100)</f>
        <v>43.353595844710426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39732000</v>
      </c>
      <c r="C72" s="104">
        <f>SUM(C9:C15,C18:C23,C26:C29,C32,C35:C39,C42:C52,C55:C58,C61:C65,C69)</f>
        <v>20559000</v>
      </c>
      <c r="D72" s="104"/>
      <c r="E72" s="104">
        <f>$B72      +$C72      +$D72</f>
        <v>60291000</v>
      </c>
      <c r="F72" s="105">
        <f t="shared" ref="F72:O72" si="46">SUM(F9:F15,F18:F23,F26:F29,F32,F35:F39,F42:F52,F55:F58,F61:F65,F69)</f>
        <v>60291000</v>
      </c>
      <c r="G72" s="106">
        <f t="shared" si="46"/>
        <v>51734000</v>
      </c>
      <c r="H72" s="105">
        <f t="shared" si="46"/>
        <v>11629000</v>
      </c>
      <c r="I72" s="106">
        <f t="shared" si="46"/>
        <v>12988029</v>
      </c>
      <c r="J72" s="105">
        <f t="shared" si="46"/>
        <v>8339000</v>
      </c>
      <c r="K72" s="106">
        <f t="shared" si="46"/>
        <v>7176991</v>
      </c>
      <c r="L72" s="105">
        <f t="shared" si="46"/>
        <v>3311000</v>
      </c>
      <c r="M72" s="106">
        <f t="shared" si="46"/>
        <v>3477083</v>
      </c>
      <c r="N72" s="105">
        <f t="shared" si="46"/>
        <v>0</v>
      </c>
      <c r="O72" s="106">
        <f t="shared" si="46"/>
        <v>0</v>
      </c>
      <c r="P72" s="105">
        <f>$H72      +$J72      +$L72      +$N72</f>
        <v>23279000</v>
      </c>
      <c r="Q72" s="106">
        <f>$I72      +$K72      +$M72      +$O72</f>
        <v>23642103</v>
      </c>
      <c r="R72" s="61">
        <f>IF(($J72      =0),0,((($L72      -$J72      )/$J72      )*100))</f>
        <v>-60.294999400407725</v>
      </c>
      <c r="S72" s="62">
        <f>IF(($K72      =0),0,((($M72      -$K72      )/$K72      )*100))</f>
        <v>-51.552356690986514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44.997487145784206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45.699352456798238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JOdBfndXr+KGNwC13hNH3vJcqG520kKYVl3ehmg7MGU5N79Q4v46NxTeO1IyYzZ87artuyRMOY/eKsYIoZVvig==" saltValue="02T4nUsJVZouTRSGvEC9/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2850000</v>
      </c>
      <c r="C10" s="92">
        <v>0</v>
      </c>
      <c r="D10" s="92"/>
      <c r="E10" s="92">
        <f t="shared" ref="E10:E16" si="0">$B10      +$C10      +$D10</f>
        <v>2850000</v>
      </c>
      <c r="F10" s="93">
        <v>2850000</v>
      </c>
      <c r="G10" s="94">
        <v>2850000</v>
      </c>
      <c r="H10" s="93">
        <v>603000</v>
      </c>
      <c r="I10" s="94"/>
      <c r="J10" s="93">
        <v>1068000</v>
      </c>
      <c r="K10" s="94"/>
      <c r="L10" s="93">
        <v>246000</v>
      </c>
      <c r="M10" s="94"/>
      <c r="N10" s="93"/>
      <c r="O10" s="94"/>
      <c r="P10" s="93">
        <f t="shared" ref="P10:P16" si="1">$H10      +$J10      +$L10      +$N10</f>
        <v>1917000</v>
      </c>
      <c r="Q10" s="94">
        <f t="shared" ref="Q10:Q16" si="2">$I10      +$K10      +$M10      +$O10</f>
        <v>0</v>
      </c>
      <c r="R10" s="48">
        <f t="shared" ref="R10:R16" si="3">IF(($J10      =0),0,((($L10      -$J10      )/$J10      )*100))</f>
        <v>-76.966292134831463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67.26315789473685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2850000</v>
      </c>
      <c r="C16" s="95">
        <f>SUM(C9:C15)</f>
        <v>0</v>
      </c>
      <c r="D16" s="95"/>
      <c r="E16" s="95">
        <f t="shared" si="0"/>
        <v>2850000</v>
      </c>
      <c r="F16" s="96">
        <f t="shared" ref="F16:O16" si="7">SUM(F9:F15)</f>
        <v>2850000</v>
      </c>
      <c r="G16" s="97">
        <f t="shared" si="7"/>
        <v>2850000</v>
      </c>
      <c r="H16" s="96">
        <f t="shared" si="7"/>
        <v>603000</v>
      </c>
      <c r="I16" s="97">
        <f t="shared" si="7"/>
        <v>0</v>
      </c>
      <c r="J16" s="96">
        <f t="shared" si="7"/>
        <v>1068000</v>
      </c>
      <c r="K16" s="97">
        <f t="shared" si="7"/>
        <v>0</v>
      </c>
      <c r="L16" s="96">
        <f t="shared" si="7"/>
        <v>246000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1917000</v>
      </c>
      <c r="Q16" s="97">
        <f t="shared" si="2"/>
        <v>0</v>
      </c>
      <c r="R16" s="52">
        <f t="shared" si="3"/>
        <v>-76.966292134831463</v>
      </c>
      <c r="S16" s="53">
        <f t="shared" si="4"/>
        <v>0</v>
      </c>
      <c r="T16" s="52">
        <f>IF((SUM($E9:$E13)+$E15)=0,0,(P16/(SUM($E9:$E13)+$E15)*100))</f>
        <v>67.26315789473685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1715000</v>
      </c>
      <c r="C32" s="92">
        <v>0</v>
      </c>
      <c r="D32" s="92"/>
      <c r="E32" s="92">
        <f>$B32      +$C32      +$D32</f>
        <v>1715000</v>
      </c>
      <c r="F32" s="93">
        <v>1715000</v>
      </c>
      <c r="G32" s="94">
        <v>1715000</v>
      </c>
      <c r="H32" s="93">
        <v>912000</v>
      </c>
      <c r="I32" s="94"/>
      <c r="J32" s="93">
        <v>688000</v>
      </c>
      <c r="K32" s="94"/>
      <c r="L32" s="93"/>
      <c r="M32" s="94"/>
      <c r="N32" s="93"/>
      <c r="O32" s="94"/>
      <c r="P32" s="93">
        <f>$H32      +$J32      +$L32      +$N32</f>
        <v>1600000</v>
      </c>
      <c r="Q32" s="94">
        <f>$I32      +$K32      +$M32      +$O32</f>
        <v>0</v>
      </c>
      <c r="R32" s="48">
        <f>IF(($J32      =0),0,((($L32      -$J32      )/$J32      )*100))</f>
        <v>-100</v>
      </c>
      <c r="S32" s="49">
        <f>IF(($K32      =0),0,((($M32      -$K32      )/$K32      )*100))</f>
        <v>0</v>
      </c>
      <c r="T32" s="48">
        <f>IF(($E32      =0),0,(($P32      /$E32      )*100))</f>
        <v>93.294460641399411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1715000</v>
      </c>
      <c r="C33" s="95">
        <f>C32</f>
        <v>0</v>
      </c>
      <c r="D33" s="95"/>
      <c r="E33" s="95">
        <f>$B33      +$C33      +$D33</f>
        <v>1715000</v>
      </c>
      <c r="F33" s="96">
        <f t="shared" ref="F33:O33" si="17">F32</f>
        <v>1715000</v>
      </c>
      <c r="G33" s="97">
        <f t="shared" si="17"/>
        <v>1715000</v>
      </c>
      <c r="H33" s="96">
        <f t="shared" si="17"/>
        <v>912000</v>
      </c>
      <c r="I33" s="97">
        <f t="shared" si="17"/>
        <v>0</v>
      </c>
      <c r="J33" s="96">
        <f t="shared" si="17"/>
        <v>688000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1600000</v>
      </c>
      <c r="Q33" s="97">
        <f>$I33      +$K33      +$M33      +$O33</f>
        <v>0</v>
      </c>
      <c r="R33" s="52">
        <f>IF(($J33      =0),0,((($L33      -$J33      )/$J33      )*100))</f>
        <v>-100</v>
      </c>
      <c r="S33" s="53">
        <f>IF(($K33      =0),0,((($M33      -$K33      )/$K33      )*100))</f>
        <v>0</v>
      </c>
      <c r="T33" s="52">
        <f>IF($E33   =0,0,($P33   /$E33   )*100)</f>
        <v>93.294460641399411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14923000</v>
      </c>
      <c r="C36" s="92">
        <v>0</v>
      </c>
      <c r="D36" s="92"/>
      <c r="E36" s="92">
        <f t="shared" si="18"/>
        <v>14923000</v>
      </c>
      <c r="F36" s="93">
        <v>14923000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14923000</v>
      </c>
      <c r="C40" s="95">
        <f>SUM(C35:C39)</f>
        <v>0</v>
      </c>
      <c r="D40" s="95"/>
      <c r="E40" s="95">
        <f t="shared" si="18"/>
        <v>14923000</v>
      </c>
      <c r="F40" s="96">
        <f t="shared" ref="F40:O40" si="25">SUM(F35:F39)</f>
        <v>14923000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19488000</v>
      </c>
      <c r="C67" s="104">
        <f>SUM(C9:C15,C18:C23,C26:C29,C32,C35:C39,C42:C52,C55:C58,C61:C65)</f>
        <v>0</v>
      </c>
      <c r="D67" s="104"/>
      <c r="E67" s="104">
        <f t="shared" si="35"/>
        <v>19488000</v>
      </c>
      <c r="F67" s="105">
        <f t="shared" ref="F67:O67" si="43">SUM(F9:F15,F18:F23,F26:F29,F32,F35:F39,F42:F52,F55:F58,F61:F65)</f>
        <v>19488000</v>
      </c>
      <c r="G67" s="106">
        <f t="shared" si="43"/>
        <v>4565000</v>
      </c>
      <c r="H67" s="105">
        <f t="shared" si="43"/>
        <v>1515000</v>
      </c>
      <c r="I67" s="106">
        <f t="shared" si="43"/>
        <v>0</v>
      </c>
      <c r="J67" s="105">
        <f t="shared" si="43"/>
        <v>1756000</v>
      </c>
      <c r="K67" s="106">
        <f t="shared" si="43"/>
        <v>0</v>
      </c>
      <c r="L67" s="105">
        <f t="shared" si="43"/>
        <v>246000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3517000</v>
      </c>
      <c r="Q67" s="106">
        <f t="shared" si="37"/>
        <v>0</v>
      </c>
      <c r="R67" s="61">
        <f t="shared" si="38"/>
        <v>-85.990888382687928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77.042716319824763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36988000</v>
      </c>
      <c r="C69" s="92">
        <v>0</v>
      </c>
      <c r="D69" s="92"/>
      <c r="E69" s="92">
        <f>$B69      +$C69      +$D69</f>
        <v>36988000</v>
      </c>
      <c r="F69" s="93">
        <v>36988000</v>
      </c>
      <c r="G69" s="94">
        <v>36988000</v>
      </c>
      <c r="H69" s="93">
        <v>14132000</v>
      </c>
      <c r="I69" s="94"/>
      <c r="J69" s="93">
        <v>3142000</v>
      </c>
      <c r="K69" s="94"/>
      <c r="L69" s="93">
        <v>4985000</v>
      </c>
      <c r="M69" s="94"/>
      <c r="N69" s="93"/>
      <c r="O69" s="94"/>
      <c r="P69" s="93">
        <f>$H69      +$J69      +$L69      +$N69</f>
        <v>22259000</v>
      </c>
      <c r="Q69" s="94">
        <f>$I69      +$K69      +$M69      +$O69</f>
        <v>0</v>
      </c>
      <c r="R69" s="48">
        <f>IF(($J69      =0),0,((($L69      -$J69      )/$J69      )*100))</f>
        <v>58.656906429026101</v>
      </c>
      <c r="S69" s="49">
        <f>IF(($K69      =0),0,((($M69      -$K69      )/$K69      )*100))</f>
        <v>0</v>
      </c>
      <c r="T69" s="48">
        <f>IF(($E69      =0),0,(($P69      /$E69      )*100))</f>
        <v>60.178976965502329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36988000</v>
      </c>
      <c r="C70" s="101">
        <f>C69</f>
        <v>0</v>
      </c>
      <c r="D70" s="101"/>
      <c r="E70" s="101">
        <f>$B70      +$C70      +$D70</f>
        <v>36988000</v>
      </c>
      <c r="F70" s="102">
        <f t="shared" ref="F70:O70" si="44">F69</f>
        <v>36988000</v>
      </c>
      <c r="G70" s="103">
        <f t="shared" si="44"/>
        <v>36988000</v>
      </c>
      <c r="H70" s="102">
        <f t="shared" si="44"/>
        <v>14132000</v>
      </c>
      <c r="I70" s="103">
        <f t="shared" si="44"/>
        <v>0</v>
      </c>
      <c r="J70" s="102">
        <f t="shared" si="44"/>
        <v>3142000</v>
      </c>
      <c r="K70" s="103">
        <f t="shared" si="44"/>
        <v>0</v>
      </c>
      <c r="L70" s="102">
        <f t="shared" si="44"/>
        <v>4985000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22259000</v>
      </c>
      <c r="Q70" s="103">
        <f>$I70      +$K70      +$M70      +$O70</f>
        <v>0</v>
      </c>
      <c r="R70" s="57">
        <f>IF(($J70      =0),0,((($L70      -$J70      )/$J70      )*100))</f>
        <v>58.656906429026101</v>
      </c>
      <c r="S70" s="58">
        <f>IF(($K70      =0),0,((($M70      -$K70      )/$K70      )*100))</f>
        <v>0</v>
      </c>
      <c r="T70" s="57">
        <f>IF($E70   =0,0,($P70   /$E70   )*100)</f>
        <v>60.178976965502329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36988000</v>
      </c>
      <c r="C71" s="104">
        <f>C69</f>
        <v>0</v>
      </c>
      <c r="D71" s="104"/>
      <c r="E71" s="104">
        <f>$B71      +$C71      +$D71</f>
        <v>36988000</v>
      </c>
      <c r="F71" s="105">
        <f t="shared" ref="F71:O71" si="45">F69</f>
        <v>36988000</v>
      </c>
      <c r="G71" s="106">
        <f t="shared" si="45"/>
        <v>36988000</v>
      </c>
      <c r="H71" s="105">
        <f t="shared" si="45"/>
        <v>14132000</v>
      </c>
      <c r="I71" s="106">
        <f t="shared" si="45"/>
        <v>0</v>
      </c>
      <c r="J71" s="105">
        <f t="shared" si="45"/>
        <v>3142000</v>
      </c>
      <c r="K71" s="106">
        <f t="shared" si="45"/>
        <v>0</v>
      </c>
      <c r="L71" s="105">
        <f t="shared" si="45"/>
        <v>4985000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22259000</v>
      </c>
      <c r="Q71" s="106">
        <f>$I71      +$K71      +$M71      +$O71</f>
        <v>0</v>
      </c>
      <c r="R71" s="61">
        <f>IF(($J71      =0),0,((($L71      -$J71      )/$J71      )*100))</f>
        <v>58.656906429026101</v>
      </c>
      <c r="S71" s="62">
        <f>IF(($K71      =0),0,((($M71      -$K71      )/$K71      )*100))</f>
        <v>0</v>
      </c>
      <c r="T71" s="61">
        <f>IF($E71   =0,0,($P71   /$E71   )*100)</f>
        <v>60.178976965502329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56476000</v>
      </c>
      <c r="C72" s="104">
        <f>SUM(C9:C15,C18:C23,C26:C29,C32,C35:C39,C42:C52,C55:C58,C61:C65,C69)</f>
        <v>0</v>
      </c>
      <c r="D72" s="104"/>
      <c r="E72" s="104">
        <f>$B72      +$C72      +$D72</f>
        <v>56476000</v>
      </c>
      <c r="F72" s="105">
        <f t="shared" ref="F72:O72" si="46">SUM(F9:F15,F18:F23,F26:F29,F32,F35:F39,F42:F52,F55:F58,F61:F65,F69)</f>
        <v>56476000</v>
      </c>
      <c r="G72" s="106">
        <f t="shared" si="46"/>
        <v>41553000</v>
      </c>
      <c r="H72" s="105">
        <f t="shared" si="46"/>
        <v>15647000</v>
      </c>
      <c r="I72" s="106">
        <f t="shared" si="46"/>
        <v>0</v>
      </c>
      <c r="J72" s="105">
        <f t="shared" si="46"/>
        <v>4898000</v>
      </c>
      <c r="K72" s="106">
        <f t="shared" si="46"/>
        <v>0</v>
      </c>
      <c r="L72" s="105">
        <f t="shared" si="46"/>
        <v>5231000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25776000</v>
      </c>
      <c r="Q72" s="106">
        <f>$I72      +$K72      +$M72      +$O72</f>
        <v>0</v>
      </c>
      <c r="R72" s="61">
        <f>IF(($J72      =0),0,((($L72      -$J72      )/$J72      )*100))</f>
        <v>6.7986933442221318</v>
      </c>
      <c r="S72" s="62">
        <f>IF(($K72      =0),0,((($M72      -$K72      )/$K72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62.031622265540399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vHJ3g4iNJ1TXJaxwc5y1As8nYzFw6FSBFxMY/QdvdZFj+OgBI/n6GvCZsjtvbtsl0ZcMqactYI6t0ZotM4ZlgQ==" saltValue="gr17MPPOlA1SdZP7P4yYI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1650000</v>
      </c>
      <c r="C10" s="92">
        <v>0</v>
      </c>
      <c r="D10" s="92"/>
      <c r="E10" s="92">
        <f t="shared" ref="E10:E16" si="0">$B10      +$C10      +$D10</f>
        <v>1650000</v>
      </c>
      <c r="F10" s="93">
        <v>1650000</v>
      </c>
      <c r="G10" s="94">
        <v>1650000</v>
      </c>
      <c r="H10" s="93">
        <v>85000</v>
      </c>
      <c r="I10" s="94"/>
      <c r="J10" s="93">
        <v>1138000</v>
      </c>
      <c r="K10" s="94"/>
      <c r="L10" s="93">
        <v>255000</v>
      </c>
      <c r="M10" s="94">
        <v>1478770</v>
      </c>
      <c r="N10" s="93"/>
      <c r="O10" s="94"/>
      <c r="P10" s="93">
        <f t="shared" ref="P10:P16" si="1">$H10      +$J10      +$L10      +$N10</f>
        <v>1478000</v>
      </c>
      <c r="Q10" s="94">
        <f t="shared" ref="Q10:Q16" si="2">$I10      +$K10      +$M10      +$O10</f>
        <v>1478770</v>
      </c>
      <c r="R10" s="48">
        <f t="shared" ref="R10:R16" si="3">IF(($J10      =0),0,((($L10      -$J10      )/$J10      )*100))</f>
        <v>-77.59226713532513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89.575757575757578</v>
      </c>
      <c r="U10" s="50">
        <f t="shared" ref="U10:U15" si="6">IF(($E10      =0),0,(($Q10      /$E10      )*100))</f>
        <v>89.622424242424245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5500000</v>
      </c>
      <c r="C11" s="92">
        <v>0</v>
      </c>
      <c r="D11" s="92"/>
      <c r="E11" s="92">
        <f t="shared" si="0"/>
        <v>5500000</v>
      </c>
      <c r="F11" s="93">
        <v>5500000</v>
      </c>
      <c r="G11" s="94">
        <v>5500000</v>
      </c>
      <c r="H11" s="93">
        <v>853000</v>
      </c>
      <c r="I11" s="94"/>
      <c r="J11" s="93">
        <v>1182000</v>
      </c>
      <c r="K11" s="94"/>
      <c r="L11" s="93">
        <v>1122000</v>
      </c>
      <c r="M11" s="94">
        <v>3170791</v>
      </c>
      <c r="N11" s="93"/>
      <c r="O11" s="94"/>
      <c r="P11" s="93">
        <f t="shared" si="1"/>
        <v>3157000</v>
      </c>
      <c r="Q11" s="94">
        <f t="shared" si="2"/>
        <v>3170791</v>
      </c>
      <c r="R11" s="48">
        <f t="shared" si="3"/>
        <v>-5.0761421319796955</v>
      </c>
      <c r="S11" s="49">
        <f t="shared" si="4"/>
        <v>0</v>
      </c>
      <c r="T11" s="48">
        <f t="shared" si="5"/>
        <v>57.4</v>
      </c>
      <c r="U11" s="50">
        <f t="shared" si="6"/>
        <v>57.650745454545458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600000</v>
      </c>
      <c r="C14" s="92">
        <v>0</v>
      </c>
      <c r="D14" s="92"/>
      <c r="E14" s="92">
        <f t="shared" si="0"/>
        <v>600000</v>
      </c>
      <c r="F14" s="93">
        <v>600000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7750000</v>
      </c>
      <c r="C16" s="95">
        <f>SUM(C9:C15)</f>
        <v>0</v>
      </c>
      <c r="D16" s="95"/>
      <c r="E16" s="95">
        <f t="shared" si="0"/>
        <v>7750000</v>
      </c>
      <c r="F16" s="96">
        <f t="shared" ref="F16:O16" si="7">SUM(F9:F15)</f>
        <v>7750000</v>
      </c>
      <c r="G16" s="97">
        <f t="shared" si="7"/>
        <v>7150000</v>
      </c>
      <c r="H16" s="96">
        <f t="shared" si="7"/>
        <v>938000</v>
      </c>
      <c r="I16" s="97">
        <f t="shared" si="7"/>
        <v>0</v>
      </c>
      <c r="J16" s="96">
        <f t="shared" si="7"/>
        <v>2320000</v>
      </c>
      <c r="K16" s="97">
        <f t="shared" si="7"/>
        <v>0</v>
      </c>
      <c r="L16" s="96">
        <f t="shared" si="7"/>
        <v>1377000</v>
      </c>
      <c r="M16" s="97">
        <f t="shared" si="7"/>
        <v>4649561</v>
      </c>
      <c r="N16" s="96">
        <f t="shared" si="7"/>
        <v>0</v>
      </c>
      <c r="O16" s="97">
        <f t="shared" si="7"/>
        <v>0</v>
      </c>
      <c r="P16" s="96">
        <f t="shared" si="1"/>
        <v>4635000</v>
      </c>
      <c r="Q16" s="97">
        <f t="shared" si="2"/>
        <v>4649561</v>
      </c>
      <c r="R16" s="52">
        <f t="shared" si="3"/>
        <v>-40.646551724137929</v>
      </c>
      <c r="S16" s="53">
        <f t="shared" si="4"/>
        <v>0</v>
      </c>
      <c r="T16" s="52">
        <f>IF((SUM($E9:$E13)+$E15)=0,0,(P16/(SUM($E9:$E13)+$E15)*100))</f>
        <v>64.825174825174827</v>
      </c>
      <c r="U16" s="54">
        <f>IF((SUM($E9:$E13)+$E15)=0,0,(Q16/(SUM($E9:$E13)+$E15)*100))</f>
        <v>65.028825174825172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13000000</v>
      </c>
      <c r="C20" s="92">
        <v>0</v>
      </c>
      <c r="D20" s="92"/>
      <c r="E20" s="92">
        <f t="shared" si="8"/>
        <v>13000000</v>
      </c>
      <c r="F20" s="93">
        <v>13000000</v>
      </c>
      <c r="G20" s="94">
        <v>13000000</v>
      </c>
      <c r="H20" s="93"/>
      <c r="I20" s="94"/>
      <c r="J20" s="93"/>
      <c r="K20" s="94"/>
      <c r="L20" s="93">
        <v>5743000</v>
      </c>
      <c r="M20" s="94">
        <v>7278967</v>
      </c>
      <c r="N20" s="93"/>
      <c r="O20" s="94"/>
      <c r="P20" s="93">
        <f t="shared" si="9"/>
        <v>5743000</v>
      </c>
      <c r="Q20" s="94">
        <f t="shared" si="10"/>
        <v>7278967</v>
      </c>
      <c r="R20" s="48">
        <f t="shared" si="11"/>
        <v>0</v>
      </c>
      <c r="S20" s="49">
        <f t="shared" si="12"/>
        <v>0</v>
      </c>
      <c r="T20" s="48">
        <f t="shared" si="13"/>
        <v>44.176923076923075</v>
      </c>
      <c r="U20" s="50">
        <f t="shared" si="14"/>
        <v>55.992053846153844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13000000</v>
      </c>
      <c r="C24" s="95">
        <f>SUM(C18:C23)</f>
        <v>0</v>
      </c>
      <c r="D24" s="95"/>
      <c r="E24" s="95">
        <f t="shared" si="8"/>
        <v>13000000</v>
      </c>
      <c r="F24" s="96">
        <f t="shared" ref="F24:O24" si="15">SUM(F18:F23)</f>
        <v>13000000</v>
      </c>
      <c r="G24" s="97">
        <f t="shared" si="15"/>
        <v>13000000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5743000</v>
      </c>
      <c r="M24" s="97">
        <f t="shared" si="15"/>
        <v>7278967</v>
      </c>
      <c r="N24" s="96">
        <f t="shared" si="15"/>
        <v>0</v>
      </c>
      <c r="O24" s="97">
        <f t="shared" si="15"/>
        <v>0</v>
      </c>
      <c r="P24" s="96">
        <f t="shared" si="9"/>
        <v>5743000</v>
      </c>
      <c r="Q24" s="97">
        <f t="shared" si="10"/>
        <v>7278967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44.176923076923075</v>
      </c>
      <c r="U24" s="54">
        <f>IF(($E24-$E19-$E23)   =0,0,($Q24   /($E24-$E19-$E23)   )*100)</f>
        <v>55.992053846153844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6069000</v>
      </c>
      <c r="C32" s="92">
        <v>0</v>
      </c>
      <c r="D32" s="92"/>
      <c r="E32" s="92">
        <f>$B32      +$C32      +$D32</f>
        <v>6069000</v>
      </c>
      <c r="F32" s="93">
        <v>6069000</v>
      </c>
      <c r="G32" s="94">
        <v>6069000</v>
      </c>
      <c r="H32" s="93">
        <v>1518000</v>
      </c>
      <c r="I32" s="94"/>
      <c r="J32" s="93">
        <v>2731000</v>
      </c>
      <c r="K32" s="94"/>
      <c r="L32" s="93">
        <v>1820000</v>
      </c>
      <c r="M32" s="94">
        <v>8091110</v>
      </c>
      <c r="N32" s="93"/>
      <c r="O32" s="94"/>
      <c r="P32" s="93">
        <f>$H32      +$J32      +$L32      +$N32</f>
        <v>6069000</v>
      </c>
      <c r="Q32" s="94">
        <f>$I32      +$K32      +$M32      +$O32</f>
        <v>8091110</v>
      </c>
      <c r="R32" s="48">
        <f>IF(($J32      =0),0,((($L32      -$J32      )/$J32      )*100))</f>
        <v>-33.357744415964845</v>
      </c>
      <c r="S32" s="49">
        <f>IF(($K32      =0),0,((($M32      -$K32      )/$K32      )*100))</f>
        <v>0</v>
      </c>
      <c r="T32" s="48">
        <f>IF(($E32      =0),0,(($P32      /$E32      )*100))</f>
        <v>100</v>
      </c>
      <c r="U32" s="50">
        <f>IF(($E32      =0),0,(($Q32      /$E32      )*100))</f>
        <v>133.31866864392816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6069000</v>
      </c>
      <c r="C33" s="95">
        <f>C32</f>
        <v>0</v>
      </c>
      <c r="D33" s="95"/>
      <c r="E33" s="95">
        <f>$B33      +$C33      +$D33</f>
        <v>6069000</v>
      </c>
      <c r="F33" s="96">
        <f t="shared" ref="F33:O33" si="17">F32</f>
        <v>6069000</v>
      </c>
      <c r="G33" s="97">
        <f t="shared" si="17"/>
        <v>6069000</v>
      </c>
      <c r="H33" s="96">
        <f t="shared" si="17"/>
        <v>1518000</v>
      </c>
      <c r="I33" s="97">
        <f t="shared" si="17"/>
        <v>0</v>
      </c>
      <c r="J33" s="96">
        <f t="shared" si="17"/>
        <v>2731000</v>
      </c>
      <c r="K33" s="97">
        <f t="shared" si="17"/>
        <v>0</v>
      </c>
      <c r="L33" s="96">
        <f t="shared" si="17"/>
        <v>1820000</v>
      </c>
      <c r="M33" s="97">
        <f t="shared" si="17"/>
        <v>8091110</v>
      </c>
      <c r="N33" s="96">
        <f t="shared" si="17"/>
        <v>0</v>
      </c>
      <c r="O33" s="97">
        <f t="shared" si="17"/>
        <v>0</v>
      </c>
      <c r="P33" s="96">
        <f>$H33      +$J33      +$L33      +$N33</f>
        <v>6069000</v>
      </c>
      <c r="Q33" s="97">
        <f>$I33      +$K33      +$M33      +$O33</f>
        <v>8091110</v>
      </c>
      <c r="R33" s="52">
        <f>IF(($J33      =0),0,((($L33      -$J33      )/$J33      )*100))</f>
        <v>-33.357744415964845</v>
      </c>
      <c r="S33" s="53">
        <f>IF(($K33      =0),0,((($M33      -$K33      )/$K33      )*100))</f>
        <v>0</v>
      </c>
      <c r="T33" s="52">
        <f>IF($E33   =0,0,($P33   /$E33   )*100)</f>
        <v>100</v>
      </c>
      <c r="U33" s="54">
        <f>IF($E33   =0,0,($Q33   /$E33   )*100)</f>
        <v>133.31866864392816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23000000</v>
      </c>
      <c r="C35" s="92">
        <v>0</v>
      </c>
      <c r="D35" s="92"/>
      <c r="E35" s="92">
        <f t="shared" ref="E35:E40" si="18">$B35      +$C35      +$D35</f>
        <v>23000000</v>
      </c>
      <c r="F35" s="93">
        <v>23000000</v>
      </c>
      <c r="G35" s="94">
        <v>23000000</v>
      </c>
      <c r="H35" s="93">
        <v>1017000</v>
      </c>
      <c r="I35" s="94"/>
      <c r="J35" s="93">
        <v>15075000</v>
      </c>
      <c r="K35" s="94"/>
      <c r="L35" s="93">
        <v>1985000</v>
      </c>
      <c r="M35" s="94">
        <v>18076739</v>
      </c>
      <c r="N35" s="93"/>
      <c r="O35" s="94"/>
      <c r="P35" s="93">
        <f t="shared" ref="P35:P40" si="19">$H35      +$J35      +$L35      +$N35</f>
        <v>18077000</v>
      </c>
      <c r="Q35" s="94">
        <f t="shared" ref="Q35:Q40" si="20">$I35      +$K35      +$M35      +$O35</f>
        <v>18076739</v>
      </c>
      <c r="R35" s="48">
        <f t="shared" ref="R35:R40" si="21">IF(($J35      =0),0,((($L35      -$J35      )/$J35      )*100))</f>
        <v>-86.83250414593698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78.595652173913038</v>
      </c>
      <c r="U35" s="50">
        <f t="shared" ref="U35:U39" si="24">IF(($E35      =0),0,(($Q35      /$E35      )*100))</f>
        <v>78.59451739130435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43074000</v>
      </c>
      <c r="C36" s="92">
        <v>0</v>
      </c>
      <c r="D36" s="92"/>
      <c r="E36" s="92">
        <f t="shared" si="18"/>
        <v>43074000</v>
      </c>
      <c r="F36" s="93">
        <v>43074000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66074000</v>
      </c>
      <c r="C40" s="95">
        <f>SUM(C35:C39)</f>
        <v>0</v>
      </c>
      <c r="D40" s="95"/>
      <c r="E40" s="95">
        <f t="shared" si="18"/>
        <v>66074000</v>
      </c>
      <c r="F40" s="96">
        <f t="shared" ref="F40:O40" si="25">SUM(F35:F39)</f>
        <v>66074000</v>
      </c>
      <c r="G40" s="97">
        <f t="shared" si="25"/>
        <v>23000000</v>
      </c>
      <c r="H40" s="96">
        <f t="shared" si="25"/>
        <v>1017000</v>
      </c>
      <c r="I40" s="97">
        <f t="shared" si="25"/>
        <v>0</v>
      </c>
      <c r="J40" s="96">
        <f t="shared" si="25"/>
        <v>15075000</v>
      </c>
      <c r="K40" s="97">
        <f t="shared" si="25"/>
        <v>0</v>
      </c>
      <c r="L40" s="96">
        <f t="shared" si="25"/>
        <v>1985000</v>
      </c>
      <c r="M40" s="97">
        <f t="shared" si="25"/>
        <v>18076739</v>
      </c>
      <c r="N40" s="96">
        <f t="shared" si="25"/>
        <v>0</v>
      </c>
      <c r="O40" s="97">
        <f t="shared" si="25"/>
        <v>0</v>
      </c>
      <c r="P40" s="96">
        <f t="shared" si="19"/>
        <v>18077000</v>
      </c>
      <c r="Q40" s="97">
        <f t="shared" si="20"/>
        <v>18076739</v>
      </c>
      <c r="R40" s="52">
        <f t="shared" si="21"/>
        <v>-86.83250414593698</v>
      </c>
      <c r="S40" s="53">
        <f t="shared" si="22"/>
        <v>0</v>
      </c>
      <c r="T40" s="52">
        <f>IF((+$E35+$E38) =0,0,(P40   /(+$E35+$E38) )*100)</f>
        <v>78.595652173913038</v>
      </c>
      <c r="U40" s="54">
        <f>IF((+$E35+$E38) =0,0,(Q40   /(+$E35+$E38) )*100)</f>
        <v>78.59451739130435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92893000</v>
      </c>
      <c r="C67" s="104">
        <f>SUM(C9:C15,C18:C23,C26:C29,C32,C35:C39,C42:C52,C55:C58,C61:C65)</f>
        <v>0</v>
      </c>
      <c r="D67" s="104"/>
      <c r="E67" s="104">
        <f t="shared" si="35"/>
        <v>92893000</v>
      </c>
      <c r="F67" s="105">
        <f t="shared" ref="F67:O67" si="43">SUM(F9:F15,F18:F23,F26:F29,F32,F35:F39,F42:F52,F55:F58,F61:F65)</f>
        <v>92893000</v>
      </c>
      <c r="G67" s="106">
        <f t="shared" si="43"/>
        <v>49219000</v>
      </c>
      <c r="H67" s="105">
        <f t="shared" si="43"/>
        <v>3473000</v>
      </c>
      <c r="I67" s="106">
        <f t="shared" si="43"/>
        <v>0</v>
      </c>
      <c r="J67" s="105">
        <f t="shared" si="43"/>
        <v>20126000</v>
      </c>
      <c r="K67" s="106">
        <f t="shared" si="43"/>
        <v>0</v>
      </c>
      <c r="L67" s="105">
        <f t="shared" si="43"/>
        <v>10925000</v>
      </c>
      <c r="M67" s="106">
        <f t="shared" si="43"/>
        <v>38096377</v>
      </c>
      <c r="N67" s="105">
        <f t="shared" si="43"/>
        <v>0</v>
      </c>
      <c r="O67" s="106">
        <f t="shared" si="43"/>
        <v>0</v>
      </c>
      <c r="P67" s="105">
        <f t="shared" si="36"/>
        <v>34524000</v>
      </c>
      <c r="Q67" s="106">
        <f t="shared" si="37"/>
        <v>38096377</v>
      </c>
      <c r="R67" s="61">
        <f t="shared" si="38"/>
        <v>-45.716983007055553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70.143643714825572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77.401769641804989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111174000</v>
      </c>
      <c r="C69" s="92">
        <v>0</v>
      </c>
      <c r="D69" s="92"/>
      <c r="E69" s="92">
        <f>$B69      +$C69      +$D69</f>
        <v>111174000</v>
      </c>
      <c r="F69" s="93">
        <v>111174000</v>
      </c>
      <c r="G69" s="94">
        <v>111174000</v>
      </c>
      <c r="H69" s="93">
        <v>14241000</v>
      </c>
      <c r="I69" s="94"/>
      <c r="J69" s="93">
        <v>33909000</v>
      </c>
      <c r="K69" s="94"/>
      <c r="L69" s="93">
        <v>14337000</v>
      </c>
      <c r="M69" s="94">
        <v>62615194</v>
      </c>
      <c r="N69" s="93"/>
      <c r="O69" s="94"/>
      <c r="P69" s="93">
        <f>$H69      +$J69      +$L69      +$N69</f>
        <v>62487000</v>
      </c>
      <c r="Q69" s="94">
        <f>$I69      +$K69      +$M69      +$O69</f>
        <v>62615194</v>
      </c>
      <c r="R69" s="48">
        <f>IF(($J69      =0),0,((($L69      -$J69      )/$J69      )*100))</f>
        <v>-57.719189595682565</v>
      </c>
      <c r="S69" s="49">
        <f>IF(($K69      =0),0,((($M69      -$K69      )/$K69      )*100))</f>
        <v>0</v>
      </c>
      <c r="T69" s="48">
        <f>IF(($E69      =0),0,(($P69      /$E69      )*100))</f>
        <v>56.206487128285389</v>
      </c>
      <c r="U69" s="50">
        <f>IF(($E69      =0),0,(($Q69      /$E69      )*100))</f>
        <v>56.321796463201821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111174000</v>
      </c>
      <c r="C70" s="101">
        <f>C69</f>
        <v>0</v>
      </c>
      <c r="D70" s="101"/>
      <c r="E70" s="101">
        <f>$B70      +$C70      +$D70</f>
        <v>111174000</v>
      </c>
      <c r="F70" s="102">
        <f t="shared" ref="F70:O70" si="44">F69</f>
        <v>111174000</v>
      </c>
      <c r="G70" s="103">
        <f t="shared" si="44"/>
        <v>111174000</v>
      </c>
      <c r="H70" s="102">
        <f t="shared" si="44"/>
        <v>14241000</v>
      </c>
      <c r="I70" s="103">
        <f t="shared" si="44"/>
        <v>0</v>
      </c>
      <c r="J70" s="102">
        <f t="shared" si="44"/>
        <v>33909000</v>
      </c>
      <c r="K70" s="103">
        <f t="shared" si="44"/>
        <v>0</v>
      </c>
      <c r="L70" s="102">
        <f t="shared" si="44"/>
        <v>14337000</v>
      </c>
      <c r="M70" s="103">
        <f t="shared" si="44"/>
        <v>62615194</v>
      </c>
      <c r="N70" s="102">
        <f t="shared" si="44"/>
        <v>0</v>
      </c>
      <c r="O70" s="103">
        <f t="shared" si="44"/>
        <v>0</v>
      </c>
      <c r="P70" s="102">
        <f>$H70      +$J70      +$L70      +$N70</f>
        <v>62487000</v>
      </c>
      <c r="Q70" s="103">
        <f>$I70      +$K70      +$M70      +$O70</f>
        <v>62615194</v>
      </c>
      <c r="R70" s="57">
        <f>IF(($J70      =0),0,((($L70      -$J70      )/$J70      )*100))</f>
        <v>-57.719189595682565</v>
      </c>
      <c r="S70" s="58">
        <f>IF(($K70      =0),0,((($M70      -$K70      )/$K70      )*100))</f>
        <v>0</v>
      </c>
      <c r="T70" s="57">
        <f>IF($E70   =0,0,($P70   /$E70   )*100)</f>
        <v>56.206487128285389</v>
      </c>
      <c r="U70" s="59">
        <f>IF($E70   =0,0,($Q70   /$E70 )*100)</f>
        <v>56.321796463201821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111174000</v>
      </c>
      <c r="C71" s="104">
        <f>C69</f>
        <v>0</v>
      </c>
      <c r="D71" s="104"/>
      <c r="E71" s="104">
        <f>$B71      +$C71      +$D71</f>
        <v>111174000</v>
      </c>
      <c r="F71" s="105">
        <f t="shared" ref="F71:O71" si="45">F69</f>
        <v>111174000</v>
      </c>
      <c r="G71" s="106">
        <f t="shared" si="45"/>
        <v>111174000</v>
      </c>
      <c r="H71" s="105">
        <f t="shared" si="45"/>
        <v>14241000</v>
      </c>
      <c r="I71" s="106">
        <f t="shared" si="45"/>
        <v>0</v>
      </c>
      <c r="J71" s="105">
        <f t="shared" si="45"/>
        <v>33909000</v>
      </c>
      <c r="K71" s="106">
        <f t="shared" si="45"/>
        <v>0</v>
      </c>
      <c r="L71" s="105">
        <f t="shared" si="45"/>
        <v>14337000</v>
      </c>
      <c r="M71" s="106">
        <f t="shared" si="45"/>
        <v>62615194</v>
      </c>
      <c r="N71" s="105">
        <f t="shared" si="45"/>
        <v>0</v>
      </c>
      <c r="O71" s="106">
        <f t="shared" si="45"/>
        <v>0</v>
      </c>
      <c r="P71" s="105">
        <f>$H71      +$J71      +$L71      +$N71</f>
        <v>62487000</v>
      </c>
      <c r="Q71" s="106">
        <f>$I71      +$K71      +$M71      +$O71</f>
        <v>62615194</v>
      </c>
      <c r="R71" s="61">
        <f>IF(($J71      =0),0,((($L71      -$J71      )/$J71      )*100))</f>
        <v>-57.719189595682565</v>
      </c>
      <c r="S71" s="62">
        <f>IF(($K71      =0),0,((($M71      -$K71      )/$K71      )*100))</f>
        <v>0</v>
      </c>
      <c r="T71" s="61">
        <f>IF($E71   =0,0,($P71   /$E71   )*100)</f>
        <v>56.206487128285389</v>
      </c>
      <c r="U71" s="65">
        <f>IF($E71   =0,0,($Q71   /$E71   )*100)</f>
        <v>56.321796463201821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204067000</v>
      </c>
      <c r="C72" s="104">
        <f>SUM(C9:C15,C18:C23,C26:C29,C32,C35:C39,C42:C52,C55:C58,C61:C65,C69)</f>
        <v>0</v>
      </c>
      <c r="D72" s="104"/>
      <c r="E72" s="104">
        <f>$B72      +$C72      +$D72</f>
        <v>204067000</v>
      </c>
      <c r="F72" s="105">
        <f t="shared" ref="F72:O72" si="46">SUM(F9:F15,F18:F23,F26:F29,F32,F35:F39,F42:F52,F55:F58,F61:F65,F69)</f>
        <v>204067000</v>
      </c>
      <c r="G72" s="106">
        <f t="shared" si="46"/>
        <v>160393000</v>
      </c>
      <c r="H72" s="105">
        <f t="shared" si="46"/>
        <v>17714000</v>
      </c>
      <c r="I72" s="106">
        <f t="shared" si="46"/>
        <v>0</v>
      </c>
      <c r="J72" s="105">
        <f t="shared" si="46"/>
        <v>54035000</v>
      </c>
      <c r="K72" s="106">
        <f t="shared" si="46"/>
        <v>0</v>
      </c>
      <c r="L72" s="105">
        <f t="shared" si="46"/>
        <v>25262000</v>
      </c>
      <c r="M72" s="106">
        <f t="shared" si="46"/>
        <v>100711571</v>
      </c>
      <c r="N72" s="105">
        <f t="shared" si="46"/>
        <v>0</v>
      </c>
      <c r="O72" s="106">
        <f t="shared" si="46"/>
        <v>0</v>
      </c>
      <c r="P72" s="105">
        <f>$H72      +$J72      +$L72      +$N72</f>
        <v>97011000</v>
      </c>
      <c r="Q72" s="106">
        <f>$I72      +$K72      +$M72      +$O72</f>
        <v>100711571</v>
      </c>
      <c r="R72" s="61">
        <f>IF(($J72      =0),0,((($L72      -$J72      )/$J72      )*100))</f>
        <v>-53.248820209123714</v>
      </c>
      <c r="S72" s="62">
        <f>IF(($K72      =0),0,((($M72      -$K72      )/$K72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60.483312862780792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62.790502702736404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x3Twt/a/AQlDuvOqSr7ulVmvah9n4HqecQMpU5R04AfvJov4zN8nP2pTjUW5dI0yObxJsW49kRmz8W6VOG8+Ww==" saltValue="mzQ9WhatG8ivMzw6aXHBu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1850000</v>
      </c>
      <c r="C10" s="92">
        <v>0</v>
      </c>
      <c r="D10" s="92"/>
      <c r="E10" s="92">
        <f t="shared" ref="E10:E16" si="0">$B10      +$C10      +$D10</f>
        <v>1850000</v>
      </c>
      <c r="F10" s="93">
        <v>1850000</v>
      </c>
      <c r="G10" s="94">
        <v>1850000</v>
      </c>
      <c r="H10" s="93">
        <v>238000</v>
      </c>
      <c r="I10" s="94"/>
      <c r="J10" s="93">
        <v>285000</v>
      </c>
      <c r="K10" s="94">
        <v>1022482</v>
      </c>
      <c r="L10" s="93">
        <v>871000</v>
      </c>
      <c r="M10" s="94">
        <v>370625</v>
      </c>
      <c r="N10" s="93"/>
      <c r="O10" s="94"/>
      <c r="P10" s="93">
        <f t="shared" ref="P10:P16" si="1">$H10      +$J10      +$L10      +$N10</f>
        <v>1394000</v>
      </c>
      <c r="Q10" s="94">
        <f t="shared" ref="Q10:Q16" si="2">$I10      +$K10      +$M10      +$O10</f>
        <v>1393107</v>
      </c>
      <c r="R10" s="48">
        <f t="shared" ref="R10:R16" si="3">IF(($J10      =0),0,((($L10      -$J10      )/$J10      )*100))</f>
        <v>205.61403508771932</v>
      </c>
      <c r="S10" s="49">
        <f t="shared" ref="S10:S16" si="4">IF(($K10      =0),0,((($M10      -$K10      )/$K10      )*100))</f>
        <v>-63.75241813547818</v>
      </c>
      <c r="T10" s="48">
        <f t="shared" ref="T10:T15" si="5">IF(($E10      =0),0,(($P10      /$E10      )*100))</f>
        <v>75.351351351351354</v>
      </c>
      <c r="U10" s="50">
        <f t="shared" ref="U10:U15" si="6">IF(($E10      =0),0,(($Q10      /$E10      )*100))</f>
        <v>75.303081081081075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1850000</v>
      </c>
      <c r="C16" s="95">
        <f>SUM(C9:C15)</f>
        <v>0</v>
      </c>
      <c r="D16" s="95"/>
      <c r="E16" s="95">
        <f t="shared" si="0"/>
        <v>1850000</v>
      </c>
      <c r="F16" s="96">
        <f t="shared" ref="F16:O16" si="7">SUM(F9:F15)</f>
        <v>1850000</v>
      </c>
      <c r="G16" s="97">
        <f t="shared" si="7"/>
        <v>1850000</v>
      </c>
      <c r="H16" s="96">
        <f t="shared" si="7"/>
        <v>238000</v>
      </c>
      <c r="I16" s="97">
        <f t="shared" si="7"/>
        <v>0</v>
      </c>
      <c r="J16" s="96">
        <f t="shared" si="7"/>
        <v>285000</v>
      </c>
      <c r="K16" s="97">
        <f t="shared" si="7"/>
        <v>1022482</v>
      </c>
      <c r="L16" s="96">
        <f t="shared" si="7"/>
        <v>871000</v>
      </c>
      <c r="M16" s="97">
        <f t="shared" si="7"/>
        <v>370625</v>
      </c>
      <c r="N16" s="96">
        <f t="shared" si="7"/>
        <v>0</v>
      </c>
      <c r="O16" s="97">
        <f t="shared" si="7"/>
        <v>0</v>
      </c>
      <c r="P16" s="96">
        <f t="shared" si="1"/>
        <v>1394000</v>
      </c>
      <c r="Q16" s="97">
        <f t="shared" si="2"/>
        <v>1393107</v>
      </c>
      <c r="R16" s="52">
        <f t="shared" si="3"/>
        <v>205.61403508771932</v>
      </c>
      <c r="S16" s="53">
        <f t="shared" si="4"/>
        <v>-63.75241813547818</v>
      </c>
      <c r="T16" s="52">
        <f>IF((SUM($E9:$E13)+$E15)=0,0,(P16/(SUM($E9:$E13)+$E15)*100))</f>
        <v>75.351351351351354</v>
      </c>
      <c r="U16" s="54">
        <f>IF((SUM($E9:$E13)+$E15)=0,0,(Q16/(SUM($E9:$E13)+$E15)*100))</f>
        <v>75.303081081081075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26000000</v>
      </c>
      <c r="C20" s="92">
        <v>0</v>
      </c>
      <c r="D20" s="92"/>
      <c r="E20" s="92">
        <f t="shared" si="8"/>
        <v>26000000</v>
      </c>
      <c r="F20" s="93">
        <v>26000000</v>
      </c>
      <c r="G20" s="94">
        <v>26000000</v>
      </c>
      <c r="H20" s="93"/>
      <c r="I20" s="94"/>
      <c r="J20" s="93"/>
      <c r="K20" s="94"/>
      <c r="L20" s="93">
        <v>17573000</v>
      </c>
      <c r="M20" s="94"/>
      <c r="N20" s="93"/>
      <c r="O20" s="94"/>
      <c r="P20" s="93">
        <f t="shared" si="9"/>
        <v>17573000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67.588461538461544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26000000</v>
      </c>
      <c r="C24" s="95">
        <f>SUM(C18:C23)</f>
        <v>0</v>
      </c>
      <c r="D24" s="95"/>
      <c r="E24" s="95">
        <f t="shared" si="8"/>
        <v>26000000</v>
      </c>
      <c r="F24" s="96">
        <f t="shared" ref="F24:O24" si="15">SUM(F18:F23)</f>
        <v>26000000</v>
      </c>
      <c r="G24" s="97">
        <f t="shared" si="15"/>
        <v>26000000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17573000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17573000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67.588461538461544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2280000</v>
      </c>
      <c r="C32" s="92">
        <v>0</v>
      </c>
      <c r="D32" s="92"/>
      <c r="E32" s="92">
        <f>$B32      +$C32      +$D32</f>
        <v>2280000</v>
      </c>
      <c r="F32" s="93">
        <v>2280000</v>
      </c>
      <c r="G32" s="94">
        <v>2280000</v>
      </c>
      <c r="H32" s="93">
        <v>570000</v>
      </c>
      <c r="I32" s="94"/>
      <c r="J32" s="93">
        <v>570000</v>
      </c>
      <c r="K32" s="94">
        <v>1140000</v>
      </c>
      <c r="L32" s="93">
        <v>570000</v>
      </c>
      <c r="M32" s="94">
        <v>570000</v>
      </c>
      <c r="N32" s="93"/>
      <c r="O32" s="94"/>
      <c r="P32" s="93">
        <f>$H32      +$J32      +$L32      +$N32</f>
        <v>1710000</v>
      </c>
      <c r="Q32" s="94">
        <f>$I32      +$K32      +$M32      +$O32</f>
        <v>1710000</v>
      </c>
      <c r="R32" s="48">
        <f>IF(($J32      =0),0,((($L32      -$J32      )/$J32      )*100))</f>
        <v>0</v>
      </c>
      <c r="S32" s="49">
        <f>IF(($K32      =0),0,((($M32      -$K32      )/$K32      )*100))</f>
        <v>-50</v>
      </c>
      <c r="T32" s="48">
        <f>IF(($E32      =0),0,(($P32      /$E32      )*100))</f>
        <v>75</v>
      </c>
      <c r="U32" s="50">
        <f>IF(($E32      =0),0,(($Q32      /$E32      )*100))</f>
        <v>75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2280000</v>
      </c>
      <c r="C33" s="95">
        <f>C32</f>
        <v>0</v>
      </c>
      <c r="D33" s="95"/>
      <c r="E33" s="95">
        <f>$B33      +$C33      +$D33</f>
        <v>2280000</v>
      </c>
      <c r="F33" s="96">
        <f t="shared" ref="F33:O33" si="17">F32</f>
        <v>2280000</v>
      </c>
      <c r="G33" s="97">
        <f t="shared" si="17"/>
        <v>2280000</v>
      </c>
      <c r="H33" s="96">
        <f t="shared" si="17"/>
        <v>570000</v>
      </c>
      <c r="I33" s="97">
        <f t="shared" si="17"/>
        <v>0</v>
      </c>
      <c r="J33" s="96">
        <f t="shared" si="17"/>
        <v>570000</v>
      </c>
      <c r="K33" s="97">
        <f t="shared" si="17"/>
        <v>1140000</v>
      </c>
      <c r="L33" s="96">
        <f t="shared" si="17"/>
        <v>570000</v>
      </c>
      <c r="M33" s="97">
        <f t="shared" si="17"/>
        <v>570000</v>
      </c>
      <c r="N33" s="96">
        <f t="shared" si="17"/>
        <v>0</v>
      </c>
      <c r="O33" s="97">
        <f t="shared" si="17"/>
        <v>0</v>
      </c>
      <c r="P33" s="96">
        <f>$H33      +$J33      +$L33      +$N33</f>
        <v>1710000</v>
      </c>
      <c r="Q33" s="97">
        <f>$I33      +$K33      +$M33      +$O33</f>
        <v>1710000</v>
      </c>
      <c r="R33" s="52">
        <f>IF(($J33      =0),0,((($L33      -$J33      )/$J33      )*100))</f>
        <v>0</v>
      </c>
      <c r="S33" s="53">
        <f>IF(($K33      =0),0,((($M33      -$K33      )/$K33      )*100))</f>
        <v>-50</v>
      </c>
      <c r="T33" s="52">
        <f>IF($E33   =0,0,($P33   /$E33   )*100)</f>
        <v>75</v>
      </c>
      <c r="U33" s="54">
        <f>IF($E33   =0,0,($Q33   /$E33   )*100)</f>
        <v>75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11296000</v>
      </c>
      <c r="C35" s="92">
        <v>3000000</v>
      </c>
      <c r="D35" s="92"/>
      <c r="E35" s="92">
        <f t="shared" ref="E35:E40" si="18">$B35      +$C35      +$D35</f>
        <v>14296000</v>
      </c>
      <c r="F35" s="93">
        <v>14296000</v>
      </c>
      <c r="G35" s="94">
        <v>14296000</v>
      </c>
      <c r="H35" s="93"/>
      <c r="I35" s="94"/>
      <c r="J35" s="93"/>
      <c r="K35" s="94"/>
      <c r="L35" s="93"/>
      <c r="M35" s="94">
        <v>4237000</v>
      </c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4237000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29.637660884163402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11634000</v>
      </c>
      <c r="C36" s="92">
        <v>0</v>
      </c>
      <c r="D36" s="92"/>
      <c r="E36" s="92">
        <f t="shared" si="18"/>
        <v>11634000</v>
      </c>
      <c r="F36" s="93">
        <v>11634000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22930000</v>
      </c>
      <c r="C40" s="95">
        <f>SUM(C35:C39)</f>
        <v>3000000</v>
      </c>
      <c r="D40" s="95"/>
      <c r="E40" s="95">
        <f t="shared" si="18"/>
        <v>25930000</v>
      </c>
      <c r="F40" s="96">
        <f t="shared" ref="F40:O40" si="25">SUM(F35:F39)</f>
        <v>25930000</v>
      </c>
      <c r="G40" s="97">
        <f t="shared" si="25"/>
        <v>14296000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4237000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4237000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29.637660884163402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53060000</v>
      </c>
      <c r="C67" s="104">
        <f>SUM(C9:C15,C18:C23,C26:C29,C32,C35:C39,C42:C52,C55:C58,C61:C65)</f>
        <v>3000000</v>
      </c>
      <c r="D67" s="104"/>
      <c r="E67" s="104">
        <f t="shared" si="35"/>
        <v>56060000</v>
      </c>
      <c r="F67" s="105">
        <f t="shared" ref="F67:O67" si="43">SUM(F9:F15,F18:F23,F26:F29,F32,F35:F39,F42:F52,F55:F58,F61:F65)</f>
        <v>56060000</v>
      </c>
      <c r="G67" s="106">
        <f t="shared" si="43"/>
        <v>44426000</v>
      </c>
      <c r="H67" s="105">
        <f t="shared" si="43"/>
        <v>808000</v>
      </c>
      <c r="I67" s="106">
        <f t="shared" si="43"/>
        <v>0</v>
      </c>
      <c r="J67" s="105">
        <f t="shared" si="43"/>
        <v>855000</v>
      </c>
      <c r="K67" s="106">
        <f t="shared" si="43"/>
        <v>2162482</v>
      </c>
      <c r="L67" s="105">
        <f t="shared" si="43"/>
        <v>19014000</v>
      </c>
      <c r="M67" s="106">
        <f t="shared" si="43"/>
        <v>5177625</v>
      </c>
      <c r="N67" s="105">
        <f t="shared" si="43"/>
        <v>0</v>
      </c>
      <c r="O67" s="106">
        <f t="shared" si="43"/>
        <v>0</v>
      </c>
      <c r="P67" s="105">
        <f t="shared" si="36"/>
        <v>20677000</v>
      </c>
      <c r="Q67" s="106">
        <f t="shared" si="37"/>
        <v>7340107</v>
      </c>
      <c r="R67" s="61">
        <f t="shared" si="38"/>
        <v>2123.8596491228068</v>
      </c>
      <c r="S67" s="62">
        <f t="shared" si="39"/>
        <v>139.42973860591673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46.542565164543284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16.522097420429478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94768000</v>
      </c>
      <c r="C69" s="92">
        <v>16000000</v>
      </c>
      <c r="D69" s="92"/>
      <c r="E69" s="92">
        <f>$B69      +$C69      +$D69</f>
        <v>110768000</v>
      </c>
      <c r="F69" s="93">
        <v>110768000</v>
      </c>
      <c r="G69" s="94">
        <v>110768000</v>
      </c>
      <c r="H69" s="93">
        <v>36009000</v>
      </c>
      <c r="I69" s="94"/>
      <c r="J69" s="93">
        <v>26971000</v>
      </c>
      <c r="K69" s="94"/>
      <c r="L69" s="93">
        <v>25971000</v>
      </c>
      <c r="M69" s="94">
        <v>89061327</v>
      </c>
      <c r="N69" s="93"/>
      <c r="O69" s="94"/>
      <c r="P69" s="93">
        <f>$H69      +$J69      +$L69      +$N69</f>
        <v>88951000</v>
      </c>
      <c r="Q69" s="94">
        <f>$I69      +$K69      +$M69      +$O69</f>
        <v>89061327</v>
      </c>
      <c r="R69" s="48">
        <f>IF(($J69      =0),0,((($L69      -$J69      )/$J69      )*100))</f>
        <v>-3.7076860331467136</v>
      </c>
      <c r="S69" s="49">
        <f>IF(($K69      =0),0,((($M69      -$K69      )/$K69      )*100))</f>
        <v>0</v>
      </c>
      <c r="T69" s="48">
        <f>IF(($E69      =0),0,(($P69      /$E69      )*100))</f>
        <v>80.303878376426411</v>
      </c>
      <c r="U69" s="50">
        <f>IF(($E69      =0),0,(($Q69      /$E69      )*100))</f>
        <v>80.403480247002747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94768000</v>
      </c>
      <c r="C70" s="101">
        <f>C69</f>
        <v>16000000</v>
      </c>
      <c r="D70" s="101"/>
      <c r="E70" s="101">
        <f>$B70      +$C70      +$D70</f>
        <v>110768000</v>
      </c>
      <c r="F70" s="102">
        <f t="shared" ref="F70:O70" si="44">F69</f>
        <v>110768000</v>
      </c>
      <c r="G70" s="103">
        <f t="shared" si="44"/>
        <v>110768000</v>
      </c>
      <c r="H70" s="102">
        <f t="shared" si="44"/>
        <v>36009000</v>
      </c>
      <c r="I70" s="103">
        <f t="shared" si="44"/>
        <v>0</v>
      </c>
      <c r="J70" s="102">
        <f t="shared" si="44"/>
        <v>26971000</v>
      </c>
      <c r="K70" s="103">
        <f t="shared" si="44"/>
        <v>0</v>
      </c>
      <c r="L70" s="102">
        <f t="shared" si="44"/>
        <v>25971000</v>
      </c>
      <c r="M70" s="103">
        <f t="shared" si="44"/>
        <v>89061327</v>
      </c>
      <c r="N70" s="102">
        <f t="shared" si="44"/>
        <v>0</v>
      </c>
      <c r="O70" s="103">
        <f t="shared" si="44"/>
        <v>0</v>
      </c>
      <c r="P70" s="102">
        <f>$H70      +$J70      +$L70      +$N70</f>
        <v>88951000</v>
      </c>
      <c r="Q70" s="103">
        <f>$I70      +$K70      +$M70      +$O70</f>
        <v>89061327</v>
      </c>
      <c r="R70" s="57">
        <f>IF(($J70      =0),0,((($L70      -$J70      )/$J70      )*100))</f>
        <v>-3.7076860331467136</v>
      </c>
      <c r="S70" s="58">
        <f>IF(($K70      =0),0,((($M70      -$K70      )/$K70      )*100))</f>
        <v>0</v>
      </c>
      <c r="T70" s="57">
        <f>IF($E70   =0,0,($P70   /$E70   )*100)</f>
        <v>80.303878376426411</v>
      </c>
      <c r="U70" s="59">
        <f>IF($E70   =0,0,($Q70   /$E70 )*100)</f>
        <v>80.403480247002747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94768000</v>
      </c>
      <c r="C71" s="104">
        <f>C69</f>
        <v>16000000</v>
      </c>
      <c r="D71" s="104"/>
      <c r="E71" s="104">
        <f>$B71      +$C71      +$D71</f>
        <v>110768000</v>
      </c>
      <c r="F71" s="105">
        <f t="shared" ref="F71:O71" si="45">F69</f>
        <v>110768000</v>
      </c>
      <c r="G71" s="106">
        <f t="shared" si="45"/>
        <v>110768000</v>
      </c>
      <c r="H71" s="105">
        <f t="shared" si="45"/>
        <v>36009000</v>
      </c>
      <c r="I71" s="106">
        <f t="shared" si="45"/>
        <v>0</v>
      </c>
      <c r="J71" s="105">
        <f t="shared" si="45"/>
        <v>26971000</v>
      </c>
      <c r="K71" s="106">
        <f t="shared" si="45"/>
        <v>0</v>
      </c>
      <c r="L71" s="105">
        <f t="shared" si="45"/>
        <v>25971000</v>
      </c>
      <c r="M71" s="106">
        <f t="shared" si="45"/>
        <v>89061327</v>
      </c>
      <c r="N71" s="105">
        <f t="shared" si="45"/>
        <v>0</v>
      </c>
      <c r="O71" s="106">
        <f t="shared" si="45"/>
        <v>0</v>
      </c>
      <c r="P71" s="105">
        <f>$H71      +$J71      +$L71      +$N71</f>
        <v>88951000</v>
      </c>
      <c r="Q71" s="106">
        <f>$I71      +$K71      +$M71      +$O71</f>
        <v>89061327</v>
      </c>
      <c r="R71" s="61">
        <f>IF(($J71      =0),0,((($L71      -$J71      )/$J71      )*100))</f>
        <v>-3.7076860331467136</v>
      </c>
      <c r="S71" s="62">
        <f>IF(($K71      =0),0,((($M71      -$K71      )/$K71      )*100))</f>
        <v>0</v>
      </c>
      <c r="T71" s="61">
        <f>IF($E71   =0,0,($P71   /$E71   )*100)</f>
        <v>80.303878376426411</v>
      </c>
      <c r="U71" s="65">
        <f>IF($E71   =0,0,($Q71   /$E71   )*100)</f>
        <v>80.403480247002747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147828000</v>
      </c>
      <c r="C72" s="104">
        <f>SUM(C9:C15,C18:C23,C26:C29,C32,C35:C39,C42:C52,C55:C58,C61:C65,C69)</f>
        <v>19000000</v>
      </c>
      <c r="D72" s="104"/>
      <c r="E72" s="104">
        <f>$B72      +$C72      +$D72</f>
        <v>166828000</v>
      </c>
      <c r="F72" s="105">
        <f t="shared" ref="F72:O72" si="46">SUM(F9:F15,F18:F23,F26:F29,F32,F35:F39,F42:F52,F55:F58,F61:F65,F69)</f>
        <v>166828000</v>
      </c>
      <c r="G72" s="106">
        <f t="shared" si="46"/>
        <v>155194000</v>
      </c>
      <c r="H72" s="105">
        <f t="shared" si="46"/>
        <v>36817000</v>
      </c>
      <c r="I72" s="106">
        <f t="shared" si="46"/>
        <v>0</v>
      </c>
      <c r="J72" s="105">
        <f t="shared" si="46"/>
        <v>27826000</v>
      </c>
      <c r="K72" s="106">
        <f t="shared" si="46"/>
        <v>2162482</v>
      </c>
      <c r="L72" s="105">
        <f t="shared" si="46"/>
        <v>44985000</v>
      </c>
      <c r="M72" s="106">
        <f t="shared" si="46"/>
        <v>94238952</v>
      </c>
      <c r="N72" s="105">
        <f t="shared" si="46"/>
        <v>0</v>
      </c>
      <c r="O72" s="106">
        <f t="shared" si="46"/>
        <v>0</v>
      </c>
      <c r="P72" s="105">
        <f>$H72      +$J72      +$L72      +$N72</f>
        <v>109628000</v>
      </c>
      <c r="Q72" s="106">
        <f>$I72      +$K72      +$M72      +$O72</f>
        <v>96401434</v>
      </c>
      <c r="R72" s="61">
        <f>IF(($J72      =0),0,((($L72      -$J72      )/$J72      )*100))</f>
        <v>61.665348954215482</v>
      </c>
      <c r="S72" s="62">
        <f>IF(($K72      =0),0,((($M72      -$K72      )/$K72      )*100))</f>
        <v>4257.9068866237958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70.639328840032476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62.116727450803509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JZTFKKx6JtByT9KiHl41dj7zl1vm13JVtSsyy6iMRQgVnVlvV7z/1b+o4C3PhRzlua00cvy21S8hUuCXea/snw==" saltValue="5+CnBy9uRszDA++CD2Ucp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2450000</v>
      </c>
      <c r="C10" s="92">
        <v>0</v>
      </c>
      <c r="D10" s="92"/>
      <c r="E10" s="92">
        <f t="shared" ref="E10:E16" si="0">$B10      +$C10      +$D10</f>
        <v>2450000</v>
      </c>
      <c r="F10" s="93">
        <v>2450000</v>
      </c>
      <c r="G10" s="94">
        <v>2450000</v>
      </c>
      <c r="H10" s="93">
        <v>841000</v>
      </c>
      <c r="I10" s="94"/>
      <c r="J10" s="93">
        <v>679000</v>
      </c>
      <c r="K10" s="94"/>
      <c r="L10" s="93">
        <v>198000</v>
      </c>
      <c r="M10" s="94"/>
      <c r="N10" s="93"/>
      <c r="O10" s="94"/>
      <c r="P10" s="93">
        <f t="shared" ref="P10:P16" si="1">$H10      +$J10      +$L10      +$N10</f>
        <v>1718000</v>
      </c>
      <c r="Q10" s="94">
        <f t="shared" ref="Q10:Q16" si="2">$I10      +$K10      +$M10      +$O10</f>
        <v>0</v>
      </c>
      <c r="R10" s="48">
        <f t="shared" ref="R10:R16" si="3">IF(($J10      =0),0,((($L10      -$J10      )/$J10      )*100))</f>
        <v>-70.839469808541978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70.122448979591837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2450000</v>
      </c>
      <c r="C16" s="95">
        <f>SUM(C9:C15)</f>
        <v>0</v>
      </c>
      <c r="D16" s="95"/>
      <c r="E16" s="95">
        <f t="shared" si="0"/>
        <v>2450000</v>
      </c>
      <c r="F16" s="96">
        <f t="shared" ref="F16:O16" si="7">SUM(F9:F15)</f>
        <v>2450000</v>
      </c>
      <c r="G16" s="97">
        <f t="shared" si="7"/>
        <v>2450000</v>
      </c>
      <c r="H16" s="96">
        <f t="shared" si="7"/>
        <v>841000</v>
      </c>
      <c r="I16" s="97">
        <f t="shared" si="7"/>
        <v>0</v>
      </c>
      <c r="J16" s="96">
        <f t="shared" si="7"/>
        <v>679000</v>
      </c>
      <c r="K16" s="97">
        <f t="shared" si="7"/>
        <v>0</v>
      </c>
      <c r="L16" s="96">
        <f t="shared" si="7"/>
        <v>198000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1718000</v>
      </c>
      <c r="Q16" s="97">
        <f t="shared" si="2"/>
        <v>0</v>
      </c>
      <c r="R16" s="52">
        <f t="shared" si="3"/>
        <v>-70.839469808541978</v>
      </c>
      <c r="S16" s="53">
        <f t="shared" si="4"/>
        <v>0</v>
      </c>
      <c r="T16" s="52">
        <f>IF((SUM($E9:$E13)+$E15)=0,0,(P16/(SUM($E9:$E13)+$E15)*100))</f>
        <v>70.122448979591837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26000000</v>
      </c>
      <c r="C20" s="92">
        <v>0</v>
      </c>
      <c r="D20" s="92"/>
      <c r="E20" s="92">
        <f t="shared" si="8"/>
        <v>26000000</v>
      </c>
      <c r="F20" s="93">
        <v>26000000</v>
      </c>
      <c r="G20" s="94">
        <v>26000000</v>
      </c>
      <c r="H20" s="93"/>
      <c r="I20" s="94"/>
      <c r="J20" s="93">
        <v>13733000</v>
      </c>
      <c r="K20" s="94"/>
      <c r="L20" s="93">
        <v>12265000</v>
      </c>
      <c r="M20" s="94"/>
      <c r="N20" s="93"/>
      <c r="O20" s="94"/>
      <c r="P20" s="93">
        <f t="shared" si="9"/>
        <v>25998000</v>
      </c>
      <c r="Q20" s="94">
        <f t="shared" si="10"/>
        <v>0</v>
      </c>
      <c r="R20" s="48">
        <f t="shared" si="11"/>
        <v>-10.689579844170975</v>
      </c>
      <c r="S20" s="49">
        <f t="shared" si="12"/>
        <v>0</v>
      </c>
      <c r="T20" s="48">
        <f t="shared" si="13"/>
        <v>99.992307692307691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26000000</v>
      </c>
      <c r="C24" s="95">
        <f>SUM(C18:C23)</f>
        <v>0</v>
      </c>
      <c r="D24" s="95"/>
      <c r="E24" s="95">
        <f t="shared" si="8"/>
        <v>26000000</v>
      </c>
      <c r="F24" s="96">
        <f t="shared" ref="F24:O24" si="15">SUM(F18:F23)</f>
        <v>26000000</v>
      </c>
      <c r="G24" s="97">
        <f t="shared" si="15"/>
        <v>26000000</v>
      </c>
      <c r="H24" s="96">
        <f t="shared" si="15"/>
        <v>0</v>
      </c>
      <c r="I24" s="97">
        <f t="shared" si="15"/>
        <v>0</v>
      </c>
      <c r="J24" s="96">
        <f t="shared" si="15"/>
        <v>13733000</v>
      </c>
      <c r="K24" s="97">
        <f t="shared" si="15"/>
        <v>0</v>
      </c>
      <c r="L24" s="96">
        <f t="shared" si="15"/>
        <v>12265000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25998000</v>
      </c>
      <c r="Q24" s="97">
        <f t="shared" si="10"/>
        <v>0</v>
      </c>
      <c r="R24" s="52">
        <f t="shared" si="11"/>
        <v>-10.689579844170975</v>
      </c>
      <c r="S24" s="53">
        <f t="shared" si="12"/>
        <v>0</v>
      </c>
      <c r="T24" s="52">
        <f>IF(($E24-$E19-$E23)   =0,0,($P24   /($E24-$E19-$E23)   )*100)</f>
        <v>99.992307692307691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1784000</v>
      </c>
      <c r="C32" s="92">
        <v>0</v>
      </c>
      <c r="D32" s="92"/>
      <c r="E32" s="92">
        <f>$B32      +$C32      +$D32</f>
        <v>1784000</v>
      </c>
      <c r="F32" s="93">
        <v>1784000</v>
      </c>
      <c r="G32" s="94">
        <v>1784000</v>
      </c>
      <c r="H32" s="93">
        <v>469000</v>
      </c>
      <c r="I32" s="94"/>
      <c r="J32" s="93">
        <v>634000</v>
      </c>
      <c r="K32" s="94"/>
      <c r="L32" s="93">
        <v>524000</v>
      </c>
      <c r="M32" s="94"/>
      <c r="N32" s="93"/>
      <c r="O32" s="94"/>
      <c r="P32" s="93">
        <f>$H32      +$J32      +$L32      +$N32</f>
        <v>1627000</v>
      </c>
      <c r="Q32" s="94">
        <f>$I32      +$K32      +$M32      +$O32</f>
        <v>0</v>
      </c>
      <c r="R32" s="48">
        <f>IF(($J32      =0),0,((($L32      -$J32      )/$J32      )*100))</f>
        <v>-17.350157728706623</v>
      </c>
      <c r="S32" s="49">
        <f>IF(($K32      =0),0,((($M32      -$K32      )/$K32      )*100))</f>
        <v>0</v>
      </c>
      <c r="T32" s="48">
        <f>IF(($E32      =0),0,(($P32      /$E32      )*100))</f>
        <v>91.199551569506738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1784000</v>
      </c>
      <c r="C33" s="95">
        <f>C32</f>
        <v>0</v>
      </c>
      <c r="D33" s="95"/>
      <c r="E33" s="95">
        <f>$B33      +$C33      +$D33</f>
        <v>1784000</v>
      </c>
      <c r="F33" s="96">
        <f t="shared" ref="F33:O33" si="17">F32</f>
        <v>1784000</v>
      </c>
      <c r="G33" s="97">
        <f t="shared" si="17"/>
        <v>1784000</v>
      </c>
      <c r="H33" s="96">
        <f t="shared" si="17"/>
        <v>469000</v>
      </c>
      <c r="I33" s="97">
        <f t="shared" si="17"/>
        <v>0</v>
      </c>
      <c r="J33" s="96">
        <f t="shared" si="17"/>
        <v>634000</v>
      </c>
      <c r="K33" s="97">
        <f t="shared" si="17"/>
        <v>0</v>
      </c>
      <c r="L33" s="96">
        <f t="shared" si="17"/>
        <v>524000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1627000</v>
      </c>
      <c r="Q33" s="97">
        <f>$I33      +$K33      +$M33      +$O33</f>
        <v>0</v>
      </c>
      <c r="R33" s="52">
        <f>IF(($J33      =0),0,((($L33      -$J33      )/$J33      )*100))</f>
        <v>-17.350157728706623</v>
      </c>
      <c r="S33" s="53">
        <f>IF(($K33      =0),0,((($M33      -$K33      )/$K33      )*100))</f>
        <v>0</v>
      </c>
      <c r="T33" s="52">
        <f>IF($E33   =0,0,($P33   /$E33   )*100)</f>
        <v>91.199551569506738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15000000</v>
      </c>
      <c r="C35" s="92">
        <v>0</v>
      </c>
      <c r="D35" s="92"/>
      <c r="E35" s="92">
        <f t="shared" ref="E35:E40" si="18">$B35      +$C35      +$D35</f>
        <v>15000000</v>
      </c>
      <c r="F35" s="93">
        <v>15000000</v>
      </c>
      <c r="G35" s="94">
        <v>15000000</v>
      </c>
      <c r="H35" s="93"/>
      <c r="I35" s="94"/>
      <c r="J35" s="93">
        <v>2864000</v>
      </c>
      <c r="K35" s="94"/>
      <c r="L35" s="93">
        <v>4407000</v>
      </c>
      <c r="M35" s="94"/>
      <c r="N35" s="93"/>
      <c r="O35" s="94"/>
      <c r="P35" s="93">
        <f t="shared" ref="P35:P40" si="19">$H35      +$J35      +$L35      +$N35</f>
        <v>7271000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53.875698324022345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48.473333333333336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20743000</v>
      </c>
      <c r="C36" s="92">
        <v>0</v>
      </c>
      <c r="D36" s="92"/>
      <c r="E36" s="92">
        <f t="shared" si="18"/>
        <v>20743000</v>
      </c>
      <c r="F36" s="93">
        <v>20743000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35743000</v>
      </c>
      <c r="C40" s="95">
        <f>SUM(C35:C39)</f>
        <v>0</v>
      </c>
      <c r="D40" s="95"/>
      <c r="E40" s="95">
        <f t="shared" si="18"/>
        <v>35743000</v>
      </c>
      <c r="F40" s="96">
        <f t="shared" ref="F40:O40" si="25">SUM(F35:F39)</f>
        <v>35743000</v>
      </c>
      <c r="G40" s="97">
        <f t="shared" si="25"/>
        <v>15000000</v>
      </c>
      <c r="H40" s="96">
        <f t="shared" si="25"/>
        <v>0</v>
      </c>
      <c r="I40" s="97">
        <f t="shared" si="25"/>
        <v>0</v>
      </c>
      <c r="J40" s="96">
        <f t="shared" si="25"/>
        <v>2864000</v>
      </c>
      <c r="K40" s="97">
        <f t="shared" si="25"/>
        <v>0</v>
      </c>
      <c r="L40" s="96">
        <f t="shared" si="25"/>
        <v>4407000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7271000</v>
      </c>
      <c r="Q40" s="97">
        <f t="shared" si="20"/>
        <v>0</v>
      </c>
      <c r="R40" s="52">
        <f t="shared" si="21"/>
        <v>53.875698324022345</v>
      </c>
      <c r="S40" s="53">
        <f t="shared" si="22"/>
        <v>0</v>
      </c>
      <c r="T40" s="52">
        <f>IF((+$E35+$E38) =0,0,(P40   /(+$E35+$E38) )*100)</f>
        <v>48.473333333333336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65977000</v>
      </c>
      <c r="C67" s="104">
        <f>SUM(C9:C15,C18:C23,C26:C29,C32,C35:C39,C42:C52,C55:C58,C61:C65)</f>
        <v>0</v>
      </c>
      <c r="D67" s="104"/>
      <c r="E67" s="104">
        <f t="shared" si="35"/>
        <v>65977000</v>
      </c>
      <c r="F67" s="105">
        <f t="shared" ref="F67:O67" si="43">SUM(F9:F15,F18:F23,F26:F29,F32,F35:F39,F42:F52,F55:F58,F61:F65)</f>
        <v>65977000</v>
      </c>
      <c r="G67" s="106">
        <f t="shared" si="43"/>
        <v>45234000</v>
      </c>
      <c r="H67" s="105">
        <f t="shared" si="43"/>
        <v>1310000</v>
      </c>
      <c r="I67" s="106">
        <f t="shared" si="43"/>
        <v>0</v>
      </c>
      <c r="J67" s="105">
        <f t="shared" si="43"/>
        <v>17910000</v>
      </c>
      <c r="K67" s="106">
        <f t="shared" si="43"/>
        <v>0</v>
      </c>
      <c r="L67" s="105">
        <f t="shared" si="43"/>
        <v>17394000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36614000</v>
      </c>
      <c r="Q67" s="106">
        <f t="shared" si="37"/>
        <v>0</v>
      </c>
      <c r="R67" s="61">
        <f t="shared" si="38"/>
        <v>-2.8810720268006702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80.943538046602114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86758000</v>
      </c>
      <c r="C69" s="92">
        <v>28000000</v>
      </c>
      <c r="D69" s="92"/>
      <c r="E69" s="92">
        <f>$B69      +$C69      +$D69</f>
        <v>114758000</v>
      </c>
      <c r="F69" s="93">
        <v>114758000</v>
      </c>
      <c r="G69" s="94">
        <v>114758000</v>
      </c>
      <c r="H69" s="93">
        <v>36230000</v>
      </c>
      <c r="I69" s="94"/>
      <c r="J69" s="93">
        <v>42252000</v>
      </c>
      <c r="K69" s="94"/>
      <c r="L69" s="93">
        <v>26800000</v>
      </c>
      <c r="M69" s="94"/>
      <c r="N69" s="93"/>
      <c r="O69" s="94"/>
      <c r="P69" s="93">
        <f>$H69      +$J69      +$L69      +$N69</f>
        <v>105282000</v>
      </c>
      <c r="Q69" s="94">
        <f>$I69      +$K69      +$M69      +$O69</f>
        <v>0</v>
      </c>
      <c r="R69" s="48">
        <f>IF(($J69      =0),0,((($L69      -$J69      )/$J69      )*100))</f>
        <v>-36.571049891129412</v>
      </c>
      <c r="S69" s="49">
        <f>IF(($K69      =0),0,((($M69      -$K69      )/$K69      )*100))</f>
        <v>0</v>
      </c>
      <c r="T69" s="48">
        <f>IF(($E69      =0),0,(($P69      /$E69      )*100))</f>
        <v>91.742623607940189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86758000</v>
      </c>
      <c r="C70" s="101">
        <f>C69</f>
        <v>28000000</v>
      </c>
      <c r="D70" s="101"/>
      <c r="E70" s="101">
        <f>$B70      +$C70      +$D70</f>
        <v>114758000</v>
      </c>
      <c r="F70" s="102">
        <f t="shared" ref="F70:O70" si="44">F69</f>
        <v>114758000</v>
      </c>
      <c r="G70" s="103">
        <f t="shared" si="44"/>
        <v>114758000</v>
      </c>
      <c r="H70" s="102">
        <f t="shared" si="44"/>
        <v>36230000</v>
      </c>
      <c r="I70" s="103">
        <f t="shared" si="44"/>
        <v>0</v>
      </c>
      <c r="J70" s="102">
        <f t="shared" si="44"/>
        <v>42252000</v>
      </c>
      <c r="K70" s="103">
        <f t="shared" si="44"/>
        <v>0</v>
      </c>
      <c r="L70" s="102">
        <f t="shared" si="44"/>
        <v>26800000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105282000</v>
      </c>
      <c r="Q70" s="103">
        <f>$I70      +$K70      +$M70      +$O70</f>
        <v>0</v>
      </c>
      <c r="R70" s="57">
        <f>IF(($J70      =0),0,((($L70      -$J70      )/$J70      )*100))</f>
        <v>-36.571049891129412</v>
      </c>
      <c r="S70" s="58">
        <f>IF(($K70      =0),0,((($M70      -$K70      )/$K70      )*100))</f>
        <v>0</v>
      </c>
      <c r="T70" s="57">
        <f>IF($E70   =0,0,($P70   /$E70   )*100)</f>
        <v>91.742623607940189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86758000</v>
      </c>
      <c r="C71" s="104">
        <f>C69</f>
        <v>28000000</v>
      </c>
      <c r="D71" s="104"/>
      <c r="E71" s="104">
        <f>$B71      +$C71      +$D71</f>
        <v>114758000</v>
      </c>
      <c r="F71" s="105">
        <f t="shared" ref="F71:O71" si="45">F69</f>
        <v>114758000</v>
      </c>
      <c r="G71" s="106">
        <f t="shared" si="45"/>
        <v>114758000</v>
      </c>
      <c r="H71" s="105">
        <f t="shared" si="45"/>
        <v>36230000</v>
      </c>
      <c r="I71" s="106">
        <f t="shared" si="45"/>
        <v>0</v>
      </c>
      <c r="J71" s="105">
        <f t="shared" si="45"/>
        <v>42252000</v>
      </c>
      <c r="K71" s="106">
        <f t="shared" si="45"/>
        <v>0</v>
      </c>
      <c r="L71" s="105">
        <f t="shared" si="45"/>
        <v>26800000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105282000</v>
      </c>
      <c r="Q71" s="106">
        <f>$I71      +$K71      +$M71      +$O71</f>
        <v>0</v>
      </c>
      <c r="R71" s="61">
        <f>IF(($J71      =0),0,((($L71      -$J71      )/$J71      )*100))</f>
        <v>-36.571049891129412</v>
      </c>
      <c r="S71" s="62">
        <f>IF(($K71      =0),0,((($M71      -$K71      )/$K71      )*100))</f>
        <v>0</v>
      </c>
      <c r="T71" s="61">
        <f>IF($E71   =0,0,($P71   /$E71   )*100)</f>
        <v>91.742623607940189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152735000</v>
      </c>
      <c r="C72" s="104">
        <f>SUM(C9:C15,C18:C23,C26:C29,C32,C35:C39,C42:C52,C55:C58,C61:C65,C69)</f>
        <v>28000000</v>
      </c>
      <c r="D72" s="104"/>
      <c r="E72" s="104">
        <f>$B72      +$C72      +$D72</f>
        <v>180735000</v>
      </c>
      <c r="F72" s="105">
        <f t="shared" ref="F72:O72" si="46">SUM(F9:F15,F18:F23,F26:F29,F32,F35:F39,F42:F52,F55:F58,F61:F65,F69)</f>
        <v>180735000</v>
      </c>
      <c r="G72" s="106">
        <f t="shared" si="46"/>
        <v>159992000</v>
      </c>
      <c r="H72" s="105">
        <f t="shared" si="46"/>
        <v>37540000</v>
      </c>
      <c r="I72" s="106">
        <f t="shared" si="46"/>
        <v>0</v>
      </c>
      <c r="J72" s="105">
        <f t="shared" si="46"/>
        <v>60162000</v>
      </c>
      <c r="K72" s="106">
        <f t="shared" si="46"/>
        <v>0</v>
      </c>
      <c r="L72" s="105">
        <f t="shared" si="46"/>
        <v>44194000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141896000</v>
      </c>
      <c r="Q72" s="106">
        <f>$I72      +$K72      +$M72      +$O72</f>
        <v>0</v>
      </c>
      <c r="R72" s="61">
        <f>IF(($J72      =0),0,((($L72      -$J72      )/$J72      )*100))</f>
        <v>-26.541670822113627</v>
      </c>
      <c r="S72" s="62">
        <f>IF(($K72      =0),0,((($M72      -$K72      )/$K72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88.689434471723587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wZY4zvNhBtIjktNkXgWDYiVaD1aY01RZQCaCcIoUxA2gMzhSCVj/AE2AzL7t+9gxkeBtN/JjqiMVXLvUsZr9NA==" saltValue="xftrdIllUpHfCBaJbohnX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2400000</v>
      </c>
      <c r="C10" s="92">
        <v>0</v>
      </c>
      <c r="D10" s="92"/>
      <c r="E10" s="92">
        <f t="shared" ref="E10:E16" si="0">$B10      +$C10      +$D10</f>
        <v>2400000</v>
      </c>
      <c r="F10" s="93">
        <v>2400000</v>
      </c>
      <c r="G10" s="94">
        <v>2400000</v>
      </c>
      <c r="H10" s="93"/>
      <c r="I10" s="94"/>
      <c r="J10" s="93">
        <v>138000</v>
      </c>
      <c r="K10" s="94">
        <v>1362112</v>
      </c>
      <c r="L10" s="93">
        <v>1098000</v>
      </c>
      <c r="M10" s="94">
        <v>150968</v>
      </c>
      <c r="N10" s="93"/>
      <c r="O10" s="94"/>
      <c r="P10" s="93">
        <f t="shared" ref="P10:P16" si="1">$H10      +$J10      +$L10      +$N10</f>
        <v>1236000</v>
      </c>
      <c r="Q10" s="94">
        <f t="shared" ref="Q10:Q16" si="2">$I10      +$K10      +$M10      +$O10</f>
        <v>1513080</v>
      </c>
      <c r="R10" s="48">
        <f t="shared" ref="R10:R16" si="3">IF(($J10      =0),0,((($L10      -$J10      )/$J10      )*100))</f>
        <v>695.6521739130435</v>
      </c>
      <c r="S10" s="49">
        <f t="shared" ref="S10:S16" si="4">IF(($K10      =0),0,((($M10      -$K10      )/$K10      )*100))</f>
        <v>-88.916623596297512</v>
      </c>
      <c r="T10" s="48">
        <f t="shared" ref="T10:T15" si="5">IF(($E10      =0),0,(($P10      /$E10      )*100))</f>
        <v>51.5</v>
      </c>
      <c r="U10" s="50">
        <f t="shared" ref="U10:U15" si="6">IF(($E10      =0),0,(($Q10      /$E10      )*100))</f>
        <v>63.044999999999995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2400000</v>
      </c>
      <c r="C16" s="95">
        <f>SUM(C9:C15)</f>
        <v>0</v>
      </c>
      <c r="D16" s="95"/>
      <c r="E16" s="95">
        <f t="shared" si="0"/>
        <v>2400000</v>
      </c>
      <c r="F16" s="96">
        <f t="shared" ref="F16:O16" si="7">SUM(F9:F15)</f>
        <v>2400000</v>
      </c>
      <c r="G16" s="97">
        <f t="shared" si="7"/>
        <v>2400000</v>
      </c>
      <c r="H16" s="96">
        <f t="shared" si="7"/>
        <v>0</v>
      </c>
      <c r="I16" s="97">
        <f t="shared" si="7"/>
        <v>0</v>
      </c>
      <c r="J16" s="96">
        <f t="shared" si="7"/>
        <v>138000</v>
      </c>
      <c r="K16" s="97">
        <f t="shared" si="7"/>
        <v>1362112</v>
      </c>
      <c r="L16" s="96">
        <f t="shared" si="7"/>
        <v>1098000</v>
      </c>
      <c r="M16" s="97">
        <f t="shared" si="7"/>
        <v>150968</v>
      </c>
      <c r="N16" s="96">
        <f t="shared" si="7"/>
        <v>0</v>
      </c>
      <c r="O16" s="97">
        <f t="shared" si="7"/>
        <v>0</v>
      </c>
      <c r="P16" s="96">
        <f t="shared" si="1"/>
        <v>1236000</v>
      </c>
      <c r="Q16" s="97">
        <f t="shared" si="2"/>
        <v>1513080</v>
      </c>
      <c r="R16" s="52">
        <f t="shared" si="3"/>
        <v>695.6521739130435</v>
      </c>
      <c r="S16" s="53">
        <f t="shared" si="4"/>
        <v>-88.916623596297512</v>
      </c>
      <c r="T16" s="52">
        <f>IF((SUM($E9:$E13)+$E15)=0,0,(P16/(SUM($E9:$E13)+$E15)*100))</f>
        <v>51.5</v>
      </c>
      <c r="U16" s="54">
        <f>IF((SUM($E9:$E13)+$E15)=0,0,(Q16/(SUM($E9:$E13)+$E15)*100))</f>
        <v>63.044999999999995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12900000</v>
      </c>
      <c r="C20" s="92">
        <v>0</v>
      </c>
      <c r="D20" s="92"/>
      <c r="E20" s="92">
        <f t="shared" si="8"/>
        <v>12900000</v>
      </c>
      <c r="F20" s="93">
        <v>12900000</v>
      </c>
      <c r="G20" s="94">
        <v>12900000</v>
      </c>
      <c r="H20" s="93"/>
      <c r="I20" s="94"/>
      <c r="J20" s="93"/>
      <c r="K20" s="94"/>
      <c r="L20" s="93">
        <v>8714000</v>
      </c>
      <c r="M20" s="94">
        <v>12817671</v>
      </c>
      <c r="N20" s="93"/>
      <c r="O20" s="94"/>
      <c r="P20" s="93">
        <f t="shared" si="9"/>
        <v>8714000</v>
      </c>
      <c r="Q20" s="94">
        <f t="shared" si="10"/>
        <v>12817671</v>
      </c>
      <c r="R20" s="48">
        <f t="shared" si="11"/>
        <v>0</v>
      </c>
      <c r="S20" s="49">
        <f t="shared" si="12"/>
        <v>0</v>
      </c>
      <c r="T20" s="48">
        <f t="shared" si="13"/>
        <v>67.550387596899213</v>
      </c>
      <c r="U20" s="50">
        <f t="shared" si="14"/>
        <v>99.361790697674422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12900000</v>
      </c>
      <c r="C24" s="95">
        <f>SUM(C18:C23)</f>
        <v>0</v>
      </c>
      <c r="D24" s="95"/>
      <c r="E24" s="95">
        <f t="shared" si="8"/>
        <v>12900000</v>
      </c>
      <c r="F24" s="96">
        <f t="shared" ref="F24:O24" si="15">SUM(F18:F23)</f>
        <v>12900000</v>
      </c>
      <c r="G24" s="97">
        <f t="shared" si="15"/>
        <v>12900000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8714000</v>
      </c>
      <c r="M24" s="97">
        <f t="shared" si="15"/>
        <v>12817671</v>
      </c>
      <c r="N24" s="96">
        <f t="shared" si="15"/>
        <v>0</v>
      </c>
      <c r="O24" s="97">
        <f t="shared" si="15"/>
        <v>0</v>
      </c>
      <c r="P24" s="96">
        <f t="shared" si="9"/>
        <v>8714000</v>
      </c>
      <c r="Q24" s="97">
        <f t="shared" si="10"/>
        <v>12817671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67.550387596899213</v>
      </c>
      <c r="U24" s="54">
        <f>IF(($E24-$E19-$E23)   =0,0,($Q24   /($E24-$E19-$E23)   )*100)</f>
        <v>99.361790697674422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1266000</v>
      </c>
      <c r="C32" s="92">
        <v>0</v>
      </c>
      <c r="D32" s="92"/>
      <c r="E32" s="92">
        <f>$B32      +$C32      +$D32</f>
        <v>1266000</v>
      </c>
      <c r="F32" s="93">
        <v>1266000</v>
      </c>
      <c r="G32" s="94">
        <v>1266000</v>
      </c>
      <c r="H32" s="93">
        <v>742000</v>
      </c>
      <c r="I32" s="94"/>
      <c r="J32" s="93">
        <v>524000</v>
      </c>
      <c r="K32" s="94">
        <v>886000</v>
      </c>
      <c r="L32" s="93"/>
      <c r="M32" s="94">
        <v>265418</v>
      </c>
      <c r="N32" s="93"/>
      <c r="O32" s="94"/>
      <c r="P32" s="93">
        <f>$H32      +$J32      +$L32      +$N32</f>
        <v>1266000</v>
      </c>
      <c r="Q32" s="94">
        <f>$I32      +$K32      +$M32      +$O32</f>
        <v>1151418</v>
      </c>
      <c r="R32" s="48">
        <f>IF(($J32      =0),0,((($L32      -$J32      )/$J32      )*100))</f>
        <v>-100</v>
      </c>
      <c r="S32" s="49">
        <f>IF(($K32      =0),0,((($M32      -$K32      )/$K32      )*100))</f>
        <v>-70.043115124153502</v>
      </c>
      <c r="T32" s="48">
        <f>IF(($E32      =0),0,(($P32      /$E32      )*100))</f>
        <v>100</v>
      </c>
      <c r="U32" s="50">
        <f>IF(($E32      =0),0,(($Q32      /$E32      )*100))</f>
        <v>90.949289099526069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1266000</v>
      </c>
      <c r="C33" s="95">
        <f>C32</f>
        <v>0</v>
      </c>
      <c r="D33" s="95"/>
      <c r="E33" s="95">
        <f>$B33      +$C33      +$D33</f>
        <v>1266000</v>
      </c>
      <c r="F33" s="96">
        <f t="shared" ref="F33:O33" si="17">F32</f>
        <v>1266000</v>
      </c>
      <c r="G33" s="97">
        <f t="shared" si="17"/>
        <v>1266000</v>
      </c>
      <c r="H33" s="96">
        <f t="shared" si="17"/>
        <v>742000</v>
      </c>
      <c r="I33" s="97">
        <f t="shared" si="17"/>
        <v>0</v>
      </c>
      <c r="J33" s="96">
        <f t="shared" si="17"/>
        <v>524000</v>
      </c>
      <c r="K33" s="97">
        <f t="shared" si="17"/>
        <v>886000</v>
      </c>
      <c r="L33" s="96">
        <f t="shared" si="17"/>
        <v>0</v>
      </c>
      <c r="M33" s="97">
        <f t="shared" si="17"/>
        <v>265418</v>
      </c>
      <c r="N33" s="96">
        <f t="shared" si="17"/>
        <v>0</v>
      </c>
      <c r="O33" s="97">
        <f t="shared" si="17"/>
        <v>0</v>
      </c>
      <c r="P33" s="96">
        <f>$H33      +$J33      +$L33      +$N33</f>
        <v>1266000</v>
      </c>
      <c r="Q33" s="97">
        <f>$I33      +$K33      +$M33      +$O33</f>
        <v>1151418</v>
      </c>
      <c r="R33" s="52">
        <f>IF(($J33      =0),0,((($L33      -$J33      )/$J33      )*100))</f>
        <v>-100</v>
      </c>
      <c r="S33" s="53">
        <f>IF(($K33      =0),0,((($M33      -$K33      )/$K33      )*100))</f>
        <v>-70.043115124153502</v>
      </c>
      <c r="T33" s="52">
        <f>IF($E33   =0,0,($P33   /$E33   )*100)</f>
        <v>100</v>
      </c>
      <c r="U33" s="54">
        <f>IF($E33   =0,0,($Q33   /$E33   )*100)</f>
        <v>90.949289099526069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3285000</v>
      </c>
      <c r="C36" s="92">
        <v>0</v>
      </c>
      <c r="D36" s="92"/>
      <c r="E36" s="92">
        <f t="shared" si="18"/>
        <v>3285000</v>
      </c>
      <c r="F36" s="93">
        <v>3285000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3285000</v>
      </c>
      <c r="C40" s="95">
        <f>SUM(C35:C39)</f>
        <v>0</v>
      </c>
      <c r="D40" s="95"/>
      <c r="E40" s="95">
        <f t="shared" si="18"/>
        <v>3285000</v>
      </c>
      <c r="F40" s="96">
        <f t="shared" ref="F40:O40" si="25">SUM(F35:F39)</f>
        <v>3285000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19851000</v>
      </c>
      <c r="C67" s="104">
        <f>SUM(C9:C15,C18:C23,C26:C29,C32,C35:C39,C42:C52,C55:C58,C61:C65)</f>
        <v>0</v>
      </c>
      <c r="D67" s="104"/>
      <c r="E67" s="104">
        <f t="shared" si="35"/>
        <v>19851000</v>
      </c>
      <c r="F67" s="105">
        <f t="shared" ref="F67:O67" si="43">SUM(F9:F15,F18:F23,F26:F29,F32,F35:F39,F42:F52,F55:F58,F61:F65)</f>
        <v>19851000</v>
      </c>
      <c r="G67" s="106">
        <f t="shared" si="43"/>
        <v>16566000</v>
      </c>
      <c r="H67" s="105">
        <f t="shared" si="43"/>
        <v>742000</v>
      </c>
      <c r="I67" s="106">
        <f t="shared" si="43"/>
        <v>0</v>
      </c>
      <c r="J67" s="105">
        <f t="shared" si="43"/>
        <v>662000</v>
      </c>
      <c r="K67" s="106">
        <f t="shared" si="43"/>
        <v>2248112</v>
      </c>
      <c r="L67" s="105">
        <f t="shared" si="43"/>
        <v>9812000</v>
      </c>
      <c r="M67" s="106">
        <f t="shared" si="43"/>
        <v>13234057</v>
      </c>
      <c r="N67" s="105">
        <f t="shared" si="43"/>
        <v>0</v>
      </c>
      <c r="O67" s="106">
        <f t="shared" si="43"/>
        <v>0</v>
      </c>
      <c r="P67" s="105">
        <f t="shared" si="36"/>
        <v>11216000</v>
      </c>
      <c r="Q67" s="106">
        <f t="shared" si="37"/>
        <v>15482169</v>
      </c>
      <c r="R67" s="61">
        <f t="shared" si="38"/>
        <v>1382.1752265861028</v>
      </c>
      <c r="S67" s="62">
        <f t="shared" si="39"/>
        <v>488.6742742354474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67.704937824459734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93.4574972835929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56764000</v>
      </c>
      <c r="C69" s="92">
        <v>24000000</v>
      </c>
      <c r="D69" s="92"/>
      <c r="E69" s="92">
        <f>$B69      +$C69      +$D69</f>
        <v>80764000</v>
      </c>
      <c r="F69" s="93">
        <v>80764000</v>
      </c>
      <c r="G69" s="94">
        <v>80764000</v>
      </c>
      <c r="H69" s="93">
        <v>15218000</v>
      </c>
      <c r="I69" s="94"/>
      <c r="J69" s="93">
        <v>20625000</v>
      </c>
      <c r="K69" s="94">
        <v>35085175</v>
      </c>
      <c r="L69" s="93">
        <v>6832000</v>
      </c>
      <c r="M69" s="94">
        <v>6495466</v>
      </c>
      <c r="N69" s="93"/>
      <c r="O69" s="94"/>
      <c r="P69" s="93">
        <f>$H69      +$J69      +$L69      +$N69</f>
        <v>42675000</v>
      </c>
      <c r="Q69" s="94">
        <f>$I69      +$K69      +$M69      +$O69</f>
        <v>41580641</v>
      </c>
      <c r="R69" s="48">
        <f>IF(($J69      =0),0,((($L69      -$J69      )/$J69      )*100))</f>
        <v>-66.875151515151515</v>
      </c>
      <c r="S69" s="49">
        <f>IF(($K69      =0),0,((($M69      -$K69      )/$K69      )*100))</f>
        <v>-81.486579445592042</v>
      </c>
      <c r="T69" s="48">
        <f>IF(($E69      =0),0,(($P69      /$E69      )*100))</f>
        <v>52.839136248823735</v>
      </c>
      <c r="U69" s="50">
        <f>IF(($E69      =0),0,(($Q69      /$E69      )*100))</f>
        <v>51.484127829230843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56764000</v>
      </c>
      <c r="C70" s="101">
        <f>C69</f>
        <v>24000000</v>
      </c>
      <c r="D70" s="101"/>
      <c r="E70" s="101">
        <f>$B70      +$C70      +$D70</f>
        <v>80764000</v>
      </c>
      <c r="F70" s="102">
        <f t="shared" ref="F70:O70" si="44">F69</f>
        <v>80764000</v>
      </c>
      <c r="G70" s="103">
        <f t="shared" si="44"/>
        <v>80764000</v>
      </c>
      <c r="H70" s="102">
        <f t="shared" si="44"/>
        <v>15218000</v>
      </c>
      <c r="I70" s="103">
        <f t="shared" si="44"/>
        <v>0</v>
      </c>
      <c r="J70" s="102">
        <f t="shared" si="44"/>
        <v>20625000</v>
      </c>
      <c r="K70" s="103">
        <f t="shared" si="44"/>
        <v>35085175</v>
      </c>
      <c r="L70" s="102">
        <f t="shared" si="44"/>
        <v>6832000</v>
      </c>
      <c r="M70" s="103">
        <f t="shared" si="44"/>
        <v>6495466</v>
      </c>
      <c r="N70" s="102">
        <f t="shared" si="44"/>
        <v>0</v>
      </c>
      <c r="O70" s="103">
        <f t="shared" si="44"/>
        <v>0</v>
      </c>
      <c r="P70" s="102">
        <f>$H70      +$J70      +$L70      +$N70</f>
        <v>42675000</v>
      </c>
      <c r="Q70" s="103">
        <f>$I70      +$K70      +$M70      +$O70</f>
        <v>41580641</v>
      </c>
      <c r="R70" s="57">
        <f>IF(($J70      =0),0,((($L70      -$J70      )/$J70      )*100))</f>
        <v>-66.875151515151515</v>
      </c>
      <c r="S70" s="58">
        <f>IF(($K70      =0),0,((($M70      -$K70      )/$K70      )*100))</f>
        <v>-81.486579445592042</v>
      </c>
      <c r="T70" s="57">
        <f>IF($E70   =0,0,($P70   /$E70   )*100)</f>
        <v>52.839136248823735</v>
      </c>
      <c r="U70" s="59">
        <f>IF($E70   =0,0,($Q70   /$E70 )*100)</f>
        <v>51.484127829230843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56764000</v>
      </c>
      <c r="C71" s="104">
        <f>C69</f>
        <v>24000000</v>
      </c>
      <c r="D71" s="104"/>
      <c r="E71" s="104">
        <f>$B71      +$C71      +$D71</f>
        <v>80764000</v>
      </c>
      <c r="F71" s="105">
        <f t="shared" ref="F71:O71" si="45">F69</f>
        <v>80764000</v>
      </c>
      <c r="G71" s="106">
        <f t="shared" si="45"/>
        <v>80764000</v>
      </c>
      <c r="H71" s="105">
        <f t="shared" si="45"/>
        <v>15218000</v>
      </c>
      <c r="I71" s="106">
        <f t="shared" si="45"/>
        <v>0</v>
      </c>
      <c r="J71" s="105">
        <f t="shared" si="45"/>
        <v>20625000</v>
      </c>
      <c r="K71" s="106">
        <f t="shared" si="45"/>
        <v>35085175</v>
      </c>
      <c r="L71" s="105">
        <f t="shared" si="45"/>
        <v>6832000</v>
      </c>
      <c r="M71" s="106">
        <f t="shared" si="45"/>
        <v>6495466</v>
      </c>
      <c r="N71" s="105">
        <f t="shared" si="45"/>
        <v>0</v>
      </c>
      <c r="O71" s="106">
        <f t="shared" si="45"/>
        <v>0</v>
      </c>
      <c r="P71" s="105">
        <f>$H71      +$J71      +$L71      +$N71</f>
        <v>42675000</v>
      </c>
      <c r="Q71" s="106">
        <f>$I71      +$K71      +$M71      +$O71</f>
        <v>41580641</v>
      </c>
      <c r="R71" s="61">
        <f>IF(($J71      =0),0,((($L71      -$J71      )/$J71      )*100))</f>
        <v>-66.875151515151515</v>
      </c>
      <c r="S71" s="62">
        <f>IF(($K71      =0),0,((($M71      -$K71      )/$K71      )*100))</f>
        <v>-81.486579445592042</v>
      </c>
      <c r="T71" s="61">
        <f>IF($E71   =0,0,($P71   /$E71   )*100)</f>
        <v>52.839136248823735</v>
      </c>
      <c r="U71" s="65">
        <f>IF($E71   =0,0,($Q71   /$E71   )*100)</f>
        <v>51.484127829230843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76615000</v>
      </c>
      <c r="C72" s="104">
        <f>SUM(C9:C15,C18:C23,C26:C29,C32,C35:C39,C42:C52,C55:C58,C61:C65,C69)</f>
        <v>24000000</v>
      </c>
      <c r="D72" s="104"/>
      <c r="E72" s="104">
        <f>$B72      +$C72      +$D72</f>
        <v>100615000</v>
      </c>
      <c r="F72" s="105">
        <f t="shared" ref="F72:O72" si="46">SUM(F9:F15,F18:F23,F26:F29,F32,F35:F39,F42:F52,F55:F58,F61:F65,F69)</f>
        <v>100615000</v>
      </c>
      <c r="G72" s="106">
        <f t="shared" si="46"/>
        <v>97330000</v>
      </c>
      <c r="H72" s="105">
        <f t="shared" si="46"/>
        <v>15960000</v>
      </c>
      <c r="I72" s="106">
        <f t="shared" si="46"/>
        <v>0</v>
      </c>
      <c r="J72" s="105">
        <f t="shared" si="46"/>
        <v>21287000</v>
      </c>
      <c r="K72" s="106">
        <f t="shared" si="46"/>
        <v>37333287</v>
      </c>
      <c r="L72" s="105">
        <f t="shared" si="46"/>
        <v>16644000</v>
      </c>
      <c r="M72" s="106">
        <f t="shared" si="46"/>
        <v>19729523</v>
      </c>
      <c r="N72" s="105">
        <f t="shared" si="46"/>
        <v>0</v>
      </c>
      <c r="O72" s="106">
        <f t="shared" si="46"/>
        <v>0</v>
      </c>
      <c r="P72" s="105">
        <f>$H72      +$J72      +$L72      +$N72</f>
        <v>53891000</v>
      </c>
      <c r="Q72" s="106">
        <f>$I72      +$K72      +$M72      +$O72</f>
        <v>57062810</v>
      </c>
      <c r="R72" s="61">
        <f>IF(($J72      =0),0,((($L72      -$J72      )/$J72      )*100))</f>
        <v>-21.811434208671958</v>
      </c>
      <c r="S72" s="62">
        <f>IF(($K72      =0),0,((($M72      -$K72      )/$K72      )*100))</f>
        <v>-47.152997805952637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55.369361964450839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58.628182472002464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VKrEjEeTxtKZUvFLRrFznQYLv7mgHtItqvlPaEqoh3EJm+noTXr3GkXG5YrNF5Xbzi6JHTWnOJNuZVVLGmXXAA==" saltValue="bzRJUaC+oc0ApTajSjHVB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2300000</v>
      </c>
      <c r="C10" s="92">
        <v>0</v>
      </c>
      <c r="D10" s="92"/>
      <c r="E10" s="92">
        <f t="shared" ref="E10:E16" si="0">$B10      +$C10      +$D10</f>
        <v>2300000</v>
      </c>
      <c r="F10" s="93">
        <v>2300000</v>
      </c>
      <c r="G10" s="94">
        <v>2300000</v>
      </c>
      <c r="H10" s="93">
        <v>1072000</v>
      </c>
      <c r="I10" s="94">
        <v>1071750</v>
      </c>
      <c r="J10" s="93">
        <v>139000</v>
      </c>
      <c r="K10" s="94"/>
      <c r="L10" s="93">
        <v>58000</v>
      </c>
      <c r="M10" s="94">
        <v>216378</v>
      </c>
      <c r="N10" s="93"/>
      <c r="O10" s="94"/>
      <c r="P10" s="93">
        <f t="shared" ref="P10:P16" si="1">$H10      +$J10      +$L10      +$N10</f>
        <v>1269000</v>
      </c>
      <c r="Q10" s="94">
        <f t="shared" ref="Q10:Q16" si="2">$I10      +$K10      +$M10      +$O10</f>
        <v>1288128</v>
      </c>
      <c r="R10" s="48">
        <f t="shared" ref="R10:R16" si="3">IF(($J10      =0),0,((($L10      -$J10      )/$J10      )*100))</f>
        <v>-58.273381294964032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55.173913043478265</v>
      </c>
      <c r="U10" s="50">
        <f t="shared" ref="U10:U15" si="6">IF(($E10      =0),0,(($Q10      /$E10      )*100))</f>
        <v>56.005565217391307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2300000</v>
      </c>
      <c r="C16" s="95">
        <f>SUM(C9:C15)</f>
        <v>0</v>
      </c>
      <c r="D16" s="95"/>
      <c r="E16" s="95">
        <f t="shared" si="0"/>
        <v>2300000</v>
      </c>
      <c r="F16" s="96">
        <f t="shared" ref="F16:O16" si="7">SUM(F9:F15)</f>
        <v>2300000</v>
      </c>
      <c r="G16" s="97">
        <f t="shared" si="7"/>
        <v>2300000</v>
      </c>
      <c r="H16" s="96">
        <f t="shared" si="7"/>
        <v>1072000</v>
      </c>
      <c r="I16" s="97">
        <f t="shared" si="7"/>
        <v>1071750</v>
      </c>
      <c r="J16" s="96">
        <f t="shared" si="7"/>
        <v>139000</v>
      </c>
      <c r="K16" s="97">
        <f t="shared" si="7"/>
        <v>0</v>
      </c>
      <c r="L16" s="96">
        <f t="shared" si="7"/>
        <v>58000</v>
      </c>
      <c r="M16" s="97">
        <f t="shared" si="7"/>
        <v>216378</v>
      </c>
      <c r="N16" s="96">
        <f t="shared" si="7"/>
        <v>0</v>
      </c>
      <c r="O16" s="97">
        <f t="shared" si="7"/>
        <v>0</v>
      </c>
      <c r="P16" s="96">
        <f t="shared" si="1"/>
        <v>1269000</v>
      </c>
      <c r="Q16" s="97">
        <f t="shared" si="2"/>
        <v>1288128</v>
      </c>
      <c r="R16" s="52">
        <f t="shared" si="3"/>
        <v>-58.273381294964032</v>
      </c>
      <c r="S16" s="53">
        <f t="shared" si="4"/>
        <v>0</v>
      </c>
      <c r="T16" s="52">
        <f>IF((SUM($E9:$E13)+$E15)=0,0,(P16/(SUM($E9:$E13)+$E15)*100))</f>
        <v>55.173913043478265</v>
      </c>
      <c r="U16" s="54">
        <f>IF((SUM($E9:$E13)+$E15)=0,0,(Q16/(SUM($E9:$E13)+$E15)*100))</f>
        <v>56.005565217391307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1000000</v>
      </c>
      <c r="C20" s="92">
        <v>0</v>
      </c>
      <c r="D20" s="92"/>
      <c r="E20" s="92">
        <f t="shared" si="8"/>
        <v>1000000</v>
      </c>
      <c r="F20" s="93">
        <v>1000000</v>
      </c>
      <c r="G20" s="94">
        <v>1000000</v>
      </c>
      <c r="H20" s="93"/>
      <c r="I20" s="94"/>
      <c r="J20" s="93"/>
      <c r="K20" s="94"/>
      <c r="L20" s="93">
        <v>400000</v>
      </c>
      <c r="M20" s="94">
        <v>557290</v>
      </c>
      <c r="N20" s="93"/>
      <c r="O20" s="94"/>
      <c r="P20" s="93">
        <f t="shared" si="9"/>
        <v>400000</v>
      </c>
      <c r="Q20" s="94">
        <f t="shared" si="10"/>
        <v>557290</v>
      </c>
      <c r="R20" s="48">
        <f t="shared" si="11"/>
        <v>0</v>
      </c>
      <c r="S20" s="49">
        <f t="shared" si="12"/>
        <v>0</v>
      </c>
      <c r="T20" s="48">
        <f t="shared" si="13"/>
        <v>40</v>
      </c>
      <c r="U20" s="50">
        <f t="shared" si="14"/>
        <v>55.728999999999992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1000000</v>
      </c>
      <c r="C24" s="95">
        <f>SUM(C18:C23)</f>
        <v>0</v>
      </c>
      <c r="D24" s="95"/>
      <c r="E24" s="95">
        <f t="shared" si="8"/>
        <v>1000000</v>
      </c>
      <c r="F24" s="96">
        <f t="shared" ref="F24:O24" si="15">SUM(F18:F23)</f>
        <v>1000000</v>
      </c>
      <c r="G24" s="97">
        <f t="shared" si="15"/>
        <v>1000000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400000</v>
      </c>
      <c r="M24" s="97">
        <f t="shared" si="15"/>
        <v>557290</v>
      </c>
      <c r="N24" s="96">
        <f t="shared" si="15"/>
        <v>0</v>
      </c>
      <c r="O24" s="97">
        <f t="shared" si="15"/>
        <v>0</v>
      </c>
      <c r="P24" s="96">
        <f t="shared" si="9"/>
        <v>400000</v>
      </c>
      <c r="Q24" s="97">
        <f t="shared" si="10"/>
        <v>557290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40</v>
      </c>
      <c r="U24" s="54">
        <f>IF(($E24-$E19-$E23)   =0,0,($Q24   /($E24-$E19-$E23)   )*100)</f>
        <v>55.728999999999992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1429000</v>
      </c>
      <c r="C32" s="92">
        <v>0</v>
      </c>
      <c r="D32" s="92"/>
      <c r="E32" s="92">
        <f>$B32      +$C32      +$D32</f>
        <v>1429000</v>
      </c>
      <c r="F32" s="93">
        <v>1429000</v>
      </c>
      <c r="G32" s="94">
        <v>1429000</v>
      </c>
      <c r="H32" s="93">
        <v>101000</v>
      </c>
      <c r="I32" s="94">
        <v>293070</v>
      </c>
      <c r="J32" s="93">
        <v>719000</v>
      </c>
      <c r="K32" s="94"/>
      <c r="L32" s="93">
        <v>286000</v>
      </c>
      <c r="M32" s="94">
        <v>810480</v>
      </c>
      <c r="N32" s="93"/>
      <c r="O32" s="94"/>
      <c r="P32" s="93">
        <f>$H32      +$J32      +$L32      +$N32</f>
        <v>1106000</v>
      </c>
      <c r="Q32" s="94">
        <f>$I32      +$K32      +$M32      +$O32</f>
        <v>1103550</v>
      </c>
      <c r="R32" s="48">
        <f>IF(($J32      =0),0,((($L32      -$J32      )/$J32      )*100))</f>
        <v>-60.222531293463142</v>
      </c>
      <c r="S32" s="49">
        <f>IF(($K32      =0),0,((($M32      -$K32      )/$K32      )*100))</f>
        <v>0</v>
      </c>
      <c r="T32" s="48">
        <f>IF(($E32      =0),0,(($P32      /$E32      )*100))</f>
        <v>77.396780965710292</v>
      </c>
      <c r="U32" s="50">
        <f>IF(($E32      =0),0,(($Q32      /$E32      )*100))</f>
        <v>77.22533240027991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1429000</v>
      </c>
      <c r="C33" s="95">
        <f>C32</f>
        <v>0</v>
      </c>
      <c r="D33" s="95"/>
      <c r="E33" s="95">
        <f>$B33      +$C33      +$D33</f>
        <v>1429000</v>
      </c>
      <c r="F33" s="96">
        <f t="shared" ref="F33:O33" si="17">F32</f>
        <v>1429000</v>
      </c>
      <c r="G33" s="97">
        <f t="shared" si="17"/>
        <v>1429000</v>
      </c>
      <c r="H33" s="96">
        <f t="shared" si="17"/>
        <v>101000</v>
      </c>
      <c r="I33" s="97">
        <f t="shared" si="17"/>
        <v>293070</v>
      </c>
      <c r="J33" s="96">
        <f t="shared" si="17"/>
        <v>719000</v>
      </c>
      <c r="K33" s="97">
        <f t="shared" si="17"/>
        <v>0</v>
      </c>
      <c r="L33" s="96">
        <f t="shared" si="17"/>
        <v>286000</v>
      </c>
      <c r="M33" s="97">
        <f t="shared" si="17"/>
        <v>810480</v>
      </c>
      <c r="N33" s="96">
        <f t="shared" si="17"/>
        <v>0</v>
      </c>
      <c r="O33" s="97">
        <f t="shared" si="17"/>
        <v>0</v>
      </c>
      <c r="P33" s="96">
        <f>$H33      +$J33      +$L33      +$N33</f>
        <v>1106000</v>
      </c>
      <c r="Q33" s="97">
        <f>$I33      +$K33      +$M33      +$O33</f>
        <v>1103550</v>
      </c>
      <c r="R33" s="52">
        <f>IF(($J33      =0),0,((($L33      -$J33      )/$J33      )*100))</f>
        <v>-60.222531293463142</v>
      </c>
      <c r="S33" s="53">
        <f>IF(($K33      =0),0,((($M33      -$K33      )/$K33      )*100))</f>
        <v>0</v>
      </c>
      <c r="T33" s="52">
        <f>IF($E33   =0,0,($P33   /$E33   )*100)</f>
        <v>77.396780965710292</v>
      </c>
      <c r="U33" s="54">
        <f>IF($E33   =0,0,($Q33   /$E33   )*100)</f>
        <v>77.22533240027991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10000000</v>
      </c>
      <c r="C35" s="92">
        <v>0</v>
      </c>
      <c r="D35" s="92"/>
      <c r="E35" s="92">
        <f t="shared" ref="E35:E40" si="18">$B35      +$C35      +$D35</f>
        <v>10000000</v>
      </c>
      <c r="F35" s="93">
        <v>10000000</v>
      </c>
      <c r="G35" s="94">
        <v>10000000</v>
      </c>
      <c r="H35" s="93"/>
      <c r="I35" s="94"/>
      <c r="J35" s="93">
        <v>1725000</v>
      </c>
      <c r="K35" s="94"/>
      <c r="L35" s="93">
        <v>1929000</v>
      </c>
      <c r="M35" s="94">
        <v>3607305</v>
      </c>
      <c r="N35" s="93"/>
      <c r="O35" s="94"/>
      <c r="P35" s="93">
        <f t="shared" ref="P35:P40" si="19">$H35      +$J35      +$L35      +$N35</f>
        <v>3654000</v>
      </c>
      <c r="Q35" s="94">
        <f t="shared" ref="Q35:Q40" si="20">$I35      +$K35      +$M35      +$O35</f>
        <v>3607305</v>
      </c>
      <c r="R35" s="48">
        <f t="shared" ref="R35:R40" si="21">IF(($J35      =0),0,((($L35      -$J35      )/$J35      )*100))</f>
        <v>11.826086956521738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36.54</v>
      </c>
      <c r="U35" s="50">
        <f t="shared" ref="U35:U39" si="24">IF(($E35      =0),0,(($Q35      /$E35      )*100))</f>
        <v>36.073050000000002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6146000</v>
      </c>
      <c r="C36" s="92">
        <v>0</v>
      </c>
      <c r="D36" s="92"/>
      <c r="E36" s="92">
        <f t="shared" si="18"/>
        <v>6146000</v>
      </c>
      <c r="F36" s="93">
        <v>6146000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16146000</v>
      </c>
      <c r="C40" s="95">
        <f>SUM(C35:C39)</f>
        <v>0</v>
      </c>
      <c r="D40" s="95"/>
      <c r="E40" s="95">
        <f t="shared" si="18"/>
        <v>16146000</v>
      </c>
      <c r="F40" s="96">
        <f t="shared" ref="F40:O40" si="25">SUM(F35:F39)</f>
        <v>16146000</v>
      </c>
      <c r="G40" s="97">
        <f t="shared" si="25"/>
        <v>10000000</v>
      </c>
      <c r="H40" s="96">
        <f t="shared" si="25"/>
        <v>0</v>
      </c>
      <c r="I40" s="97">
        <f t="shared" si="25"/>
        <v>0</v>
      </c>
      <c r="J40" s="96">
        <f t="shared" si="25"/>
        <v>1725000</v>
      </c>
      <c r="K40" s="97">
        <f t="shared" si="25"/>
        <v>0</v>
      </c>
      <c r="L40" s="96">
        <f t="shared" si="25"/>
        <v>1929000</v>
      </c>
      <c r="M40" s="97">
        <f t="shared" si="25"/>
        <v>3607305</v>
      </c>
      <c r="N40" s="96">
        <f t="shared" si="25"/>
        <v>0</v>
      </c>
      <c r="O40" s="97">
        <f t="shared" si="25"/>
        <v>0</v>
      </c>
      <c r="P40" s="96">
        <f t="shared" si="19"/>
        <v>3654000</v>
      </c>
      <c r="Q40" s="97">
        <f t="shared" si="20"/>
        <v>3607305</v>
      </c>
      <c r="R40" s="52">
        <f t="shared" si="21"/>
        <v>11.826086956521738</v>
      </c>
      <c r="S40" s="53">
        <f t="shared" si="22"/>
        <v>0</v>
      </c>
      <c r="T40" s="52">
        <f>IF((+$E35+$E38) =0,0,(P40   /(+$E35+$E38) )*100)</f>
        <v>36.54</v>
      </c>
      <c r="U40" s="54">
        <f>IF((+$E35+$E38) =0,0,(Q40   /(+$E35+$E38) )*100)</f>
        <v>36.073050000000002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4911000</v>
      </c>
      <c r="D52" s="92"/>
      <c r="E52" s="92">
        <f t="shared" si="26"/>
        <v>4911000</v>
      </c>
      <c r="F52" s="93">
        <v>4911000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4911000</v>
      </c>
      <c r="D53" s="95"/>
      <c r="E53" s="95">
        <f t="shared" si="26"/>
        <v>4911000</v>
      </c>
      <c r="F53" s="96">
        <f t="shared" ref="F53:O53" si="33">SUM(F42:F52)</f>
        <v>4911000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20875000</v>
      </c>
      <c r="C67" s="104">
        <f>SUM(C9:C15,C18:C23,C26:C29,C32,C35:C39,C42:C52,C55:C58,C61:C65)</f>
        <v>4911000</v>
      </c>
      <c r="D67" s="104"/>
      <c r="E67" s="104">
        <f t="shared" si="35"/>
        <v>25786000</v>
      </c>
      <c r="F67" s="105">
        <f t="shared" ref="F67:O67" si="43">SUM(F9:F15,F18:F23,F26:F29,F32,F35:F39,F42:F52,F55:F58,F61:F65)</f>
        <v>25786000</v>
      </c>
      <c r="G67" s="106">
        <f t="shared" si="43"/>
        <v>14729000</v>
      </c>
      <c r="H67" s="105">
        <f t="shared" si="43"/>
        <v>1173000</v>
      </c>
      <c r="I67" s="106">
        <f t="shared" si="43"/>
        <v>1364820</v>
      </c>
      <c r="J67" s="105">
        <f t="shared" si="43"/>
        <v>2583000</v>
      </c>
      <c r="K67" s="106">
        <f t="shared" si="43"/>
        <v>0</v>
      </c>
      <c r="L67" s="105">
        <f t="shared" si="43"/>
        <v>2673000</v>
      </c>
      <c r="M67" s="106">
        <f t="shared" si="43"/>
        <v>5191453</v>
      </c>
      <c r="N67" s="105">
        <f t="shared" si="43"/>
        <v>0</v>
      </c>
      <c r="O67" s="106">
        <f t="shared" si="43"/>
        <v>0</v>
      </c>
      <c r="P67" s="105">
        <f t="shared" si="36"/>
        <v>6429000</v>
      </c>
      <c r="Q67" s="106">
        <f t="shared" si="37"/>
        <v>6556273</v>
      </c>
      <c r="R67" s="61">
        <f t="shared" si="38"/>
        <v>3.484320557491289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43.648584425283453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44.512682463167899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37000000</v>
      </c>
      <c r="C69" s="92">
        <v>0</v>
      </c>
      <c r="D69" s="92"/>
      <c r="E69" s="92">
        <f>$B69      +$C69      +$D69</f>
        <v>37000000</v>
      </c>
      <c r="F69" s="93">
        <v>37000000</v>
      </c>
      <c r="G69" s="94">
        <v>37000000</v>
      </c>
      <c r="H69" s="93">
        <v>6151000</v>
      </c>
      <c r="I69" s="94">
        <v>6187350</v>
      </c>
      <c r="J69" s="93">
        <v>10041000</v>
      </c>
      <c r="K69" s="94"/>
      <c r="L69" s="93">
        <v>4876000</v>
      </c>
      <c r="M69" s="94">
        <v>17481244</v>
      </c>
      <c r="N69" s="93"/>
      <c r="O69" s="94"/>
      <c r="P69" s="93">
        <f>$H69      +$J69      +$L69      +$N69</f>
        <v>21068000</v>
      </c>
      <c r="Q69" s="94">
        <f>$I69      +$K69      +$M69      +$O69</f>
        <v>23668594</v>
      </c>
      <c r="R69" s="48">
        <f>IF(($J69      =0),0,((($L69      -$J69      )/$J69      )*100))</f>
        <v>-51.43909969126581</v>
      </c>
      <c r="S69" s="49">
        <f>IF(($K69      =0),0,((($M69      -$K69      )/$K69      )*100))</f>
        <v>0</v>
      </c>
      <c r="T69" s="48">
        <f>IF(($E69      =0),0,(($P69      /$E69      )*100))</f>
        <v>56.940540540540539</v>
      </c>
      <c r="U69" s="50">
        <f>IF(($E69      =0),0,(($Q69      /$E69      )*100))</f>
        <v>63.969172972972977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37000000</v>
      </c>
      <c r="C70" s="101">
        <f>C69</f>
        <v>0</v>
      </c>
      <c r="D70" s="101"/>
      <c r="E70" s="101">
        <f>$B70      +$C70      +$D70</f>
        <v>37000000</v>
      </c>
      <c r="F70" s="102">
        <f t="shared" ref="F70:O70" si="44">F69</f>
        <v>37000000</v>
      </c>
      <c r="G70" s="103">
        <f t="shared" si="44"/>
        <v>37000000</v>
      </c>
      <c r="H70" s="102">
        <f t="shared" si="44"/>
        <v>6151000</v>
      </c>
      <c r="I70" s="103">
        <f t="shared" si="44"/>
        <v>6187350</v>
      </c>
      <c r="J70" s="102">
        <f t="shared" si="44"/>
        <v>10041000</v>
      </c>
      <c r="K70" s="103">
        <f t="shared" si="44"/>
        <v>0</v>
      </c>
      <c r="L70" s="102">
        <f t="shared" si="44"/>
        <v>4876000</v>
      </c>
      <c r="M70" s="103">
        <f t="shared" si="44"/>
        <v>17481244</v>
      </c>
      <c r="N70" s="102">
        <f t="shared" si="44"/>
        <v>0</v>
      </c>
      <c r="O70" s="103">
        <f t="shared" si="44"/>
        <v>0</v>
      </c>
      <c r="P70" s="102">
        <f>$H70      +$J70      +$L70      +$N70</f>
        <v>21068000</v>
      </c>
      <c r="Q70" s="103">
        <f>$I70      +$K70      +$M70      +$O70</f>
        <v>23668594</v>
      </c>
      <c r="R70" s="57">
        <f>IF(($J70      =0),0,((($L70      -$J70      )/$J70      )*100))</f>
        <v>-51.43909969126581</v>
      </c>
      <c r="S70" s="58">
        <f>IF(($K70      =0),0,((($M70      -$K70      )/$K70      )*100))</f>
        <v>0</v>
      </c>
      <c r="T70" s="57">
        <f>IF($E70   =0,0,($P70   /$E70   )*100)</f>
        <v>56.940540540540539</v>
      </c>
      <c r="U70" s="59">
        <f>IF($E70   =0,0,($Q70   /$E70 )*100)</f>
        <v>63.969172972972977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37000000</v>
      </c>
      <c r="C71" s="104">
        <f>C69</f>
        <v>0</v>
      </c>
      <c r="D71" s="104"/>
      <c r="E71" s="104">
        <f>$B71      +$C71      +$D71</f>
        <v>37000000</v>
      </c>
      <c r="F71" s="105">
        <f t="shared" ref="F71:O71" si="45">F69</f>
        <v>37000000</v>
      </c>
      <c r="G71" s="106">
        <f t="shared" si="45"/>
        <v>37000000</v>
      </c>
      <c r="H71" s="105">
        <f t="shared" si="45"/>
        <v>6151000</v>
      </c>
      <c r="I71" s="106">
        <f t="shared" si="45"/>
        <v>6187350</v>
      </c>
      <c r="J71" s="105">
        <f t="shared" si="45"/>
        <v>10041000</v>
      </c>
      <c r="K71" s="106">
        <f t="shared" si="45"/>
        <v>0</v>
      </c>
      <c r="L71" s="105">
        <f t="shared" si="45"/>
        <v>4876000</v>
      </c>
      <c r="M71" s="106">
        <f t="shared" si="45"/>
        <v>17481244</v>
      </c>
      <c r="N71" s="105">
        <f t="shared" si="45"/>
        <v>0</v>
      </c>
      <c r="O71" s="106">
        <f t="shared" si="45"/>
        <v>0</v>
      </c>
      <c r="P71" s="105">
        <f>$H71      +$J71      +$L71      +$N71</f>
        <v>21068000</v>
      </c>
      <c r="Q71" s="106">
        <f>$I71      +$K71      +$M71      +$O71</f>
        <v>23668594</v>
      </c>
      <c r="R71" s="61">
        <f>IF(($J71      =0),0,((($L71      -$J71      )/$J71      )*100))</f>
        <v>-51.43909969126581</v>
      </c>
      <c r="S71" s="62">
        <f>IF(($K71      =0),0,((($M71      -$K71      )/$K71      )*100))</f>
        <v>0</v>
      </c>
      <c r="T71" s="61">
        <f>IF($E71   =0,0,($P71   /$E71   )*100)</f>
        <v>56.940540540540539</v>
      </c>
      <c r="U71" s="65">
        <f>IF($E71   =0,0,($Q71   /$E71   )*100)</f>
        <v>63.969172972972977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57875000</v>
      </c>
      <c r="C72" s="104">
        <f>SUM(C9:C15,C18:C23,C26:C29,C32,C35:C39,C42:C52,C55:C58,C61:C65,C69)</f>
        <v>4911000</v>
      </c>
      <c r="D72" s="104"/>
      <c r="E72" s="104">
        <f>$B72      +$C72      +$D72</f>
        <v>62786000</v>
      </c>
      <c r="F72" s="105">
        <f t="shared" ref="F72:O72" si="46">SUM(F9:F15,F18:F23,F26:F29,F32,F35:F39,F42:F52,F55:F58,F61:F65,F69)</f>
        <v>62786000</v>
      </c>
      <c r="G72" s="106">
        <f t="shared" si="46"/>
        <v>51729000</v>
      </c>
      <c r="H72" s="105">
        <f t="shared" si="46"/>
        <v>7324000</v>
      </c>
      <c r="I72" s="106">
        <f t="shared" si="46"/>
        <v>7552170</v>
      </c>
      <c r="J72" s="105">
        <f t="shared" si="46"/>
        <v>12624000</v>
      </c>
      <c r="K72" s="106">
        <f t="shared" si="46"/>
        <v>0</v>
      </c>
      <c r="L72" s="105">
        <f t="shared" si="46"/>
        <v>7549000</v>
      </c>
      <c r="M72" s="106">
        <f t="shared" si="46"/>
        <v>22672697</v>
      </c>
      <c r="N72" s="105">
        <f t="shared" si="46"/>
        <v>0</v>
      </c>
      <c r="O72" s="106">
        <f t="shared" si="46"/>
        <v>0</v>
      </c>
      <c r="P72" s="105">
        <f>$H72      +$J72      +$L72      +$N72</f>
        <v>27497000</v>
      </c>
      <c r="Q72" s="106">
        <f>$I72      +$K72      +$M72      +$O72</f>
        <v>30224867</v>
      </c>
      <c r="R72" s="61">
        <f>IF(($J72      =0),0,((($L72      -$J72      )/$J72      )*100))</f>
        <v>-40.201204055766794</v>
      </c>
      <c r="S72" s="62">
        <f>IF(($K72      =0),0,((($M72      -$K72      )/$K72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53.155870014885267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58.429250517118057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Cq/n5yJkYLU3GskFVJyL+CD8RQzdWEPaQvxmp5FqA827uyOfvh6iMdgMJ0tMt9aI3QLGoJN7+EA8dD4iw1vOcA==" saltValue="nQM5XP3dIK+JRs86rQF+w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2400000</v>
      </c>
      <c r="C10" s="92">
        <v>0</v>
      </c>
      <c r="D10" s="92"/>
      <c r="E10" s="92">
        <f t="shared" ref="E10:E16" si="0">$B10      +$C10      +$D10</f>
        <v>2400000</v>
      </c>
      <c r="F10" s="93">
        <v>2400000</v>
      </c>
      <c r="G10" s="94">
        <v>2400000</v>
      </c>
      <c r="H10" s="93">
        <v>241000</v>
      </c>
      <c r="I10" s="94">
        <v>240762</v>
      </c>
      <c r="J10" s="93">
        <v>390000</v>
      </c>
      <c r="K10" s="94">
        <v>1031074</v>
      </c>
      <c r="L10" s="93">
        <v>660000</v>
      </c>
      <c r="M10" s="94">
        <v>660633</v>
      </c>
      <c r="N10" s="93"/>
      <c r="O10" s="94"/>
      <c r="P10" s="93">
        <f t="shared" ref="P10:P16" si="1">$H10      +$J10      +$L10      +$N10</f>
        <v>1291000</v>
      </c>
      <c r="Q10" s="94">
        <f t="shared" ref="Q10:Q16" si="2">$I10      +$K10      +$M10      +$O10</f>
        <v>1932469</v>
      </c>
      <c r="R10" s="48">
        <f t="shared" ref="R10:R16" si="3">IF(($J10      =0),0,((($L10      -$J10      )/$J10      )*100))</f>
        <v>69.230769230769226</v>
      </c>
      <c r="S10" s="49">
        <f t="shared" ref="S10:S16" si="4">IF(($K10      =0),0,((($M10      -$K10      )/$K10      )*100))</f>
        <v>-35.927683173079721</v>
      </c>
      <c r="T10" s="48">
        <f t="shared" ref="T10:T15" si="5">IF(($E10      =0),0,(($P10      /$E10      )*100))</f>
        <v>53.791666666666671</v>
      </c>
      <c r="U10" s="50">
        <f t="shared" ref="U10:U15" si="6">IF(($E10      =0),0,(($Q10      /$E10      )*100))</f>
        <v>80.519541666666669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6217000</v>
      </c>
      <c r="C11" s="92">
        <v>0</v>
      </c>
      <c r="D11" s="92"/>
      <c r="E11" s="92">
        <f t="shared" si="0"/>
        <v>6217000</v>
      </c>
      <c r="F11" s="93">
        <v>6217000</v>
      </c>
      <c r="G11" s="94">
        <v>6217000</v>
      </c>
      <c r="H11" s="93">
        <v>1143000</v>
      </c>
      <c r="I11" s="94"/>
      <c r="J11" s="93">
        <v>1132000</v>
      </c>
      <c r="K11" s="94">
        <v>3369000</v>
      </c>
      <c r="L11" s="93">
        <v>1163000</v>
      </c>
      <c r="M11" s="94"/>
      <c r="N11" s="93"/>
      <c r="O11" s="94"/>
      <c r="P11" s="93">
        <f t="shared" si="1"/>
        <v>3438000</v>
      </c>
      <c r="Q11" s="94">
        <f t="shared" si="2"/>
        <v>3369000</v>
      </c>
      <c r="R11" s="48">
        <f t="shared" si="3"/>
        <v>2.7385159010600706</v>
      </c>
      <c r="S11" s="49">
        <f t="shared" si="4"/>
        <v>-100</v>
      </c>
      <c r="T11" s="48">
        <f t="shared" si="5"/>
        <v>55.299983915071579</v>
      </c>
      <c r="U11" s="50">
        <f t="shared" si="6"/>
        <v>54.190123853948847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35000000</v>
      </c>
      <c r="C13" s="92">
        <v>13000000</v>
      </c>
      <c r="D13" s="92"/>
      <c r="E13" s="92">
        <f t="shared" si="0"/>
        <v>48000000</v>
      </c>
      <c r="F13" s="93">
        <v>48000000</v>
      </c>
      <c r="G13" s="94">
        <v>48000000</v>
      </c>
      <c r="H13" s="93">
        <v>6734000</v>
      </c>
      <c r="I13" s="94">
        <v>6207375</v>
      </c>
      <c r="J13" s="93">
        <v>7074000</v>
      </c>
      <c r="K13" s="94">
        <v>9865524</v>
      </c>
      <c r="L13" s="93">
        <v>3594000</v>
      </c>
      <c r="M13" s="94">
        <v>2829940</v>
      </c>
      <c r="N13" s="93"/>
      <c r="O13" s="94"/>
      <c r="P13" s="93">
        <f t="shared" si="1"/>
        <v>17402000</v>
      </c>
      <c r="Q13" s="94">
        <f t="shared" si="2"/>
        <v>18902839</v>
      </c>
      <c r="R13" s="48">
        <f t="shared" si="3"/>
        <v>-49.194232400339274</v>
      </c>
      <c r="S13" s="49">
        <f t="shared" si="4"/>
        <v>-71.314853625615825</v>
      </c>
      <c r="T13" s="48">
        <f t="shared" si="5"/>
        <v>36.254166666666663</v>
      </c>
      <c r="U13" s="50">
        <f t="shared" si="6"/>
        <v>39.380914583333329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300000</v>
      </c>
      <c r="C14" s="92">
        <v>0</v>
      </c>
      <c r="D14" s="92"/>
      <c r="E14" s="92">
        <f t="shared" si="0"/>
        <v>300000</v>
      </c>
      <c r="F14" s="93">
        <v>300000</v>
      </c>
      <c r="G14" s="94">
        <v>599000</v>
      </c>
      <c r="H14" s="93">
        <v>415000</v>
      </c>
      <c r="I14" s="94"/>
      <c r="J14" s="93"/>
      <c r="K14" s="94"/>
      <c r="L14" s="93">
        <v>184000</v>
      </c>
      <c r="M14" s="94"/>
      <c r="N14" s="93"/>
      <c r="O14" s="94"/>
      <c r="P14" s="93">
        <f t="shared" si="1"/>
        <v>599000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199.66666666666666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397532000</v>
      </c>
      <c r="C15" s="92">
        <v>0</v>
      </c>
      <c r="D15" s="92"/>
      <c r="E15" s="92">
        <f t="shared" si="0"/>
        <v>397532000</v>
      </c>
      <c r="F15" s="93">
        <v>397532000</v>
      </c>
      <c r="G15" s="94">
        <v>397532000</v>
      </c>
      <c r="H15" s="93">
        <v>95011000</v>
      </c>
      <c r="I15" s="94">
        <v>91895481</v>
      </c>
      <c r="J15" s="93">
        <v>107332000</v>
      </c>
      <c r="K15" s="94">
        <v>114530384</v>
      </c>
      <c r="L15" s="93">
        <v>78476000</v>
      </c>
      <c r="M15" s="94">
        <v>84410653</v>
      </c>
      <c r="N15" s="93"/>
      <c r="O15" s="94"/>
      <c r="P15" s="93">
        <f t="shared" si="1"/>
        <v>280819000</v>
      </c>
      <c r="Q15" s="94">
        <f t="shared" si="2"/>
        <v>290836518</v>
      </c>
      <c r="R15" s="48">
        <f t="shared" si="3"/>
        <v>-26.884806022435058</v>
      </c>
      <c r="S15" s="49">
        <f t="shared" si="4"/>
        <v>-26.29846329686627</v>
      </c>
      <c r="T15" s="48">
        <f t="shared" si="5"/>
        <v>70.640602517533182</v>
      </c>
      <c r="U15" s="50">
        <f t="shared" si="6"/>
        <v>73.160529969914364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441449000</v>
      </c>
      <c r="C16" s="95">
        <f>SUM(C9:C15)</f>
        <v>13000000</v>
      </c>
      <c r="D16" s="95"/>
      <c r="E16" s="95">
        <f t="shared" si="0"/>
        <v>454449000</v>
      </c>
      <c r="F16" s="96">
        <f t="shared" ref="F16:O16" si="7">SUM(F9:F15)</f>
        <v>454449000</v>
      </c>
      <c r="G16" s="97">
        <f t="shared" si="7"/>
        <v>454748000</v>
      </c>
      <c r="H16" s="96">
        <f t="shared" si="7"/>
        <v>103544000</v>
      </c>
      <c r="I16" s="97">
        <f t="shared" si="7"/>
        <v>98343618</v>
      </c>
      <c r="J16" s="96">
        <f t="shared" si="7"/>
        <v>115928000</v>
      </c>
      <c r="K16" s="97">
        <f t="shared" si="7"/>
        <v>128795982</v>
      </c>
      <c r="L16" s="96">
        <f t="shared" si="7"/>
        <v>84077000</v>
      </c>
      <c r="M16" s="97">
        <f t="shared" si="7"/>
        <v>87901226</v>
      </c>
      <c r="N16" s="96">
        <f t="shared" si="7"/>
        <v>0</v>
      </c>
      <c r="O16" s="97">
        <f t="shared" si="7"/>
        <v>0</v>
      </c>
      <c r="P16" s="96">
        <f t="shared" si="1"/>
        <v>303549000</v>
      </c>
      <c r="Q16" s="97">
        <f t="shared" si="2"/>
        <v>315040826</v>
      </c>
      <c r="R16" s="52">
        <f t="shared" si="3"/>
        <v>-27.47481195224622</v>
      </c>
      <c r="S16" s="53">
        <f t="shared" si="4"/>
        <v>-31.751577467688396</v>
      </c>
      <c r="T16" s="52">
        <f>IF((SUM($E9:$E13)+$E15)=0,0,(P16/(SUM($E9:$E13)+$E15)*100))</f>
        <v>66.839077042996891</v>
      </c>
      <c r="U16" s="54">
        <f>IF((SUM($E9:$E13)+$E15)=0,0,(Q16/(SUM($E9:$E13)+$E15)*100))</f>
        <v>69.369485785502121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2600000</v>
      </c>
      <c r="C20" s="92">
        <v>0</v>
      </c>
      <c r="D20" s="92"/>
      <c r="E20" s="92">
        <f t="shared" si="8"/>
        <v>2600000</v>
      </c>
      <c r="F20" s="93">
        <v>2600000</v>
      </c>
      <c r="G20" s="94">
        <v>2600000</v>
      </c>
      <c r="H20" s="93"/>
      <c r="I20" s="94"/>
      <c r="J20" s="93">
        <v>391000</v>
      </c>
      <c r="K20" s="94"/>
      <c r="L20" s="93"/>
      <c r="M20" s="94"/>
      <c r="N20" s="93"/>
      <c r="O20" s="94"/>
      <c r="P20" s="93">
        <f t="shared" si="9"/>
        <v>391000</v>
      </c>
      <c r="Q20" s="94">
        <f t="shared" si="10"/>
        <v>0</v>
      </c>
      <c r="R20" s="48">
        <f t="shared" si="11"/>
        <v>-100</v>
      </c>
      <c r="S20" s="49">
        <f t="shared" si="12"/>
        <v>0</v>
      </c>
      <c r="T20" s="48">
        <f t="shared" si="13"/>
        <v>15.03846153846154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2600000</v>
      </c>
      <c r="C24" s="95">
        <f>SUM(C18:C23)</f>
        <v>0</v>
      </c>
      <c r="D24" s="95"/>
      <c r="E24" s="95">
        <f t="shared" si="8"/>
        <v>2600000</v>
      </c>
      <c r="F24" s="96">
        <f t="shared" ref="F24:O24" si="15">SUM(F18:F23)</f>
        <v>2600000</v>
      </c>
      <c r="G24" s="97">
        <f t="shared" si="15"/>
        <v>2600000</v>
      </c>
      <c r="H24" s="96">
        <f t="shared" si="15"/>
        <v>0</v>
      </c>
      <c r="I24" s="97">
        <f t="shared" si="15"/>
        <v>0</v>
      </c>
      <c r="J24" s="96">
        <f t="shared" si="15"/>
        <v>391000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391000</v>
      </c>
      <c r="Q24" s="97">
        <f t="shared" si="10"/>
        <v>0</v>
      </c>
      <c r="R24" s="52">
        <f t="shared" si="11"/>
        <v>-100</v>
      </c>
      <c r="S24" s="53">
        <f t="shared" si="12"/>
        <v>0</v>
      </c>
      <c r="T24" s="52">
        <f>IF(($E24-$E19-$E23)   =0,0,($P24   /($E24-$E19-$E23)   )*100)</f>
        <v>15.03846153846154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178544000</v>
      </c>
      <c r="C28" s="92">
        <v>0</v>
      </c>
      <c r="D28" s="92"/>
      <c r="E28" s="92">
        <f>$B28      +$C28      +$D28</f>
        <v>178544000</v>
      </c>
      <c r="F28" s="93">
        <v>178544000</v>
      </c>
      <c r="G28" s="94">
        <v>178544000</v>
      </c>
      <c r="H28" s="93">
        <v>4010000</v>
      </c>
      <c r="I28" s="94">
        <v>3576455</v>
      </c>
      <c r="J28" s="93">
        <v>38596000</v>
      </c>
      <c r="K28" s="94">
        <v>42161216</v>
      </c>
      <c r="L28" s="93">
        <v>18483000</v>
      </c>
      <c r="M28" s="94">
        <v>23622365</v>
      </c>
      <c r="N28" s="93"/>
      <c r="O28" s="94"/>
      <c r="P28" s="93">
        <f>$H28      +$J28      +$L28      +$N28</f>
        <v>61089000</v>
      </c>
      <c r="Q28" s="94">
        <f>$I28      +$K28      +$M28      +$O28</f>
        <v>69360036</v>
      </c>
      <c r="R28" s="48">
        <f>IF(($J28      =0),0,((($L28      -$J28      )/$J28      )*100))</f>
        <v>-52.111617784226347</v>
      </c>
      <c r="S28" s="49">
        <f>IF(($K28      =0),0,((($M28      -$K28      )/$K28      )*100))</f>
        <v>-43.971338492703815</v>
      </c>
      <c r="T28" s="48">
        <f>IF(($E28      =0),0,(($P28      /$E28      )*100))</f>
        <v>34.215095438659375</v>
      </c>
      <c r="U28" s="50">
        <f>IF(($E28      =0),0,(($Q28      /$E28      )*100))</f>
        <v>38.84758714938615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178544000</v>
      </c>
      <c r="C30" s="95">
        <f>SUM(C26:C29)</f>
        <v>0</v>
      </c>
      <c r="D30" s="95"/>
      <c r="E30" s="95">
        <f>$B30      +$C30      +$D30</f>
        <v>178544000</v>
      </c>
      <c r="F30" s="96">
        <f t="shared" ref="F30:O30" si="16">SUM(F26:F29)</f>
        <v>178544000</v>
      </c>
      <c r="G30" s="97">
        <f t="shared" si="16"/>
        <v>178544000</v>
      </c>
      <c r="H30" s="96">
        <f t="shared" si="16"/>
        <v>4010000</v>
      </c>
      <c r="I30" s="97">
        <f t="shared" si="16"/>
        <v>3576455</v>
      </c>
      <c r="J30" s="96">
        <f t="shared" si="16"/>
        <v>38596000</v>
      </c>
      <c r="K30" s="97">
        <f t="shared" si="16"/>
        <v>42161216</v>
      </c>
      <c r="L30" s="96">
        <f t="shared" si="16"/>
        <v>18483000</v>
      </c>
      <c r="M30" s="97">
        <f t="shared" si="16"/>
        <v>23622365</v>
      </c>
      <c r="N30" s="96">
        <f t="shared" si="16"/>
        <v>0</v>
      </c>
      <c r="O30" s="97">
        <f t="shared" si="16"/>
        <v>0</v>
      </c>
      <c r="P30" s="96">
        <f>$H30      +$J30      +$L30      +$N30</f>
        <v>61089000</v>
      </c>
      <c r="Q30" s="97">
        <f>$I30      +$K30      +$M30      +$O30</f>
        <v>69360036</v>
      </c>
      <c r="R30" s="52">
        <f>IF(($J30      =0),0,((($L30      -$J30      )/$J30      )*100))</f>
        <v>-52.111617784226347</v>
      </c>
      <c r="S30" s="53">
        <f>IF(($K30      =0),0,((($M30      -$K30      )/$K30      )*100))</f>
        <v>-43.971338492703815</v>
      </c>
      <c r="T30" s="52">
        <f>IF($E30   =0,0,($P30   /$E30   )*100)</f>
        <v>34.215095438659375</v>
      </c>
      <c r="U30" s="54">
        <f>IF($E30   =0,0,($Q30   /$E30   )*100)</f>
        <v>38.84758714938615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7971000</v>
      </c>
      <c r="C32" s="92">
        <v>0</v>
      </c>
      <c r="D32" s="92"/>
      <c r="E32" s="92">
        <f>$B32      +$C32      +$D32</f>
        <v>7971000</v>
      </c>
      <c r="F32" s="93">
        <v>7971000</v>
      </c>
      <c r="G32" s="94">
        <v>7971000</v>
      </c>
      <c r="H32" s="93">
        <v>1219000</v>
      </c>
      <c r="I32" s="94">
        <v>1580793</v>
      </c>
      <c r="J32" s="93">
        <v>6550000</v>
      </c>
      <c r="K32" s="94">
        <v>6549563</v>
      </c>
      <c r="L32" s="93">
        <v>183000</v>
      </c>
      <c r="M32" s="94">
        <v>-178432</v>
      </c>
      <c r="N32" s="93"/>
      <c r="O32" s="94"/>
      <c r="P32" s="93">
        <f>$H32      +$J32      +$L32      +$N32</f>
        <v>7952000</v>
      </c>
      <c r="Q32" s="94">
        <f>$I32      +$K32      +$M32      +$O32</f>
        <v>7951924</v>
      </c>
      <c r="R32" s="48">
        <f>IF(($J32      =0),0,((($L32      -$J32      )/$J32      )*100))</f>
        <v>-97.206106870229007</v>
      </c>
      <c r="S32" s="49">
        <f>IF(($K32      =0),0,((($M32      -$K32      )/$K32      )*100))</f>
        <v>-102.72433443269422</v>
      </c>
      <c r="T32" s="48">
        <f>IF(($E32      =0),0,(($P32      /$E32      )*100))</f>
        <v>99.761635930247152</v>
      </c>
      <c r="U32" s="50">
        <f>IF(($E32      =0),0,(($Q32      /$E32      )*100))</f>
        <v>99.760682473968131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7971000</v>
      </c>
      <c r="C33" s="95">
        <f>C32</f>
        <v>0</v>
      </c>
      <c r="D33" s="95"/>
      <c r="E33" s="95">
        <f>$B33      +$C33      +$D33</f>
        <v>7971000</v>
      </c>
      <c r="F33" s="96">
        <f t="shared" ref="F33:O33" si="17">F32</f>
        <v>7971000</v>
      </c>
      <c r="G33" s="97">
        <f t="shared" si="17"/>
        <v>7971000</v>
      </c>
      <c r="H33" s="96">
        <f t="shared" si="17"/>
        <v>1219000</v>
      </c>
      <c r="I33" s="97">
        <f t="shared" si="17"/>
        <v>1580793</v>
      </c>
      <c r="J33" s="96">
        <f t="shared" si="17"/>
        <v>6550000</v>
      </c>
      <c r="K33" s="97">
        <f t="shared" si="17"/>
        <v>6549563</v>
      </c>
      <c r="L33" s="96">
        <f t="shared" si="17"/>
        <v>183000</v>
      </c>
      <c r="M33" s="97">
        <f t="shared" si="17"/>
        <v>-178432</v>
      </c>
      <c r="N33" s="96">
        <f t="shared" si="17"/>
        <v>0</v>
      </c>
      <c r="O33" s="97">
        <f t="shared" si="17"/>
        <v>0</v>
      </c>
      <c r="P33" s="96">
        <f>$H33      +$J33      +$L33      +$N33</f>
        <v>7952000</v>
      </c>
      <c r="Q33" s="97">
        <f>$I33      +$K33      +$M33      +$O33</f>
        <v>7951924</v>
      </c>
      <c r="R33" s="52">
        <f>IF(($J33      =0),0,((($L33      -$J33      )/$J33      )*100))</f>
        <v>-97.206106870229007</v>
      </c>
      <c r="S33" s="53">
        <f>IF(($K33      =0),0,((($M33      -$K33      )/$K33      )*100))</f>
        <v>-102.72433443269422</v>
      </c>
      <c r="T33" s="52">
        <f>IF($E33   =0,0,($P33   /$E33   )*100)</f>
        <v>99.761635930247152</v>
      </c>
      <c r="U33" s="54">
        <f>IF($E33   =0,0,($Q33   /$E33   )*100)</f>
        <v>99.760682473968131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33000000</v>
      </c>
      <c r="C35" s="92">
        <v>-5000000</v>
      </c>
      <c r="D35" s="92"/>
      <c r="E35" s="92">
        <f t="shared" ref="E35:E40" si="18">$B35      +$C35      +$D35</f>
        <v>28000000</v>
      </c>
      <c r="F35" s="93">
        <v>28000000</v>
      </c>
      <c r="G35" s="94">
        <v>28000000</v>
      </c>
      <c r="H35" s="93"/>
      <c r="I35" s="94">
        <v>5429095</v>
      </c>
      <c r="J35" s="93">
        <v>2227000</v>
      </c>
      <c r="K35" s="94">
        <v>1179889</v>
      </c>
      <c r="L35" s="93">
        <v>1752000</v>
      </c>
      <c r="M35" s="94">
        <v>11310594</v>
      </c>
      <c r="N35" s="93"/>
      <c r="O35" s="94"/>
      <c r="P35" s="93">
        <f t="shared" ref="P35:P40" si="19">$H35      +$J35      +$L35      +$N35</f>
        <v>3979000</v>
      </c>
      <c r="Q35" s="94">
        <f t="shared" ref="Q35:Q40" si="20">$I35      +$K35      +$M35      +$O35</f>
        <v>17919578</v>
      </c>
      <c r="R35" s="48">
        <f t="shared" ref="R35:R40" si="21">IF(($J35      =0),0,((($L35      -$J35      )/$J35      )*100))</f>
        <v>-21.329142343960488</v>
      </c>
      <c r="S35" s="49">
        <f t="shared" ref="S35:S40" si="22">IF(($K35      =0),0,((($M35      -$K35      )/$K35      )*100))</f>
        <v>858.61509006355675</v>
      </c>
      <c r="T35" s="48">
        <f t="shared" ref="T35:T39" si="23">IF(($E35      =0),0,(($P35      /$E35      )*100))</f>
        <v>14.210714285714285</v>
      </c>
      <c r="U35" s="50">
        <f t="shared" ref="U35:U39" si="24">IF(($E35      =0),0,(($Q35      /$E35      )*100))</f>
        <v>63.99849285714285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52353000</v>
      </c>
      <c r="C36" s="92">
        <v>0</v>
      </c>
      <c r="D36" s="92"/>
      <c r="E36" s="92">
        <f t="shared" si="18"/>
        <v>52353000</v>
      </c>
      <c r="F36" s="93">
        <v>52353000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6000000</v>
      </c>
      <c r="C38" s="92">
        <v>0</v>
      </c>
      <c r="D38" s="92"/>
      <c r="E38" s="92">
        <f t="shared" si="18"/>
        <v>6000000</v>
      </c>
      <c r="F38" s="93">
        <v>6000000</v>
      </c>
      <c r="G38" s="94">
        <v>6000000</v>
      </c>
      <c r="H38" s="93"/>
      <c r="I38" s="94"/>
      <c r="J38" s="93"/>
      <c r="K38" s="94"/>
      <c r="L38" s="93">
        <v>76000</v>
      </c>
      <c r="M38" s="94">
        <v>87285</v>
      </c>
      <c r="N38" s="93"/>
      <c r="O38" s="94"/>
      <c r="P38" s="93">
        <f t="shared" si="19"/>
        <v>76000</v>
      </c>
      <c r="Q38" s="94">
        <f t="shared" si="20"/>
        <v>87285</v>
      </c>
      <c r="R38" s="48">
        <f t="shared" si="21"/>
        <v>0</v>
      </c>
      <c r="S38" s="49">
        <f t="shared" si="22"/>
        <v>0</v>
      </c>
      <c r="T38" s="48">
        <f t="shared" si="23"/>
        <v>1.2666666666666666</v>
      </c>
      <c r="U38" s="50">
        <f t="shared" si="24"/>
        <v>1.45475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91353000</v>
      </c>
      <c r="C40" s="95">
        <f>SUM(C35:C39)</f>
        <v>-5000000</v>
      </c>
      <c r="D40" s="95"/>
      <c r="E40" s="95">
        <f t="shared" si="18"/>
        <v>86353000</v>
      </c>
      <c r="F40" s="96">
        <f t="shared" ref="F40:O40" si="25">SUM(F35:F39)</f>
        <v>86353000</v>
      </c>
      <c r="G40" s="97">
        <f t="shared" si="25"/>
        <v>34000000</v>
      </c>
      <c r="H40" s="96">
        <f t="shared" si="25"/>
        <v>0</v>
      </c>
      <c r="I40" s="97">
        <f t="shared" si="25"/>
        <v>5429095</v>
      </c>
      <c r="J40" s="96">
        <f t="shared" si="25"/>
        <v>2227000</v>
      </c>
      <c r="K40" s="97">
        <f t="shared" si="25"/>
        <v>1179889</v>
      </c>
      <c r="L40" s="96">
        <f t="shared" si="25"/>
        <v>1828000</v>
      </c>
      <c r="M40" s="97">
        <f t="shared" si="25"/>
        <v>11397879</v>
      </c>
      <c r="N40" s="96">
        <f t="shared" si="25"/>
        <v>0</v>
      </c>
      <c r="O40" s="97">
        <f t="shared" si="25"/>
        <v>0</v>
      </c>
      <c r="P40" s="96">
        <f t="shared" si="19"/>
        <v>4055000</v>
      </c>
      <c r="Q40" s="97">
        <f t="shared" si="20"/>
        <v>18006863</v>
      </c>
      <c r="R40" s="52">
        <f t="shared" si="21"/>
        <v>-17.916479568926807</v>
      </c>
      <c r="S40" s="53">
        <f t="shared" si="22"/>
        <v>866.01281985000287</v>
      </c>
      <c r="T40" s="52">
        <f>IF((+$E35+$E38) =0,0,(P40   /(+$E35+$E38) )*100)</f>
        <v>11.926470588235293</v>
      </c>
      <c r="U40" s="54">
        <f>IF((+$E35+$E38) =0,0,(Q40   /(+$E35+$E38) )*100)</f>
        <v>52.961361764705885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218806000</v>
      </c>
      <c r="C43" s="92">
        <v>0</v>
      </c>
      <c r="D43" s="92"/>
      <c r="E43" s="92">
        <f t="shared" si="26"/>
        <v>218806000</v>
      </c>
      <c r="F43" s="93">
        <v>218806000</v>
      </c>
      <c r="G43" s="94">
        <v>218806000</v>
      </c>
      <c r="H43" s="93"/>
      <c r="I43" s="94">
        <v>41713697</v>
      </c>
      <c r="J43" s="93">
        <v>15532000</v>
      </c>
      <c r="K43" s="94">
        <v>63977836</v>
      </c>
      <c r="L43" s="93">
        <v>5288000</v>
      </c>
      <c r="M43" s="94">
        <v>42462708</v>
      </c>
      <c r="N43" s="93"/>
      <c r="O43" s="94"/>
      <c r="P43" s="93">
        <f t="shared" si="27"/>
        <v>20820000</v>
      </c>
      <c r="Q43" s="94">
        <f t="shared" si="28"/>
        <v>148154241</v>
      </c>
      <c r="R43" s="48">
        <f t="shared" si="29"/>
        <v>-65.954159155292302</v>
      </c>
      <c r="S43" s="49">
        <f t="shared" si="30"/>
        <v>-33.629033654717553</v>
      </c>
      <c r="T43" s="48">
        <f t="shared" si="31"/>
        <v>9.5152783744504266</v>
      </c>
      <c r="U43" s="50">
        <f t="shared" si="32"/>
        <v>67.710319186859593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65000000</v>
      </c>
      <c r="C51" s="92">
        <v>-15000000</v>
      </c>
      <c r="D51" s="92"/>
      <c r="E51" s="92">
        <f t="shared" si="26"/>
        <v>50000000</v>
      </c>
      <c r="F51" s="93">
        <v>50000000</v>
      </c>
      <c r="G51" s="94">
        <v>50000000</v>
      </c>
      <c r="H51" s="93"/>
      <c r="I51" s="94">
        <v>9314794</v>
      </c>
      <c r="J51" s="93">
        <v>11731000</v>
      </c>
      <c r="K51" s="94">
        <v>11200896</v>
      </c>
      <c r="L51" s="93">
        <v>8265000</v>
      </c>
      <c r="M51" s="94">
        <v>2939785</v>
      </c>
      <c r="N51" s="93"/>
      <c r="O51" s="94"/>
      <c r="P51" s="93">
        <f t="shared" si="27"/>
        <v>19996000</v>
      </c>
      <c r="Q51" s="94">
        <f t="shared" si="28"/>
        <v>23455475</v>
      </c>
      <c r="R51" s="48">
        <f t="shared" si="29"/>
        <v>-29.545648282328873</v>
      </c>
      <c r="S51" s="49">
        <f t="shared" si="30"/>
        <v>-73.754019321311432</v>
      </c>
      <c r="T51" s="48">
        <f t="shared" si="31"/>
        <v>39.991999999999997</v>
      </c>
      <c r="U51" s="50">
        <f t="shared" si="32"/>
        <v>46.91095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4747000</v>
      </c>
      <c r="D52" s="92"/>
      <c r="E52" s="92">
        <f t="shared" si="26"/>
        <v>4747000</v>
      </c>
      <c r="F52" s="93">
        <v>4747000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283806000</v>
      </c>
      <c r="C53" s="95">
        <f>SUM(C42:C52)</f>
        <v>-10253000</v>
      </c>
      <c r="D53" s="95"/>
      <c r="E53" s="95">
        <f t="shared" si="26"/>
        <v>273553000</v>
      </c>
      <c r="F53" s="96">
        <f t="shared" ref="F53:O53" si="33">SUM(F42:F52)</f>
        <v>273553000</v>
      </c>
      <c r="G53" s="97">
        <f t="shared" si="33"/>
        <v>268806000</v>
      </c>
      <c r="H53" s="96">
        <f t="shared" si="33"/>
        <v>0</v>
      </c>
      <c r="I53" s="97">
        <f t="shared" si="33"/>
        <v>51028491</v>
      </c>
      <c r="J53" s="96">
        <f t="shared" si="33"/>
        <v>27263000</v>
      </c>
      <c r="K53" s="97">
        <f t="shared" si="33"/>
        <v>75178732</v>
      </c>
      <c r="L53" s="96">
        <f t="shared" si="33"/>
        <v>13553000</v>
      </c>
      <c r="M53" s="97">
        <f t="shared" si="33"/>
        <v>45402493</v>
      </c>
      <c r="N53" s="96">
        <f t="shared" si="33"/>
        <v>0</v>
      </c>
      <c r="O53" s="97">
        <f t="shared" si="33"/>
        <v>0</v>
      </c>
      <c r="P53" s="96">
        <f t="shared" si="27"/>
        <v>40816000</v>
      </c>
      <c r="Q53" s="97">
        <f t="shared" si="28"/>
        <v>171609716</v>
      </c>
      <c r="R53" s="52">
        <f t="shared" si="29"/>
        <v>-50.287936030517557</v>
      </c>
      <c r="S53" s="53">
        <f t="shared" si="30"/>
        <v>-39.607264192750684</v>
      </c>
      <c r="T53" s="52">
        <f>IF((+$E43+$E45+$E47+$E48+$E51) =0,0,(P53   /(+$E43+$E45+$E47+$E48+$E51) )*100)</f>
        <v>15.184184876825665</v>
      </c>
      <c r="U53" s="54">
        <f>IF((+$E43+$E45+$E47+$E48+$E51) =0,0,(Q53   /(+$E43+$E45+$E47+$E48+$E51) )*100)</f>
        <v>63.841475264689031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1005723000</v>
      </c>
      <c r="C67" s="104">
        <f>SUM(C9:C15,C18:C23,C26:C29,C32,C35:C39,C42:C52,C55:C58,C61:C65)</f>
        <v>-2253000</v>
      </c>
      <c r="D67" s="104"/>
      <c r="E67" s="104">
        <f t="shared" si="35"/>
        <v>1003470000</v>
      </c>
      <c r="F67" s="105">
        <f t="shared" ref="F67:O67" si="43">SUM(F9:F15,F18:F23,F26:F29,F32,F35:F39,F42:F52,F55:F58,F61:F65)</f>
        <v>1003470000</v>
      </c>
      <c r="G67" s="106">
        <f t="shared" si="43"/>
        <v>946669000</v>
      </c>
      <c r="H67" s="105">
        <f t="shared" si="43"/>
        <v>108773000</v>
      </c>
      <c r="I67" s="106">
        <f t="shared" si="43"/>
        <v>159958452</v>
      </c>
      <c r="J67" s="105">
        <f t="shared" si="43"/>
        <v>190955000</v>
      </c>
      <c r="K67" s="106">
        <f t="shared" si="43"/>
        <v>253865382</v>
      </c>
      <c r="L67" s="105">
        <f t="shared" si="43"/>
        <v>118124000</v>
      </c>
      <c r="M67" s="106">
        <f t="shared" si="43"/>
        <v>168145531</v>
      </c>
      <c r="N67" s="105">
        <f t="shared" si="43"/>
        <v>0</v>
      </c>
      <c r="O67" s="106">
        <f t="shared" si="43"/>
        <v>0</v>
      </c>
      <c r="P67" s="105">
        <f t="shared" si="36"/>
        <v>417852000</v>
      </c>
      <c r="Q67" s="106">
        <f t="shared" si="37"/>
        <v>581969365</v>
      </c>
      <c r="R67" s="61">
        <f t="shared" si="38"/>
        <v>-38.140399570579461</v>
      </c>
      <c r="S67" s="62">
        <f t="shared" si="39"/>
        <v>-33.765868479066597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44.167133510205375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61.514408553278301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IF(($J70      =0),0,((($L70      -$J70      )/$J70      )*100))</f>
        <v>0</v>
      </c>
      <c r="S70" s="58">
        <f>IF(($K70      =0),0,((($M70      -$K70      )/$K70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IF(($J71      =0),0,((($L71      -$J71      )/$J71      )*100))</f>
        <v>0</v>
      </c>
      <c r="S71" s="62">
        <f>IF(($K71      =0),0,((($M71      -$K71      )/$K71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1005723000</v>
      </c>
      <c r="C72" s="104">
        <f>SUM(C9:C15,C18:C23,C26:C29,C32,C35:C39,C42:C52,C55:C58,C61:C65,C69)</f>
        <v>-2253000</v>
      </c>
      <c r="D72" s="104"/>
      <c r="E72" s="104">
        <f>$B72      +$C72      +$D72</f>
        <v>1003470000</v>
      </c>
      <c r="F72" s="105">
        <f t="shared" ref="F72:O72" si="46">SUM(F9:F15,F18:F23,F26:F29,F32,F35:F39,F42:F52,F55:F58,F61:F65,F69)</f>
        <v>1003470000</v>
      </c>
      <c r="G72" s="106">
        <f t="shared" si="46"/>
        <v>946669000</v>
      </c>
      <c r="H72" s="105">
        <f t="shared" si="46"/>
        <v>108773000</v>
      </c>
      <c r="I72" s="106">
        <f t="shared" si="46"/>
        <v>159958452</v>
      </c>
      <c r="J72" s="105">
        <f t="shared" si="46"/>
        <v>190955000</v>
      </c>
      <c r="K72" s="106">
        <f t="shared" si="46"/>
        <v>253865382</v>
      </c>
      <c r="L72" s="105">
        <f t="shared" si="46"/>
        <v>118124000</v>
      </c>
      <c r="M72" s="106">
        <f t="shared" si="46"/>
        <v>168145531</v>
      </c>
      <c r="N72" s="105">
        <f t="shared" si="46"/>
        <v>0</v>
      </c>
      <c r="O72" s="106">
        <f t="shared" si="46"/>
        <v>0</v>
      </c>
      <c r="P72" s="105">
        <f>$H72      +$J72      +$L72      +$N72</f>
        <v>417852000</v>
      </c>
      <c r="Q72" s="106">
        <f>$I72      +$K72      +$M72      +$O72</f>
        <v>581969365</v>
      </c>
      <c r="R72" s="61">
        <f>IF(($J72      =0),0,((($L72      -$J72      )/$J72      )*100))</f>
        <v>-38.140399570579461</v>
      </c>
      <c r="S72" s="62">
        <f>IF(($K72      =0),0,((($M72      -$K72      )/$K72      )*100))</f>
        <v>-33.765868479066597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44.167133510205375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106.09463063634608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pNLDpRxGBJ/mEghHX8VVH9EPnEF51a9E/XA5kyvOs7t5vbbQtZQjTh8Oexl0HWsCNUROA57qN7wFXg+pztqcTA==" saltValue="U9MV60KkGwm6ni/ykZPU3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2000000</v>
      </c>
      <c r="C10" s="92">
        <v>0</v>
      </c>
      <c r="D10" s="92"/>
      <c r="E10" s="92">
        <f t="shared" ref="E10:E16" si="0">$B10      +$C10      +$D10</f>
        <v>2000000</v>
      </c>
      <c r="F10" s="93">
        <v>2000000</v>
      </c>
      <c r="G10" s="94">
        <v>2000000</v>
      </c>
      <c r="H10" s="93">
        <v>196000</v>
      </c>
      <c r="I10" s="94">
        <v>369528</v>
      </c>
      <c r="J10" s="93">
        <v>1009000</v>
      </c>
      <c r="K10" s="94">
        <v>834894</v>
      </c>
      <c r="L10" s="93">
        <v>64000</v>
      </c>
      <c r="M10" s="94">
        <v>63889</v>
      </c>
      <c r="N10" s="93"/>
      <c r="O10" s="94"/>
      <c r="P10" s="93">
        <f t="shared" ref="P10:P16" si="1">$H10      +$J10      +$L10      +$N10</f>
        <v>1269000</v>
      </c>
      <c r="Q10" s="94">
        <f t="shared" ref="Q10:Q16" si="2">$I10      +$K10      +$M10      +$O10</f>
        <v>1268311</v>
      </c>
      <c r="R10" s="48">
        <f t="shared" ref="R10:R16" si="3">IF(($J10      =0),0,((($L10      -$J10      )/$J10      )*100))</f>
        <v>-93.657086223984138</v>
      </c>
      <c r="S10" s="49">
        <f t="shared" ref="S10:S16" si="4">IF(($K10      =0),0,((($M10      -$K10      )/$K10      )*100))</f>
        <v>-92.347651318610502</v>
      </c>
      <c r="T10" s="48">
        <f t="shared" ref="T10:T15" si="5">IF(($E10      =0),0,(($P10      /$E10      )*100))</f>
        <v>63.449999999999996</v>
      </c>
      <c r="U10" s="50">
        <f t="shared" ref="U10:U15" si="6">IF(($E10      =0),0,(($Q10      /$E10      )*100))</f>
        <v>63.415549999999996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2000000</v>
      </c>
      <c r="C16" s="95">
        <f>SUM(C9:C15)</f>
        <v>0</v>
      </c>
      <c r="D16" s="95"/>
      <c r="E16" s="95">
        <f t="shared" si="0"/>
        <v>2000000</v>
      </c>
      <c r="F16" s="96">
        <f t="shared" ref="F16:O16" si="7">SUM(F9:F15)</f>
        <v>2000000</v>
      </c>
      <c r="G16" s="97">
        <f t="shared" si="7"/>
        <v>2000000</v>
      </c>
      <c r="H16" s="96">
        <f t="shared" si="7"/>
        <v>196000</v>
      </c>
      <c r="I16" s="97">
        <f t="shared" si="7"/>
        <v>369528</v>
      </c>
      <c r="J16" s="96">
        <f t="shared" si="7"/>
        <v>1009000</v>
      </c>
      <c r="K16" s="97">
        <f t="shared" si="7"/>
        <v>834894</v>
      </c>
      <c r="L16" s="96">
        <f t="shared" si="7"/>
        <v>64000</v>
      </c>
      <c r="M16" s="97">
        <f t="shared" si="7"/>
        <v>63889</v>
      </c>
      <c r="N16" s="96">
        <f t="shared" si="7"/>
        <v>0</v>
      </c>
      <c r="O16" s="97">
        <f t="shared" si="7"/>
        <v>0</v>
      </c>
      <c r="P16" s="96">
        <f t="shared" si="1"/>
        <v>1269000</v>
      </c>
      <c r="Q16" s="97">
        <f t="shared" si="2"/>
        <v>1268311</v>
      </c>
      <c r="R16" s="52">
        <f t="shared" si="3"/>
        <v>-93.657086223984138</v>
      </c>
      <c r="S16" s="53">
        <f t="shared" si="4"/>
        <v>-92.347651318610502</v>
      </c>
      <c r="T16" s="52">
        <f>IF((SUM($E9:$E13)+$E15)=0,0,(P16/(SUM($E9:$E13)+$E15)*100))</f>
        <v>63.449999999999996</v>
      </c>
      <c r="U16" s="54">
        <f>IF((SUM($E9:$E13)+$E15)=0,0,(Q16/(SUM($E9:$E13)+$E15)*100))</f>
        <v>63.415549999999996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5625000</v>
      </c>
      <c r="C20" s="92">
        <v>0</v>
      </c>
      <c r="D20" s="92"/>
      <c r="E20" s="92">
        <f t="shared" si="8"/>
        <v>5625000</v>
      </c>
      <c r="F20" s="93">
        <v>5625000</v>
      </c>
      <c r="G20" s="94">
        <v>5625000</v>
      </c>
      <c r="H20" s="93"/>
      <c r="I20" s="94"/>
      <c r="J20" s="93"/>
      <c r="K20" s="94"/>
      <c r="L20" s="93">
        <v>1959000</v>
      </c>
      <c r="M20" s="94">
        <v>-1960965</v>
      </c>
      <c r="N20" s="93"/>
      <c r="O20" s="94"/>
      <c r="P20" s="93">
        <f t="shared" si="9"/>
        <v>1959000</v>
      </c>
      <c r="Q20" s="94">
        <f t="shared" si="10"/>
        <v>-1960965</v>
      </c>
      <c r="R20" s="48">
        <f t="shared" si="11"/>
        <v>0</v>
      </c>
      <c r="S20" s="49">
        <f t="shared" si="12"/>
        <v>0</v>
      </c>
      <c r="T20" s="48">
        <f t="shared" si="13"/>
        <v>34.826666666666668</v>
      </c>
      <c r="U20" s="50">
        <f t="shared" si="14"/>
        <v>-34.861599999999996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5625000</v>
      </c>
      <c r="C24" s="95">
        <f>SUM(C18:C23)</f>
        <v>0</v>
      </c>
      <c r="D24" s="95"/>
      <c r="E24" s="95">
        <f t="shared" si="8"/>
        <v>5625000</v>
      </c>
      <c r="F24" s="96">
        <f t="shared" ref="F24:O24" si="15">SUM(F18:F23)</f>
        <v>5625000</v>
      </c>
      <c r="G24" s="97">
        <f t="shared" si="15"/>
        <v>5625000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1959000</v>
      </c>
      <c r="M24" s="97">
        <f t="shared" si="15"/>
        <v>-1960965</v>
      </c>
      <c r="N24" s="96">
        <f t="shared" si="15"/>
        <v>0</v>
      </c>
      <c r="O24" s="97">
        <f t="shared" si="15"/>
        <v>0</v>
      </c>
      <c r="P24" s="96">
        <f t="shared" si="9"/>
        <v>1959000</v>
      </c>
      <c r="Q24" s="97">
        <f t="shared" si="10"/>
        <v>-1960965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34.826666666666668</v>
      </c>
      <c r="U24" s="54">
        <f>IF(($E24-$E19-$E23)   =0,0,($Q24   /($E24-$E19-$E23)   )*100)</f>
        <v>-34.861599999999996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1969000</v>
      </c>
      <c r="C32" s="92">
        <v>0</v>
      </c>
      <c r="D32" s="92"/>
      <c r="E32" s="92">
        <f>$B32      +$C32      +$D32</f>
        <v>1969000</v>
      </c>
      <c r="F32" s="93">
        <v>1969000</v>
      </c>
      <c r="G32" s="94">
        <v>1969000</v>
      </c>
      <c r="H32" s="93">
        <v>963000</v>
      </c>
      <c r="I32" s="94">
        <v>963200</v>
      </c>
      <c r="J32" s="93">
        <v>1006000</v>
      </c>
      <c r="K32" s="94">
        <v>1005800</v>
      </c>
      <c r="L32" s="93"/>
      <c r="M32" s="94">
        <v>-42975</v>
      </c>
      <c r="N32" s="93"/>
      <c r="O32" s="94"/>
      <c r="P32" s="93">
        <f>$H32      +$J32      +$L32      +$N32</f>
        <v>1969000</v>
      </c>
      <c r="Q32" s="94">
        <f>$I32      +$K32      +$M32      +$O32</f>
        <v>1926025</v>
      </c>
      <c r="R32" s="48">
        <f>IF(($J32      =0),0,((($L32      -$J32      )/$J32      )*100))</f>
        <v>-100</v>
      </c>
      <c r="S32" s="49">
        <f>IF(($K32      =0),0,((($M32      -$K32      )/$K32      )*100))</f>
        <v>-104.2727182342414</v>
      </c>
      <c r="T32" s="48">
        <f>IF(($E32      =0),0,(($P32      /$E32      )*100))</f>
        <v>100</v>
      </c>
      <c r="U32" s="50">
        <f>IF(($E32      =0),0,(($Q32      /$E32      )*100))</f>
        <v>97.817420010157434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1969000</v>
      </c>
      <c r="C33" s="95">
        <f>C32</f>
        <v>0</v>
      </c>
      <c r="D33" s="95"/>
      <c r="E33" s="95">
        <f>$B33      +$C33      +$D33</f>
        <v>1969000</v>
      </c>
      <c r="F33" s="96">
        <f t="shared" ref="F33:O33" si="17">F32</f>
        <v>1969000</v>
      </c>
      <c r="G33" s="97">
        <f t="shared" si="17"/>
        <v>1969000</v>
      </c>
      <c r="H33" s="96">
        <f t="shared" si="17"/>
        <v>963000</v>
      </c>
      <c r="I33" s="97">
        <f t="shared" si="17"/>
        <v>963200</v>
      </c>
      <c r="J33" s="96">
        <f t="shared" si="17"/>
        <v>1006000</v>
      </c>
      <c r="K33" s="97">
        <f t="shared" si="17"/>
        <v>1005800</v>
      </c>
      <c r="L33" s="96">
        <f t="shared" si="17"/>
        <v>0</v>
      </c>
      <c r="M33" s="97">
        <f t="shared" si="17"/>
        <v>-42975</v>
      </c>
      <c r="N33" s="96">
        <f t="shared" si="17"/>
        <v>0</v>
      </c>
      <c r="O33" s="97">
        <f t="shared" si="17"/>
        <v>0</v>
      </c>
      <c r="P33" s="96">
        <f>$H33      +$J33      +$L33      +$N33</f>
        <v>1969000</v>
      </c>
      <c r="Q33" s="97">
        <f>$I33      +$K33      +$M33      +$O33</f>
        <v>1926025</v>
      </c>
      <c r="R33" s="52">
        <f>IF(($J33      =0),0,((($L33      -$J33      )/$J33      )*100))</f>
        <v>-100</v>
      </c>
      <c r="S33" s="53">
        <f>IF(($K33      =0),0,((($M33      -$K33      )/$K33      )*100))</f>
        <v>-104.2727182342414</v>
      </c>
      <c r="T33" s="52">
        <f>IF($E33   =0,0,($P33   /$E33   )*100)</f>
        <v>100</v>
      </c>
      <c r="U33" s="54">
        <f>IF($E33   =0,0,($Q33   /$E33   )*100)</f>
        <v>97.817420010157434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7000000</v>
      </c>
      <c r="C35" s="92">
        <v>-3000000</v>
      </c>
      <c r="D35" s="92"/>
      <c r="E35" s="92">
        <f t="shared" ref="E35:E40" si="18">$B35      +$C35      +$D35</f>
        <v>4000000</v>
      </c>
      <c r="F35" s="93">
        <v>4000000</v>
      </c>
      <c r="G35" s="94">
        <v>4000000</v>
      </c>
      <c r="H35" s="93"/>
      <c r="I35" s="94"/>
      <c r="J35" s="93"/>
      <c r="K35" s="94"/>
      <c r="L35" s="93">
        <v>467000</v>
      </c>
      <c r="M35" s="94">
        <v>467786</v>
      </c>
      <c r="N35" s="93"/>
      <c r="O35" s="94"/>
      <c r="P35" s="93">
        <f t="shared" ref="P35:P40" si="19">$H35      +$J35      +$L35      +$N35</f>
        <v>467000</v>
      </c>
      <c r="Q35" s="94">
        <f t="shared" ref="Q35:Q40" si="20">$I35      +$K35      +$M35      +$O35</f>
        <v>467786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11.675000000000001</v>
      </c>
      <c r="U35" s="50">
        <f t="shared" ref="U35:U39" si="24">IF(($E35      =0),0,(($Q35      /$E35      )*100))</f>
        <v>11.694649999999999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9942000</v>
      </c>
      <c r="C36" s="92">
        <v>0</v>
      </c>
      <c r="D36" s="92"/>
      <c r="E36" s="92">
        <f t="shared" si="18"/>
        <v>9942000</v>
      </c>
      <c r="F36" s="93">
        <v>9942000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16942000</v>
      </c>
      <c r="C40" s="95">
        <f>SUM(C35:C39)</f>
        <v>-3000000</v>
      </c>
      <c r="D40" s="95"/>
      <c r="E40" s="95">
        <f t="shared" si="18"/>
        <v>13942000</v>
      </c>
      <c r="F40" s="96">
        <f t="shared" ref="F40:O40" si="25">SUM(F35:F39)</f>
        <v>13942000</v>
      </c>
      <c r="G40" s="97">
        <f t="shared" si="25"/>
        <v>4000000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467000</v>
      </c>
      <c r="M40" s="97">
        <f t="shared" si="25"/>
        <v>467786</v>
      </c>
      <c r="N40" s="96">
        <f t="shared" si="25"/>
        <v>0</v>
      </c>
      <c r="O40" s="97">
        <f t="shared" si="25"/>
        <v>0</v>
      </c>
      <c r="P40" s="96">
        <f t="shared" si="19"/>
        <v>467000</v>
      </c>
      <c r="Q40" s="97">
        <f t="shared" si="20"/>
        <v>467786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11.675000000000001</v>
      </c>
      <c r="U40" s="54">
        <f>IF((+$E35+$E38) =0,0,(Q40   /(+$E35+$E38) )*100)</f>
        <v>11.694649999999999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4896000</v>
      </c>
      <c r="D52" s="92"/>
      <c r="E52" s="92">
        <f t="shared" si="26"/>
        <v>4896000</v>
      </c>
      <c r="F52" s="93">
        <v>4896000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4896000</v>
      </c>
      <c r="D53" s="95"/>
      <c r="E53" s="95">
        <f t="shared" si="26"/>
        <v>4896000</v>
      </c>
      <c r="F53" s="96">
        <f t="shared" ref="F53:O53" si="33">SUM(F42:F52)</f>
        <v>4896000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26536000</v>
      </c>
      <c r="C67" s="104">
        <f>SUM(C9:C15,C18:C23,C26:C29,C32,C35:C39,C42:C52,C55:C58,C61:C65)</f>
        <v>1896000</v>
      </c>
      <c r="D67" s="104"/>
      <c r="E67" s="104">
        <f t="shared" si="35"/>
        <v>28432000</v>
      </c>
      <c r="F67" s="105">
        <f t="shared" ref="F67:O67" si="43">SUM(F9:F15,F18:F23,F26:F29,F32,F35:F39,F42:F52,F55:F58,F61:F65)</f>
        <v>28432000</v>
      </c>
      <c r="G67" s="106">
        <f t="shared" si="43"/>
        <v>13594000</v>
      </c>
      <c r="H67" s="105">
        <f t="shared" si="43"/>
        <v>1159000</v>
      </c>
      <c r="I67" s="106">
        <f t="shared" si="43"/>
        <v>1332728</v>
      </c>
      <c r="J67" s="105">
        <f t="shared" si="43"/>
        <v>2015000</v>
      </c>
      <c r="K67" s="106">
        <f t="shared" si="43"/>
        <v>1840694</v>
      </c>
      <c r="L67" s="105">
        <f t="shared" si="43"/>
        <v>2490000</v>
      </c>
      <c r="M67" s="106">
        <f t="shared" si="43"/>
        <v>-1472265</v>
      </c>
      <c r="N67" s="105">
        <f t="shared" si="43"/>
        <v>0</v>
      </c>
      <c r="O67" s="106">
        <f t="shared" si="43"/>
        <v>0</v>
      </c>
      <c r="P67" s="105">
        <f t="shared" si="36"/>
        <v>5664000</v>
      </c>
      <c r="Q67" s="106">
        <f t="shared" si="37"/>
        <v>1701157</v>
      </c>
      <c r="R67" s="61">
        <f t="shared" si="38"/>
        <v>23.573200992555833</v>
      </c>
      <c r="S67" s="62">
        <f t="shared" si="39"/>
        <v>-179.9842342073153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41.665440635574519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12.514028247756363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57085000</v>
      </c>
      <c r="C69" s="92">
        <v>0</v>
      </c>
      <c r="D69" s="92"/>
      <c r="E69" s="92">
        <f>$B69      +$C69      +$D69</f>
        <v>57085000</v>
      </c>
      <c r="F69" s="93">
        <v>57085000</v>
      </c>
      <c r="G69" s="94">
        <v>57085000</v>
      </c>
      <c r="H69" s="93">
        <v>2588000</v>
      </c>
      <c r="I69" s="94">
        <v>10004718</v>
      </c>
      <c r="J69" s="93">
        <v>10647000</v>
      </c>
      <c r="K69" s="94">
        <v>3787578</v>
      </c>
      <c r="L69" s="93">
        <v>1900000</v>
      </c>
      <c r="M69" s="94">
        <v>6853269</v>
      </c>
      <c r="N69" s="93"/>
      <c r="O69" s="94"/>
      <c r="P69" s="93">
        <f>$H69      +$J69      +$L69      +$N69</f>
        <v>15135000</v>
      </c>
      <c r="Q69" s="94">
        <f>$I69      +$K69      +$M69      +$O69</f>
        <v>20645565</v>
      </c>
      <c r="R69" s="48">
        <f>IF(($J69      =0),0,((($L69      -$J69      )/$J69      )*100))</f>
        <v>-82.154597539212929</v>
      </c>
      <c r="S69" s="49">
        <f>IF(($K69      =0),0,((($M69      -$K69      )/$K69      )*100))</f>
        <v>80.940669736702446</v>
      </c>
      <c r="T69" s="48">
        <f>IF(($E69      =0),0,(($P69      /$E69      )*100))</f>
        <v>26.513094508189543</v>
      </c>
      <c r="U69" s="50">
        <f>IF(($E69      =0),0,(($Q69      /$E69      )*100))</f>
        <v>36.166357186651481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57085000</v>
      </c>
      <c r="C70" s="101">
        <f>C69</f>
        <v>0</v>
      </c>
      <c r="D70" s="101"/>
      <c r="E70" s="101">
        <f>$B70      +$C70      +$D70</f>
        <v>57085000</v>
      </c>
      <c r="F70" s="102">
        <f t="shared" ref="F70:O70" si="44">F69</f>
        <v>57085000</v>
      </c>
      <c r="G70" s="103">
        <f t="shared" si="44"/>
        <v>57085000</v>
      </c>
      <c r="H70" s="102">
        <f t="shared" si="44"/>
        <v>2588000</v>
      </c>
      <c r="I70" s="103">
        <f t="shared" si="44"/>
        <v>10004718</v>
      </c>
      <c r="J70" s="102">
        <f t="shared" si="44"/>
        <v>10647000</v>
      </c>
      <c r="K70" s="103">
        <f t="shared" si="44"/>
        <v>3787578</v>
      </c>
      <c r="L70" s="102">
        <f t="shared" si="44"/>
        <v>1900000</v>
      </c>
      <c r="M70" s="103">
        <f t="shared" si="44"/>
        <v>6853269</v>
      </c>
      <c r="N70" s="102">
        <f t="shared" si="44"/>
        <v>0</v>
      </c>
      <c r="O70" s="103">
        <f t="shared" si="44"/>
        <v>0</v>
      </c>
      <c r="P70" s="102">
        <f>$H70      +$J70      +$L70      +$N70</f>
        <v>15135000</v>
      </c>
      <c r="Q70" s="103">
        <f>$I70      +$K70      +$M70      +$O70</f>
        <v>20645565</v>
      </c>
      <c r="R70" s="57">
        <f>IF(($J70      =0),0,((($L70      -$J70      )/$J70      )*100))</f>
        <v>-82.154597539212929</v>
      </c>
      <c r="S70" s="58">
        <f>IF(($K70      =0),0,((($M70      -$K70      )/$K70      )*100))</f>
        <v>80.940669736702446</v>
      </c>
      <c r="T70" s="57">
        <f>IF($E70   =0,0,($P70   /$E70   )*100)</f>
        <v>26.513094508189543</v>
      </c>
      <c r="U70" s="59">
        <f>IF($E70   =0,0,($Q70   /$E70 )*100)</f>
        <v>36.166357186651481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57085000</v>
      </c>
      <c r="C71" s="104">
        <f>C69</f>
        <v>0</v>
      </c>
      <c r="D71" s="104"/>
      <c r="E71" s="104">
        <f>$B71      +$C71      +$D71</f>
        <v>57085000</v>
      </c>
      <c r="F71" s="105">
        <f t="shared" ref="F71:O71" si="45">F69</f>
        <v>57085000</v>
      </c>
      <c r="G71" s="106">
        <f t="shared" si="45"/>
        <v>57085000</v>
      </c>
      <c r="H71" s="105">
        <f t="shared" si="45"/>
        <v>2588000</v>
      </c>
      <c r="I71" s="106">
        <f t="shared" si="45"/>
        <v>10004718</v>
      </c>
      <c r="J71" s="105">
        <f t="shared" si="45"/>
        <v>10647000</v>
      </c>
      <c r="K71" s="106">
        <f t="shared" si="45"/>
        <v>3787578</v>
      </c>
      <c r="L71" s="105">
        <f t="shared" si="45"/>
        <v>1900000</v>
      </c>
      <c r="M71" s="106">
        <f t="shared" si="45"/>
        <v>6853269</v>
      </c>
      <c r="N71" s="105">
        <f t="shared" si="45"/>
        <v>0</v>
      </c>
      <c r="O71" s="106">
        <f t="shared" si="45"/>
        <v>0</v>
      </c>
      <c r="P71" s="105">
        <f>$H71      +$J71      +$L71      +$N71</f>
        <v>15135000</v>
      </c>
      <c r="Q71" s="106">
        <f>$I71      +$K71      +$M71      +$O71</f>
        <v>20645565</v>
      </c>
      <c r="R71" s="61">
        <f>IF(($J71      =0),0,((($L71      -$J71      )/$J71      )*100))</f>
        <v>-82.154597539212929</v>
      </c>
      <c r="S71" s="62">
        <f>IF(($K71      =0),0,((($M71      -$K71      )/$K71      )*100))</f>
        <v>80.940669736702446</v>
      </c>
      <c r="T71" s="61">
        <f>IF($E71   =0,0,($P71   /$E71   )*100)</f>
        <v>26.513094508189543</v>
      </c>
      <c r="U71" s="65">
        <f>IF($E71   =0,0,($Q71   /$E71   )*100)</f>
        <v>36.166357186651481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83621000</v>
      </c>
      <c r="C72" s="104">
        <f>SUM(C9:C15,C18:C23,C26:C29,C32,C35:C39,C42:C52,C55:C58,C61:C65,C69)</f>
        <v>1896000</v>
      </c>
      <c r="D72" s="104"/>
      <c r="E72" s="104">
        <f>$B72      +$C72      +$D72</f>
        <v>85517000</v>
      </c>
      <c r="F72" s="105">
        <f t="shared" ref="F72:O72" si="46">SUM(F9:F15,F18:F23,F26:F29,F32,F35:F39,F42:F52,F55:F58,F61:F65,F69)</f>
        <v>85517000</v>
      </c>
      <c r="G72" s="106">
        <f t="shared" si="46"/>
        <v>70679000</v>
      </c>
      <c r="H72" s="105">
        <f t="shared" si="46"/>
        <v>3747000</v>
      </c>
      <c r="I72" s="106">
        <f t="shared" si="46"/>
        <v>11337446</v>
      </c>
      <c r="J72" s="105">
        <f t="shared" si="46"/>
        <v>12662000</v>
      </c>
      <c r="K72" s="106">
        <f t="shared" si="46"/>
        <v>5628272</v>
      </c>
      <c r="L72" s="105">
        <f t="shared" si="46"/>
        <v>4390000</v>
      </c>
      <c r="M72" s="106">
        <f t="shared" si="46"/>
        <v>5381004</v>
      </c>
      <c r="N72" s="105">
        <f t="shared" si="46"/>
        <v>0</v>
      </c>
      <c r="O72" s="106">
        <f t="shared" si="46"/>
        <v>0</v>
      </c>
      <c r="P72" s="105">
        <f>$H72      +$J72      +$L72      +$N72</f>
        <v>20799000</v>
      </c>
      <c r="Q72" s="106">
        <f>$I72      +$K72      +$M72      +$O72</f>
        <v>22346722</v>
      </c>
      <c r="R72" s="61">
        <f>IF(($J72      =0),0,((($L72      -$J72      )/$J72      )*100))</f>
        <v>-65.329331859105991</v>
      </c>
      <c r="S72" s="62">
        <f>IF(($K72      =0),0,((($M72      -$K72      )/$K72      )*100))</f>
        <v>-4.3933200101203349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29.427411253696288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31.617201714795058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xUnp4+ezOIR8YxhqXR4uUapd9A7EJewFm+oSyJ4tkWRO2zfimlOQmXaju5j3YBwE1wnQD/wKWLtAWs3qYMd41w==" saltValue="MO+dA4XlNok8GZKQxWY2D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2900000</v>
      </c>
      <c r="C10" s="92">
        <v>0</v>
      </c>
      <c r="D10" s="92"/>
      <c r="E10" s="92">
        <f t="shared" ref="E10:E16" si="0">$B10      +$C10      +$D10</f>
        <v>2900000</v>
      </c>
      <c r="F10" s="93">
        <v>2900000</v>
      </c>
      <c r="G10" s="94">
        <v>2900000</v>
      </c>
      <c r="H10" s="93">
        <v>884000</v>
      </c>
      <c r="I10" s="94">
        <v>884028</v>
      </c>
      <c r="J10" s="93">
        <v>1350000</v>
      </c>
      <c r="K10" s="94">
        <v>1392539</v>
      </c>
      <c r="L10" s="93">
        <v>223000</v>
      </c>
      <c r="M10" s="94">
        <v>816606</v>
      </c>
      <c r="N10" s="93"/>
      <c r="O10" s="94"/>
      <c r="P10" s="93">
        <f t="shared" ref="P10:P16" si="1">$H10      +$J10      +$L10      +$N10</f>
        <v>2457000</v>
      </c>
      <c r="Q10" s="94">
        <f t="shared" ref="Q10:Q16" si="2">$I10      +$K10      +$M10      +$O10</f>
        <v>3093173</v>
      </c>
      <c r="R10" s="48">
        <f t="shared" ref="R10:R16" si="3">IF(($J10      =0),0,((($L10      -$J10      )/$J10      )*100))</f>
        <v>-83.481481481481481</v>
      </c>
      <c r="S10" s="49">
        <f t="shared" ref="S10:S16" si="4">IF(($K10      =0),0,((($M10      -$K10      )/$K10      )*100))</f>
        <v>-41.358482599051086</v>
      </c>
      <c r="T10" s="48">
        <f t="shared" ref="T10:T15" si="5">IF(($E10      =0),0,(($P10      /$E10      )*100))</f>
        <v>84.724137931034477</v>
      </c>
      <c r="U10" s="50">
        <f t="shared" ref="U10:U15" si="6">IF(($E10      =0),0,(($Q10      /$E10      )*100))</f>
        <v>106.66113793103449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2900000</v>
      </c>
      <c r="C16" s="95">
        <f>SUM(C9:C15)</f>
        <v>0</v>
      </c>
      <c r="D16" s="95"/>
      <c r="E16" s="95">
        <f t="shared" si="0"/>
        <v>2900000</v>
      </c>
      <c r="F16" s="96">
        <f t="shared" ref="F16:O16" si="7">SUM(F9:F15)</f>
        <v>2900000</v>
      </c>
      <c r="G16" s="97">
        <f t="shared" si="7"/>
        <v>2900000</v>
      </c>
      <c r="H16" s="96">
        <f t="shared" si="7"/>
        <v>884000</v>
      </c>
      <c r="I16" s="97">
        <f t="shared" si="7"/>
        <v>884028</v>
      </c>
      <c r="J16" s="96">
        <f t="shared" si="7"/>
        <v>1350000</v>
      </c>
      <c r="K16" s="97">
        <f t="shared" si="7"/>
        <v>1392539</v>
      </c>
      <c r="L16" s="96">
        <f t="shared" si="7"/>
        <v>223000</v>
      </c>
      <c r="M16" s="97">
        <f t="shared" si="7"/>
        <v>816606</v>
      </c>
      <c r="N16" s="96">
        <f t="shared" si="7"/>
        <v>0</v>
      </c>
      <c r="O16" s="97">
        <f t="shared" si="7"/>
        <v>0</v>
      </c>
      <c r="P16" s="96">
        <f t="shared" si="1"/>
        <v>2457000</v>
      </c>
      <c r="Q16" s="97">
        <f t="shared" si="2"/>
        <v>3093173</v>
      </c>
      <c r="R16" s="52">
        <f t="shared" si="3"/>
        <v>-83.481481481481481</v>
      </c>
      <c r="S16" s="53">
        <f t="shared" si="4"/>
        <v>-41.358482599051086</v>
      </c>
      <c r="T16" s="52">
        <f>IF((SUM($E9:$E13)+$E15)=0,0,(P16/(SUM($E9:$E13)+$E15)*100))</f>
        <v>84.724137931034477</v>
      </c>
      <c r="U16" s="54">
        <f>IF((SUM($E9:$E13)+$E15)=0,0,(Q16/(SUM($E9:$E13)+$E15)*100))</f>
        <v>106.66113793103449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4031000</v>
      </c>
      <c r="C19" s="92">
        <v>0</v>
      </c>
      <c r="D19" s="92"/>
      <c r="E19" s="92">
        <f t="shared" si="8"/>
        <v>4031000</v>
      </c>
      <c r="F19" s="93">
        <v>4031000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4031000</v>
      </c>
      <c r="C24" s="95">
        <f>SUM(C18:C23)</f>
        <v>0</v>
      </c>
      <c r="D24" s="95"/>
      <c r="E24" s="95">
        <f t="shared" si="8"/>
        <v>4031000</v>
      </c>
      <c r="F24" s="96">
        <f t="shared" ref="F24:O24" si="15">SUM(F18:F23)</f>
        <v>4031000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2255000</v>
      </c>
      <c r="C29" s="92">
        <v>0</v>
      </c>
      <c r="D29" s="92"/>
      <c r="E29" s="92">
        <f>$B29      +$C29      +$D29</f>
        <v>2255000</v>
      </c>
      <c r="F29" s="93">
        <v>2255000</v>
      </c>
      <c r="G29" s="94">
        <v>2255000</v>
      </c>
      <c r="H29" s="93"/>
      <c r="I29" s="94"/>
      <c r="J29" s="93">
        <v>270000</v>
      </c>
      <c r="K29" s="94"/>
      <c r="L29" s="93">
        <v>863000</v>
      </c>
      <c r="M29" s="94"/>
      <c r="N29" s="93"/>
      <c r="O29" s="94"/>
      <c r="P29" s="93">
        <f>$H29      +$J29      +$L29      +$N29</f>
        <v>1133000</v>
      </c>
      <c r="Q29" s="94">
        <f>$I29      +$K29      +$M29      +$O29</f>
        <v>0</v>
      </c>
      <c r="R29" s="48">
        <f>IF(($J29      =0),0,((($L29      -$J29      )/$J29      )*100))</f>
        <v>219.62962962962962</v>
      </c>
      <c r="S29" s="49">
        <f>IF(($K29      =0),0,((($M29      -$K29      )/$K29      )*100))</f>
        <v>0</v>
      </c>
      <c r="T29" s="48">
        <f>IF(($E29      =0),0,(($P29      /$E29      )*100))</f>
        <v>50.243902439024389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2255000</v>
      </c>
      <c r="C30" s="95">
        <f>SUM(C26:C29)</f>
        <v>0</v>
      </c>
      <c r="D30" s="95"/>
      <c r="E30" s="95">
        <f>$B30      +$C30      +$D30</f>
        <v>2255000</v>
      </c>
      <c r="F30" s="96">
        <f t="shared" ref="F30:O30" si="16">SUM(F26:F29)</f>
        <v>2255000</v>
      </c>
      <c r="G30" s="97">
        <f t="shared" si="16"/>
        <v>2255000</v>
      </c>
      <c r="H30" s="96">
        <f t="shared" si="16"/>
        <v>0</v>
      </c>
      <c r="I30" s="97">
        <f t="shared" si="16"/>
        <v>0</v>
      </c>
      <c r="J30" s="96">
        <f t="shared" si="16"/>
        <v>270000</v>
      </c>
      <c r="K30" s="97">
        <f t="shared" si="16"/>
        <v>0</v>
      </c>
      <c r="L30" s="96">
        <f t="shared" si="16"/>
        <v>863000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1133000</v>
      </c>
      <c r="Q30" s="97">
        <f>$I30      +$K30      +$M30      +$O30</f>
        <v>0</v>
      </c>
      <c r="R30" s="52">
        <f>IF(($J30      =0),0,((($L30      -$J30      )/$J30      )*100))</f>
        <v>219.62962962962962</v>
      </c>
      <c r="S30" s="53">
        <f>IF(($K30      =0),0,((($M30      -$K30      )/$K30      )*100))</f>
        <v>0</v>
      </c>
      <c r="T30" s="52">
        <f>IF($E30   =0,0,($P30   /$E30   )*100)</f>
        <v>50.243902439024389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10129000</v>
      </c>
      <c r="C32" s="92">
        <v>0</v>
      </c>
      <c r="D32" s="92"/>
      <c r="E32" s="92">
        <f>$B32      +$C32      +$D32</f>
        <v>10129000</v>
      </c>
      <c r="F32" s="93">
        <v>10129000</v>
      </c>
      <c r="G32" s="94">
        <v>10129000</v>
      </c>
      <c r="H32" s="93">
        <v>2533000</v>
      </c>
      <c r="I32" s="94"/>
      <c r="J32" s="93">
        <v>4176000</v>
      </c>
      <c r="K32" s="94"/>
      <c r="L32" s="93">
        <v>3068000</v>
      </c>
      <c r="M32" s="94"/>
      <c r="N32" s="93"/>
      <c r="O32" s="94"/>
      <c r="P32" s="93">
        <f>$H32      +$J32      +$L32      +$N32</f>
        <v>9777000</v>
      </c>
      <c r="Q32" s="94">
        <f>$I32      +$K32      +$M32      +$O32</f>
        <v>0</v>
      </c>
      <c r="R32" s="48">
        <f>IF(($J32      =0),0,((($L32      -$J32      )/$J32      )*100))</f>
        <v>-26.532567049808431</v>
      </c>
      <c r="S32" s="49">
        <f>IF(($K32      =0),0,((($M32      -$K32      )/$K32      )*100))</f>
        <v>0</v>
      </c>
      <c r="T32" s="48">
        <f>IF(($E32      =0),0,(($P32      /$E32      )*100))</f>
        <v>96.524829696909862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10129000</v>
      </c>
      <c r="C33" s="95">
        <f>C32</f>
        <v>0</v>
      </c>
      <c r="D33" s="95"/>
      <c r="E33" s="95">
        <f>$B33      +$C33      +$D33</f>
        <v>10129000</v>
      </c>
      <c r="F33" s="96">
        <f t="shared" ref="F33:O33" si="17">F32</f>
        <v>10129000</v>
      </c>
      <c r="G33" s="97">
        <f t="shared" si="17"/>
        <v>10129000</v>
      </c>
      <c r="H33" s="96">
        <f t="shared" si="17"/>
        <v>2533000</v>
      </c>
      <c r="I33" s="97">
        <f t="shared" si="17"/>
        <v>0</v>
      </c>
      <c r="J33" s="96">
        <f t="shared" si="17"/>
        <v>4176000</v>
      </c>
      <c r="K33" s="97">
        <f t="shared" si="17"/>
        <v>0</v>
      </c>
      <c r="L33" s="96">
        <f t="shared" si="17"/>
        <v>3068000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9777000</v>
      </c>
      <c r="Q33" s="97">
        <f>$I33      +$K33      +$M33      +$O33</f>
        <v>0</v>
      </c>
      <c r="R33" s="52">
        <f>IF(($J33      =0),0,((($L33      -$J33      )/$J33      )*100))</f>
        <v>-26.532567049808431</v>
      </c>
      <c r="S33" s="53">
        <f>IF(($K33      =0),0,((($M33      -$K33      )/$K33      )*100))</f>
        <v>0</v>
      </c>
      <c r="T33" s="52">
        <f>IF($E33   =0,0,($P33   /$E33   )*100)</f>
        <v>96.524829696909862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412413000</v>
      </c>
      <c r="C44" s="92">
        <v>82994000</v>
      </c>
      <c r="D44" s="92"/>
      <c r="E44" s="92">
        <f t="shared" si="26"/>
        <v>495407000</v>
      </c>
      <c r="F44" s="93">
        <v>495407000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42363000</v>
      </c>
      <c r="C51" s="92">
        <v>-10000000</v>
      </c>
      <c r="D51" s="92"/>
      <c r="E51" s="92">
        <f t="shared" si="26"/>
        <v>32363000</v>
      </c>
      <c r="F51" s="93">
        <v>32363000</v>
      </c>
      <c r="G51" s="94">
        <v>32363000</v>
      </c>
      <c r="H51" s="93"/>
      <c r="I51" s="94">
        <v>15536810</v>
      </c>
      <c r="J51" s="93">
        <v>10436000</v>
      </c>
      <c r="K51" s="94"/>
      <c r="L51" s="93">
        <v>14163000</v>
      </c>
      <c r="M51" s="94">
        <v>10024546</v>
      </c>
      <c r="N51" s="93"/>
      <c r="O51" s="94"/>
      <c r="P51" s="93">
        <f t="shared" si="27"/>
        <v>24599000</v>
      </c>
      <c r="Q51" s="94">
        <f t="shared" si="28"/>
        <v>25561356</v>
      </c>
      <c r="R51" s="48">
        <f t="shared" si="29"/>
        <v>35.712916826370254</v>
      </c>
      <c r="S51" s="49">
        <f t="shared" si="30"/>
        <v>0</v>
      </c>
      <c r="T51" s="48">
        <f t="shared" si="31"/>
        <v>76.009640639001333</v>
      </c>
      <c r="U51" s="50">
        <f t="shared" si="32"/>
        <v>78.983271019373973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48402000</v>
      </c>
      <c r="C52" s="92">
        <v>-30402000</v>
      </c>
      <c r="D52" s="92"/>
      <c r="E52" s="92">
        <f t="shared" si="26"/>
        <v>18000000</v>
      </c>
      <c r="F52" s="93">
        <v>18000000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503178000</v>
      </c>
      <c r="C53" s="95">
        <f>SUM(C42:C52)</f>
        <v>42592000</v>
      </c>
      <c r="D53" s="95"/>
      <c r="E53" s="95">
        <f t="shared" si="26"/>
        <v>545770000</v>
      </c>
      <c r="F53" s="96">
        <f t="shared" ref="F53:O53" si="33">SUM(F42:F52)</f>
        <v>545770000</v>
      </c>
      <c r="G53" s="97">
        <f t="shared" si="33"/>
        <v>32363000</v>
      </c>
      <c r="H53" s="96">
        <f t="shared" si="33"/>
        <v>0</v>
      </c>
      <c r="I53" s="97">
        <f t="shared" si="33"/>
        <v>15536810</v>
      </c>
      <c r="J53" s="96">
        <f t="shared" si="33"/>
        <v>10436000</v>
      </c>
      <c r="K53" s="97">
        <f t="shared" si="33"/>
        <v>0</v>
      </c>
      <c r="L53" s="96">
        <f t="shared" si="33"/>
        <v>14163000</v>
      </c>
      <c r="M53" s="97">
        <f t="shared" si="33"/>
        <v>10024546</v>
      </c>
      <c r="N53" s="96">
        <f t="shared" si="33"/>
        <v>0</v>
      </c>
      <c r="O53" s="97">
        <f t="shared" si="33"/>
        <v>0</v>
      </c>
      <c r="P53" s="96">
        <f t="shared" si="27"/>
        <v>24599000</v>
      </c>
      <c r="Q53" s="97">
        <f t="shared" si="28"/>
        <v>25561356</v>
      </c>
      <c r="R53" s="52">
        <f t="shared" si="29"/>
        <v>35.712916826370254</v>
      </c>
      <c r="S53" s="53">
        <f t="shared" si="30"/>
        <v>0</v>
      </c>
      <c r="T53" s="52">
        <f>IF((+$E43+$E45+$E47+$E48+$E51) =0,0,(P53   /(+$E43+$E45+$E47+$E48+$E51) )*100)</f>
        <v>76.009640639001333</v>
      </c>
      <c r="U53" s="54">
        <f>IF((+$E43+$E45+$E47+$E48+$E51) =0,0,(Q53   /(+$E43+$E45+$E47+$E48+$E51) )*100)</f>
        <v>78.983271019373973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522493000</v>
      </c>
      <c r="C67" s="104">
        <f>SUM(C9:C15,C18:C23,C26:C29,C32,C35:C39,C42:C52,C55:C58,C61:C65)</f>
        <v>42592000</v>
      </c>
      <c r="D67" s="104"/>
      <c r="E67" s="104">
        <f t="shared" si="35"/>
        <v>565085000</v>
      </c>
      <c r="F67" s="105">
        <f t="shared" ref="F67:O67" si="43">SUM(F9:F15,F18:F23,F26:F29,F32,F35:F39,F42:F52,F55:F58,F61:F65)</f>
        <v>565085000</v>
      </c>
      <c r="G67" s="106">
        <f t="shared" si="43"/>
        <v>47647000</v>
      </c>
      <c r="H67" s="105">
        <f t="shared" si="43"/>
        <v>3417000</v>
      </c>
      <c r="I67" s="106">
        <f t="shared" si="43"/>
        <v>16420838</v>
      </c>
      <c r="J67" s="105">
        <f t="shared" si="43"/>
        <v>16232000</v>
      </c>
      <c r="K67" s="106">
        <f t="shared" si="43"/>
        <v>1392539</v>
      </c>
      <c r="L67" s="105">
        <f t="shared" si="43"/>
        <v>18317000</v>
      </c>
      <c r="M67" s="106">
        <f t="shared" si="43"/>
        <v>10841152</v>
      </c>
      <c r="N67" s="105">
        <f t="shared" si="43"/>
        <v>0</v>
      </c>
      <c r="O67" s="106">
        <f t="shared" si="43"/>
        <v>0</v>
      </c>
      <c r="P67" s="105">
        <f t="shared" si="36"/>
        <v>37966000</v>
      </c>
      <c r="Q67" s="106">
        <f t="shared" si="37"/>
        <v>28654529</v>
      </c>
      <c r="R67" s="61">
        <f t="shared" si="38"/>
        <v>12.844997535731887</v>
      </c>
      <c r="S67" s="62">
        <f t="shared" si="39"/>
        <v>678.51693920242099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79.681826767687369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60.139209184208866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481869000</v>
      </c>
      <c r="C69" s="92">
        <v>-45072000</v>
      </c>
      <c r="D69" s="92"/>
      <c r="E69" s="92">
        <f>$B69      +$C69      +$D69</f>
        <v>436797000</v>
      </c>
      <c r="F69" s="93">
        <v>436797000</v>
      </c>
      <c r="G69" s="94">
        <v>436797000</v>
      </c>
      <c r="H69" s="93">
        <v>49194000</v>
      </c>
      <c r="I69" s="94">
        <v>43318512</v>
      </c>
      <c r="J69" s="93">
        <v>62581000</v>
      </c>
      <c r="K69" s="94">
        <v>65392931</v>
      </c>
      <c r="L69" s="93">
        <v>81664000</v>
      </c>
      <c r="M69" s="94">
        <v>51249576</v>
      </c>
      <c r="N69" s="93"/>
      <c r="O69" s="94"/>
      <c r="P69" s="93">
        <f>$H69      +$J69      +$L69      +$N69</f>
        <v>193439000</v>
      </c>
      <c r="Q69" s="94">
        <f>$I69      +$K69      +$M69      +$O69</f>
        <v>159961019</v>
      </c>
      <c r="R69" s="48">
        <f>IF(($J69      =0),0,((($L69      -$J69      )/$J69      )*100))</f>
        <v>30.493280708202171</v>
      </c>
      <c r="S69" s="49">
        <f>IF(($K69      =0),0,((($M69      -$K69      )/$K69      )*100))</f>
        <v>-21.628262846942892</v>
      </c>
      <c r="T69" s="48">
        <f>IF(($E69      =0),0,(($P69      /$E69      )*100))</f>
        <v>44.285789508627573</v>
      </c>
      <c r="U69" s="50">
        <f>IF(($E69      =0),0,(($Q69      /$E69      )*100))</f>
        <v>36.621363928781562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481869000</v>
      </c>
      <c r="C70" s="101">
        <f>C69</f>
        <v>-45072000</v>
      </c>
      <c r="D70" s="101"/>
      <c r="E70" s="101">
        <f>$B70      +$C70      +$D70</f>
        <v>436797000</v>
      </c>
      <c r="F70" s="102">
        <f t="shared" ref="F70:O70" si="44">F69</f>
        <v>436797000</v>
      </c>
      <c r="G70" s="103">
        <f t="shared" si="44"/>
        <v>436797000</v>
      </c>
      <c r="H70" s="102">
        <f t="shared" si="44"/>
        <v>49194000</v>
      </c>
      <c r="I70" s="103">
        <f t="shared" si="44"/>
        <v>43318512</v>
      </c>
      <c r="J70" s="102">
        <f t="shared" si="44"/>
        <v>62581000</v>
      </c>
      <c r="K70" s="103">
        <f t="shared" si="44"/>
        <v>65392931</v>
      </c>
      <c r="L70" s="102">
        <f t="shared" si="44"/>
        <v>81664000</v>
      </c>
      <c r="M70" s="103">
        <f t="shared" si="44"/>
        <v>51249576</v>
      </c>
      <c r="N70" s="102">
        <f t="shared" si="44"/>
        <v>0</v>
      </c>
      <c r="O70" s="103">
        <f t="shared" si="44"/>
        <v>0</v>
      </c>
      <c r="P70" s="102">
        <f>$H70      +$J70      +$L70      +$N70</f>
        <v>193439000</v>
      </c>
      <c r="Q70" s="103">
        <f>$I70      +$K70      +$M70      +$O70</f>
        <v>159961019</v>
      </c>
      <c r="R70" s="57">
        <f>IF(($J70      =0),0,((($L70      -$J70      )/$J70      )*100))</f>
        <v>30.493280708202171</v>
      </c>
      <c r="S70" s="58">
        <f>IF(($K70      =0),0,((($M70      -$K70      )/$K70      )*100))</f>
        <v>-21.628262846942892</v>
      </c>
      <c r="T70" s="57">
        <f>IF($E70   =0,0,($P70   /$E70   )*100)</f>
        <v>44.285789508627573</v>
      </c>
      <c r="U70" s="59">
        <f>IF($E70   =0,0,($Q70   /$E70 )*100)</f>
        <v>36.621363928781562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481869000</v>
      </c>
      <c r="C71" s="104">
        <f>C69</f>
        <v>-45072000</v>
      </c>
      <c r="D71" s="104"/>
      <c r="E71" s="104">
        <f>$B71      +$C71      +$D71</f>
        <v>436797000</v>
      </c>
      <c r="F71" s="105">
        <f t="shared" ref="F71:O71" si="45">F69</f>
        <v>436797000</v>
      </c>
      <c r="G71" s="106">
        <f t="shared" si="45"/>
        <v>436797000</v>
      </c>
      <c r="H71" s="105">
        <f t="shared" si="45"/>
        <v>49194000</v>
      </c>
      <c r="I71" s="106">
        <f t="shared" si="45"/>
        <v>43318512</v>
      </c>
      <c r="J71" s="105">
        <f t="shared" si="45"/>
        <v>62581000</v>
      </c>
      <c r="K71" s="106">
        <f t="shared" si="45"/>
        <v>65392931</v>
      </c>
      <c r="L71" s="105">
        <f t="shared" si="45"/>
        <v>81664000</v>
      </c>
      <c r="M71" s="106">
        <f t="shared" si="45"/>
        <v>51249576</v>
      </c>
      <c r="N71" s="105">
        <f t="shared" si="45"/>
        <v>0</v>
      </c>
      <c r="O71" s="106">
        <f t="shared" si="45"/>
        <v>0</v>
      </c>
      <c r="P71" s="105">
        <f>$H71      +$J71      +$L71      +$N71</f>
        <v>193439000</v>
      </c>
      <c r="Q71" s="106">
        <f>$I71      +$K71      +$M71      +$O71</f>
        <v>159961019</v>
      </c>
      <c r="R71" s="61">
        <f>IF(($J71      =0),0,((($L71      -$J71      )/$J71      )*100))</f>
        <v>30.493280708202171</v>
      </c>
      <c r="S71" s="62">
        <f>IF(($K71      =0),0,((($M71      -$K71      )/$K71      )*100))</f>
        <v>-21.628262846942892</v>
      </c>
      <c r="T71" s="61">
        <f>IF($E71   =0,0,($P71   /$E71   )*100)</f>
        <v>44.285789508627573</v>
      </c>
      <c r="U71" s="65">
        <f>IF($E71   =0,0,($Q71   /$E71   )*100)</f>
        <v>36.621363928781562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1004362000</v>
      </c>
      <c r="C72" s="104">
        <f>SUM(C9:C15,C18:C23,C26:C29,C32,C35:C39,C42:C52,C55:C58,C61:C65,C69)</f>
        <v>-2480000</v>
      </c>
      <c r="D72" s="104"/>
      <c r="E72" s="104">
        <f>$B72      +$C72      +$D72</f>
        <v>1001882000</v>
      </c>
      <c r="F72" s="105">
        <f t="shared" ref="F72:O72" si="46">SUM(F9:F15,F18:F23,F26:F29,F32,F35:F39,F42:F52,F55:F58,F61:F65,F69)</f>
        <v>1001882000</v>
      </c>
      <c r="G72" s="106">
        <f t="shared" si="46"/>
        <v>484444000</v>
      </c>
      <c r="H72" s="105">
        <f t="shared" si="46"/>
        <v>52611000</v>
      </c>
      <c r="I72" s="106">
        <f t="shared" si="46"/>
        <v>59739350</v>
      </c>
      <c r="J72" s="105">
        <f t="shared" si="46"/>
        <v>78813000</v>
      </c>
      <c r="K72" s="106">
        <f t="shared" si="46"/>
        <v>66785470</v>
      </c>
      <c r="L72" s="105">
        <f t="shared" si="46"/>
        <v>99981000</v>
      </c>
      <c r="M72" s="106">
        <f t="shared" si="46"/>
        <v>62090728</v>
      </c>
      <c r="N72" s="105">
        <f t="shared" si="46"/>
        <v>0</v>
      </c>
      <c r="O72" s="106">
        <f t="shared" si="46"/>
        <v>0</v>
      </c>
      <c r="P72" s="105">
        <f>$H72      +$J72      +$L72      +$N72</f>
        <v>231405000</v>
      </c>
      <c r="Q72" s="106">
        <f>$I72      +$K72      +$M72      +$O72</f>
        <v>188615548</v>
      </c>
      <c r="R72" s="61">
        <f>IF(($J72      =0),0,((($L72      -$J72      )/$J72      )*100))</f>
        <v>26.858513189448441</v>
      </c>
      <c r="S72" s="62">
        <f>IF(($K72      =0),0,((($M72      -$K72      )/$K72      )*100))</f>
        <v>-7.029585926399859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47.767130979019242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38.934437829759474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YpeHx4/Gk+/y8Dvq2Sb+9yLSd1ooYrmj3C6flAyowaQJqjCmy+u2RcJW6kL//pT2SJYDu7FXF+Tre3yvwtdfXA==" saltValue="8iLdn8eQ9G1cfxGaHjcjF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3100000</v>
      </c>
      <c r="C10" s="92">
        <v>0</v>
      </c>
      <c r="D10" s="92"/>
      <c r="E10" s="92">
        <f t="shared" ref="E10:E16" si="0">$B10      +$C10      +$D10</f>
        <v>3100000</v>
      </c>
      <c r="F10" s="93">
        <v>3100000</v>
      </c>
      <c r="G10" s="94">
        <v>3100000</v>
      </c>
      <c r="H10" s="93">
        <v>523000</v>
      </c>
      <c r="I10" s="94"/>
      <c r="J10" s="93">
        <v>1332000</v>
      </c>
      <c r="K10" s="94"/>
      <c r="L10" s="93">
        <v>759000</v>
      </c>
      <c r="M10" s="94"/>
      <c r="N10" s="93"/>
      <c r="O10" s="94"/>
      <c r="P10" s="93">
        <f t="shared" ref="P10:P16" si="1">$H10      +$J10      +$L10      +$N10</f>
        <v>2614000</v>
      </c>
      <c r="Q10" s="94">
        <f t="shared" ref="Q10:Q16" si="2">$I10      +$K10      +$M10      +$O10</f>
        <v>0</v>
      </c>
      <c r="R10" s="48">
        <f t="shared" ref="R10:R16" si="3">IF(($J10      =0),0,((($L10      -$J10      )/$J10      )*100))</f>
        <v>-43.018018018018019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84.322580645161295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3100000</v>
      </c>
      <c r="C16" s="95">
        <f>SUM(C9:C15)</f>
        <v>0</v>
      </c>
      <c r="D16" s="95"/>
      <c r="E16" s="95">
        <f t="shared" si="0"/>
        <v>3100000</v>
      </c>
      <c r="F16" s="96">
        <f t="shared" ref="F16:O16" si="7">SUM(F9:F15)</f>
        <v>3100000</v>
      </c>
      <c r="G16" s="97">
        <f t="shared" si="7"/>
        <v>3100000</v>
      </c>
      <c r="H16" s="96">
        <f t="shared" si="7"/>
        <v>523000</v>
      </c>
      <c r="I16" s="97">
        <f t="shared" si="7"/>
        <v>0</v>
      </c>
      <c r="J16" s="96">
        <f t="shared" si="7"/>
        <v>1332000</v>
      </c>
      <c r="K16" s="97">
        <f t="shared" si="7"/>
        <v>0</v>
      </c>
      <c r="L16" s="96">
        <f t="shared" si="7"/>
        <v>759000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2614000</v>
      </c>
      <c r="Q16" s="97">
        <f t="shared" si="2"/>
        <v>0</v>
      </c>
      <c r="R16" s="52">
        <f t="shared" si="3"/>
        <v>-43.018018018018019</v>
      </c>
      <c r="S16" s="53">
        <f t="shared" si="4"/>
        <v>0</v>
      </c>
      <c r="T16" s="52">
        <f>IF((SUM($E9:$E13)+$E15)=0,0,(P16/(SUM($E9:$E13)+$E15)*100))</f>
        <v>84.322580645161295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1256000</v>
      </c>
      <c r="C32" s="92">
        <v>0</v>
      </c>
      <c r="D32" s="92"/>
      <c r="E32" s="92">
        <f>$B32      +$C32      +$D32</f>
        <v>1256000</v>
      </c>
      <c r="F32" s="93">
        <v>1256000</v>
      </c>
      <c r="G32" s="94">
        <v>1256000</v>
      </c>
      <c r="H32" s="93"/>
      <c r="I32" s="94"/>
      <c r="J32" s="93">
        <v>802000</v>
      </c>
      <c r="K32" s="94"/>
      <c r="L32" s="93"/>
      <c r="M32" s="94"/>
      <c r="N32" s="93"/>
      <c r="O32" s="94"/>
      <c r="P32" s="93">
        <f>$H32      +$J32      +$L32      +$N32</f>
        <v>802000</v>
      </c>
      <c r="Q32" s="94">
        <f>$I32      +$K32      +$M32      +$O32</f>
        <v>0</v>
      </c>
      <c r="R32" s="48">
        <f>IF(($J32      =0),0,((($L32      -$J32      )/$J32      )*100))</f>
        <v>-100</v>
      </c>
      <c r="S32" s="49">
        <f>IF(($K32      =0),0,((($M32      -$K32      )/$K32      )*100))</f>
        <v>0</v>
      </c>
      <c r="T32" s="48">
        <f>IF(($E32      =0),0,(($P32      /$E32      )*100))</f>
        <v>63.853503184713375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1256000</v>
      </c>
      <c r="C33" s="95">
        <f>C32</f>
        <v>0</v>
      </c>
      <c r="D33" s="95"/>
      <c r="E33" s="95">
        <f>$B33      +$C33      +$D33</f>
        <v>1256000</v>
      </c>
      <c r="F33" s="96">
        <f t="shared" ref="F33:O33" si="17">F32</f>
        <v>1256000</v>
      </c>
      <c r="G33" s="97">
        <f t="shared" si="17"/>
        <v>1256000</v>
      </c>
      <c r="H33" s="96">
        <f t="shared" si="17"/>
        <v>0</v>
      </c>
      <c r="I33" s="97">
        <f t="shared" si="17"/>
        <v>0</v>
      </c>
      <c r="J33" s="96">
        <f t="shared" si="17"/>
        <v>802000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802000</v>
      </c>
      <c r="Q33" s="97">
        <f>$I33      +$K33      +$M33      +$O33</f>
        <v>0</v>
      </c>
      <c r="R33" s="52">
        <f>IF(($J33      =0),0,((($L33      -$J33      )/$J33      )*100))</f>
        <v>-100</v>
      </c>
      <c r="S33" s="53">
        <f>IF(($K33      =0),0,((($M33      -$K33      )/$K33      )*100))</f>
        <v>0</v>
      </c>
      <c r="T33" s="52">
        <f>IF($E33   =0,0,($P33   /$E33   )*100)</f>
        <v>63.853503184713375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22000000</v>
      </c>
      <c r="C35" s="92">
        <v>-15000000</v>
      </c>
      <c r="D35" s="92"/>
      <c r="E35" s="92">
        <f t="shared" ref="E35:E40" si="18">$B35      +$C35      +$D35</f>
        <v>7000000</v>
      </c>
      <c r="F35" s="93">
        <v>7000000</v>
      </c>
      <c r="G35" s="94">
        <v>7000000</v>
      </c>
      <c r="H35" s="93"/>
      <c r="I35" s="94"/>
      <c r="J35" s="93"/>
      <c r="K35" s="94"/>
      <c r="L35" s="93">
        <v>2833000</v>
      </c>
      <c r="M35" s="94"/>
      <c r="N35" s="93"/>
      <c r="O35" s="94"/>
      <c r="P35" s="93">
        <f t="shared" ref="P35:P40" si="19">$H35      +$J35      +$L35      +$N35</f>
        <v>2833000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40.471428571428568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15824000</v>
      </c>
      <c r="C36" s="92">
        <v>0</v>
      </c>
      <c r="D36" s="92"/>
      <c r="E36" s="92">
        <f t="shared" si="18"/>
        <v>15824000</v>
      </c>
      <c r="F36" s="93">
        <v>15824000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37824000</v>
      </c>
      <c r="C40" s="95">
        <f>SUM(C35:C39)</f>
        <v>-15000000</v>
      </c>
      <c r="D40" s="95"/>
      <c r="E40" s="95">
        <f t="shared" si="18"/>
        <v>22824000</v>
      </c>
      <c r="F40" s="96">
        <f t="shared" ref="F40:O40" si="25">SUM(F35:F39)</f>
        <v>22824000</v>
      </c>
      <c r="G40" s="97">
        <f t="shared" si="25"/>
        <v>7000000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2833000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2833000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40.471428571428568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70000000</v>
      </c>
      <c r="C52" s="92">
        <v>-40460000</v>
      </c>
      <c r="D52" s="92"/>
      <c r="E52" s="92">
        <f t="shared" si="26"/>
        <v>29540000</v>
      </c>
      <c r="F52" s="93">
        <v>29540000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70000000</v>
      </c>
      <c r="C53" s="95">
        <f>SUM(C42:C52)</f>
        <v>-40460000</v>
      </c>
      <c r="D53" s="95"/>
      <c r="E53" s="95">
        <f t="shared" si="26"/>
        <v>29540000</v>
      </c>
      <c r="F53" s="96">
        <f t="shared" ref="F53:O53" si="33">SUM(F42:F52)</f>
        <v>29540000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112180000</v>
      </c>
      <c r="C67" s="104">
        <f>SUM(C9:C15,C18:C23,C26:C29,C32,C35:C39,C42:C52,C55:C58,C61:C65)</f>
        <v>-55460000</v>
      </c>
      <c r="D67" s="104"/>
      <c r="E67" s="104">
        <f t="shared" si="35"/>
        <v>56720000</v>
      </c>
      <c r="F67" s="105">
        <f t="shared" ref="F67:O67" si="43">SUM(F9:F15,F18:F23,F26:F29,F32,F35:F39,F42:F52,F55:F58,F61:F65)</f>
        <v>56720000</v>
      </c>
      <c r="G67" s="106">
        <f t="shared" si="43"/>
        <v>11356000</v>
      </c>
      <c r="H67" s="105">
        <f t="shared" si="43"/>
        <v>523000</v>
      </c>
      <c r="I67" s="106">
        <f t="shared" si="43"/>
        <v>0</v>
      </c>
      <c r="J67" s="105">
        <f t="shared" si="43"/>
        <v>2134000</v>
      </c>
      <c r="K67" s="106">
        <f t="shared" si="43"/>
        <v>0</v>
      </c>
      <c r="L67" s="105">
        <f t="shared" si="43"/>
        <v>3592000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6249000</v>
      </c>
      <c r="Q67" s="106">
        <f t="shared" si="37"/>
        <v>0</v>
      </c>
      <c r="R67" s="61">
        <f t="shared" si="38"/>
        <v>68.322399250234298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55.028178936245155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34960000</v>
      </c>
      <c r="C69" s="92">
        <v>0</v>
      </c>
      <c r="D69" s="92"/>
      <c r="E69" s="92">
        <f>$B69      +$C69      +$D69</f>
        <v>34960000</v>
      </c>
      <c r="F69" s="93">
        <v>34960000</v>
      </c>
      <c r="G69" s="94">
        <v>34960000</v>
      </c>
      <c r="H69" s="93">
        <v>6413000</v>
      </c>
      <c r="I69" s="94"/>
      <c r="J69" s="93">
        <v>4618000</v>
      </c>
      <c r="K69" s="94"/>
      <c r="L69" s="93">
        <v>4913000</v>
      </c>
      <c r="M69" s="94"/>
      <c r="N69" s="93"/>
      <c r="O69" s="94"/>
      <c r="P69" s="93">
        <f>$H69      +$J69      +$L69      +$N69</f>
        <v>15944000</v>
      </c>
      <c r="Q69" s="94">
        <f>$I69      +$K69      +$M69      +$O69</f>
        <v>0</v>
      </c>
      <c r="R69" s="48">
        <f>IF(($J69      =0),0,((($L69      -$J69      )/$J69      )*100))</f>
        <v>6.3880467734950193</v>
      </c>
      <c r="S69" s="49">
        <f>IF(($K69      =0),0,((($M69      -$K69      )/$K69      )*100))</f>
        <v>0</v>
      </c>
      <c r="T69" s="48">
        <f>IF(($E69      =0),0,(($P69      /$E69      )*100))</f>
        <v>45.606407322654462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34960000</v>
      </c>
      <c r="C70" s="101">
        <f>C69</f>
        <v>0</v>
      </c>
      <c r="D70" s="101"/>
      <c r="E70" s="101">
        <f>$B70      +$C70      +$D70</f>
        <v>34960000</v>
      </c>
      <c r="F70" s="102">
        <f t="shared" ref="F70:O70" si="44">F69</f>
        <v>34960000</v>
      </c>
      <c r="G70" s="103">
        <f t="shared" si="44"/>
        <v>34960000</v>
      </c>
      <c r="H70" s="102">
        <f t="shared" si="44"/>
        <v>6413000</v>
      </c>
      <c r="I70" s="103">
        <f t="shared" si="44"/>
        <v>0</v>
      </c>
      <c r="J70" s="102">
        <f t="shared" si="44"/>
        <v>4618000</v>
      </c>
      <c r="K70" s="103">
        <f t="shared" si="44"/>
        <v>0</v>
      </c>
      <c r="L70" s="102">
        <f t="shared" si="44"/>
        <v>4913000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15944000</v>
      </c>
      <c r="Q70" s="103">
        <f>$I70      +$K70      +$M70      +$O70</f>
        <v>0</v>
      </c>
      <c r="R70" s="57">
        <f>IF(($J70      =0),0,((($L70      -$J70      )/$J70      )*100))</f>
        <v>6.3880467734950193</v>
      </c>
      <c r="S70" s="58">
        <f>IF(($K70      =0),0,((($M70      -$K70      )/$K70      )*100))</f>
        <v>0</v>
      </c>
      <c r="T70" s="57">
        <f>IF($E70   =0,0,($P70   /$E70   )*100)</f>
        <v>45.606407322654462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34960000</v>
      </c>
      <c r="C71" s="104">
        <f>C69</f>
        <v>0</v>
      </c>
      <c r="D71" s="104"/>
      <c r="E71" s="104">
        <f>$B71      +$C71      +$D71</f>
        <v>34960000</v>
      </c>
      <c r="F71" s="105">
        <f t="shared" ref="F71:O71" si="45">F69</f>
        <v>34960000</v>
      </c>
      <c r="G71" s="106">
        <f t="shared" si="45"/>
        <v>34960000</v>
      </c>
      <c r="H71" s="105">
        <f t="shared" si="45"/>
        <v>6413000</v>
      </c>
      <c r="I71" s="106">
        <f t="shared" si="45"/>
        <v>0</v>
      </c>
      <c r="J71" s="105">
        <f t="shared" si="45"/>
        <v>4618000</v>
      </c>
      <c r="K71" s="106">
        <f t="shared" si="45"/>
        <v>0</v>
      </c>
      <c r="L71" s="105">
        <f t="shared" si="45"/>
        <v>4913000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15944000</v>
      </c>
      <c r="Q71" s="106">
        <f>$I71      +$K71      +$M71      +$O71</f>
        <v>0</v>
      </c>
      <c r="R71" s="61">
        <f>IF(($J71      =0),0,((($L71      -$J71      )/$J71      )*100))</f>
        <v>6.3880467734950193</v>
      </c>
      <c r="S71" s="62">
        <f>IF(($K71      =0),0,((($M71      -$K71      )/$K71      )*100))</f>
        <v>0</v>
      </c>
      <c r="T71" s="61">
        <f>IF($E71   =0,0,($P71   /$E71   )*100)</f>
        <v>45.606407322654462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147140000</v>
      </c>
      <c r="C72" s="104">
        <f>SUM(C9:C15,C18:C23,C26:C29,C32,C35:C39,C42:C52,C55:C58,C61:C65,C69)</f>
        <v>-55460000</v>
      </c>
      <c r="D72" s="104"/>
      <c r="E72" s="104">
        <f>$B72      +$C72      +$D72</f>
        <v>91680000</v>
      </c>
      <c r="F72" s="105">
        <f t="shared" ref="F72:O72" si="46">SUM(F9:F15,F18:F23,F26:F29,F32,F35:F39,F42:F52,F55:F58,F61:F65,F69)</f>
        <v>91680000</v>
      </c>
      <c r="G72" s="106">
        <f t="shared" si="46"/>
        <v>46316000</v>
      </c>
      <c r="H72" s="105">
        <f t="shared" si="46"/>
        <v>6936000</v>
      </c>
      <c r="I72" s="106">
        <f t="shared" si="46"/>
        <v>0</v>
      </c>
      <c r="J72" s="105">
        <f t="shared" si="46"/>
        <v>6752000</v>
      </c>
      <c r="K72" s="106">
        <f t="shared" si="46"/>
        <v>0</v>
      </c>
      <c r="L72" s="105">
        <f t="shared" si="46"/>
        <v>8505000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22193000</v>
      </c>
      <c r="Q72" s="106">
        <f>$I72      +$K72      +$M72      +$O72</f>
        <v>0</v>
      </c>
      <c r="R72" s="61">
        <f>IF(($J72      =0),0,((($L72      -$J72      )/$J72      )*100))</f>
        <v>25.962677725118482</v>
      </c>
      <c r="S72" s="62">
        <f>IF(($K72      =0),0,((($M72      -$K72      )/$K72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47.916486743242075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a2wEer05G2wH8OUe4wGZyQhVRIRjAoAOpeD34im/EtyXmAqecBtRFuJO2mstL8abRC+dr/xLQKNFUFfSOlb6Ag==" saltValue="WzCJLv8qSvDubXWpuqAmk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1650000</v>
      </c>
      <c r="C10" s="92">
        <v>0</v>
      </c>
      <c r="D10" s="92"/>
      <c r="E10" s="92">
        <f t="shared" ref="E10:E16" si="0">$B10      +$C10      +$D10</f>
        <v>1650000</v>
      </c>
      <c r="F10" s="93">
        <v>1650000</v>
      </c>
      <c r="G10" s="94">
        <v>1650000</v>
      </c>
      <c r="H10" s="93">
        <v>84000</v>
      </c>
      <c r="I10" s="94">
        <v>138619</v>
      </c>
      <c r="J10" s="93">
        <v>662000</v>
      </c>
      <c r="K10" s="94">
        <v>85017</v>
      </c>
      <c r="L10" s="93">
        <v>904000</v>
      </c>
      <c r="M10" s="94">
        <v>720441</v>
      </c>
      <c r="N10" s="93"/>
      <c r="O10" s="94"/>
      <c r="P10" s="93">
        <f t="shared" ref="P10:P16" si="1">$H10      +$J10      +$L10      +$N10</f>
        <v>1650000</v>
      </c>
      <c r="Q10" s="94">
        <f t="shared" ref="Q10:Q16" si="2">$I10      +$K10      +$M10      +$O10</f>
        <v>944077</v>
      </c>
      <c r="R10" s="48">
        <f t="shared" ref="R10:R16" si="3">IF(($J10      =0),0,((($L10      -$J10      )/$J10      )*100))</f>
        <v>36.555891238670696</v>
      </c>
      <c r="S10" s="49">
        <f t="shared" ref="S10:S16" si="4">IF(($K10      =0),0,((($M10      -$K10      )/$K10      )*100))</f>
        <v>747.40816542573839</v>
      </c>
      <c r="T10" s="48">
        <f t="shared" ref="T10:T15" si="5">IF(($E10      =0),0,(($P10      /$E10      )*100))</f>
        <v>100</v>
      </c>
      <c r="U10" s="50">
        <f t="shared" ref="U10:U15" si="6">IF(($E10      =0),0,(($Q10      /$E10      )*100))</f>
        <v>57.216787878787876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1650000</v>
      </c>
      <c r="C16" s="95">
        <f>SUM(C9:C15)</f>
        <v>0</v>
      </c>
      <c r="D16" s="95"/>
      <c r="E16" s="95">
        <f t="shared" si="0"/>
        <v>1650000</v>
      </c>
      <c r="F16" s="96">
        <f t="shared" ref="F16:O16" si="7">SUM(F9:F15)</f>
        <v>1650000</v>
      </c>
      <c r="G16" s="97">
        <f t="shared" si="7"/>
        <v>1650000</v>
      </c>
      <c r="H16" s="96">
        <f t="shared" si="7"/>
        <v>84000</v>
      </c>
      <c r="I16" s="97">
        <f t="shared" si="7"/>
        <v>138619</v>
      </c>
      <c r="J16" s="96">
        <f t="shared" si="7"/>
        <v>662000</v>
      </c>
      <c r="K16" s="97">
        <f t="shared" si="7"/>
        <v>85017</v>
      </c>
      <c r="L16" s="96">
        <f t="shared" si="7"/>
        <v>904000</v>
      </c>
      <c r="M16" s="97">
        <f t="shared" si="7"/>
        <v>720441</v>
      </c>
      <c r="N16" s="96">
        <f t="shared" si="7"/>
        <v>0</v>
      </c>
      <c r="O16" s="97">
        <f t="shared" si="7"/>
        <v>0</v>
      </c>
      <c r="P16" s="96">
        <f t="shared" si="1"/>
        <v>1650000</v>
      </c>
      <c r="Q16" s="97">
        <f t="shared" si="2"/>
        <v>944077</v>
      </c>
      <c r="R16" s="52">
        <f t="shared" si="3"/>
        <v>36.555891238670696</v>
      </c>
      <c r="S16" s="53">
        <f t="shared" si="4"/>
        <v>747.40816542573839</v>
      </c>
      <c r="T16" s="52">
        <f>IF((SUM($E9:$E13)+$E15)=0,0,(P16/(SUM($E9:$E13)+$E15)*100))</f>
        <v>100</v>
      </c>
      <c r="U16" s="54">
        <f>IF((SUM($E9:$E13)+$E15)=0,0,(Q16/(SUM($E9:$E13)+$E15)*100))</f>
        <v>57.216787878787876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1220000</v>
      </c>
      <c r="C32" s="92">
        <v>0</v>
      </c>
      <c r="D32" s="92"/>
      <c r="E32" s="92">
        <f>$B32      +$C32      +$D32</f>
        <v>1220000</v>
      </c>
      <c r="F32" s="93">
        <v>1220000</v>
      </c>
      <c r="G32" s="94">
        <v>1220000</v>
      </c>
      <c r="H32" s="93">
        <v>518000</v>
      </c>
      <c r="I32" s="94">
        <v>409774</v>
      </c>
      <c r="J32" s="93">
        <v>127000</v>
      </c>
      <c r="K32" s="94">
        <v>98976</v>
      </c>
      <c r="L32" s="93">
        <v>385000</v>
      </c>
      <c r="M32" s="94">
        <v>186822</v>
      </c>
      <c r="N32" s="93"/>
      <c r="O32" s="94"/>
      <c r="P32" s="93">
        <f>$H32      +$J32      +$L32      +$N32</f>
        <v>1030000</v>
      </c>
      <c r="Q32" s="94">
        <f>$I32      +$K32      +$M32      +$O32</f>
        <v>695572</v>
      </c>
      <c r="R32" s="48">
        <f>IF(($J32      =0),0,((($L32      -$J32      )/$J32      )*100))</f>
        <v>203.14960629921259</v>
      </c>
      <c r="S32" s="49">
        <f>IF(($K32      =0),0,((($M32      -$K32      )/$K32      )*100))</f>
        <v>88.75484966052376</v>
      </c>
      <c r="T32" s="48">
        <f>IF(($E32      =0),0,(($P32      /$E32      )*100))</f>
        <v>84.426229508196727</v>
      </c>
      <c r="U32" s="50">
        <f>IF(($E32      =0),0,(($Q32      /$E32      )*100))</f>
        <v>57.014098360655737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1220000</v>
      </c>
      <c r="C33" s="95">
        <f>C32</f>
        <v>0</v>
      </c>
      <c r="D33" s="95"/>
      <c r="E33" s="95">
        <f>$B33      +$C33      +$D33</f>
        <v>1220000</v>
      </c>
      <c r="F33" s="96">
        <f t="shared" ref="F33:O33" si="17">F32</f>
        <v>1220000</v>
      </c>
      <c r="G33" s="97">
        <f t="shared" si="17"/>
        <v>1220000</v>
      </c>
      <c r="H33" s="96">
        <f t="shared" si="17"/>
        <v>518000</v>
      </c>
      <c r="I33" s="97">
        <f t="shared" si="17"/>
        <v>409774</v>
      </c>
      <c r="J33" s="96">
        <f t="shared" si="17"/>
        <v>127000</v>
      </c>
      <c r="K33" s="97">
        <f t="shared" si="17"/>
        <v>98976</v>
      </c>
      <c r="L33" s="96">
        <f t="shared" si="17"/>
        <v>385000</v>
      </c>
      <c r="M33" s="97">
        <f t="shared" si="17"/>
        <v>186822</v>
      </c>
      <c r="N33" s="96">
        <f t="shared" si="17"/>
        <v>0</v>
      </c>
      <c r="O33" s="97">
        <f t="shared" si="17"/>
        <v>0</v>
      </c>
      <c r="P33" s="96">
        <f>$H33      +$J33      +$L33      +$N33</f>
        <v>1030000</v>
      </c>
      <c r="Q33" s="97">
        <f>$I33      +$K33      +$M33      +$O33</f>
        <v>695572</v>
      </c>
      <c r="R33" s="52">
        <f>IF(($J33      =0),0,((($L33      -$J33      )/$J33      )*100))</f>
        <v>203.14960629921259</v>
      </c>
      <c r="S33" s="53">
        <f>IF(($K33      =0),0,((($M33      -$K33      )/$K33      )*100))</f>
        <v>88.75484966052376</v>
      </c>
      <c r="T33" s="52">
        <f>IF($E33   =0,0,($P33   /$E33   )*100)</f>
        <v>84.426229508196727</v>
      </c>
      <c r="U33" s="54">
        <f>IF($E33   =0,0,($Q33   /$E33   )*100)</f>
        <v>57.014098360655737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26500000</v>
      </c>
      <c r="C35" s="92">
        <v>0</v>
      </c>
      <c r="D35" s="92"/>
      <c r="E35" s="92">
        <f t="shared" ref="E35:E40" si="18">$B35      +$C35      +$D35</f>
        <v>26500000</v>
      </c>
      <c r="F35" s="93">
        <v>26500000</v>
      </c>
      <c r="G35" s="94">
        <v>26500000</v>
      </c>
      <c r="H35" s="93"/>
      <c r="I35" s="94"/>
      <c r="J35" s="93">
        <v>1428000</v>
      </c>
      <c r="K35" s="94"/>
      <c r="L35" s="93">
        <v>10846000</v>
      </c>
      <c r="M35" s="94">
        <v>4935025</v>
      </c>
      <c r="N35" s="93"/>
      <c r="O35" s="94"/>
      <c r="P35" s="93">
        <f t="shared" ref="P35:P40" si="19">$H35      +$J35      +$L35      +$N35</f>
        <v>12274000</v>
      </c>
      <c r="Q35" s="94">
        <f t="shared" ref="Q35:Q40" si="20">$I35      +$K35      +$M35      +$O35</f>
        <v>4935025</v>
      </c>
      <c r="R35" s="48">
        <f t="shared" ref="R35:R40" si="21">IF(($J35      =0),0,((($L35      -$J35      )/$J35      )*100))</f>
        <v>659.52380952380952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46.316981132075476</v>
      </c>
      <c r="U35" s="50">
        <f t="shared" ref="U35:U39" si="24">IF(($E35      =0),0,(($Q35      /$E35      )*100))</f>
        <v>18.622735849056603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29765000</v>
      </c>
      <c r="C36" s="92">
        <v>0</v>
      </c>
      <c r="D36" s="92"/>
      <c r="E36" s="92">
        <f t="shared" si="18"/>
        <v>29765000</v>
      </c>
      <c r="F36" s="93">
        <v>29765000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56265000</v>
      </c>
      <c r="C40" s="95">
        <f>SUM(C35:C39)</f>
        <v>0</v>
      </c>
      <c r="D40" s="95"/>
      <c r="E40" s="95">
        <f t="shared" si="18"/>
        <v>56265000</v>
      </c>
      <c r="F40" s="96">
        <f t="shared" ref="F40:O40" si="25">SUM(F35:F39)</f>
        <v>56265000</v>
      </c>
      <c r="G40" s="97">
        <f t="shared" si="25"/>
        <v>26500000</v>
      </c>
      <c r="H40" s="96">
        <f t="shared" si="25"/>
        <v>0</v>
      </c>
      <c r="I40" s="97">
        <f t="shared" si="25"/>
        <v>0</v>
      </c>
      <c r="J40" s="96">
        <f t="shared" si="25"/>
        <v>1428000</v>
      </c>
      <c r="K40" s="97">
        <f t="shared" si="25"/>
        <v>0</v>
      </c>
      <c r="L40" s="96">
        <f t="shared" si="25"/>
        <v>10846000</v>
      </c>
      <c r="M40" s="97">
        <f t="shared" si="25"/>
        <v>4935025</v>
      </c>
      <c r="N40" s="96">
        <f t="shared" si="25"/>
        <v>0</v>
      </c>
      <c r="O40" s="97">
        <f t="shared" si="25"/>
        <v>0</v>
      </c>
      <c r="P40" s="96">
        <f t="shared" si="19"/>
        <v>12274000</v>
      </c>
      <c r="Q40" s="97">
        <f t="shared" si="20"/>
        <v>4935025</v>
      </c>
      <c r="R40" s="52">
        <f t="shared" si="21"/>
        <v>659.52380952380952</v>
      </c>
      <c r="S40" s="53">
        <f t="shared" si="22"/>
        <v>0</v>
      </c>
      <c r="T40" s="52">
        <f>IF((+$E35+$E38) =0,0,(P40   /(+$E35+$E38) )*100)</f>
        <v>46.316981132075476</v>
      </c>
      <c r="U40" s="54">
        <f>IF((+$E35+$E38) =0,0,(Q40   /(+$E35+$E38) )*100)</f>
        <v>18.622735849056603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60000000</v>
      </c>
      <c r="C52" s="92">
        <v>-34345000</v>
      </c>
      <c r="D52" s="92"/>
      <c r="E52" s="92">
        <f t="shared" si="26"/>
        <v>25655000</v>
      </c>
      <c r="F52" s="93">
        <v>25655000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60000000</v>
      </c>
      <c r="C53" s="95">
        <f>SUM(C42:C52)</f>
        <v>-34345000</v>
      </c>
      <c r="D53" s="95"/>
      <c r="E53" s="95">
        <f t="shared" si="26"/>
        <v>25655000</v>
      </c>
      <c r="F53" s="96">
        <f t="shared" ref="F53:O53" si="33">SUM(F42:F52)</f>
        <v>25655000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119135000</v>
      </c>
      <c r="C67" s="104">
        <f>SUM(C9:C15,C18:C23,C26:C29,C32,C35:C39,C42:C52,C55:C58,C61:C65)</f>
        <v>-34345000</v>
      </c>
      <c r="D67" s="104"/>
      <c r="E67" s="104">
        <f t="shared" si="35"/>
        <v>84790000</v>
      </c>
      <c r="F67" s="105">
        <f t="shared" ref="F67:O67" si="43">SUM(F9:F15,F18:F23,F26:F29,F32,F35:F39,F42:F52,F55:F58,F61:F65)</f>
        <v>84790000</v>
      </c>
      <c r="G67" s="106">
        <f t="shared" si="43"/>
        <v>29370000</v>
      </c>
      <c r="H67" s="105">
        <f t="shared" si="43"/>
        <v>602000</v>
      </c>
      <c r="I67" s="106">
        <f t="shared" si="43"/>
        <v>548393</v>
      </c>
      <c r="J67" s="105">
        <f t="shared" si="43"/>
        <v>2217000</v>
      </c>
      <c r="K67" s="106">
        <f t="shared" si="43"/>
        <v>183993</v>
      </c>
      <c r="L67" s="105">
        <f t="shared" si="43"/>
        <v>12135000</v>
      </c>
      <c r="M67" s="106">
        <f t="shared" si="43"/>
        <v>5842288</v>
      </c>
      <c r="N67" s="105">
        <f t="shared" si="43"/>
        <v>0</v>
      </c>
      <c r="O67" s="106">
        <f t="shared" si="43"/>
        <v>0</v>
      </c>
      <c r="P67" s="105">
        <f t="shared" si="36"/>
        <v>14954000</v>
      </c>
      <c r="Q67" s="106">
        <f t="shared" si="37"/>
        <v>6574674</v>
      </c>
      <c r="R67" s="61">
        <f t="shared" si="38"/>
        <v>447.36129905277397</v>
      </c>
      <c r="S67" s="62">
        <f t="shared" si="39"/>
        <v>3075.2773203328388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50.915900578821926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22.385679264555669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46014000</v>
      </c>
      <c r="C69" s="92">
        <v>0</v>
      </c>
      <c r="D69" s="92"/>
      <c r="E69" s="92">
        <f>$B69      +$C69      +$D69</f>
        <v>46014000</v>
      </c>
      <c r="F69" s="93">
        <v>46014000</v>
      </c>
      <c r="G69" s="94">
        <v>46014000</v>
      </c>
      <c r="H69" s="93">
        <v>7545000</v>
      </c>
      <c r="I69" s="94">
        <v>9535101</v>
      </c>
      <c r="J69" s="93">
        <v>14625000</v>
      </c>
      <c r="K69" s="94">
        <v>6280875</v>
      </c>
      <c r="L69" s="93">
        <v>7525000</v>
      </c>
      <c r="M69" s="94">
        <v>-5055320</v>
      </c>
      <c r="N69" s="93"/>
      <c r="O69" s="94"/>
      <c r="P69" s="93">
        <f>$H69      +$J69      +$L69      +$N69</f>
        <v>29695000</v>
      </c>
      <c r="Q69" s="94">
        <f>$I69      +$K69      +$M69      +$O69</f>
        <v>10760656</v>
      </c>
      <c r="R69" s="48">
        <f>IF(($J69      =0),0,((($L69      -$J69      )/$J69      )*100))</f>
        <v>-48.547008547008545</v>
      </c>
      <c r="S69" s="49">
        <f>IF(($K69      =0),0,((($M69      -$K69      )/$K69      )*100))</f>
        <v>-180.48751169224033</v>
      </c>
      <c r="T69" s="48">
        <f>IF(($E69      =0),0,(($P69      /$E69      )*100))</f>
        <v>64.53470682835659</v>
      </c>
      <c r="U69" s="50">
        <f>IF(($E69      =0),0,(($Q69      /$E69      )*100))</f>
        <v>23.385613074281743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46014000</v>
      </c>
      <c r="C70" s="101">
        <f>C69</f>
        <v>0</v>
      </c>
      <c r="D70" s="101"/>
      <c r="E70" s="101">
        <f>$B70      +$C70      +$D70</f>
        <v>46014000</v>
      </c>
      <c r="F70" s="102">
        <f t="shared" ref="F70:O70" si="44">F69</f>
        <v>46014000</v>
      </c>
      <c r="G70" s="103">
        <f t="shared" si="44"/>
        <v>46014000</v>
      </c>
      <c r="H70" s="102">
        <f t="shared" si="44"/>
        <v>7545000</v>
      </c>
      <c r="I70" s="103">
        <f t="shared" si="44"/>
        <v>9535101</v>
      </c>
      <c r="J70" s="102">
        <f t="shared" si="44"/>
        <v>14625000</v>
      </c>
      <c r="K70" s="103">
        <f t="shared" si="44"/>
        <v>6280875</v>
      </c>
      <c r="L70" s="102">
        <f t="shared" si="44"/>
        <v>7525000</v>
      </c>
      <c r="M70" s="103">
        <f t="shared" si="44"/>
        <v>-5055320</v>
      </c>
      <c r="N70" s="102">
        <f t="shared" si="44"/>
        <v>0</v>
      </c>
      <c r="O70" s="103">
        <f t="shared" si="44"/>
        <v>0</v>
      </c>
      <c r="P70" s="102">
        <f>$H70      +$J70      +$L70      +$N70</f>
        <v>29695000</v>
      </c>
      <c r="Q70" s="103">
        <f>$I70      +$K70      +$M70      +$O70</f>
        <v>10760656</v>
      </c>
      <c r="R70" s="57">
        <f>IF(($J70      =0),0,((($L70      -$J70      )/$J70      )*100))</f>
        <v>-48.547008547008545</v>
      </c>
      <c r="S70" s="58">
        <f>IF(($K70      =0),0,((($M70      -$K70      )/$K70      )*100))</f>
        <v>-180.48751169224033</v>
      </c>
      <c r="T70" s="57">
        <f>IF($E70   =0,0,($P70   /$E70   )*100)</f>
        <v>64.53470682835659</v>
      </c>
      <c r="U70" s="59">
        <f>IF($E70   =0,0,($Q70   /$E70 )*100)</f>
        <v>23.385613074281743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46014000</v>
      </c>
      <c r="C71" s="104">
        <f>C69</f>
        <v>0</v>
      </c>
      <c r="D71" s="104"/>
      <c r="E71" s="104">
        <f>$B71      +$C71      +$D71</f>
        <v>46014000</v>
      </c>
      <c r="F71" s="105">
        <f t="shared" ref="F71:O71" si="45">F69</f>
        <v>46014000</v>
      </c>
      <c r="G71" s="106">
        <f t="shared" si="45"/>
        <v>46014000</v>
      </c>
      <c r="H71" s="105">
        <f t="shared" si="45"/>
        <v>7545000</v>
      </c>
      <c r="I71" s="106">
        <f t="shared" si="45"/>
        <v>9535101</v>
      </c>
      <c r="J71" s="105">
        <f t="shared" si="45"/>
        <v>14625000</v>
      </c>
      <c r="K71" s="106">
        <f t="shared" si="45"/>
        <v>6280875</v>
      </c>
      <c r="L71" s="105">
        <f t="shared" si="45"/>
        <v>7525000</v>
      </c>
      <c r="M71" s="106">
        <f t="shared" si="45"/>
        <v>-5055320</v>
      </c>
      <c r="N71" s="105">
        <f t="shared" si="45"/>
        <v>0</v>
      </c>
      <c r="O71" s="106">
        <f t="shared" si="45"/>
        <v>0</v>
      </c>
      <c r="P71" s="105">
        <f>$H71      +$J71      +$L71      +$N71</f>
        <v>29695000</v>
      </c>
      <c r="Q71" s="106">
        <f>$I71      +$K71      +$M71      +$O71</f>
        <v>10760656</v>
      </c>
      <c r="R71" s="61">
        <f>IF(($J71      =0),0,((($L71      -$J71      )/$J71      )*100))</f>
        <v>-48.547008547008545</v>
      </c>
      <c r="S71" s="62">
        <f>IF(($K71      =0),0,((($M71      -$K71      )/$K71      )*100))</f>
        <v>-180.48751169224033</v>
      </c>
      <c r="T71" s="61">
        <f>IF($E71   =0,0,($P71   /$E71   )*100)</f>
        <v>64.53470682835659</v>
      </c>
      <c r="U71" s="65">
        <f>IF($E71   =0,0,($Q71   /$E71   )*100)</f>
        <v>23.385613074281743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165149000</v>
      </c>
      <c r="C72" s="104">
        <f>SUM(C9:C15,C18:C23,C26:C29,C32,C35:C39,C42:C52,C55:C58,C61:C65,C69)</f>
        <v>-34345000</v>
      </c>
      <c r="D72" s="104"/>
      <c r="E72" s="104">
        <f>$B72      +$C72      +$D72</f>
        <v>130804000</v>
      </c>
      <c r="F72" s="105">
        <f t="shared" ref="F72:O72" si="46">SUM(F9:F15,F18:F23,F26:F29,F32,F35:F39,F42:F52,F55:F58,F61:F65,F69)</f>
        <v>130804000</v>
      </c>
      <c r="G72" s="106">
        <f t="shared" si="46"/>
        <v>75384000</v>
      </c>
      <c r="H72" s="105">
        <f t="shared" si="46"/>
        <v>8147000</v>
      </c>
      <c r="I72" s="106">
        <f t="shared" si="46"/>
        <v>10083494</v>
      </c>
      <c r="J72" s="105">
        <f t="shared" si="46"/>
        <v>16842000</v>
      </c>
      <c r="K72" s="106">
        <f t="shared" si="46"/>
        <v>6464868</v>
      </c>
      <c r="L72" s="105">
        <f t="shared" si="46"/>
        <v>19660000</v>
      </c>
      <c r="M72" s="106">
        <f t="shared" si="46"/>
        <v>786968</v>
      </c>
      <c r="N72" s="105">
        <f t="shared" si="46"/>
        <v>0</v>
      </c>
      <c r="O72" s="106">
        <f t="shared" si="46"/>
        <v>0</v>
      </c>
      <c r="P72" s="105">
        <f>$H72      +$J72      +$L72      +$N72</f>
        <v>44649000</v>
      </c>
      <c r="Q72" s="106">
        <f>$I72      +$K72      +$M72      +$O72</f>
        <v>17335330</v>
      </c>
      <c r="R72" s="61">
        <f>IF(($J72      =0),0,((($L72      -$J72      )/$J72      )*100))</f>
        <v>16.731979574872344</v>
      </c>
      <c r="S72" s="62">
        <f>IF(($K72      =0),0,((($M72      -$K72      )/$K72      )*100))</f>
        <v>-87.82700590329145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59.228748806112705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22.99603364109095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MeoLL/13onR16qINYHyboN+6IYVBYqjdZMfxTLCFoFeHkuKfErXZJylo45xwjBg/S1/OJoyVrPNngW1w743nRQ==" saltValue="JGbRqIopS047H00eU+79C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1650000</v>
      </c>
      <c r="C10" s="92">
        <v>0</v>
      </c>
      <c r="D10" s="92"/>
      <c r="E10" s="92">
        <f t="shared" ref="E10:E16" si="0">$B10      +$C10      +$D10</f>
        <v>1650000</v>
      </c>
      <c r="F10" s="93">
        <v>1650000</v>
      </c>
      <c r="G10" s="94">
        <v>1650000</v>
      </c>
      <c r="H10" s="93">
        <v>409000</v>
      </c>
      <c r="I10" s="94">
        <v>367828</v>
      </c>
      <c r="J10" s="93">
        <v>144000</v>
      </c>
      <c r="K10" s="94">
        <v>143602</v>
      </c>
      <c r="L10" s="93">
        <v>355000</v>
      </c>
      <c r="M10" s="94">
        <v>347557</v>
      </c>
      <c r="N10" s="93"/>
      <c r="O10" s="94"/>
      <c r="P10" s="93">
        <f t="shared" ref="P10:P16" si="1">$H10      +$J10      +$L10      +$N10</f>
        <v>908000</v>
      </c>
      <c r="Q10" s="94">
        <f t="shared" ref="Q10:Q16" si="2">$I10      +$K10      +$M10      +$O10</f>
        <v>858987</v>
      </c>
      <c r="R10" s="48">
        <f t="shared" ref="R10:R16" si="3">IF(($J10      =0),0,((($L10      -$J10      )/$J10      )*100))</f>
        <v>146.52777777777777</v>
      </c>
      <c r="S10" s="49">
        <f t="shared" ref="S10:S16" si="4">IF(($K10      =0),0,((($M10      -$K10      )/$K10      )*100))</f>
        <v>142.02796618431501</v>
      </c>
      <c r="T10" s="48">
        <f t="shared" ref="T10:T15" si="5">IF(($E10      =0),0,(($P10      /$E10      )*100))</f>
        <v>55.030303030303031</v>
      </c>
      <c r="U10" s="50">
        <f t="shared" ref="U10:U15" si="6">IF(($E10      =0),0,(($Q10      /$E10      )*100))</f>
        <v>52.059818181818187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1650000</v>
      </c>
      <c r="C16" s="95">
        <f>SUM(C9:C15)</f>
        <v>0</v>
      </c>
      <c r="D16" s="95"/>
      <c r="E16" s="95">
        <f t="shared" si="0"/>
        <v>1650000</v>
      </c>
      <c r="F16" s="96">
        <f t="shared" ref="F16:O16" si="7">SUM(F9:F15)</f>
        <v>1650000</v>
      </c>
      <c r="G16" s="97">
        <f t="shared" si="7"/>
        <v>1650000</v>
      </c>
      <c r="H16" s="96">
        <f t="shared" si="7"/>
        <v>409000</v>
      </c>
      <c r="I16" s="97">
        <f t="shared" si="7"/>
        <v>367828</v>
      </c>
      <c r="J16" s="96">
        <f t="shared" si="7"/>
        <v>144000</v>
      </c>
      <c r="K16" s="97">
        <f t="shared" si="7"/>
        <v>143602</v>
      </c>
      <c r="L16" s="96">
        <f t="shared" si="7"/>
        <v>355000</v>
      </c>
      <c r="M16" s="97">
        <f t="shared" si="7"/>
        <v>347557</v>
      </c>
      <c r="N16" s="96">
        <f t="shared" si="7"/>
        <v>0</v>
      </c>
      <c r="O16" s="97">
        <f t="shared" si="7"/>
        <v>0</v>
      </c>
      <c r="P16" s="96">
        <f t="shared" si="1"/>
        <v>908000</v>
      </c>
      <c r="Q16" s="97">
        <f t="shared" si="2"/>
        <v>858987</v>
      </c>
      <c r="R16" s="52">
        <f t="shared" si="3"/>
        <v>146.52777777777777</v>
      </c>
      <c r="S16" s="53">
        <f t="shared" si="4"/>
        <v>142.02796618431501</v>
      </c>
      <c r="T16" s="52">
        <f>IF((SUM($E9:$E13)+$E15)=0,0,(P16/(SUM($E9:$E13)+$E15)*100))</f>
        <v>55.030303030303031</v>
      </c>
      <c r="U16" s="54">
        <f>IF((SUM($E9:$E13)+$E15)=0,0,(Q16/(SUM($E9:$E13)+$E15)*100))</f>
        <v>52.059818181818187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1353000</v>
      </c>
      <c r="C32" s="92">
        <v>0</v>
      </c>
      <c r="D32" s="92"/>
      <c r="E32" s="92">
        <f>$B32      +$C32      +$D32</f>
        <v>1353000</v>
      </c>
      <c r="F32" s="93">
        <v>1353000</v>
      </c>
      <c r="G32" s="94">
        <v>1353000</v>
      </c>
      <c r="H32" s="93"/>
      <c r="I32" s="94"/>
      <c r="J32" s="93">
        <v>1329000</v>
      </c>
      <c r="K32" s="94">
        <v>1304985</v>
      </c>
      <c r="L32" s="93">
        <v>24000</v>
      </c>
      <c r="M32" s="94">
        <v>48014</v>
      </c>
      <c r="N32" s="93"/>
      <c r="O32" s="94"/>
      <c r="P32" s="93">
        <f>$H32      +$J32      +$L32      +$N32</f>
        <v>1353000</v>
      </c>
      <c r="Q32" s="94">
        <f>$I32      +$K32      +$M32      +$O32</f>
        <v>1352999</v>
      </c>
      <c r="R32" s="48">
        <f>IF(($J32      =0),0,((($L32      -$J32      )/$J32      )*100))</f>
        <v>-98.194130925507906</v>
      </c>
      <c r="S32" s="49">
        <f>IF(($K32      =0),0,((($M32      -$K32      )/$K32      )*100))</f>
        <v>-96.320723992996093</v>
      </c>
      <c r="T32" s="48">
        <f>IF(($E32      =0),0,(($P32      /$E32      )*100))</f>
        <v>100</v>
      </c>
      <c r="U32" s="50">
        <f>IF(($E32      =0),0,(($Q32      /$E32      )*100))</f>
        <v>99.999926090169993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1353000</v>
      </c>
      <c r="C33" s="95">
        <f>C32</f>
        <v>0</v>
      </c>
      <c r="D33" s="95"/>
      <c r="E33" s="95">
        <f>$B33      +$C33      +$D33</f>
        <v>1353000</v>
      </c>
      <c r="F33" s="96">
        <f t="shared" ref="F33:O33" si="17">F32</f>
        <v>1353000</v>
      </c>
      <c r="G33" s="97">
        <f t="shared" si="17"/>
        <v>1353000</v>
      </c>
      <c r="H33" s="96">
        <f t="shared" si="17"/>
        <v>0</v>
      </c>
      <c r="I33" s="97">
        <f t="shared" si="17"/>
        <v>0</v>
      </c>
      <c r="J33" s="96">
        <f t="shared" si="17"/>
        <v>1329000</v>
      </c>
      <c r="K33" s="97">
        <f t="shared" si="17"/>
        <v>1304985</v>
      </c>
      <c r="L33" s="96">
        <f t="shared" si="17"/>
        <v>24000</v>
      </c>
      <c r="M33" s="97">
        <f t="shared" si="17"/>
        <v>48014</v>
      </c>
      <c r="N33" s="96">
        <f t="shared" si="17"/>
        <v>0</v>
      </c>
      <c r="O33" s="97">
        <f t="shared" si="17"/>
        <v>0</v>
      </c>
      <c r="P33" s="96">
        <f>$H33      +$J33      +$L33      +$N33</f>
        <v>1353000</v>
      </c>
      <c r="Q33" s="97">
        <f>$I33      +$K33      +$M33      +$O33</f>
        <v>1352999</v>
      </c>
      <c r="R33" s="52">
        <f>IF(($J33      =0),0,((($L33      -$J33      )/$J33      )*100))</f>
        <v>-98.194130925507906</v>
      </c>
      <c r="S33" s="53">
        <f>IF(($K33      =0),0,((($M33      -$K33      )/$K33      )*100))</f>
        <v>-96.320723992996093</v>
      </c>
      <c r="T33" s="52">
        <f>IF($E33   =0,0,($P33   /$E33   )*100)</f>
        <v>100</v>
      </c>
      <c r="U33" s="54">
        <f>IF($E33   =0,0,($Q33   /$E33   )*100)</f>
        <v>99.999926090169993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10645000</v>
      </c>
      <c r="C36" s="92">
        <v>0</v>
      </c>
      <c r="D36" s="92"/>
      <c r="E36" s="92">
        <f t="shared" si="18"/>
        <v>10645000</v>
      </c>
      <c r="F36" s="93">
        <v>10645000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3000000</v>
      </c>
      <c r="C38" s="92">
        <v>0</v>
      </c>
      <c r="D38" s="92"/>
      <c r="E38" s="92">
        <f t="shared" si="18"/>
        <v>3000000</v>
      </c>
      <c r="F38" s="93">
        <v>3000000</v>
      </c>
      <c r="G38" s="94">
        <v>3000000</v>
      </c>
      <c r="H38" s="93"/>
      <c r="I38" s="94"/>
      <c r="J38" s="93"/>
      <c r="K38" s="94"/>
      <c r="L38" s="93">
        <v>1707000</v>
      </c>
      <c r="M38" s="94">
        <v>1743200</v>
      </c>
      <c r="N38" s="93"/>
      <c r="O38" s="94"/>
      <c r="P38" s="93">
        <f t="shared" si="19"/>
        <v>1707000</v>
      </c>
      <c r="Q38" s="94">
        <f t="shared" si="20"/>
        <v>1743200</v>
      </c>
      <c r="R38" s="48">
        <f t="shared" si="21"/>
        <v>0</v>
      </c>
      <c r="S38" s="49">
        <f t="shared" si="22"/>
        <v>0</v>
      </c>
      <c r="T38" s="48">
        <f t="shared" si="23"/>
        <v>56.899999999999991</v>
      </c>
      <c r="U38" s="50">
        <f t="shared" si="24"/>
        <v>58.106666666666662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13645000</v>
      </c>
      <c r="C40" s="95">
        <f>SUM(C35:C39)</f>
        <v>0</v>
      </c>
      <c r="D40" s="95"/>
      <c r="E40" s="95">
        <f t="shared" si="18"/>
        <v>13645000</v>
      </c>
      <c r="F40" s="96">
        <f t="shared" ref="F40:O40" si="25">SUM(F35:F39)</f>
        <v>13645000</v>
      </c>
      <c r="G40" s="97">
        <f t="shared" si="25"/>
        <v>3000000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1707000</v>
      </c>
      <c r="M40" s="97">
        <f t="shared" si="25"/>
        <v>1743200</v>
      </c>
      <c r="N40" s="96">
        <f t="shared" si="25"/>
        <v>0</v>
      </c>
      <c r="O40" s="97">
        <f t="shared" si="25"/>
        <v>0</v>
      </c>
      <c r="P40" s="96">
        <f t="shared" si="19"/>
        <v>1707000</v>
      </c>
      <c r="Q40" s="97">
        <f t="shared" si="20"/>
        <v>1743200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56.899999999999991</v>
      </c>
      <c r="U40" s="54">
        <f>IF((+$E35+$E38) =0,0,(Q40   /(+$E35+$E38) )*100)</f>
        <v>58.106666666666662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32086000</v>
      </c>
      <c r="C51" s="92">
        <v>0</v>
      </c>
      <c r="D51" s="92"/>
      <c r="E51" s="92">
        <f t="shared" si="26"/>
        <v>32086000</v>
      </c>
      <c r="F51" s="93">
        <v>32086000</v>
      </c>
      <c r="G51" s="94">
        <v>32086000</v>
      </c>
      <c r="H51" s="93">
        <v>9618000</v>
      </c>
      <c r="I51" s="94">
        <v>3790880</v>
      </c>
      <c r="J51" s="93"/>
      <c r="K51" s="94">
        <v>4150328</v>
      </c>
      <c r="L51" s="93">
        <v>12287000</v>
      </c>
      <c r="M51" s="94">
        <v>10679101</v>
      </c>
      <c r="N51" s="93"/>
      <c r="O51" s="94"/>
      <c r="P51" s="93">
        <f t="shared" si="27"/>
        <v>21905000</v>
      </c>
      <c r="Q51" s="94">
        <f t="shared" si="28"/>
        <v>18620309</v>
      </c>
      <c r="R51" s="48">
        <f t="shared" si="29"/>
        <v>0</v>
      </c>
      <c r="S51" s="49">
        <f t="shared" si="30"/>
        <v>157.30739835502158</v>
      </c>
      <c r="T51" s="48">
        <f t="shared" si="31"/>
        <v>68.269650314779028</v>
      </c>
      <c r="U51" s="50">
        <f t="shared" si="32"/>
        <v>58.032503272455273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3819000</v>
      </c>
      <c r="D52" s="92"/>
      <c r="E52" s="92">
        <f t="shared" si="26"/>
        <v>3819000</v>
      </c>
      <c r="F52" s="93">
        <v>3819000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32086000</v>
      </c>
      <c r="C53" s="95">
        <f>SUM(C42:C52)</f>
        <v>3819000</v>
      </c>
      <c r="D53" s="95"/>
      <c r="E53" s="95">
        <f t="shared" si="26"/>
        <v>35905000</v>
      </c>
      <c r="F53" s="96">
        <f t="shared" ref="F53:O53" si="33">SUM(F42:F52)</f>
        <v>35905000</v>
      </c>
      <c r="G53" s="97">
        <f t="shared" si="33"/>
        <v>32086000</v>
      </c>
      <c r="H53" s="96">
        <f t="shared" si="33"/>
        <v>9618000</v>
      </c>
      <c r="I53" s="97">
        <f t="shared" si="33"/>
        <v>3790880</v>
      </c>
      <c r="J53" s="96">
        <f t="shared" si="33"/>
        <v>0</v>
      </c>
      <c r="K53" s="97">
        <f t="shared" si="33"/>
        <v>4150328</v>
      </c>
      <c r="L53" s="96">
        <f t="shared" si="33"/>
        <v>12287000</v>
      </c>
      <c r="M53" s="97">
        <f t="shared" si="33"/>
        <v>10679101</v>
      </c>
      <c r="N53" s="96">
        <f t="shared" si="33"/>
        <v>0</v>
      </c>
      <c r="O53" s="97">
        <f t="shared" si="33"/>
        <v>0</v>
      </c>
      <c r="P53" s="96">
        <f t="shared" si="27"/>
        <v>21905000</v>
      </c>
      <c r="Q53" s="97">
        <f t="shared" si="28"/>
        <v>18620309</v>
      </c>
      <c r="R53" s="52">
        <f t="shared" si="29"/>
        <v>0</v>
      </c>
      <c r="S53" s="53">
        <f t="shared" si="30"/>
        <v>157.30739835502158</v>
      </c>
      <c r="T53" s="52">
        <f>IF((+$E43+$E45+$E47+$E48+$E51) =0,0,(P53   /(+$E43+$E45+$E47+$E48+$E51) )*100)</f>
        <v>68.269650314779028</v>
      </c>
      <c r="U53" s="54">
        <f>IF((+$E43+$E45+$E47+$E48+$E51) =0,0,(Q53   /(+$E43+$E45+$E47+$E48+$E51) )*100)</f>
        <v>58.032503272455273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48734000</v>
      </c>
      <c r="C67" s="104">
        <f>SUM(C9:C15,C18:C23,C26:C29,C32,C35:C39,C42:C52,C55:C58,C61:C65)</f>
        <v>3819000</v>
      </c>
      <c r="D67" s="104"/>
      <c r="E67" s="104">
        <f t="shared" si="35"/>
        <v>52553000</v>
      </c>
      <c r="F67" s="105">
        <f t="shared" ref="F67:O67" si="43">SUM(F9:F15,F18:F23,F26:F29,F32,F35:F39,F42:F52,F55:F58,F61:F65)</f>
        <v>52553000</v>
      </c>
      <c r="G67" s="106">
        <f t="shared" si="43"/>
        <v>38089000</v>
      </c>
      <c r="H67" s="105">
        <f t="shared" si="43"/>
        <v>10027000</v>
      </c>
      <c r="I67" s="106">
        <f t="shared" si="43"/>
        <v>4158708</v>
      </c>
      <c r="J67" s="105">
        <f t="shared" si="43"/>
        <v>1473000</v>
      </c>
      <c r="K67" s="106">
        <f t="shared" si="43"/>
        <v>5598915</v>
      </c>
      <c r="L67" s="105">
        <f t="shared" si="43"/>
        <v>14373000</v>
      </c>
      <c r="M67" s="106">
        <f t="shared" si="43"/>
        <v>12817872</v>
      </c>
      <c r="N67" s="105">
        <f t="shared" si="43"/>
        <v>0</v>
      </c>
      <c r="O67" s="106">
        <f t="shared" si="43"/>
        <v>0</v>
      </c>
      <c r="P67" s="105">
        <f t="shared" si="36"/>
        <v>25873000</v>
      </c>
      <c r="Q67" s="106">
        <f t="shared" si="37"/>
        <v>22575495</v>
      </c>
      <c r="R67" s="61">
        <f t="shared" si="38"/>
        <v>875.76374745417502</v>
      </c>
      <c r="S67" s="62">
        <f t="shared" si="39"/>
        <v>128.93492757078826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67.927748168762633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59.27037989970858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27194000</v>
      </c>
      <c r="C69" s="92">
        <v>0</v>
      </c>
      <c r="D69" s="92"/>
      <c r="E69" s="92">
        <f>$B69      +$C69      +$D69</f>
        <v>27194000</v>
      </c>
      <c r="F69" s="93">
        <v>27194000</v>
      </c>
      <c r="G69" s="94">
        <v>27194000</v>
      </c>
      <c r="H69" s="93">
        <v>3092000</v>
      </c>
      <c r="I69" s="94">
        <v>736902</v>
      </c>
      <c r="J69" s="93">
        <v>7354000</v>
      </c>
      <c r="K69" s="94">
        <v>8154518</v>
      </c>
      <c r="L69" s="93">
        <v>5232000</v>
      </c>
      <c r="M69" s="94">
        <v>3704358</v>
      </c>
      <c r="N69" s="93"/>
      <c r="O69" s="94"/>
      <c r="P69" s="93">
        <f>$H69      +$J69      +$L69      +$N69</f>
        <v>15678000</v>
      </c>
      <c r="Q69" s="94">
        <f>$I69      +$K69      +$M69      +$O69</f>
        <v>12595778</v>
      </c>
      <c r="R69" s="48">
        <f>IF(($J69      =0),0,((($L69      -$J69      )/$J69      )*100))</f>
        <v>-28.855044873538212</v>
      </c>
      <c r="S69" s="49">
        <f>IF(($K69      =0),0,((($M69      -$K69      )/$K69      )*100))</f>
        <v>-54.572937358161454</v>
      </c>
      <c r="T69" s="48">
        <f>IF(($E69      =0),0,(($P69      /$E69      )*100))</f>
        <v>57.65242332867544</v>
      </c>
      <c r="U69" s="50">
        <f>IF(($E69      =0),0,(($Q69      /$E69      )*100))</f>
        <v>46.318224608369498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27194000</v>
      </c>
      <c r="C70" s="101">
        <f>C69</f>
        <v>0</v>
      </c>
      <c r="D70" s="101"/>
      <c r="E70" s="101">
        <f>$B70      +$C70      +$D70</f>
        <v>27194000</v>
      </c>
      <c r="F70" s="102">
        <f t="shared" ref="F70:O70" si="44">F69</f>
        <v>27194000</v>
      </c>
      <c r="G70" s="103">
        <f t="shared" si="44"/>
        <v>27194000</v>
      </c>
      <c r="H70" s="102">
        <f t="shared" si="44"/>
        <v>3092000</v>
      </c>
      <c r="I70" s="103">
        <f t="shared" si="44"/>
        <v>736902</v>
      </c>
      <c r="J70" s="102">
        <f t="shared" si="44"/>
        <v>7354000</v>
      </c>
      <c r="K70" s="103">
        <f t="shared" si="44"/>
        <v>8154518</v>
      </c>
      <c r="L70" s="102">
        <f t="shared" si="44"/>
        <v>5232000</v>
      </c>
      <c r="M70" s="103">
        <f t="shared" si="44"/>
        <v>3704358</v>
      </c>
      <c r="N70" s="102">
        <f t="shared" si="44"/>
        <v>0</v>
      </c>
      <c r="O70" s="103">
        <f t="shared" si="44"/>
        <v>0</v>
      </c>
      <c r="P70" s="102">
        <f>$H70      +$J70      +$L70      +$N70</f>
        <v>15678000</v>
      </c>
      <c r="Q70" s="103">
        <f>$I70      +$K70      +$M70      +$O70</f>
        <v>12595778</v>
      </c>
      <c r="R70" s="57">
        <f>IF(($J70      =0),0,((($L70      -$J70      )/$J70      )*100))</f>
        <v>-28.855044873538212</v>
      </c>
      <c r="S70" s="58">
        <f>IF(($K70      =0),0,((($M70      -$K70      )/$K70      )*100))</f>
        <v>-54.572937358161454</v>
      </c>
      <c r="T70" s="57">
        <f>IF($E70   =0,0,($P70   /$E70   )*100)</f>
        <v>57.65242332867544</v>
      </c>
      <c r="U70" s="59">
        <f>IF($E70   =0,0,($Q70   /$E70 )*100)</f>
        <v>46.318224608369498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27194000</v>
      </c>
      <c r="C71" s="104">
        <f>C69</f>
        <v>0</v>
      </c>
      <c r="D71" s="104"/>
      <c r="E71" s="104">
        <f>$B71      +$C71      +$D71</f>
        <v>27194000</v>
      </c>
      <c r="F71" s="105">
        <f t="shared" ref="F71:O71" si="45">F69</f>
        <v>27194000</v>
      </c>
      <c r="G71" s="106">
        <f t="shared" si="45"/>
        <v>27194000</v>
      </c>
      <c r="H71" s="105">
        <f t="shared" si="45"/>
        <v>3092000</v>
      </c>
      <c r="I71" s="106">
        <f t="shared" si="45"/>
        <v>736902</v>
      </c>
      <c r="J71" s="105">
        <f t="shared" si="45"/>
        <v>7354000</v>
      </c>
      <c r="K71" s="106">
        <f t="shared" si="45"/>
        <v>8154518</v>
      </c>
      <c r="L71" s="105">
        <f t="shared" si="45"/>
        <v>5232000</v>
      </c>
      <c r="M71" s="106">
        <f t="shared" si="45"/>
        <v>3704358</v>
      </c>
      <c r="N71" s="105">
        <f t="shared" si="45"/>
        <v>0</v>
      </c>
      <c r="O71" s="106">
        <f t="shared" si="45"/>
        <v>0</v>
      </c>
      <c r="P71" s="105">
        <f>$H71      +$J71      +$L71      +$N71</f>
        <v>15678000</v>
      </c>
      <c r="Q71" s="106">
        <f>$I71      +$K71      +$M71      +$O71</f>
        <v>12595778</v>
      </c>
      <c r="R71" s="61">
        <f>IF(($J71      =0),0,((($L71      -$J71      )/$J71      )*100))</f>
        <v>-28.855044873538212</v>
      </c>
      <c r="S71" s="62">
        <f>IF(($K71      =0),0,((($M71      -$K71      )/$K71      )*100))</f>
        <v>-54.572937358161454</v>
      </c>
      <c r="T71" s="61">
        <f>IF($E71   =0,0,($P71   /$E71   )*100)</f>
        <v>57.65242332867544</v>
      </c>
      <c r="U71" s="65">
        <f>IF($E71   =0,0,($Q71   /$E71   )*100)</f>
        <v>46.318224608369498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75928000</v>
      </c>
      <c r="C72" s="104">
        <f>SUM(C9:C15,C18:C23,C26:C29,C32,C35:C39,C42:C52,C55:C58,C61:C65,C69)</f>
        <v>3819000</v>
      </c>
      <c r="D72" s="104"/>
      <c r="E72" s="104">
        <f>$B72      +$C72      +$D72</f>
        <v>79747000</v>
      </c>
      <c r="F72" s="105">
        <f t="shared" ref="F72:O72" si="46">SUM(F9:F15,F18:F23,F26:F29,F32,F35:F39,F42:F52,F55:F58,F61:F65,F69)</f>
        <v>79747000</v>
      </c>
      <c r="G72" s="106">
        <f t="shared" si="46"/>
        <v>65283000</v>
      </c>
      <c r="H72" s="105">
        <f t="shared" si="46"/>
        <v>13119000</v>
      </c>
      <c r="I72" s="106">
        <f t="shared" si="46"/>
        <v>4895610</v>
      </c>
      <c r="J72" s="105">
        <f t="shared" si="46"/>
        <v>8827000</v>
      </c>
      <c r="K72" s="106">
        <f t="shared" si="46"/>
        <v>13753433</v>
      </c>
      <c r="L72" s="105">
        <f t="shared" si="46"/>
        <v>19605000</v>
      </c>
      <c r="M72" s="106">
        <f t="shared" si="46"/>
        <v>16522230</v>
      </c>
      <c r="N72" s="105">
        <f t="shared" si="46"/>
        <v>0</v>
      </c>
      <c r="O72" s="106">
        <f t="shared" si="46"/>
        <v>0</v>
      </c>
      <c r="P72" s="105">
        <f>$H72      +$J72      +$L72      +$N72</f>
        <v>41551000</v>
      </c>
      <c r="Q72" s="106">
        <f>$I72      +$K72      +$M72      +$O72</f>
        <v>35171273</v>
      </c>
      <c r="R72" s="61">
        <f>IF(($J72      =0),0,((($L72      -$J72      )/$J72      )*100))</f>
        <v>122.10263962841283</v>
      </c>
      <c r="S72" s="62">
        <f>IF(($K72      =0),0,((($M72      -$K72      )/$K72      )*100))</f>
        <v>20.131679123314157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63.647503944365305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53.875086929215875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pxavKYjx/Z36IiCdWqbGbVgwxCYnTrDBwlarFHf7/HaE0HhK4lMb+nI+P06QYNI3aKPUSxNq8GrplSiIJqQK8A==" saltValue="ObfC+mx275XwzwbN2dR4s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1950000</v>
      </c>
      <c r="C10" s="92">
        <v>0</v>
      </c>
      <c r="D10" s="92"/>
      <c r="E10" s="92">
        <f t="shared" ref="E10:E16" si="0">$B10      +$C10      +$D10</f>
        <v>1950000</v>
      </c>
      <c r="F10" s="93">
        <v>1950000</v>
      </c>
      <c r="G10" s="94">
        <v>1950000</v>
      </c>
      <c r="H10" s="93">
        <v>149000</v>
      </c>
      <c r="I10" s="94"/>
      <c r="J10" s="93">
        <v>1484000</v>
      </c>
      <c r="K10" s="94"/>
      <c r="L10" s="93">
        <v>235000</v>
      </c>
      <c r="M10" s="94"/>
      <c r="N10" s="93"/>
      <c r="O10" s="94"/>
      <c r="P10" s="93">
        <f t="shared" ref="P10:P16" si="1">$H10      +$J10      +$L10      +$N10</f>
        <v>1868000</v>
      </c>
      <c r="Q10" s="94">
        <f t="shared" ref="Q10:Q16" si="2">$I10      +$K10      +$M10      +$O10</f>
        <v>0</v>
      </c>
      <c r="R10" s="48">
        <f t="shared" ref="R10:R16" si="3">IF(($J10      =0),0,((($L10      -$J10      )/$J10      )*100))</f>
        <v>-84.164420485175214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95.794871794871796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1950000</v>
      </c>
      <c r="C16" s="95">
        <f>SUM(C9:C15)</f>
        <v>0</v>
      </c>
      <c r="D16" s="95"/>
      <c r="E16" s="95">
        <f t="shared" si="0"/>
        <v>1950000</v>
      </c>
      <c r="F16" s="96">
        <f t="shared" ref="F16:O16" si="7">SUM(F9:F15)</f>
        <v>1950000</v>
      </c>
      <c r="G16" s="97">
        <f t="shared" si="7"/>
        <v>1950000</v>
      </c>
      <c r="H16" s="96">
        <f t="shared" si="7"/>
        <v>149000</v>
      </c>
      <c r="I16" s="97">
        <f t="shared" si="7"/>
        <v>0</v>
      </c>
      <c r="J16" s="96">
        <f t="shared" si="7"/>
        <v>1484000</v>
      </c>
      <c r="K16" s="97">
        <f t="shared" si="7"/>
        <v>0</v>
      </c>
      <c r="L16" s="96">
        <f t="shared" si="7"/>
        <v>235000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1868000</v>
      </c>
      <c r="Q16" s="97">
        <f t="shared" si="2"/>
        <v>0</v>
      </c>
      <c r="R16" s="52">
        <f t="shared" si="3"/>
        <v>-84.164420485175214</v>
      </c>
      <c r="S16" s="53">
        <f t="shared" si="4"/>
        <v>0</v>
      </c>
      <c r="T16" s="52">
        <f>IF((SUM($E9:$E13)+$E15)=0,0,(P16/(SUM($E9:$E13)+$E15)*100))</f>
        <v>95.794871794871796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1292000</v>
      </c>
      <c r="C32" s="92">
        <v>0</v>
      </c>
      <c r="D32" s="92"/>
      <c r="E32" s="92">
        <f>$B32      +$C32      +$D32</f>
        <v>1292000</v>
      </c>
      <c r="F32" s="93">
        <v>1292000</v>
      </c>
      <c r="G32" s="94">
        <v>1292000</v>
      </c>
      <c r="H32" s="93"/>
      <c r="I32" s="94"/>
      <c r="J32" s="93"/>
      <c r="K32" s="94"/>
      <c r="L32" s="93">
        <v>276000</v>
      </c>
      <c r="M32" s="94"/>
      <c r="N32" s="93"/>
      <c r="O32" s="94"/>
      <c r="P32" s="93">
        <f>$H32      +$J32      +$L32      +$N32</f>
        <v>276000</v>
      </c>
      <c r="Q32" s="94">
        <f>$I32      +$K32      +$M32      +$O32</f>
        <v>0</v>
      </c>
      <c r="R32" s="48">
        <f>IF(($J32      =0),0,((($L32      -$J32      )/$J32      )*100))</f>
        <v>0</v>
      </c>
      <c r="S32" s="49">
        <f>IF(($K32      =0),0,((($M32      -$K32      )/$K32      )*100))</f>
        <v>0</v>
      </c>
      <c r="T32" s="48">
        <f>IF(($E32      =0),0,(($P32      /$E32      )*100))</f>
        <v>21.362229102167181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1292000</v>
      </c>
      <c r="C33" s="95">
        <f>C32</f>
        <v>0</v>
      </c>
      <c r="D33" s="95"/>
      <c r="E33" s="95">
        <f>$B33      +$C33      +$D33</f>
        <v>1292000</v>
      </c>
      <c r="F33" s="96">
        <f t="shared" ref="F33:O33" si="17">F32</f>
        <v>1292000</v>
      </c>
      <c r="G33" s="97">
        <f t="shared" si="17"/>
        <v>1292000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276000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276000</v>
      </c>
      <c r="Q33" s="97">
        <f>$I33      +$K33      +$M33      +$O33</f>
        <v>0</v>
      </c>
      <c r="R33" s="52">
        <f>IF(($J33      =0),0,((($L33      -$J33      )/$J33      )*100))</f>
        <v>0</v>
      </c>
      <c r="S33" s="53">
        <f>IF(($K33      =0),0,((($M33      -$K33      )/$K33      )*100))</f>
        <v>0</v>
      </c>
      <c r="T33" s="52">
        <f>IF($E33   =0,0,($P33   /$E33   )*100)</f>
        <v>21.362229102167181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25000000</v>
      </c>
      <c r="C35" s="92">
        <v>0</v>
      </c>
      <c r="D35" s="92"/>
      <c r="E35" s="92">
        <f t="shared" ref="E35:E40" si="18">$B35      +$C35      +$D35</f>
        <v>25000000</v>
      </c>
      <c r="F35" s="93">
        <v>25000000</v>
      </c>
      <c r="G35" s="94">
        <v>25000000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27613000</v>
      </c>
      <c r="C36" s="92">
        <v>0</v>
      </c>
      <c r="D36" s="92"/>
      <c r="E36" s="92">
        <f t="shared" si="18"/>
        <v>27613000</v>
      </c>
      <c r="F36" s="93">
        <v>27613000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52613000</v>
      </c>
      <c r="C40" s="95">
        <f>SUM(C35:C39)</f>
        <v>0</v>
      </c>
      <c r="D40" s="95"/>
      <c r="E40" s="95">
        <f t="shared" si="18"/>
        <v>52613000</v>
      </c>
      <c r="F40" s="96">
        <f t="shared" ref="F40:O40" si="25">SUM(F35:F39)</f>
        <v>52613000</v>
      </c>
      <c r="G40" s="97">
        <f t="shared" si="25"/>
        <v>25000000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70739000</v>
      </c>
      <c r="C44" s="92">
        <v>0</v>
      </c>
      <c r="D44" s="92"/>
      <c r="E44" s="92">
        <f t="shared" si="26"/>
        <v>70739000</v>
      </c>
      <c r="F44" s="93">
        <v>70739000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37000000</v>
      </c>
      <c r="C51" s="92">
        <v>-10000000</v>
      </c>
      <c r="D51" s="92"/>
      <c r="E51" s="92">
        <f t="shared" si="26"/>
        <v>27000000</v>
      </c>
      <c r="F51" s="93">
        <v>27000000</v>
      </c>
      <c r="G51" s="94">
        <v>27000000</v>
      </c>
      <c r="H51" s="93"/>
      <c r="I51" s="94"/>
      <c r="J51" s="93"/>
      <c r="K51" s="94"/>
      <c r="L51" s="93">
        <v>6845000</v>
      </c>
      <c r="M51" s="94"/>
      <c r="N51" s="93"/>
      <c r="O51" s="94"/>
      <c r="P51" s="93">
        <f t="shared" si="27"/>
        <v>6845000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25.351851851851855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16931000</v>
      </c>
      <c r="D52" s="92"/>
      <c r="E52" s="92">
        <f t="shared" si="26"/>
        <v>16931000</v>
      </c>
      <c r="F52" s="93">
        <v>16931000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107739000</v>
      </c>
      <c r="C53" s="95">
        <f>SUM(C42:C52)</f>
        <v>6931000</v>
      </c>
      <c r="D53" s="95"/>
      <c r="E53" s="95">
        <f t="shared" si="26"/>
        <v>114670000</v>
      </c>
      <c r="F53" s="96">
        <f t="shared" ref="F53:O53" si="33">SUM(F42:F52)</f>
        <v>114670000</v>
      </c>
      <c r="G53" s="97">
        <f t="shared" si="33"/>
        <v>27000000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6845000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6845000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25.351851851851855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163594000</v>
      </c>
      <c r="C67" s="104">
        <f>SUM(C9:C15,C18:C23,C26:C29,C32,C35:C39,C42:C52,C55:C58,C61:C65)</f>
        <v>6931000</v>
      </c>
      <c r="D67" s="104"/>
      <c r="E67" s="104">
        <f t="shared" si="35"/>
        <v>170525000</v>
      </c>
      <c r="F67" s="105">
        <f t="shared" ref="F67:O67" si="43">SUM(F9:F15,F18:F23,F26:F29,F32,F35:F39,F42:F52,F55:F58,F61:F65)</f>
        <v>170525000</v>
      </c>
      <c r="G67" s="106">
        <f t="shared" si="43"/>
        <v>55242000</v>
      </c>
      <c r="H67" s="105">
        <f t="shared" si="43"/>
        <v>149000</v>
      </c>
      <c r="I67" s="106">
        <f t="shared" si="43"/>
        <v>0</v>
      </c>
      <c r="J67" s="105">
        <f t="shared" si="43"/>
        <v>1484000</v>
      </c>
      <c r="K67" s="106">
        <f t="shared" si="43"/>
        <v>0</v>
      </c>
      <c r="L67" s="105">
        <f t="shared" si="43"/>
        <v>7356000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8989000</v>
      </c>
      <c r="Q67" s="106">
        <f t="shared" si="37"/>
        <v>0</v>
      </c>
      <c r="R67" s="61">
        <f t="shared" si="38"/>
        <v>395.68733153638817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16.272039390318959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165710000</v>
      </c>
      <c r="C69" s="92">
        <v>-35088000</v>
      </c>
      <c r="D69" s="92"/>
      <c r="E69" s="92">
        <f>$B69      +$C69      +$D69</f>
        <v>130622000</v>
      </c>
      <c r="F69" s="93">
        <v>130622000</v>
      </c>
      <c r="G69" s="94">
        <v>130622000</v>
      </c>
      <c r="H69" s="93">
        <v>5546000</v>
      </c>
      <c r="I69" s="94"/>
      <c r="J69" s="93">
        <v>21650000</v>
      </c>
      <c r="K69" s="94"/>
      <c r="L69" s="93">
        <v>37921000</v>
      </c>
      <c r="M69" s="94"/>
      <c r="N69" s="93"/>
      <c r="O69" s="94"/>
      <c r="P69" s="93">
        <f>$H69      +$J69      +$L69      +$N69</f>
        <v>65117000</v>
      </c>
      <c r="Q69" s="94">
        <f>$I69      +$K69      +$M69      +$O69</f>
        <v>0</v>
      </c>
      <c r="R69" s="48">
        <f>IF(($J69      =0),0,((($L69      -$J69      )/$J69      )*100))</f>
        <v>75.154734411085457</v>
      </c>
      <c r="S69" s="49">
        <f>IF(($K69      =0),0,((($M69      -$K69      )/$K69      )*100))</f>
        <v>0</v>
      </c>
      <c r="T69" s="48">
        <f>IF(($E69      =0),0,(($P69      /$E69      )*100))</f>
        <v>49.851479842599254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165710000</v>
      </c>
      <c r="C70" s="101">
        <f>C69</f>
        <v>-35088000</v>
      </c>
      <c r="D70" s="101"/>
      <c r="E70" s="101">
        <f>$B70      +$C70      +$D70</f>
        <v>130622000</v>
      </c>
      <c r="F70" s="102">
        <f t="shared" ref="F70:O70" si="44">F69</f>
        <v>130622000</v>
      </c>
      <c r="G70" s="103">
        <f t="shared" si="44"/>
        <v>130622000</v>
      </c>
      <c r="H70" s="102">
        <f t="shared" si="44"/>
        <v>5546000</v>
      </c>
      <c r="I70" s="103">
        <f t="shared" si="44"/>
        <v>0</v>
      </c>
      <c r="J70" s="102">
        <f t="shared" si="44"/>
        <v>21650000</v>
      </c>
      <c r="K70" s="103">
        <f t="shared" si="44"/>
        <v>0</v>
      </c>
      <c r="L70" s="102">
        <f t="shared" si="44"/>
        <v>37921000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65117000</v>
      </c>
      <c r="Q70" s="103">
        <f>$I70      +$K70      +$M70      +$O70</f>
        <v>0</v>
      </c>
      <c r="R70" s="57">
        <f>IF(($J70      =0),0,((($L70      -$J70      )/$J70      )*100))</f>
        <v>75.154734411085457</v>
      </c>
      <c r="S70" s="58">
        <f>IF(($K70      =0),0,((($M70      -$K70      )/$K70      )*100))</f>
        <v>0</v>
      </c>
      <c r="T70" s="57">
        <f>IF($E70   =0,0,($P70   /$E70   )*100)</f>
        <v>49.851479842599254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165710000</v>
      </c>
      <c r="C71" s="104">
        <f>C69</f>
        <v>-35088000</v>
      </c>
      <c r="D71" s="104"/>
      <c r="E71" s="104">
        <f>$B71      +$C71      +$D71</f>
        <v>130622000</v>
      </c>
      <c r="F71" s="105">
        <f t="shared" ref="F71:O71" si="45">F69</f>
        <v>130622000</v>
      </c>
      <c r="G71" s="106">
        <f t="shared" si="45"/>
        <v>130622000</v>
      </c>
      <c r="H71" s="105">
        <f t="shared" si="45"/>
        <v>5546000</v>
      </c>
      <c r="I71" s="106">
        <f t="shared" si="45"/>
        <v>0</v>
      </c>
      <c r="J71" s="105">
        <f t="shared" si="45"/>
        <v>21650000</v>
      </c>
      <c r="K71" s="106">
        <f t="shared" si="45"/>
        <v>0</v>
      </c>
      <c r="L71" s="105">
        <f t="shared" si="45"/>
        <v>37921000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65117000</v>
      </c>
      <c r="Q71" s="106">
        <f>$I71      +$K71      +$M71      +$O71</f>
        <v>0</v>
      </c>
      <c r="R71" s="61">
        <f>IF(($J71      =0),0,((($L71      -$J71      )/$J71      )*100))</f>
        <v>75.154734411085457</v>
      </c>
      <c r="S71" s="62">
        <f>IF(($K71      =0),0,((($M71      -$K71      )/$K71      )*100))</f>
        <v>0</v>
      </c>
      <c r="T71" s="61">
        <f>IF($E71   =0,0,($P71   /$E71   )*100)</f>
        <v>49.851479842599254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329304000</v>
      </c>
      <c r="C72" s="104">
        <f>SUM(C9:C15,C18:C23,C26:C29,C32,C35:C39,C42:C52,C55:C58,C61:C65,C69)</f>
        <v>-28157000</v>
      </c>
      <c r="D72" s="104"/>
      <c r="E72" s="104">
        <f>$B72      +$C72      +$D72</f>
        <v>301147000</v>
      </c>
      <c r="F72" s="105">
        <f t="shared" ref="F72:O72" si="46">SUM(F9:F15,F18:F23,F26:F29,F32,F35:F39,F42:F52,F55:F58,F61:F65,F69)</f>
        <v>301147000</v>
      </c>
      <c r="G72" s="106">
        <f t="shared" si="46"/>
        <v>185864000</v>
      </c>
      <c r="H72" s="105">
        <f t="shared" si="46"/>
        <v>5695000</v>
      </c>
      <c r="I72" s="106">
        <f t="shared" si="46"/>
        <v>0</v>
      </c>
      <c r="J72" s="105">
        <f t="shared" si="46"/>
        <v>23134000</v>
      </c>
      <c r="K72" s="106">
        <f t="shared" si="46"/>
        <v>0</v>
      </c>
      <c r="L72" s="105">
        <f t="shared" si="46"/>
        <v>45277000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74106000</v>
      </c>
      <c r="Q72" s="106">
        <f>$I72      +$K72      +$M72      +$O72</f>
        <v>0</v>
      </c>
      <c r="R72" s="61">
        <f>IF(($J72      =0),0,((($L72      -$J72      )/$J72      )*100))</f>
        <v>95.716261779199456</v>
      </c>
      <c r="S72" s="62">
        <f>IF(($K72      =0),0,((($M72      -$K72      )/$K72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39.871088537855634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vtKibf4lebGjhZI992eZmWw+f39iEFx2yQN3ZSMDuH3gFRLgsTXi6F+s+83oh6rc/aism+tNR36azudgxLKPCg==" saltValue="hzmggHzl1D9bG5gnFbX5D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2600000</v>
      </c>
      <c r="C10" s="92">
        <v>0</v>
      </c>
      <c r="D10" s="92"/>
      <c r="E10" s="92">
        <f t="shared" ref="E10:E16" si="0">$B10      +$C10      +$D10</f>
        <v>2600000</v>
      </c>
      <c r="F10" s="93">
        <v>2600000</v>
      </c>
      <c r="G10" s="94">
        <v>2600000</v>
      </c>
      <c r="H10" s="93">
        <v>105000</v>
      </c>
      <c r="I10" s="94">
        <v>116667</v>
      </c>
      <c r="J10" s="93">
        <v>315000</v>
      </c>
      <c r="K10" s="94">
        <v>219936</v>
      </c>
      <c r="L10" s="93">
        <v>111000</v>
      </c>
      <c r="M10" s="94">
        <v>193733</v>
      </c>
      <c r="N10" s="93"/>
      <c r="O10" s="94"/>
      <c r="P10" s="93">
        <f t="shared" ref="P10:P16" si="1">$H10      +$J10      +$L10      +$N10</f>
        <v>531000</v>
      </c>
      <c r="Q10" s="94">
        <f t="shared" ref="Q10:Q16" si="2">$I10      +$K10      +$M10      +$O10</f>
        <v>530336</v>
      </c>
      <c r="R10" s="48">
        <f t="shared" ref="R10:R16" si="3">IF(($J10      =0),0,((($L10      -$J10      )/$J10      )*100))</f>
        <v>-64.761904761904759</v>
      </c>
      <c r="S10" s="49">
        <f t="shared" ref="S10:S16" si="4">IF(($K10      =0),0,((($M10      -$K10      )/$K10      )*100))</f>
        <v>-11.913920413211116</v>
      </c>
      <c r="T10" s="48">
        <f t="shared" ref="T10:T15" si="5">IF(($E10      =0),0,(($P10      /$E10      )*100))</f>
        <v>20.423076923076923</v>
      </c>
      <c r="U10" s="50">
        <f t="shared" ref="U10:U15" si="6">IF(($E10      =0),0,(($Q10      /$E10      )*100))</f>
        <v>20.39753846153846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2600000</v>
      </c>
      <c r="C16" s="95">
        <f>SUM(C9:C15)</f>
        <v>0</v>
      </c>
      <c r="D16" s="95"/>
      <c r="E16" s="95">
        <f t="shared" si="0"/>
        <v>2600000</v>
      </c>
      <c r="F16" s="96">
        <f t="shared" ref="F16:O16" si="7">SUM(F9:F15)</f>
        <v>2600000</v>
      </c>
      <c r="G16" s="97">
        <f t="shared" si="7"/>
        <v>2600000</v>
      </c>
      <c r="H16" s="96">
        <f t="shared" si="7"/>
        <v>105000</v>
      </c>
      <c r="I16" s="97">
        <f t="shared" si="7"/>
        <v>116667</v>
      </c>
      <c r="J16" s="96">
        <f t="shared" si="7"/>
        <v>315000</v>
      </c>
      <c r="K16" s="97">
        <f t="shared" si="7"/>
        <v>219936</v>
      </c>
      <c r="L16" s="96">
        <f t="shared" si="7"/>
        <v>111000</v>
      </c>
      <c r="M16" s="97">
        <f t="shared" si="7"/>
        <v>193733</v>
      </c>
      <c r="N16" s="96">
        <f t="shared" si="7"/>
        <v>0</v>
      </c>
      <c r="O16" s="97">
        <f t="shared" si="7"/>
        <v>0</v>
      </c>
      <c r="P16" s="96">
        <f t="shared" si="1"/>
        <v>531000</v>
      </c>
      <c r="Q16" s="97">
        <f t="shared" si="2"/>
        <v>530336</v>
      </c>
      <c r="R16" s="52">
        <f t="shared" si="3"/>
        <v>-64.761904761904759</v>
      </c>
      <c r="S16" s="53">
        <f t="shared" si="4"/>
        <v>-11.913920413211116</v>
      </c>
      <c r="T16" s="52">
        <f>IF((SUM($E9:$E13)+$E15)=0,0,(P16/(SUM($E9:$E13)+$E15)*100))</f>
        <v>20.423076923076923</v>
      </c>
      <c r="U16" s="54">
        <f>IF((SUM($E9:$E13)+$E15)=0,0,(Q16/(SUM($E9:$E13)+$E15)*100))</f>
        <v>20.39753846153846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2245000</v>
      </c>
      <c r="C32" s="92">
        <v>0</v>
      </c>
      <c r="D32" s="92"/>
      <c r="E32" s="92">
        <f>$B32      +$C32      +$D32</f>
        <v>2245000</v>
      </c>
      <c r="F32" s="93">
        <v>2245000</v>
      </c>
      <c r="G32" s="94">
        <v>2245000</v>
      </c>
      <c r="H32" s="93"/>
      <c r="I32" s="94"/>
      <c r="J32" s="93">
        <v>606000</v>
      </c>
      <c r="K32" s="94">
        <v>606153</v>
      </c>
      <c r="L32" s="93">
        <v>878000</v>
      </c>
      <c r="M32" s="94">
        <v>507256</v>
      </c>
      <c r="N32" s="93"/>
      <c r="O32" s="94"/>
      <c r="P32" s="93">
        <f>$H32      +$J32      +$L32      +$N32</f>
        <v>1484000</v>
      </c>
      <c r="Q32" s="94">
        <f>$I32      +$K32      +$M32      +$O32</f>
        <v>1113409</v>
      </c>
      <c r="R32" s="48">
        <f>IF(($J32      =0),0,((($L32      -$J32      )/$J32      )*100))</f>
        <v>44.884488448844884</v>
      </c>
      <c r="S32" s="49">
        <f>IF(($K32      =0),0,((($M32      -$K32      )/$K32      )*100))</f>
        <v>-16.315517699326737</v>
      </c>
      <c r="T32" s="48">
        <f>IF(($E32      =0),0,(($P32      /$E32      )*100))</f>
        <v>66.102449888641416</v>
      </c>
      <c r="U32" s="50">
        <f>IF(($E32      =0),0,(($Q32      /$E32      )*100))</f>
        <v>49.595055679287306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2245000</v>
      </c>
      <c r="C33" s="95">
        <f>C32</f>
        <v>0</v>
      </c>
      <c r="D33" s="95"/>
      <c r="E33" s="95">
        <f>$B33      +$C33      +$D33</f>
        <v>2245000</v>
      </c>
      <c r="F33" s="96">
        <f t="shared" ref="F33:O33" si="17">F32</f>
        <v>2245000</v>
      </c>
      <c r="G33" s="97">
        <f t="shared" si="17"/>
        <v>2245000</v>
      </c>
      <c r="H33" s="96">
        <f t="shared" si="17"/>
        <v>0</v>
      </c>
      <c r="I33" s="97">
        <f t="shared" si="17"/>
        <v>0</v>
      </c>
      <c r="J33" s="96">
        <f t="shared" si="17"/>
        <v>606000</v>
      </c>
      <c r="K33" s="97">
        <f t="shared" si="17"/>
        <v>606153</v>
      </c>
      <c r="L33" s="96">
        <f t="shared" si="17"/>
        <v>878000</v>
      </c>
      <c r="M33" s="97">
        <f t="shared" si="17"/>
        <v>507256</v>
      </c>
      <c r="N33" s="96">
        <f t="shared" si="17"/>
        <v>0</v>
      </c>
      <c r="O33" s="97">
        <f t="shared" si="17"/>
        <v>0</v>
      </c>
      <c r="P33" s="96">
        <f>$H33      +$J33      +$L33      +$N33</f>
        <v>1484000</v>
      </c>
      <c r="Q33" s="97">
        <f>$I33      +$K33      +$M33      +$O33</f>
        <v>1113409</v>
      </c>
      <c r="R33" s="52">
        <f>IF(($J33      =0),0,((($L33      -$J33      )/$J33      )*100))</f>
        <v>44.884488448844884</v>
      </c>
      <c r="S33" s="53">
        <f>IF(($K33      =0),0,((($M33      -$K33      )/$K33      )*100))</f>
        <v>-16.315517699326737</v>
      </c>
      <c r="T33" s="52">
        <f>IF($E33   =0,0,($P33   /$E33   )*100)</f>
        <v>66.102449888641416</v>
      </c>
      <c r="U33" s="54">
        <f>IF($E33   =0,0,($Q33   /$E33   )*100)</f>
        <v>49.595055679287306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10000000</v>
      </c>
      <c r="D35" s="92"/>
      <c r="E35" s="92">
        <f t="shared" ref="E35:E40" si="18">$B35      +$C35      +$D35</f>
        <v>10000000</v>
      </c>
      <c r="F35" s="93">
        <v>10000000</v>
      </c>
      <c r="G35" s="94">
        <v>10000000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1710000</v>
      </c>
      <c r="C36" s="92">
        <v>0</v>
      </c>
      <c r="D36" s="92"/>
      <c r="E36" s="92">
        <f t="shared" si="18"/>
        <v>1710000</v>
      </c>
      <c r="F36" s="93">
        <v>1710000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1710000</v>
      </c>
      <c r="C40" s="95">
        <f>SUM(C35:C39)</f>
        <v>10000000</v>
      </c>
      <c r="D40" s="95"/>
      <c r="E40" s="95">
        <f t="shared" si="18"/>
        <v>11710000</v>
      </c>
      <c r="F40" s="96">
        <f t="shared" ref="F40:O40" si="25">SUM(F35:F39)</f>
        <v>11710000</v>
      </c>
      <c r="G40" s="97">
        <f t="shared" si="25"/>
        <v>10000000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60000000</v>
      </c>
      <c r="C52" s="92">
        <v>-40000000</v>
      </c>
      <c r="D52" s="92"/>
      <c r="E52" s="92">
        <f t="shared" si="26"/>
        <v>20000000</v>
      </c>
      <c r="F52" s="93">
        <v>20000000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60000000</v>
      </c>
      <c r="C53" s="95">
        <f>SUM(C42:C52)</f>
        <v>-40000000</v>
      </c>
      <c r="D53" s="95"/>
      <c r="E53" s="95">
        <f t="shared" si="26"/>
        <v>20000000</v>
      </c>
      <c r="F53" s="96">
        <f t="shared" ref="F53:O53" si="33">SUM(F42:F52)</f>
        <v>20000000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66555000</v>
      </c>
      <c r="C67" s="104">
        <f>SUM(C9:C15,C18:C23,C26:C29,C32,C35:C39,C42:C52,C55:C58,C61:C65)</f>
        <v>-30000000</v>
      </c>
      <c r="D67" s="104"/>
      <c r="E67" s="104">
        <f t="shared" si="35"/>
        <v>36555000</v>
      </c>
      <c r="F67" s="105">
        <f t="shared" ref="F67:O67" si="43">SUM(F9:F15,F18:F23,F26:F29,F32,F35:F39,F42:F52,F55:F58,F61:F65)</f>
        <v>36555000</v>
      </c>
      <c r="G67" s="106">
        <f t="shared" si="43"/>
        <v>14845000</v>
      </c>
      <c r="H67" s="105">
        <f t="shared" si="43"/>
        <v>105000</v>
      </c>
      <c r="I67" s="106">
        <f t="shared" si="43"/>
        <v>116667</v>
      </c>
      <c r="J67" s="105">
        <f t="shared" si="43"/>
        <v>921000</v>
      </c>
      <c r="K67" s="106">
        <f t="shared" si="43"/>
        <v>826089</v>
      </c>
      <c r="L67" s="105">
        <f t="shared" si="43"/>
        <v>989000</v>
      </c>
      <c r="M67" s="106">
        <f t="shared" si="43"/>
        <v>700989</v>
      </c>
      <c r="N67" s="105">
        <f t="shared" si="43"/>
        <v>0</v>
      </c>
      <c r="O67" s="106">
        <f t="shared" si="43"/>
        <v>0</v>
      </c>
      <c r="P67" s="105">
        <f t="shared" si="36"/>
        <v>2015000</v>
      </c>
      <c r="Q67" s="106">
        <f t="shared" si="37"/>
        <v>1643745</v>
      </c>
      <c r="R67" s="61">
        <f t="shared" si="38"/>
        <v>7.3832790445168301</v>
      </c>
      <c r="S67" s="62">
        <f t="shared" si="39"/>
        <v>-15.143646749926463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13.573593802627148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11.072718086897945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40617000</v>
      </c>
      <c r="C69" s="92">
        <v>0</v>
      </c>
      <c r="D69" s="92"/>
      <c r="E69" s="92">
        <f>$B69      +$C69      +$D69</f>
        <v>40617000</v>
      </c>
      <c r="F69" s="93">
        <v>40617000</v>
      </c>
      <c r="G69" s="94">
        <v>40617000</v>
      </c>
      <c r="H69" s="93">
        <v>6103000</v>
      </c>
      <c r="I69" s="94">
        <v>2125341</v>
      </c>
      <c r="J69" s="93">
        <v>15181000</v>
      </c>
      <c r="K69" s="94">
        <v>14964024</v>
      </c>
      <c r="L69" s="93">
        <v>5301000</v>
      </c>
      <c r="M69" s="94">
        <v>8983457</v>
      </c>
      <c r="N69" s="93"/>
      <c r="O69" s="94"/>
      <c r="P69" s="93">
        <f>$H69      +$J69      +$L69      +$N69</f>
        <v>26585000</v>
      </c>
      <c r="Q69" s="94">
        <f>$I69      +$K69      +$M69      +$O69</f>
        <v>26072822</v>
      </c>
      <c r="R69" s="48">
        <f>IF(($J69      =0),0,((($L69      -$J69      )/$J69      )*100))</f>
        <v>-65.081351689612006</v>
      </c>
      <c r="S69" s="49">
        <f>IF(($K69      =0),0,((($M69      -$K69      )/$K69      )*100))</f>
        <v>-39.966301845011742</v>
      </c>
      <c r="T69" s="48">
        <f>IF(($E69      =0),0,(($P69      /$E69      )*100))</f>
        <v>65.452889184331681</v>
      </c>
      <c r="U69" s="50">
        <f>IF(($E69      =0),0,(($Q69      /$E69      )*100))</f>
        <v>64.191895019326878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40617000</v>
      </c>
      <c r="C70" s="101">
        <f>C69</f>
        <v>0</v>
      </c>
      <c r="D70" s="101"/>
      <c r="E70" s="101">
        <f>$B70      +$C70      +$D70</f>
        <v>40617000</v>
      </c>
      <c r="F70" s="102">
        <f t="shared" ref="F70:O70" si="44">F69</f>
        <v>40617000</v>
      </c>
      <c r="G70" s="103">
        <f t="shared" si="44"/>
        <v>40617000</v>
      </c>
      <c r="H70" s="102">
        <f t="shared" si="44"/>
        <v>6103000</v>
      </c>
      <c r="I70" s="103">
        <f t="shared" si="44"/>
        <v>2125341</v>
      </c>
      <c r="J70" s="102">
        <f t="shared" si="44"/>
        <v>15181000</v>
      </c>
      <c r="K70" s="103">
        <f t="shared" si="44"/>
        <v>14964024</v>
      </c>
      <c r="L70" s="102">
        <f t="shared" si="44"/>
        <v>5301000</v>
      </c>
      <c r="M70" s="103">
        <f t="shared" si="44"/>
        <v>8983457</v>
      </c>
      <c r="N70" s="102">
        <f t="shared" si="44"/>
        <v>0</v>
      </c>
      <c r="O70" s="103">
        <f t="shared" si="44"/>
        <v>0</v>
      </c>
      <c r="P70" s="102">
        <f>$H70      +$J70      +$L70      +$N70</f>
        <v>26585000</v>
      </c>
      <c r="Q70" s="103">
        <f>$I70      +$K70      +$M70      +$O70</f>
        <v>26072822</v>
      </c>
      <c r="R70" s="57">
        <f>IF(($J70      =0),0,((($L70      -$J70      )/$J70      )*100))</f>
        <v>-65.081351689612006</v>
      </c>
      <c r="S70" s="58">
        <f>IF(($K70      =0),0,((($M70      -$K70      )/$K70      )*100))</f>
        <v>-39.966301845011742</v>
      </c>
      <c r="T70" s="57">
        <f>IF($E70   =0,0,($P70   /$E70   )*100)</f>
        <v>65.452889184331681</v>
      </c>
      <c r="U70" s="59">
        <f>IF($E70   =0,0,($Q70   /$E70 )*100)</f>
        <v>64.191895019326878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40617000</v>
      </c>
      <c r="C71" s="104">
        <f>C69</f>
        <v>0</v>
      </c>
      <c r="D71" s="104"/>
      <c r="E71" s="104">
        <f>$B71      +$C71      +$D71</f>
        <v>40617000</v>
      </c>
      <c r="F71" s="105">
        <f t="shared" ref="F71:O71" si="45">F69</f>
        <v>40617000</v>
      </c>
      <c r="G71" s="106">
        <f t="shared" si="45"/>
        <v>40617000</v>
      </c>
      <c r="H71" s="105">
        <f t="shared" si="45"/>
        <v>6103000</v>
      </c>
      <c r="I71" s="106">
        <f t="shared" si="45"/>
        <v>2125341</v>
      </c>
      <c r="J71" s="105">
        <f t="shared" si="45"/>
        <v>15181000</v>
      </c>
      <c r="K71" s="106">
        <f t="shared" si="45"/>
        <v>14964024</v>
      </c>
      <c r="L71" s="105">
        <f t="shared" si="45"/>
        <v>5301000</v>
      </c>
      <c r="M71" s="106">
        <f t="shared" si="45"/>
        <v>8983457</v>
      </c>
      <c r="N71" s="105">
        <f t="shared" si="45"/>
        <v>0</v>
      </c>
      <c r="O71" s="106">
        <f t="shared" si="45"/>
        <v>0</v>
      </c>
      <c r="P71" s="105">
        <f>$H71      +$J71      +$L71      +$N71</f>
        <v>26585000</v>
      </c>
      <c r="Q71" s="106">
        <f>$I71      +$K71      +$M71      +$O71</f>
        <v>26072822</v>
      </c>
      <c r="R71" s="61">
        <f>IF(($J71      =0),0,((($L71      -$J71      )/$J71      )*100))</f>
        <v>-65.081351689612006</v>
      </c>
      <c r="S71" s="62">
        <f>IF(($K71      =0),0,((($M71      -$K71      )/$K71      )*100))</f>
        <v>-39.966301845011742</v>
      </c>
      <c r="T71" s="61">
        <f>IF($E71   =0,0,($P71   /$E71   )*100)</f>
        <v>65.452889184331681</v>
      </c>
      <c r="U71" s="65">
        <f>IF($E71   =0,0,($Q71   /$E71   )*100)</f>
        <v>64.191895019326878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107172000</v>
      </c>
      <c r="C72" s="104">
        <f>SUM(C9:C15,C18:C23,C26:C29,C32,C35:C39,C42:C52,C55:C58,C61:C65,C69)</f>
        <v>-30000000</v>
      </c>
      <c r="D72" s="104"/>
      <c r="E72" s="104">
        <f>$B72      +$C72      +$D72</f>
        <v>77172000</v>
      </c>
      <c r="F72" s="105">
        <f t="shared" ref="F72:O72" si="46">SUM(F9:F15,F18:F23,F26:F29,F32,F35:F39,F42:F52,F55:F58,F61:F65,F69)</f>
        <v>77172000</v>
      </c>
      <c r="G72" s="106">
        <f t="shared" si="46"/>
        <v>55462000</v>
      </c>
      <c r="H72" s="105">
        <f t="shared" si="46"/>
        <v>6208000</v>
      </c>
      <c r="I72" s="106">
        <f t="shared" si="46"/>
        <v>2242008</v>
      </c>
      <c r="J72" s="105">
        <f t="shared" si="46"/>
        <v>16102000</v>
      </c>
      <c r="K72" s="106">
        <f t="shared" si="46"/>
        <v>15790113</v>
      </c>
      <c r="L72" s="105">
        <f t="shared" si="46"/>
        <v>6290000</v>
      </c>
      <c r="M72" s="106">
        <f t="shared" si="46"/>
        <v>9684446</v>
      </c>
      <c r="N72" s="105">
        <f t="shared" si="46"/>
        <v>0</v>
      </c>
      <c r="O72" s="106">
        <f t="shared" si="46"/>
        <v>0</v>
      </c>
      <c r="P72" s="105">
        <f>$H72      +$J72      +$L72      +$N72</f>
        <v>28600000</v>
      </c>
      <c r="Q72" s="106">
        <f>$I72      +$K72      +$M72      +$O72</f>
        <v>27716567</v>
      </c>
      <c r="R72" s="61">
        <f>IF(($J72      =0),0,((($L72      -$J72      )/$J72      )*100))</f>
        <v>-60.936529623649236</v>
      </c>
      <c r="S72" s="62">
        <f>IF(($K72      =0),0,((($M72      -$K72      )/$K72      )*100))</f>
        <v>-38.667658679833387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51.566838556128523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49.973976776892286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1/hI2FeYW6WYSlu1iWTbiAXuvHmS2njI6664aUWDxd8PJS96afsKJ4rhAs3kq30RcYmokF0R85ojjnywatCiSA==" saltValue="Y1tL6J/+uKY4Yk9xTEL5U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3100000</v>
      </c>
      <c r="C10" s="92">
        <v>0</v>
      </c>
      <c r="D10" s="92"/>
      <c r="E10" s="92">
        <f t="shared" ref="E10:E16" si="0">$B10      +$C10      +$D10</f>
        <v>3100000</v>
      </c>
      <c r="F10" s="93">
        <v>3100000</v>
      </c>
      <c r="G10" s="94">
        <v>3100000</v>
      </c>
      <c r="H10" s="93">
        <v>1413000</v>
      </c>
      <c r="I10" s="94"/>
      <c r="J10" s="93">
        <v>223000</v>
      </c>
      <c r="K10" s="94"/>
      <c r="L10" s="93">
        <v>553000</v>
      </c>
      <c r="M10" s="94"/>
      <c r="N10" s="93"/>
      <c r="O10" s="94"/>
      <c r="P10" s="93">
        <f t="shared" ref="P10:P16" si="1">$H10      +$J10      +$L10      +$N10</f>
        <v>2189000</v>
      </c>
      <c r="Q10" s="94">
        <f t="shared" ref="Q10:Q16" si="2">$I10      +$K10      +$M10      +$O10</f>
        <v>0</v>
      </c>
      <c r="R10" s="48">
        <f t="shared" ref="R10:R16" si="3">IF(($J10      =0),0,((($L10      -$J10      )/$J10      )*100))</f>
        <v>147.98206278026908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70.612903225806463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3100000</v>
      </c>
      <c r="C16" s="95">
        <f>SUM(C9:C15)</f>
        <v>0</v>
      </c>
      <c r="D16" s="95"/>
      <c r="E16" s="95">
        <f t="shared" si="0"/>
        <v>3100000</v>
      </c>
      <c r="F16" s="96">
        <f t="shared" ref="F16:O16" si="7">SUM(F9:F15)</f>
        <v>3100000</v>
      </c>
      <c r="G16" s="97">
        <f t="shared" si="7"/>
        <v>3100000</v>
      </c>
      <c r="H16" s="96">
        <f t="shared" si="7"/>
        <v>1413000</v>
      </c>
      <c r="I16" s="97">
        <f t="shared" si="7"/>
        <v>0</v>
      </c>
      <c r="J16" s="96">
        <f t="shared" si="7"/>
        <v>223000</v>
      </c>
      <c r="K16" s="97">
        <f t="shared" si="7"/>
        <v>0</v>
      </c>
      <c r="L16" s="96">
        <f t="shared" si="7"/>
        <v>553000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2189000</v>
      </c>
      <c r="Q16" s="97">
        <f t="shared" si="2"/>
        <v>0</v>
      </c>
      <c r="R16" s="52">
        <f t="shared" si="3"/>
        <v>147.98206278026908</v>
      </c>
      <c r="S16" s="53">
        <f t="shared" si="4"/>
        <v>0</v>
      </c>
      <c r="T16" s="52">
        <f>IF((SUM($E9:$E13)+$E15)=0,0,(P16/(SUM($E9:$E13)+$E15)*100))</f>
        <v>70.612903225806463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1195000</v>
      </c>
      <c r="C32" s="92">
        <v>0</v>
      </c>
      <c r="D32" s="92"/>
      <c r="E32" s="92">
        <f>$B32      +$C32      +$D32</f>
        <v>1195000</v>
      </c>
      <c r="F32" s="93">
        <v>1195000</v>
      </c>
      <c r="G32" s="94">
        <v>1195000</v>
      </c>
      <c r="H32" s="93"/>
      <c r="I32" s="94"/>
      <c r="J32" s="93">
        <v>192000</v>
      </c>
      <c r="K32" s="94"/>
      <c r="L32" s="93">
        <v>708000</v>
      </c>
      <c r="M32" s="94"/>
      <c r="N32" s="93"/>
      <c r="O32" s="94"/>
      <c r="P32" s="93">
        <f>$H32      +$J32      +$L32      +$N32</f>
        <v>900000</v>
      </c>
      <c r="Q32" s="94">
        <f>$I32      +$K32      +$M32      +$O32</f>
        <v>0</v>
      </c>
      <c r="R32" s="48">
        <f>IF(($J32      =0),0,((($L32      -$J32      )/$J32      )*100))</f>
        <v>268.75</v>
      </c>
      <c r="S32" s="49">
        <f>IF(($K32      =0),0,((($M32      -$K32      )/$K32      )*100))</f>
        <v>0</v>
      </c>
      <c r="T32" s="48">
        <f>IF(($E32      =0),0,(($P32      /$E32      )*100))</f>
        <v>75.313807531380746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1195000</v>
      </c>
      <c r="C33" s="95">
        <f>C32</f>
        <v>0</v>
      </c>
      <c r="D33" s="95"/>
      <c r="E33" s="95">
        <f>$B33      +$C33      +$D33</f>
        <v>1195000</v>
      </c>
      <c r="F33" s="96">
        <f t="shared" ref="F33:O33" si="17">F32</f>
        <v>1195000</v>
      </c>
      <c r="G33" s="97">
        <f t="shared" si="17"/>
        <v>1195000</v>
      </c>
      <c r="H33" s="96">
        <f t="shared" si="17"/>
        <v>0</v>
      </c>
      <c r="I33" s="97">
        <f t="shared" si="17"/>
        <v>0</v>
      </c>
      <c r="J33" s="96">
        <f t="shared" si="17"/>
        <v>192000</v>
      </c>
      <c r="K33" s="97">
        <f t="shared" si="17"/>
        <v>0</v>
      </c>
      <c r="L33" s="96">
        <f t="shared" si="17"/>
        <v>708000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900000</v>
      </c>
      <c r="Q33" s="97">
        <f>$I33      +$K33      +$M33      +$O33</f>
        <v>0</v>
      </c>
      <c r="R33" s="52">
        <f>IF(($J33      =0),0,((($L33      -$J33      )/$J33      )*100))</f>
        <v>268.75</v>
      </c>
      <c r="S33" s="53">
        <f>IF(($K33      =0),0,((($M33      -$K33      )/$K33      )*100))</f>
        <v>0</v>
      </c>
      <c r="T33" s="52">
        <f>IF($E33   =0,0,($P33   /$E33   )*100)</f>
        <v>75.313807531380746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21348000</v>
      </c>
      <c r="C35" s="92">
        <v>0</v>
      </c>
      <c r="D35" s="92"/>
      <c r="E35" s="92">
        <f t="shared" ref="E35:E40" si="18">$B35      +$C35      +$D35</f>
        <v>21348000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10142000</v>
      </c>
      <c r="C36" s="92">
        <v>0</v>
      </c>
      <c r="D36" s="92"/>
      <c r="E36" s="92">
        <f t="shared" si="18"/>
        <v>10142000</v>
      </c>
      <c r="F36" s="93">
        <v>10142000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4015000</v>
      </c>
      <c r="C38" s="92">
        <v>0</v>
      </c>
      <c r="D38" s="92"/>
      <c r="E38" s="92">
        <f t="shared" si="18"/>
        <v>4015000</v>
      </c>
      <c r="F38" s="93">
        <v>4015000</v>
      </c>
      <c r="G38" s="94">
        <v>4015000</v>
      </c>
      <c r="H38" s="93"/>
      <c r="I38" s="94"/>
      <c r="J38" s="93">
        <v>3375000</v>
      </c>
      <c r="K38" s="94"/>
      <c r="L38" s="93">
        <v>638000</v>
      </c>
      <c r="M38" s="94"/>
      <c r="N38" s="93"/>
      <c r="O38" s="94"/>
      <c r="P38" s="93">
        <f t="shared" si="19"/>
        <v>4013000</v>
      </c>
      <c r="Q38" s="94">
        <f t="shared" si="20"/>
        <v>0</v>
      </c>
      <c r="R38" s="48">
        <f t="shared" si="21"/>
        <v>-81.096296296296302</v>
      </c>
      <c r="S38" s="49">
        <f t="shared" si="22"/>
        <v>0</v>
      </c>
      <c r="T38" s="48">
        <f t="shared" si="23"/>
        <v>99.950186799501878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35505000</v>
      </c>
      <c r="C40" s="95">
        <f>SUM(C35:C39)</f>
        <v>0</v>
      </c>
      <c r="D40" s="95"/>
      <c r="E40" s="95">
        <f t="shared" si="18"/>
        <v>35505000</v>
      </c>
      <c r="F40" s="96">
        <f t="shared" ref="F40:O40" si="25">SUM(F35:F39)</f>
        <v>14157000</v>
      </c>
      <c r="G40" s="97">
        <f t="shared" si="25"/>
        <v>4015000</v>
      </c>
      <c r="H40" s="96">
        <f t="shared" si="25"/>
        <v>0</v>
      </c>
      <c r="I40" s="97">
        <f t="shared" si="25"/>
        <v>0</v>
      </c>
      <c r="J40" s="96">
        <f t="shared" si="25"/>
        <v>3375000</v>
      </c>
      <c r="K40" s="97">
        <f t="shared" si="25"/>
        <v>0</v>
      </c>
      <c r="L40" s="96">
        <f t="shared" si="25"/>
        <v>638000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4013000</v>
      </c>
      <c r="Q40" s="97">
        <f t="shared" si="20"/>
        <v>0</v>
      </c>
      <c r="R40" s="52">
        <f t="shared" si="21"/>
        <v>-81.096296296296302</v>
      </c>
      <c r="S40" s="53">
        <f t="shared" si="22"/>
        <v>0</v>
      </c>
      <c r="T40" s="52">
        <f>IF((+$E35+$E38) =0,0,(P40   /(+$E35+$E38) )*100)</f>
        <v>15.822260773567795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39800000</v>
      </c>
      <c r="C67" s="104">
        <f>SUM(C9:C15,C18:C23,C26:C29,C32,C35:C39,C42:C52,C55:C58,C61:C65)</f>
        <v>0</v>
      </c>
      <c r="D67" s="104"/>
      <c r="E67" s="104">
        <f t="shared" si="35"/>
        <v>39800000</v>
      </c>
      <c r="F67" s="105">
        <f t="shared" ref="F67:O67" si="43">SUM(F9:F15,F18:F23,F26:F29,F32,F35:F39,F42:F52,F55:F58,F61:F65)</f>
        <v>18452000</v>
      </c>
      <c r="G67" s="106">
        <f t="shared" si="43"/>
        <v>8310000</v>
      </c>
      <c r="H67" s="105">
        <f t="shared" si="43"/>
        <v>1413000</v>
      </c>
      <c r="I67" s="106">
        <f t="shared" si="43"/>
        <v>0</v>
      </c>
      <c r="J67" s="105">
        <f t="shared" si="43"/>
        <v>3790000</v>
      </c>
      <c r="K67" s="106">
        <f t="shared" si="43"/>
        <v>0</v>
      </c>
      <c r="L67" s="105">
        <f t="shared" si="43"/>
        <v>1899000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7102000</v>
      </c>
      <c r="Q67" s="106">
        <f t="shared" si="37"/>
        <v>0</v>
      </c>
      <c r="R67" s="61">
        <f t="shared" si="38"/>
        <v>-49.894459102902374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23.946321397262121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35189000</v>
      </c>
      <c r="C69" s="92">
        <v>-5000000</v>
      </c>
      <c r="D69" s="92"/>
      <c r="E69" s="92">
        <f>$B69      +$C69      +$D69</f>
        <v>30189000</v>
      </c>
      <c r="F69" s="93">
        <v>30189000</v>
      </c>
      <c r="G69" s="94">
        <v>30189000</v>
      </c>
      <c r="H69" s="93">
        <v>1510000</v>
      </c>
      <c r="I69" s="94"/>
      <c r="J69" s="93">
        <v>1821000</v>
      </c>
      <c r="K69" s="94"/>
      <c r="L69" s="93">
        <v>8377000</v>
      </c>
      <c r="M69" s="94"/>
      <c r="N69" s="93"/>
      <c r="O69" s="94"/>
      <c r="P69" s="93">
        <f>$H69      +$J69      +$L69      +$N69</f>
        <v>11708000</v>
      </c>
      <c r="Q69" s="94">
        <f>$I69      +$K69      +$M69      +$O69</f>
        <v>0</v>
      </c>
      <c r="R69" s="48">
        <f>IF(($J69      =0),0,((($L69      -$J69      )/$J69      )*100))</f>
        <v>360.0219659527732</v>
      </c>
      <c r="S69" s="49">
        <f>IF(($K69      =0),0,((($M69      -$K69      )/$K69      )*100))</f>
        <v>0</v>
      </c>
      <c r="T69" s="48">
        <f>IF(($E69      =0),0,(($P69      /$E69      )*100))</f>
        <v>38.782337937659413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35189000</v>
      </c>
      <c r="C70" s="101">
        <f>C69</f>
        <v>-5000000</v>
      </c>
      <c r="D70" s="101"/>
      <c r="E70" s="101">
        <f>$B70      +$C70      +$D70</f>
        <v>30189000</v>
      </c>
      <c r="F70" s="102">
        <f t="shared" ref="F70:O70" si="44">F69</f>
        <v>30189000</v>
      </c>
      <c r="G70" s="103">
        <f t="shared" si="44"/>
        <v>30189000</v>
      </c>
      <c r="H70" s="102">
        <f t="shared" si="44"/>
        <v>1510000</v>
      </c>
      <c r="I70" s="103">
        <f t="shared" si="44"/>
        <v>0</v>
      </c>
      <c r="J70" s="102">
        <f t="shared" si="44"/>
        <v>1821000</v>
      </c>
      <c r="K70" s="103">
        <f t="shared" si="44"/>
        <v>0</v>
      </c>
      <c r="L70" s="102">
        <f t="shared" si="44"/>
        <v>8377000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11708000</v>
      </c>
      <c r="Q70" s="103">
        <f>$I70      +$K70      +$M70      +$O70</f>
        <v>0</v>
      </c>
      <c r="R70" s="57">
        <f>IF(($J70      =0),0,((($L70      -$J70      )/$J70      )*100))</f>
        <v>360.0219659527732</v>
      </c>
      <c r="S70" s="58">
        <f>IF(($K70      =0),0,((($M70      -$K70      )/$K70      )*100))</f>
        <v>0</v>
      </c>
      <c r="T70" s="57">
        <f>IF($E70   =0,0,($P70   /$E70   )*100)</f>
        <v>38.782337937659413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35189000</v>
      </c>
      <c r="C71" s="104">
        <f>C69</f>
        <v>-5000000</v>
      </c>
      <c r="D71" s="104"/>
      <c r="E71" s="104">
        <f>$B71      +$C71      +$D71</f>
        <v>30189000</v>
      </c>
      <c r="F71" s="105">
        <f t="shared" ref="F71:O71" si="45">F69</f>
        <v>30189000</v>
      </c>
      <c r="G71" s="106">
        <f t="shared" si="45"/>
        <v>30189000</v>
      </c>
      <c r="H71" s="105">
        <f t="shared" si="45"/>
        <v>1510000</v>
      </c>
      <c r="I71" s="106">
        <f t="shared" si="45"/>
        <v>0</v>
      </c>
      <c r="J71" s="105">
        <f t="shared" si="45"/>
        <v>1821000</v>
      </c>
      <c r="K71" s="106">
        <f t="shared" si="45"/>
        <v>0</v>
      </c>
      <c r="L71" s="105">
        <f t="shared" si="45"/>
        <v>8377000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11708000</v>
      </c>
      <c r="Q71" s="106">
        <f>$I71      +$K71      +$M71      +$O71</f>
        <v>0</v>
      </c>
      <c r="R71" s="61">
        <f>IF(($J71      =0),0,((($L71      -$J71      )/$J71      )*100))</f>
        <v>360.0219659527732</v>
      </c>
      <c r="S71" s="62">
        <f>IF(($K71      =0),0,((($M71      -$K71      )/$K71      )*100))</f>
        <v>0</v>
      </c>
      <c r="T71" s="61">
        <f>IF($E71   =0,0,($P71   /$E71   )*100)</f>
        <v>38.782337937659413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74989000</v>
      </c>
      <c r="C72" s="104">
        <f>SUM(C9:C15,C18:C23,C26:C29,C32,C35:C39,C42:C52,C55:C58,C61:C65,C69)</f>
        <v>-5000000</v>
      </c>
      <c r="D72" s="104"/>
      <c r="E72" s="104">
        <f>$B72      +$C72      +$D72</f>
        <v>69989000</v>
      </c>
      <c r="F72" s="105">
        <f t="shared" ref="F72:O72" si="46">SUM(F9:F15,F18:F23,F26:F29,F32,F35:F39,F42:F52,F55:F58,F61:F65,F69)</f>
        <v>48641000</v>
      </c>
      <c r="G72" s="106">
        <f t="shared" si="46"/>
        <v>38499000</v>
      </c>
      <c r="H72" s="105">
        <f t="shared" si="46"/>
        <v>2923000</v>
      </c>
      <c r="I72" s="106">
        <f t="shared" si="46"/>
        <v>0</v>
      </c>
      <c r="J72" s="105">
        <f t="shared" si="46"/>
        <v>5611000</v>
      </c>
      <c r="K72" s="106">
        <f t="shared" si="46"/>
        <v>0</v>
      </c>
      <c r="L72" s="105">
        <f t="shared" si="46"/>
        <v>10276000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18810000</v>
      </c>
      <c r="Q72" s="106">
        <f>$I72      +$K72      +$M72      +$O72</f>
        <v>0</v>
      </c>
      <c r="R72" s="61">
        <f>IF(($J72      =0),0,((($L72      -$J72      )/$J72      )*100))</f>
        <v>83.140260203172346</v>
      </c>
      <c r="S72" s="62">
        <f>IF(($K72      =0),0,((($M72      -$K72      )/$K72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31.430146874530053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Xa2l/PF11y8nlE2GJbj5sZlNwM0QULw+DNZshOAYm2fUPRzVq7UOxdbSMFbTyGP758qxVmXLu2ggmM3q3ljQRQ==" saltValue="i/xFjy6pBLPtjMcLezlk0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2650000</v>
      </c>
      <c r="C10" s="92">
        <v>0</v>
      </c>
      <c r="D10" s="92"/>
      <c r="E10" s="92">
        <f t="shared" ref="E10:E16" si="0">$B10      +$C10      +$D10</f>
        <v>2650000</v>
      </c>
      <c r="F10" s="93">
        <v>2650000</v>
      </c>
      <c r="G10" s="94">
        <v>2650000</v>
      </c>
      <c r="H10" s="93">
        <v>779000</v>
      </c>
      <c r="I10" s="94"/>
      <c r="J10" s="93">
        <v>226000</v>
      </c>
      <c r="K10" s="94"/>
      <c r="L10" s="93">
        <v>417000</v>
      </c>
      <c r="M10" s="94"/>
      <c r="N10" s="93"/>
      <c r="O10" s="94"/>
      <c r="P10" s="93">
        <f t="shared" ref="P10:P16" si="1">$H10      +$J10      +$L10      +$N10</f>
        <v>1422000</v>
      </c>
      <c r="Q10" s="94">
        <f t="shared" ref="Q10:Q16" si="2">$I10      +$K10      +$M10      +$O10</f>
        <v>0</v>
      </c>
      <c r="R10" s="48">
        <f t="shared" ref="R10:R16" si="3">IF(($J10      =0),0,((($L10      -$J10      )/$J10      )*100))</f>
        <v>84.513274336283189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53.660377358490564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2650000</v>
      </c>
      <c r="C16" s="95">
        <f>SUM(C9:C15)</f>
        <v>0</v>
      </c>
      <c r="D16" s="95"/>
      <c r="E16" s="95">
        <f t="shared" si="0"/>
        <v>2650000</v>
      </c>
      <c r="F16" s="96">
        <f t="shared" ref="F16:O16" si="7">SUM(F9:F15)</f>
        <v>2650000</v>
      </c>
      <c r="G16" s="97">
        <f t="shared" si="7"/>
        <v>2650000</v>
      </c>
      <c r="H16" s="96">
        <f t="shared" si="7"/>
        <v>779000</v>
      </c>
      <c r="I16" s="97">
        <f t="shared" si="7"/>
        <v>0</v>
      </c>
      <c r="J16" s="96">
        <f t="shared" si="7"/>
        <v>226000</v>
      </c>
      <c r="K16" s="97">
        <f t="shared" si="7"/>
        <v>0</v>
      </c>
      <c r="L16" s="96">
        <f t="shared" si="7"/>
        <v>417000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1422000</v>
      </c>
      <c r="Q16" s="97">
        <f t="shared" si="2"/>
        <v>0</v>
      </c>
      <c r="R16" s="52">
        <f t="shared" si="3"/>
        <v>84.513274336283189</v>
      </c>
      <c r="S16" s="53">
        <f t="shared" si="4"/>
        <v>0</v>
      </c>
      <c r="T16" s="52">
        <f>IF((SUM($E9:$E13)+$E15)=0,0,(P16/(SUM($E9:$E13)+$E15)*100))</f>
        <v>53.660377358490564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2199000</v>
      </c>
      <c r="C32" s="92">
        <v>0</v>
      </c>
      <c r="D32" s="92"/>
      <c r="E32" s="92">
        <f>$B32      +$C32      +$D32</f>
        <v>2199000</v>
      </c>
      <c r="F32" s="93">
        <v>2199000</v>
      </c>
      <c r="G32" s="94">
        <v>2199000</v>
      </c>
      <c r="H32" s="93">
        <v>508000</v>
      </c>
      <c r="I32" s="94"/>
      <c r="J32" s="93">
        <v>526000</v>
      </c>
      <c r="K32" s="94"/>
      <c r="L32" s="93">
        <v>584000</v>
      </c>
      <c r="M32" s="94"/>
      <c r="N32" s="93"/>
      <c r="O32" s="94"/>
      <c r="P32" s="93">
        <f>$H32      +$J32      +$L32      +$N32</f>
        <v>1618000</v>
      </c>
      <c r="Q32" s="94">
        <f>$I32      +$K32      +$M32      +$O32</f>
        <v>0</v>
      </c>
      <c r="R32" s="48">
        <f>IF(($J32      =0),0,((($L32      -$J32      )/$J32      )*100))</f>
        <v>11.02661596958175</v>
      </c>
      <c r="S32" s="49">
        <f>IF(($K32      =0),0,((($M32      -$K32      )/$K32      )*100))</f>
        <v>0</v>
      </c>
      <c r="T32" s="48">
        <f>IF(($E32      =0),0,(($P32      /$E32      )*100))</f>
        <v>73.578899499772618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2199000</v>
      </c>
      <c r="C33" s="95">
        <f>C32</f>
        <v>0</v>
      </c>
      <c r="D33" s="95"/>
      <c r="E33" s="95">
        <f>$B33      +$C33      +$D33</f>
        <v>2199000</v>
      </c>
      <c r="F33" s="96">
        <f t="shared" ref="F33:O33" si="17">F32</f>
        <v>2199000</v>
      </c>
      <c r="G33" s="97">
        <f t="shared" si="17"/>
        <v>2199000</v>
      </c>
      <c r="H33" s="96">
        <f t="shared" si="17"/>
        <v>508000</v>
      </c>
      <c r="I33" s="97">
        <f t="shared" si="17"/>
        <v>0</v>
      </c>
      <c r="J33" s="96">
        <f t="shared" si="17"/>
        <v>526000</v>
      </c>
      <c r="K33" s="97">
        <f t="shared" si="17"/>
        <v>0</v>
      </c>
      <c r="L33" s="96">
        <f t="shared" si="17"/>
        <v>584000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1618000</v>
      </c>
      <c r="Q33" s="97">
        <f>$I33      +$K33      +$M33      +$O33</f>
        <v>0</v>
      </c>
      <c r="R33" s="52">
        <f>IF(($J33      =0),0,((($L33      -$J33      )/$J33      )*100))</f>
        <v>11.02661596958175</v>
      </c>
      <c r="S33" s="53">
        <f>IF(($K33      =0),0,((($M33      -$K33      )/$K33      )*100))</f>
        <v>0</v>
      </c>
      <c r="T33" s="52">
        <f>IF($E33   =0,0,($P33   /$E33   )*100)</f>
        <v>73.578899499772618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20000000</v>
      </c>
      <c r="C35" s="92">
        <v>0</v>
      </c>
      <c r="D35" s="92"/>
      <c r="E35" s="92">
        <f t="shared" ref="E35:E40" si="18">$B35      +$C35      +$D35</f>
        <v>20000000</v>
      </c>
      <c r="F35" s="93">
        <v>21348000</v>
      </c>
      <c r="G35" s="94">
        <v>21348000</v>
      </c>
      <c r="H35" s="93"/>
      <c r="I35" s="94"/>
      <c r="J35" s="93">
        <v>871000</v>
      </c>
      <c r="K35" s="94"/>
      <c r="L35" s="93">
        <v>5892000</v>
      </c>
      <c r="M35" s="94"/>
      <c r="N35" s="93"/>
      <c r="O35" s="94"/>
      <c r="P35" s="93">
        <f t="shared" ref="P35:P40" si="19">$H35      +$J35      +$L35      +$N35</f>
        <v>6763000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576.46383467278986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33.814999999999998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14153000</v>
      </c>
      <c r="C36" s="92">
        <v>0</v>
      </c>
      <c r="D36" s="92"/>
      <c r="E36" s="92">
        <f t="shared" si="18"/>
        <v>14153000</v>
      </c>
      <c r="F36" s="93">
        <v>14153000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34153000</v>
      </c>
      <c r="C40" s="95">
        <f>SUM(C35:C39)</f>
        <v>0</v>
      </c>
      <c r="D40" s="95"/>
      <c r="E40" s="95">
        <f t="shared" si="18"/>
        <v>34153000</v>
      </c>
      <c r="F40" s="96">
        <f t="shared" ref="F40:O40" si="25">SUM(F35:F39)</f>
        <v>35501000</v>
      </c>
      <c r="G40" s="97">
        <f t="shared" si="25"/>
        <v>21348000</v>
      </c>
      <c r="H40" s="96">
        <f t="shared" si="25"/>
        <v>0</v>
      </c>
      <c r="I40" s="97">
        <f t="shared" si="25"/>
        <v>0</v>
      </c>
      <c r="J40" s="96">
        <f t="shared" si="25"/>
        <v>871000</v>
      </c>
      <c r="K40" s="97">
        <f t="shared" si="25"/>
        <v>0</v>
      </c>
      <c r="L40" s="96">
        <f t="shared" si="25"/>
        <v>5892000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6763000</v>
      </c>
      <c r="Q40" s="97">
        <f t="shared" si="20"/>
        <v>0</v>
      </c>
      <c r="R40" s="52">
        <f t="shared" si="21"/>
        <v>576.46383467278986</v>
      </c>
      <c r="S40" s="53">
        <f t="shared" si="22"/>
        <v>0</v>
      </c>
      <c r="T40" s="52">
        <f>IF((+$E35+$E38) =0,0,(P40   /(+$E35+$E38) )*100)</f>
        <v>33.814999999999998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39002000</v>
      </c>
      <c r="C67" s="104">
        <f>SUM(C9:C15,C18:C23,C26:C29,C32,C35:C39,C42:C52,C55:C58,C61:C65)</f>
        <v>0</v>
      </c>
      <c r="D67" s="104"/>
      <c r="E67" s="104">
        <f t="shared" si="35"/>
        <v>39002000</v>
      </c>
      <c r="F67" s="105">
        <f t="shared" ref="F67:O67" si="43">SUM(F9:F15,F18:F23,F26:F29,F32,F35:F39,F42:F52,F55:F58,F61:F65)</f>
        <v>40350000</v>
      </c>
      <c r="G67" s="106">
        <f t="shared" si="43"/>
        <v>26197000</v>
      </c>
      <c r="H67" s="105">
        <f t="shared" si="43"/>
        <v>1287000</v>
      </c>
      <c r="I67" s="106">
        <f t="shared" si="43"/>
        <v>0</v>
      </c>
      <c r="J67" s="105">
        <f t="shared" si="43"/>
        <v>1623000</v>
      </c>
      <c r="K67" s="106">
        <f t="shared" si="43"/>
        <v>0</v>
      </c>
      <c r="L67" s="105">
        <f t="shared" si="43"/>
        <v>6893000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9803000</v>
      </c>
      <c r="Q67" s="106">
        <f t="shared" si="37"/>
        <v>0</v>
      </c>
      <c r="R67" s="61">
        <f t="shared" si="38"/>
        <v>324.70733210104743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39.450279689323516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57984000</v>
      </c>
      <c r="C69" s="92">
        <v>0</v>
      </c>
      <c r="D69" s="92"/>
      <c r="E69" s="92">
        <f>$B69      +$C69      +$D69</f>
        <v>57984000</v>
      </c>
      <c r="F69" s="93">
        <v>57984000</v>
      </c>
      <c r="G69" s="94">
        <v>57984000</v>
      </c>
      <c r="H69" s="93">
        <v>19374000</v>
      </c>
      <c r="I69" s="94"/>
      <c r="J69" s="93">
        <v>13175000</v>
      </c>
      <c r="K69" s="94"/>
      <c r="L69" s="93">
        <v>10735000</v>
      </c>
      <c r="M69" s="94"/>
      <c r="N69" s="93"/>
      <c r="O69" s="94"/>
      <c r="P69" s="93">
        <f>$H69      +$J69      +$L69      +$N69</f>
        <v>43284000</v>
      </c>
      <c r="Q69" s="94">
        <f>$I69      +$K69      +$M69      +$O69</f>
        <v>0</v>
      </c>
      <c r="R69" s="48">
        <f>IF(($J69      =0),0,((($L69      -$J69      )/$J69      )*100))</f>
        <v>-18.519924098671726</v>
      </c>
      <c r="S69" s="49">
        <f>IF(($K69      =0),0,((($M69      -$K69      )/$K69      )*100))</f>
        <v>0</v>
      </c>
      <c r="T69" s="48">
        <f>IF(($E69      =0),0,(($P69      /$E69      )*100))</f>
        <v>74.648178807947019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57984000</v>
      </c>
      <c r="C70" s="101">
        <f>C69</f>
        <v>0</v>
      </c>
      <c r="D70" s="101"/>
      <c r="E70" s="101">
        <f>$B70      +$C70      +$D70</f>
        <v>57984000</v>
      </c>
      <c r="F70" s="102">
        <f t="shared" ref="F70:O70" si="44">F69</f>
        <v>57984000</v>
      </c>
      <c r="G70" s="103">
        <f t="shared" si="44"/>
        <v>57984000</v>
      </c>
      <c r="H70" s="102">
        <f t="shared" si="44"/>
        <v>19374000</v>
      </c>
      <c r="I70" s="103">
        <f t="shared" si="44"/>
        <v>0</v>
      </c>
      <c r="J70" s="102">
        <f t="shared" si="44"/>
        <v>13175000</v>
      </c>
      <c r="K70" s="103">
        <f t="shared" si="44"/>
        <v>0</v>
      </c>
      <c r="L70" s="102">
        <f t="shared" si="44"/>
        <v>10735000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43284000</v>
      </c>
      <c r="Q70" s="103">
        <f>$I70      +$K70      +$M70      +$O70</f>
        <v>0</v>
      </c>
      <c r="R70" s="57">
        <f>IF(($J70      =0),0,((($L70      -$J70      )/$J70      )*100))</f>
        <v>-18.519924098671726</v>
      </c>
      <c r="S70" s="58">
        <f>IF(($K70      =0),0,((($M70      -$K70      )/$K70      )*100))</f>
        <v>0</v>
      </c>
      <c r="T70" s="57">
        <f>IF($E70   =0,0,($P70   /$E70   )*100)</f>
        <v>74.648178807947019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57984000</v>
      </c>
      <c r="C71" s="104">
        <f>C69</f>
        <v>0</v>
      </c>
      <c r="D71" s="104"/>
      <c r="E71" s="104">
        <f>$B71      +$C71      +$D71</f>
        <v>57984000</v>
      </c>
      <c r="F71" s="105">
        <f t="shared" ref="F71:O71" si="45">F69</f>
        <v>57984000</v>
      </c>
      <c r="G71" s="106">
        <f t="shared" si="45"/>
        <v>57984000</v>
      </c>
      <c r="H71" s="105">
        <f t="shared" si="45"/>
        <v>19374000</v>
      </c>
      <c r="I71" s="106">
        <f t="shared" si="45"/>
        <v>0</v>
      </c>
      <c r="J71" s="105">
        <f t="shared" si="45"/>
        <v>13175000</v>
      </c>
      <c r="K71" s="106">
        <f t="shared" si="45"/>
        <v>0</v>
      </c>
      <c r="L71" s="105">
        <f t="shared" si="45"/>
        <v>10735000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43284000</v>
      </c>
      <c r="Q71" s="106">
        <f>$I71      +$K71      +$M71      +$O71</f>
        <v>0</v>
      </c>
      <c r="R71" s="61">
        <f>IF(($J71      =0),0,((($L71      -$J71      )/$J71      )*100))</f>
        <v>-18.519924098671726</v>
      </c>
      <c r="S71" s="62">
        <f>IF(($K71      =0),0,((($M71      -$K71      )/$K71      )*100))</f>
        <v>0</v>
      </c>
      <c r="T71" s="61">
        <f>IF($E71   =0,0,($P71   /$E71   )*100)</f>
        <v>74.648178807947019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96986000</v>
      </c>
      <c r="C72" s="104">
        <f>SUM(C9:C15,C18:C23,C26:C29,C32,C35:C39,C42:C52,C55:C58,C61:C65,C69)</f>
        <v>0</v>
      </c>
      <c r="D72" s="104"/>
      <c r="E72" s="104">
        <f>$B72      +$C72      +$D72</f>
        <v>96986000</v>
      </c>
      <c r="F72" s="105">
        <f t="shared" ref="F72:O72" si="46">SUM(F9:F15,F18:F23,F26:F29,F32,F35:F39,F42:F52,F55:F58,F61:F65,F69)</f>
        <v>98334000</v>
      </c>
      <c r="G72" s="106">
        <f t="shared" si="46"/>
        <v>84181000</v>
      </c>
      <c r="H72" s="105">
        <f t="shared" si="46"/>
        <v>20661000</v>
      </c>
      <c r="I72" s="106">
        <f t="shared" si="46"/>
        <v>0</v>
      </c>
      <c r="J72" s="105">
        <f t="shared" si="46"/>
        <v>14798000</v>
      </c>
      <c r="K72" s="106">
        <f t="shared" si="46"/>
        <v>0</v>
      </c>
      <c r="L72" s="105">
        <f t="shared" si="46"/>
        <v>17628000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53087000</v>
      </c>
      <c r="Q72" s="106">
        <f>$I72      +$K72      +$M72      +$O72</f>
        <v>0</v>
      </c>
      <c r="R72" s="61">
        <f>IF(($J72      =0),0,((($L72      -$J72      )/$J72      )*100))</f>
        <v>19.124205973780239</v>
      </c>
      <c r="S72" s="62">
        <f>IF(($K72      =0),0,((($M72      -$K72      )/$K72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64.089191505800827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/HAo12qA8fgroxoz5Rcv92NdjerynHOkgvwPFH3zy1JMRmzHsknrVRKk9rBHeLDfQmw7SCnhFsXhmWKNqafI2Q==" saltValue="mNVUxz9DsoRioCoAIyjnW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1650000</v>
      </c>
      <c r="C10" s="92">
        <v>0</v>
      </c>
      <c r="D10" s="92"/>
      <c r="E10" s="92">
        <f t="shared" ref="E10:E16" si="0">$B10      +$C10      +$D10</f>
        <v>1650000</v>
      </c>
      <c r="F10" s="93">
        <v>1650000</v>
      </c>
      <c r="G10" s="94">
        <v>1650000</v>
      </c>
      <c r="H10" s="93">
        <v>409000</v>
      </c>
      <c r="I10" s="94"/>
      <c r="J10" s="93">
        <v>305000</v>
      </c>
      <c r="K10" s="94"/>
      <c r="L10" s="93">
        <v>445000</v>
      </c>
      <c r="M10" s="94"/>
      <c r="N10" s="93"/>
      <c r="O10" s="94"/>
      <c r="P10" s="93">
        <f t="shared" ref="P10:P16" si="1">$H10      +$J10      +$L10      +$N10</f>
        <v>1159000</v>
      </c>
      <c r="Q10" s="94">
        <f t="shared" ref="Q10:Q16" si="2">$I10      +$K10      +$M10      +$O10</f>
        <v>0</v>
      </c>
      <c r="R10" s="48">
        <f t="shared" ref="R10:R16" si="3">IF(($J10      =0),0,((($L10      -$J10      )/$J10      )*100))</f>
        <v>45.901639344262293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70.242424242424235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1650000</v>
      </c>
      <c r="C16" s="95">
        <f>SUM(C9:C15)</f>
        <v>0</v>
      </c>
      <c r="D16" s="95"/>
      <c r="E16" s="95">
        <f t="shared" si="0"/>
        <v>1650000</v>
      </c>
      <c r="F16" s="96">
        <f t="shared" ref="F16:O16" si="7">SUM(F9:F15)</f>
        <v>1650000</v>
      </c>
      <c r="G16" s="97">
        <f t="shared" si="7"/>
        <v>1650000</v>
      </c>
      <c r="H16" s="96">
        <f t="shared" si="7"/>
        <v>409000</v>
      </c>
      <c r="I16" s="97">
        <f t="shared" si="7"/>
        <v>0</v>
      </c>
      <c r="J16" s="96">
        <f t="shared" si="7"/>
        <v>305000</v>
      </c>
      <c r="K16" s="97">
        <f t="shared" si="7"/>
        <v>0</v>
      </c>
      <c r="L16" s="96">
        <f t="shared" si="7"/>
        <v>445000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1159000</v>
      </c>
      <c r="Q16" s="97">
        <f t="shared" si="2"/>
        <v>0</v>
      </c>
      <c r="R16" s="52">
        <f t="shared" si="3"/>
        <v>45.901639344262293</v>
      </c>
      <c r="S16" s="53">
        <f t="shared" si="4"/>
        <v>0</v>
      </c>
      <c r="T16" s="52">
        <f>IF((SUM($E9:$E13)+$E15)=0,0,(P16/(SUM($E9:$E13)+$E15)*100))</f>
        <v>70.242424242424235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1825000</v>
      </c>
      <c r="C32" s="92">
        <v>0</v>
      </c>
      <c r="D32" s="92"/>
      <c r="E32" s="92">
        <f>$B32      +$C32      +$D32</f>
        <v>1825000</v>
      </c>
      <c r="F32" s="93">
        <v>1825000</v>
      </c>
      <c r="G32" s="94">
        <v>1825000</v>
      </c>
      <c r="H32" s="93">
        <v>1173000</v>
      </c>
      <c r="I32" s="94"/>
      <c r="J32" s="93">
        <v>652000</v>
      </c>
      <c r="K32" s="94"/>
      <c r="L32" s="93"/>
      <c r="M32" s="94"/>
      <c r="N32" s="93"/>
      <c r="O32" s="94"/>
      <c r="P32" s="93">
        <f>$H32      +$J32      +$L32      +$N32</f>
        <v>1825000</v>
      </c>
      <c r="Q32" s="94">
        <f>$I32      +$K32      +$M32      +$O32</f>
        <v>0</v>
      </c>
      <c r="R32" s="48">
        <f>IF(($J32      =0),0,((($L32      -$J32      )/$J32      )*100))</f>
        <v>-100</v>
      </c>
      <c r="S32" s="49">
        <f>IF(($K32      =0),0,((($M32      -$K32      )/$K32      )*100))</f>
        <v>0</v>
      </c>
      <c r="T32" s="48">
        <f>IF(($E32      =0),0,(($P32      /$E32      )*100))</f>
        <v>100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1825000</v>
      </c>
      <c r="C33" s="95">
        <f>C32</f>
        <v>0</v>
      </c>
      <c r="D33" s="95"/>
      <c r="E33" s="95">
        <f>$B33      +$C33      +$D33</f>
        <v>1825000</v>
      </c>
      <c r="F33" s="96">
        <f t="shared" ref="F33:O33" si="17">F32</f>
        <v>1825000</v>
      </c>
      <c r="G33" s="97">
        <f t="shared" si="17"/>
        <v>1825000</v>
      </c>
      <c r="H33" s="96">
        <f t="shared" si="17"/>
        <v>1173000</v>
      </c>
      <c r="I33" s="97">
        <f t="shared" si="17"/>
        <v>0</v>
      </c>
      <c r="J33" s="96">
        <f t="shared" si="17"/>
        <v>652000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1825000</v>
      </c>
      <c r="Q33" s="97">
        <f>$I33      +$K33      +$M33      +$O33</f>
        <v>0</v>
      </c>
      <c r="R33" s="52">
        <f>IF(($J33      =0),0,((($L33      -$J33      )/$J33      )*100))</f>
        <v>-100</v>
      </c>
      <c r="S33" s="53">
        <f>IF(($K33      =0),0,((($M33      -$K33      )/$K33      )*100))</f>
        <v>0</v>
      </c>
      <c r="T33" s="52">
        <f>IF($E33   =0,0,($P33   /$E33   )*100)</f>
        <v>100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20000000</v>
      </c>
      <c r="C35" s="92">
        <v>0</v>
      </c>
      <c r="D35" s="92"/>
      <c r="E35" s="92">
        <f t="shared" ref="E35:E40" si="18">$B35      +$C35      +$D35</f>
        <v>20000000</v>
      </c>
      <c r="F35" s="93">
        <v>20000000</v>
      </c>
      <c r="G35" s="94">
        <v>20000000</v>
      </c>
      <c r="H35" s="93"/>
      <c r="I35" s="94"/>
      <c r="J35" s="93">
        <v>998000</v>
      </c>
      <c r="K35" s="94"/>
      <c r="L35" s="93">
        <v>3211000</v>
      </c>
      <c r="M35" s="94"/>
      <c r="N35" s="93"/>
      <c r="O35" s="94"/>
      <c r="P35" s="93">
        <f t="shared" ref="P35:P40" si="19">$H35      +$J35      +$L35      +$N35</f>
        <v>4209000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221.74348697394791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21.044999999999998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32303000</v>
      </c>
      <c r="C36" s="92">
        <v>0</v>
      </c>
      <c r="D36" s="92"/>
      <c r="E36" s="92">
        <f t="shared" si="18"/>
        <v>32303000</v>
      </c>
      <c r="F36" s="93">
        <v>32303000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52303000</v>
      </c>
      <c r="C40" s="95">
        <f>SUM(C35:C39)</f>
        <v>0</v>
      </c>
      <c r="D40" s="95"/>
      <c r="E40" s="95">
        <f t="shared" si="18"/>
        <v>52303000</v>
      </c>
      <c r="F40" s="96">
        <f t="shared" ref="F40:O40" si="25">SUM(F35:F39)</f>
        <v>52303000</v>
      </c>
      <c r="G40" s="97">
        <f t="shared" si="25"/>
        <v>20000000</v>
      </c>
      <c r="H40" s="96">
        <f t="shared" si="25"/>
        <v>0</v>
      </c>
      <c r="I40" s="97">
        <f t="shared" si="25"/>
        <v>0</v>
      </c>
      <c r="J40" s="96">
        <f t="shared" si="25"/>
        <v>998000</v>
      </c>
      <c r="K40" s="97">
        <f t="shared" si="25"/>
        <v>0</v>
      </c>
      <c r="L40" s="96">
        <f t="shared" si="25"/>
        <v>3211000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4209000</v>
      </c>
      <c r="Q40" s="97">
        <f t="shared" si="20"/>
        <v>0</v>
      </c>
      <c r="R40" s="52">
        <f t="shared" si="21"/>
        <v>221.74348697394791</v>
      </c>
      <c r="S40" s="53">
        <f t="shared" si="22"/>
        <v>0</v>
      </c>
      <c r="T40" s="52">
        <f>IF((+$E35+$E38) =0,0,(P40   /(+$E35+$E38) )*100)</f>
        <v>21.044999999999998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55778000</v>
      </c>
      <c r="C67" s="104">
        <f>SUM(C9:C15,C18:C23,C26:C29,C32,C35:C39,C42:C52,C55:C58,C61:C65)</f>
        <v>0</v>
      </c>
      <c r="D67" s="104"/>
      <c r="E67" s="104">
        <f t="shared" si="35"/>
        <v>55778000</v>
      </c>
      <c r="F67" s="105">
        <f t="shared" ref="F67:O67" si="43">SUM(F9:F15,F18:F23,F26:F29,F32,F35:F39,F42:F52,F55:F58,F61:F65)</f>
        <v>55778000</v>
      </c>
      <c r="G67" s="106">
        <f t="shared" si="43"/>
        <v>23475000</v>
      </c>
      <c r="H67" s="105">
        <f t="shared" si="43"/>
        <v>1582000</v>
      </c>
      <c r="I67" s="106">
        <f t="shared" si="43"/>
        <v>0</v>
      </c>
      <c r="J67" s="105">
        <f t="shared" si="43"/>
        <v>1955000</v>
      </c>
      <c r="K67" s="106">
        <f t="shared" si="43"/>
        <v>0</v>
      </c>
      <c r="L67" s="105">
        <f t="shared" si="43"/>
        <v>3656000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7193000</v>
      </c>
      <c r="Q67" s="106">
        <f t="shared" si="37"/>
        <v>0</v>
      </c>
      <c r="R67" s="61">
        <f t="shared" si="38"/>
        <v>87.007672634271103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30.641107561235359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65627000</v>
      </c>
      <c r="C69" s="92">
        <v>-3850000</v>
      </c>
      <c r="D69" s="92"/>
      <c r="E69" s="92">
        <f>$B69      +$C69      +$D69</f>
        <v>61777000</v>
      </c>
      <c r="F69" s="93">
        <v>61777000</v>
      </c>
      <c r="G69" s="94">
        <v>61777000</v>
      </c>
      <c r="H69" s="93">
        <v>3773000</v>
      </c>
      <c r="I69" s="94"/>
      <c r="J69" s="93">
        <v>16628000</v>
      </c>
      <c r="K69" s="94"/>
      <c r="L69" s="93">
        <v>19039000</v>
      </c>
      <c r="M69" s="94"/>
      <c r="N69" s="93"/>
      <c r="O69" s="94"/>
      <c r="P69" s="93">
        <f>$H69      +$J69      +$L69      +$N69</f>
        <v>39440000</v>
      </c>
      <c r="Q69" s="94">
        <f>$I69      +$K69      +$M69      +$O69</f>
        <v>0</v>
      </c>
      <c r="R69" s="48">
        <f>IF(($J69      =0),0,((($L69      -$J69      )/$J69      )*100))</f>
        <v>14.49963916285783</v>
      </c>
      <c r="S69" s="49">
        <f>IF(($K69      =0),0,((($M69      -$K69      )/$K69      )*100))</f>
        <v>0</v>
      </c>
      <c r="T69" s="48">
        <f>IF(($E69      =0),0,(($P69      /$E69      )*100))</f>
        <v>63.842530391569674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65627000</v>
      </c>
      <c r="C70" s="101">
        <f>C69</f>
        <v>-3850000</v>
      </c>
      <c r="D70" s="101"/>
      <c r="E70" s="101">
        <f>$B70      +$C70      +$D70</f>
        <v>61777000</v>
      </c>
      <c r="F70" s="102">
        <f t="shared" ref="F70:O70" si="44">F69</f>
        <v>61777000</v>
      </c>
      <c r="G70" s="103">
        <f t="shared" si="44"/>
        <v>61777000</v>
      </c>
      <c r="H70" s="102">
        <f t="shared" si="44"/>
        <v>3773000</v>
      </c>
      <c r="I70" s="103">
        <f t="shared" si="44"/>
        <v>0</v>
      </c>
      <c r="J70" s="102">
        <f t="shared" si="44"/>
        <v>16628000</v>
      </c>
      <c r="K70" s="103">
        <f t="shared" si="44"/>
        <v>0</v>
      </c>
      <c r="L70" s="102">
        <f t="shared" si="44"/>
        <v>19039000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39440000</v>
      </c>
      <c r="Q70" s="103">
        <f>$I70      +$K70      +$M70      +$O70</f>
        <v>0</v>
      </c>
      <c r="R70" s="57">
        <f>IF(($J70      =0),0,((($L70      -$J70      )/$J70      )*100))</f>
        <v>14.49963916285783</v>
      </c>
      <c r="S70" s="58">
        <f>IF(($K70      =0),0,((($M70      -$K70      )/$K70      )*100))</f>
        <v>0</v>
      </c>
      <c r="T70" s="57">
        <f>IF($E70   =0,0,($P70   /$E70   )*100)</f>
        <v>63.842530391569674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65627000</v>
      </c>
      <c r="C71" s="104">
        <f>C69</f>
        <v>-3850000</v>
      </c>
      <c r="D71" s="104"/>
      <c r="E71" s="104">
        <f>$B71      +$C71      +$D71</f>
        <v>61777000</v>
      </c>
      <c r="F71" s="105">
        <f t="shared" ref="F71:O71" si="45">F69</f>
        <v>61777000</v>
      </c>
      <c r="G71" s="106">
        <f t="shared" si="45"/>
        <v>61777000</v>
      </c>
      <c r="H71" s="105">
        <f t="shared" si="45"/>
        <v>3773000</v>
      </c>
      <c r="I71" s="106">
        <f t="shared" si="45"/>
        <v>0</v>
      </c>
      <c r="J71" s="105">
        <f t="shared" si="45"/>
        <v>16628000</v>
      </c>
      <c r="K71" s="106">
        <f t="shared" si="45"/>
        <v>0</v>
      </c>
      <c r="L71" s="105">
        <f t="shared" si="45"/>
        <v>19039000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39440000</v>
      </c>
      <c r="Q71" s="106">
        <f>$I71      +$K71      +$M71      +$O71</f>
        <v>0</v>
      </c>
      <c r="R71" s="61">
        <f>IF(($J71      =0),0,((($L71      -$J71      )/$J71      )*100))</f>
        <v>14.49963916285783</v>
      </c>
      <c r="S71" s="62">
        <f>IF(($K71      =0),0,((($M71      -$K71      )/$K71      )*100))</f>
        <v>0</v>
      </c>
      <c r="T71" s="61">
        <f>IF($E71   =0,0,($P71   /$E71   )*100)</f>
        <v>63.842530391569674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121405000</v>
      </c>
      <c r="C72" s="104">
        <f>SUM(C9:C15,C18:C23,C26:C29,C32,C35:C39,C42:C52,C55:C58,C61:C65,C69)</f>
        <v>-3850000</v>
      </c>
      <c r="D72" s="104"/>
      <c r="E72" s="104">
        <f>$B72      +$C72      +$D72</f>
        <v>117555000</v>
      </c>
      <c r="F72" s="105">
        <f t="shared" ref="F72:O72" si="46">SUM(F9:F15,F18:F23,F26:F29,F32,F35:F39,F42:F52,F55:F58,F61:F65,F69)</f>
        <v>117555000</v>
      </c>
      <c r="G72" s="106">
        <f t="shared" si="46"/>
        <v>85252000</v>
      </c>
      <c r="H72" s="105">
        <f t="shared" si="46"/>
        <v>5355000</v>
      </c>
      <c r="I72" s="106">
        <f t="shared" si="46"/>
        <v>0</v>
      </c>
      <c r="J72" s="105">
        <f t="shared" si="46"/>
        <v>18583000</v>
      </c>
      <c r="K72" s="106">
        <f t="shared" si="46"/>
        <v>0</v>
      </c>
      <c r="L72" s="105">
        <f t="shared" si="46"/>
        <v>22695000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46633000</v>
      </c>
      <c r="Q72" s="106">
        <f>$I72      +$K72      +$M72      +$O72</f>
        <v>0</v>
      </c>
      <c r="R72" s="61">
        <f>IF(($J72      =0),0,((($L72      -$J72      )/$J72      )*100))</f>
        <v>22.127751170424581</v>
      </c>
      <c r="S72" s="62">
        <f>IF(($K72      =0),0,((($M72      -$K72      )/$K72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54.700182986909397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ODpuDHVMuI+/Gc+12w3kC7Z0tXsDFLSNXvyw3/6rabygp2SiiiXs2wB4mrx3Kfh4htEhZWTwnRoq7dm5Ky62EA==" saltValue="uvmy/WRLG5NE3ja65jxHU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2400000</v>
      </c>
      <c r="C10" s="92">
        <v>0</v>
      </c>
      <c r="D10" s="92"/>
      <c r="E10" s="92">
        <f t="shared" ref="E10:E16" si="0">$B10      +$C10      +$D10</f>
        <v>2400000</v>
      </c>
      <c r="F10" s="93">
        <v>2400000</v>
      </c>
      <c r="G10" s="94">
        <v>2400000</v>
      </c>
      <c r="H10" s="93"/>
      <c r="I10" s="94">
        <v>1812883</v>
      </c>
      <c r="J10" s="93">
        <v>914000</v>
      </c>
      <c r="K10" s="94">
        <v>1963913</v>
      </c>
      <c r="L10" s="93">
        <v>1141000</v>
      </c>
      <c r="M10" s="94">
        <v>2736641</v>
      </c>
      <c r="N10" s="93"/>
      <c r="O10" s="94"/>
      <c r="P10" s="93">
        <f t="shared" ref="P10:P16" si="1">$H10      +$J10      +$L10      +$N10</f>
        <v>2055000</v>
      </c>
      <c r="Q10" s="94">
        <f t="shared" ref="Q10:Q16" si="2">$I10      +$K10      +$M10      +$O10</f>
        <v>6513437</v>
      </c>
      <c r="R10" s="48">
        <f t="shared" ref="R10:R16" si="3">IF(($J10      =0),0,((($L10      -$J10      )/$J10      )*100))</f>
        <v>24.835886214442013</v>
      </c>
      <c r="S10" s="49">
        <f t="shared" ref="S10:S16" si="4">IF(($K10      =0),0,((($M10      -$K10      )/$K10      )*100))</f>
        <v>39.346345790266682</v>
      </c>
      <c r="T10" s="48">
        <f t="shared" ref="T10:T15" si="5">IF(($E10      =0),0,(($P10      /$E10      )*100))</f>
        <v>85.625</v>
      </c>
      <c r="U10" s="50">
        <f t="shared" ref="U10:U15" si="6">IF(($E10      =0),0,(($Q10      /$E10      )*100))</f>
        <v>271.39320833333335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2400000</v>
      </c>
      <c r="C16" s="95">
        <f>SUM(C9:C15)</f>
        <v>0</v>
      </c>
      <c r="D16" s="95"/>
      <c r="E16" s="95">
        <f t="shared" si="0"/>
        <v>2400000</v>
      </c>
      <c r="F16" s="96">
        <f t="shared" ref="F16:O16" si="7">SUM(F9:F15)</f>
        <v>2400000</v>
      </c>
      <c r="G16" s="97">
        <f t="shared" si="7"/>
        <v>2400000</v>
      </c>
      <c r="H16" s="96">
        <f t="shared" si="7"/>
        <v>0</v>
      </c>
      <c r="I16" s="97">
        <f t="shared" si="7"/>
        <v>1812883</v>
      </c>
      <c r="J16" s="96">
        <f t="shared" si="7"/>
        <v>914000</v>
      </c>
      <c r="K16" s="97">
        <f t="shared" si="7"/>
        <v>1963913</v>
      </c>
      <c r="L16" s="96">
        <f t="shared" si="7"/>
        <v>1141000</v>
      </c>
      <c r="M16" s="97">
        <f t="shared" si="7"/>
        <v>2736641</v>
      </c>
      <c r="N16" s="96">
        <f t="shared" si="7"/>
        <v>0</v>
      </c>
      <c r="O16" s="97">
        <f t="shared" si="7"/>
        <v>0</v>
      </c>
      <c r="P16" s="96">
        <f t="shared" si="1"/>
        <v>2055000</v>
      </c>
      <c r="Q16" s="97">
        <f t="shared" si="2"/>
        <v>6513437</v>
      </c>
      <c r="R16" s="52">
        <f t="shared" si="3"/>
        <v>24.835886214442013</v>
      </c>
      <c r="S16" s="53">
        <f t="shared" si="4"/>
        <v>39.346345790266682</v>
      </c>
      <c r="T16" s="52">
        <f>IF((SUM($E9:$E13)+$E15)=0,0,(P16/(SUM($E9:$E13)+$E15)*100))</f>
        <v>85.625</v>
      </c>
      <c r="U16" s="54">
        <f>IF((SUM($E9:$E13)+$E15)=0,0,(Q16/(SUM($E9:$E13)+$E15)*100))</f>
        <v>271.39320833333335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1688000</v>
      </c>
      <c r="C32" s="92">
        <v>0</v>
      </c>
      <c r="D32" s="92"/>
      <c r="E32" s="92">
        <f>$B32      +$C32      +$D32</f>
        <v>1688000</v>
      </c>
      <c r="F32" s="93">
        <v>1688000</v>
      </c>
      <c r="G32" s="94">
        <v>1688000</v>
      </c>
      <c r="H32" s="93"/>
      <c r="I32" s="94">
        <v>353345</v>
      </c>
      <c r="J32" s="93">
        <v>717000</v>
      </c>
      <c r="K32" s="94">
        <v>364410</v>
      </c>
      <c r="L32" s="93">
        <v>685000</v>
      </c>
      <c r="M32" s="94">
        <v>684357</v>
      </c>
      <c r="N32" s="93"/>
      <c r="O32" s="94"/>
      <c r="P32" s="93">
        <f>$H32      +$J32      +$L32      +$N32</f>
        <v>1402000</v>
      </c>
      <c r="Q32" s="94">
        <f>$I32      +$K32      +$M32      +$O32</f>
        <v>1402112</v>
      </c>
      <c r="R32" s="48">
        <f>IF(($J32      =0),0,((($L32      -$J32      )/$J32      )*100))</f>
        <v>-4.4630404463040447</v>
      </c>
      <c r="S32" s="49">
        <f>IF(($K32      =0),0,((($M32      -$K32      )/$K32      )*100))</f>
        <v>87.798633407425697</v>
      </c>
      <c r="T32" s="48">
        <f>IF(($E32      =0),0,(($P32      /$E32      )*100))</f>
        <v>83.056872037914701</v>
      </c>
      <c r="U32" s="50">
        <f>IF(($E32      =0),0,(($Q32      /$E32      )*100))</f>
        <v>83.063507109004746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1688000</v>
      </c>
      <c r="C33" s="95">
        <f>C32</f>
        <v>0</v>
      </c>
      <c r="D33" s="95"/>
      <c r="E33" s="95">
        <f>$B33      +$C33      +$D33</f>
        <v>1688000</v>
      </c>
      <c r="F33" s="96">
        <f t="shared" ref="F33:O33" si="17">F32</f>
        <v>1688000</v>
      </c>
      <c r="G33" s="97">
        <f t="shared" si="17"/>
        <v>1688000</v>
      </c>
      <c r="H33" s="96">
        <f t="shared" si="17"/>
        <v>0</v>
      </c>
      <c r="I33" s="97">
        <f t="shared" si="17"/>
        <v>353345</v>
      </c>
      <c r="J33" s="96">
        <f t="shared" si="17"/>
        <v>717000</v>
      </c>
      <c r="K33" s="97">
        <f t="shared" si="17"/>
        <v>364410</v>
      </c>
      <c r="L33" s="96">
        <f t="shared" si="17"/>
        <v>685000</v>
      </c>
      <c r="M33" s="97">
        <f t="shared" si="17"/>
        <v>684357</v>
      </c>
      <c r="N33" s="96">
        <f t="shared" si="17"/>
        <v>0</v>
      </c>
      <c r="O33" s="97">
        <f t="shared" si="17"/>
        <v>0</v>
      </c>
      <c r="P33" s="96">
        <f>$H33      +$J33      +$L33      +$N33</f>
        <v>1402000</v>
      </c>
      <c r="Q33" s="97">
        <f>$I33      +$K33      +$M33      +$O33</f>
        <v>1402112</v>
      </c>
      <c r="R33" s="52">
        <f>IF(($J33      =0),0,((($L33      -$J33      )/$J33      )*100))</f>
        <v>-4.4630404463040447</v>
      </c>
      <c r="S33" s="53">
        <f>IF(($K33      =0),0,((($M33      -$K33      )/$K33      )*100))</f>
        <v>87.798633407425697</v>
      </c>
      <c r="T33" s="52">
        <f>IF($E33   =0,0,($P33   /$E33   )*100)</f>
        <v>83.056872037914701</v>
      </c>
      <c r="U33" s="54">
        <f>IF($E33   =0,0,($Q33   /$E33   )*100)</f>
        <v>83.063507109004746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20000000</v>
      </c>
      <c r="G35" s="94">
        <v>20000000</v>
      </c>
      <c r="H35" s="93"/>
      <c r="I35" s="94"/>
      <c r="J35" s="93"/>
      <c r="K35" s="94"/>
      <c r="L35" s="93">
        <v>9534000</v>
      </c>
      <c r="M35" s="94"/>
      <c r="N35" s="93"/>
      <c r="O35" s="94"/>
      <c r="P35" s="93">
        <f t="shared" ref="P35:P40" si="19">$H35      +$J35      +$L35      +$N35</f>
        <v>9534000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66364000</v>
      </c>
      <c r="C36" s="92">
        <v>0</v>
      </c>
      <c r="D36" s="92"/>
      <c r="E36" s="92">
        <f t="shared" si="18"/>
        <v>66364000</v>
      </c>
      <c r="F36" s="93">
        <v>66364000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66364000</v>
      </c>
      <c r="C40" s="95">
        <f>SUM(C35:C39)</f>
        <v>0</v>
      </c>
      <c r="D40" s="95"/>
      <c r="E40" s="95">
        <f t="shared" si="18"/>
        <v>66364000</v>
      </c>
      <c r="F40" s="96">
        <f t="shared" ref="F40:O40" si="25">SUM(F35:F39)</f>
        <v>86364000</v>
      </c>
      <c r="G40" s="97">
        <f t="shared" si="25"/>
        <v>20000000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9534000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9534000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70452000</v>
      </c>
      <c r="C67" s="104">
        <f>SUM(C9:C15,C18:C23,C26:C29,C32,C35:C39,C42:C52,C55:C58,C61:C65)</f>
        <v>0</v>
      </c>
      <c r="D67" s="104"/>
      <c r="E67" s="104">
        <f t="shared" si="35"/>
        <v>70452000</v>
      </c>
      <c r="F67" s="105">
        <f t="shared" ref="F67:O67" si="43">SUM(F9:F15,F18:F23,F26:F29,F32,F35:F39,F42:F52,F55:F58,F61:F65)</f>
        <v>90452000</v>
      </c>
      <c r="G67" s="106">
        <f t="shared" si="43"/>
        <v>24088000</v>
      </c>
      <c r="H67" s="105">
        <f t="shared" si="43"/>
        <v>0</v>
      </c>
      <c r="I67" s="106">
        <f t="shared" si="43"/>
        <v>2166228</v>
      </c>
      <c r="J67" s="105">
        <f t="shared" si="43"/>
        <v>1631000</v>
      </c>
      <c r="K67" s="106">
        <f t="shared" si="43"/>
        <v>2328323</v>
      </c>
      <c r="L67" s="105">
        <f t="shared" si="43"/>
        <v>11360000</v>
      </c>
      <c r="M67" s="106">
        <f t="shared" si="43"/>
        <v>3420998</v>
      </c>
      <c r="N67" s="105">
        <f t="shared" si="43"/>
        <v>0</v>
      </c>
      <c r="O67" s="106">
        <f t="shared" si="43"/>
        <v>0</v>
      </c>
      <c r="P67" s="105">
        <f t="shared" si="36"/>
        <v>12991000</v>
      </c>
      <c r="Q67" s="106">
        <f t="shared" si="37"/>
        <v>7915549</v>
      </c>
      <c r="R67" s="61">
        <f t="shared" si="38"/>
        <v>596.50521152667068</v>
      </c>
      <c r="S67" s="62">
        <f t="shared" si="39"/>
        <v>46.929700045912874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317.78375733855182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193.62888943248532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99240000</v>
      </c>
      <c r="C69" s="92">
        <v>-25000000</v>
      </c>
      <c r="D69" s="92"/>
      <c r="E69" s="92">
        <f>$B69      +$C69      +$D69</f>
        <v>74240000</v>
      </c>
      <c r="F69" s="93">
        <v>74240000</v>
      </c>
      <c r="G69" s="94">
        <v>74240000</v>
      </c>
      <c r="H69" s="93">
        <v>9930000</v>
      </c>
      <c r="I69" s="94">
        <v>6830684</v>
      </c>
      <c r="J69" s="93">
        <v>6141000</v>
      </c>
      <c r="K69" s="94"/>
      <c r="L69" s="93">
        <v>894000</v>
      </c>
      <c r="M69" s="94"/>
      <c r="N69" s="93"/>
      <c r="O69" s="94"/>
      <c r="P69" s="93">
        <f>$H69      +$J69      +$L69      +$N69</f>
        <v>16965000</v>
      </c>
      <c r="Q69" s="94">
        <f>$I69      +$K69      +$M69      +$O69</f>
        <v>6830684</v>
      </c>
      <c r="R69" s="48">
        <f>IF(($J69      =0),0,((($L69      -$J69      )/$J69      )*100))</f>
        <v>-85.442110405471411</v>
      </c>
      <c r="S69" s="49">
        <f>IF(($K69      =0),0,((($M69      -$K69      )/$K69      )*100))</f>
        <v>0</v>
      </c>
      <c r="T69" s="48">
        <f>IF(($E69      =0),0,(($P69      /$E69      )*100))</f>
        <v>22.8515625</v>
      </c>
      <c r="U69" s="50">
        <f>IF(($E69      =0),0,(($Q69      /$E69      )*100))</f>
        <v>9.2008135775862065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99240000</v>
      </c>
      <c r="C70" s="101">
        <f>C69</f>
        <v>-25000000</v>
      </c>
      <c r="D70" s="101"/>
      <c r="E70" s="101">
        <f>$B70      +$C70      +$D70</f>
        <v>74240000</v>
      </c>
      <c r="F70" s="102">
        <f t="shared" ref="F70:O70" si="44">F69</f>
        <v>74240000</v>
      </c>
      <c r="G70" s="103">
        <f t="shared" si="44"/>
        <v>74240000</v>
      </c>
      <c r="H70" s="102">
        <f t="shared" si="44"/>
        <v>9930000</v>
      </c>
      <c r="I70" s="103">
        <f t="shared" si="44"/>
        <v>6830684</v>
      </c>
      <c r="J70" s="102">
        <f t="shared" si="44"/>
        <v>6141000</v>
      </c>
      <c r="K70" s="103">
        <f t="shared" si="44"/>
        <v>0</v>
      </c>
      <c r="L70" s="102">
        <f t="shared" si="44"/>
        <v>894000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16965000</v>
      </c>
      <c r="Q70" s="103">
        <f>$I70      +$K70      +$M70      +$O70</f>
        <v>6830684</v>
      </c>
      <c r="R70" s="57">
        <f>IF(($J70      =0),0,((($L70      -$J70      )/$J70      )*100))</f>
        <v>-85.442110405471411</v>
      </c>
      <c r="S70" s="58">
        <f>IF(($K70      =0),0,((($M70      -$K70      )/$K70      )*100))</f>
        <v>0</v>
      </c>
      <c r="T70" s="57">
        <f>IF($E70   =0,0,($P70   /$E70   )*100)</f>
        <v>22.8515625</v>
      </c>
      <c r="U70" s="59">
        <f>IF($E70   =0,0,($Q70   /$E70 )*100)</f>
        <v>9.2008135775862065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99240000</v>
      </c>
      <c r="C71" s="104">
        <f>C69</f>
        <v>-25000000</v>
      </c>
      <c r="D71" s="104"/>
      <c r="E71" s="104">
        <f>$B71      +$C71      +$D71</f>
        <v>74240000</v>
      </c>
      <c r="F71" s="105">
        <f t="shared" ref="F71:O71" si="45">F69</f>
        <v>74240000</v>
      </c>
      <c r="G71" s="106">
        <f t="shared" si="45"/>
        <v>74240000</v>
      </c>
      <c r="H71" s="105">
        <f t="shared" si="45"/>
        <v>9930000</v>
      </c>
      <c r="I71" s="106">
        <f t="shared" si="45"/>
        <v>6830684</v>
      </c>
      <c r="J71" s="105">
        <f t="shared" si="45"/>
        <v>6141000</v>
      </c>
      <c r="K71" s="106">
        <f t="shared" si="45"/>
        <v>0</v>
      </c>
      <c r="L71" s="105">
        <f t="shared" si="45"/>
        <v>894000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16965000</v>
      </c>
      <c r="Q71" s="106">
        <f>$I71      +$K71      +$M71      +$O71</f>
        <v>6830684</v>
      </c>
      <c r="R71" s="61">
        <f>IF(($J71      =0),0,((($L71      -$J71      )/$J71      )*100))</f>
        <v>-85.442110405471411</v>
      </c>
      <c r="S71" s="62">
        <f>IF(($K71      =0),0,((($M71      -$K71      )/$K71      )*100))</f>
        <v>0</v>
      </c>
      <c r="T71" s="61">
        <f>IF($E71   =0,0,($P71   /$E71   )*100)</f>
        <v>22.8515625</v>
      </c>
      <c r="U71" s="65">
        <f>IF($E71   =0,0,($Q71   /$E71   )*100)</f>
        <v>9.2008135775862065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169692000</v>
      </c>
      <c r="C72" s="104">
        <f>SUM(C9:C15,C18:C23,C26:C29,C32,C35:C39,C42:C52,C55:C58,C61:C65,C69)</f>
        <v>-25000000</v>
      </c>
      <c r="D72" s="104"/>
      <c r="E72" s="104">
        <f>$B72      +$C72      +$D72</f>
        <v>144692000</v>
      </c>
      <c r="F72" s="105">
        <f t="shared" ref="F72:O72" si="46">SUM(F9:F15,F18:F23,F26:F29,F32,F35:F39,F42:F52,F55:F58,F61:F65,F69)</f>
        <v>164692000</v>
      </c>
      <c r="G72" s="106">
        <f t="shared" si="46"/>
        <v>98328000</v>
      </c>
      <c r="H72" s="105">
        <f t="shared" si="46"/>
        <v>9930000</v>
      </c>
      <c r="I72" s="106">
        <f t="shared" si="46"/>
        <v>8996912</v>
      </c>
      <c r="J72" s="105">
        <f t="shared" si="46"/>
        <v>7772000</v>
      </c>
      <c r="K72" s="106">
        <f t="shared" si="46"/>
        <v>2328323</v>
      </c>
      <c r="L72" s="105">
        <f t="shared" si="46"/>
        <v>12254000</v>
      </c>
      <c r="M72" s="106">
        <f t="shared" si="46"/>
        <v>3420998</v>
      </c>
      <c r="N72" s="105">
        <f t="shared" si="46"/>
        <v>0</v>
      </c>
      <c r="O72" s="106">
        <f t="shared" si="46"/>
        <v>0</v>
      </c>
      <c r="P72" s="105">
        <f>$H72      +$J72      +$L72      +$N72</f>
        <v>29956000</v>
      </c>
      <c r="Q72" s="106">
        <f>$I72      +$K72      +$M72      +$O72</f>
        <v>14746233</v>
      </c>
      <c r="R72" s="61">
        <f>IF(($J72      =0),0,((($L72      -$J72      )/$J72      )*100))</f>
        <v>57.668553782810086</v>
      </c>
      <c r="S72" s="62">
        <f>IF(($K72      =0),0,((($M72      -$K72      )/$K72      )*100))</f>
        <v>46.929700045912874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38.244305995301808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18.826260085793077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pRzBkJEhZy0KqRzgQ5L/VWvtmdwA4SAqtcaM8r0EZuSy8RFNPHdXRc1h4m5jFVG6TqUsc5ksgpODG+SNNU5Rgg==" saltValue="50QcX9vlQgwQrfXs1FOJR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1" manualBreakCount="1">
    <brk id="7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2900000</v>
      </c>
      <c r="C10" s="92">
        <v>0</v>
      </c>
      <c r="D10" s="92"/>
      <c r="E10" s="92">
        <f t="shared" ref="E10:E16" si="0">$B10      +$C10      +$D10</f>
        <v>2900000</v>
      </c>
      <c r="F10" s="93">
        <v>2900000</v>
      </c>
      <c r="G10" s="94">
        <v>2900000</v>
      </c>
      <c r="H10" s="93">
        <v>240000</v>
      </c>
      <c r="I10" s="94"/>
      <c r="J10" s="93">
        <v>197000</v>
      </c>
      <c r="K10" s="94"/>
      <c r="L10" s="93">
        <v>904000</v>
      </c>
      <c r="M10" s="94">
        <v>836374</v>
      </c>
      <c r="N10" s="93"/>
      <c r="O10" s="94"/>
      <c r="P10" s="93">
        <f t="shared" ref="P10:P16" si="1">$H10      +$J10      +$L10      +$N10</f>
        <v>1341000</v>
      </c>
      <c r="Q10" s="94">
        <f t="shared" ref="Q10:Q16" si="2">$I10      +$K10      +$M10      +$O10</f>
        <v>836374</v>
      </c>
      <c r="R10" s="48">
        <f t="shared" ref="R10:R16" si="3">IF(($J10      =0),0,((($L10      -$J10      )/$J10      )*100))</f>
        <v>358.88324873096445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46.241379310344826</v>
      </c>
      <c r="U10" s="50">
        <f t="shared" ref="U10:U15" si="6">IF(($E10      =0),0,(($Q10      /$E10      )*100))</f>
        <v>28.840482758620688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2900000</v>
      </c>
      <c r="C16" s="95">
        <f>SUM(C9:C15)</f>
        <v>0</v>
      </c>
      <c r="D16" s="95"/>
      <c r="E16" s="95">
        <f t="shared" si="0"/>
        <v>2900000</v>
      </c>
      <c r="F16" s="96">
        <f t="shared" ref="F16:O16" si="7">SUM(F9:F15)</f>
        <v>2900000</v>
      </c>
      <c r="G16" s="97">
        <f t="shared" si="7"/>
        <v>2900000</v>
      </c>
      <c r="H16" s="96">
        <f t="shared" si="7"/>
        <v>240000</v>
      </c>
      <c r="I16" s="97">
        <f t="shared" si="7"/>
        <v>0</v>
      </c>
      <c r="J16" s="96">
        <f t="shared" si="7"/>
        <v>197000</v>
      </c>
      <c r="K16" s="97">
        <f t="shared" si="7"/>
        <v>0</v>
      </c>
      <c r="L16" s="96">
        <f t="shared" si="7"/>
        <v>904000</v>
      </c>
      <c r="M16" s="97">
        <f t="shared" si="7"/>
        <v>836374</v>
      </c>
      <c r="N16" s="96">
        <f t="shared" si="7"/>
        <v>0</v>
      </c>
      <c r="O16" s="97">
        <f t="shared" si="7"/>
        <v>0</v>
      </c>
      <c r="P16" s="96">
        <f t="shared" si="1"/>
        <v>1341000</v>
      </c>
      <c r="Q16" s="97">
        <f t="shared" si="2"/>
        <v>836374</v>
      </c>
      <c r="R16" s="52">
        <f t="shared" si="3"/>
        <v>358.88324873096445</v>
      </c>
      <c r="S16" s="53">
        <f t="shared" si="4"/>
        <v>0</v>
      </c>
      <c r="T16" s="52">
        <f>IF((SUM($E9:$E13)+$E15)=0,0,(P16/(SUM($E9:$E13)+$E15)*100))</f>
        <v>46.241379310344826</v>
      </c>
      <c r="U16" s="54">
        <f>IF((SUM($E9:$E13)+$E15)=0,0,(Q16/(SUM($E9:$E13)+$E15)*100))</f>
        <v>28.840482758620688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3031000</v>
      </c>
      <c r="C19" s="92">
        <v>0</v>
      </c>
      <c r="D19" s="92"/>
      <c r="E19" s="92">
        <f t="shared" si="8"/>
        <v>3031000</v>
      </c>
      <c r="F19" s="93">
        <v>3031000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3031000</v>
      </c>
      <c r="C24" s="95">
        <f>SUM(C18:C23)</f>
        <v>0</v>
      </c>
      <c r="D24" s="95"/>
      <c r="E24" s="95">
        <f t="shared" si="8"/>
        <v>3031000</v>
      </c>
      <c r="F24" s="96">
        <f t="shared" ref="F24:O24" si="15">SUM(F18:F23)</f>
        <v>3031000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2299000</v>
      </c>
      <c r="C29" s="92">
        <v>0</v>
      </c>
      <c r="D29" s="92"/>
      <c r="E29" s="92">
        <f>$B29      +$C29      +$D29</f>
        <v>2299000</v>
      </c>
      <c r="F29" s="93">
        <v>2299000</v>
      </c>
      <c r="G29" s="94">
        <v>2299000</v>
      </c>
      <c r="H29" s="93">
        <v>655000</v>
      </c>
      <c r="I29" s="94"/>
      <c r="J29" s="93">
        <v>519000</v>
      </c>
      <c r="K29" s="94"/>
      <c r="L29" s="93">
        <v>518000</v>
      </c>
      <c r="M29" s="94">
        <v>518045</v>
      </c>
      <c r="N29" s="93"/>
      <c r="O29" s="94"/>
      <c r="P29" s="93">
        <f>$H29      +$J29      +$L29      +$N29</f>
        <v>1692000</v>
      </c>
      <c r="Q29" s="94">
        <f>$I29      +$K29      +$M29      +$O29</f>
        <v>518045</v>
      </c>
      <c r="R29" s="48">
        <f>IF(($J29      =0),0,((($L29      -$J29      )/$J29      )*100))</f>
        <v>-0.19267822736030829</v>
      </c>
      <c r="S29" s="49">
        <f>IF(($K29      =0),0,((($M29      -$K29      )/$K29      )*100))</f>
        <v>0</v>
      </c>
      <c r="T29" s="48">
        <f>IF(($E29      =0),0,(($P29      /$E29      )*100))</f>
        <v>73.597216180948237</v>
      </c>
      <c r="U29" s="50">
        <f>IF(($E29      =0),0,(($Q29      /$E29      )*100))</f>
        <v>22.533492822966508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2299000</v>
      </c>
      <c r="C30" s="95">
        <f>SUM(C26:C29)</f>
        <v>0</v>
      </c>
      <c r="D30" s="95"/>
      <c r="E30" s="95">
        <f>$B30      +$C30      +$D30</f>
        <v>2299000</v>
      </c>
      <c r="F30" s="96">
        <f t="shared" ref="F30:O30" si="16">SUM(F26:F29)</f>
        <v>2299000</v>
      </c>
      <c r="G30" s="97">
        <f t="shared" si="16"/>
        <v>2299000</v>
      </c>
      <c r="H30" s="96">
        <f t="shared" si="16"/>
        <v>655000</v>
      </c>
      <c r="I30" s="97">
        <f t="shared" si="16"/>
        <v>0</v>
      </c>
      <c r="J30" s="96">
        <f t="shared" si="16"/>
        <v>519000</v>
      </c>
      <c r="K30" s="97">
        <f t="shared" si="16"/>
        <v>0</v>
      </c>
      <c r="L30" s="96">
        <f t="shared" si="16"/>
        <v>518000</v>
      </c>
      <c r="M30" s="97">
        <f t="shared" si="16"/>
        <v>518045</v>
      </c>
      <c r="N30" s="96">
        <f t="shared" si="16"/>
        <v>0</v>
      </c>
      <c r="O30" s="97">
        <f t="shared" si="16"/>
        <v>0</v>
      </c>
      <c r="P30" s="96">
        <f>$H30      +$J30      +$L30      +$N30</f>
        <v>1692000</v>
      </c>
      <c r="Q30" s="97">
        <f>$I30      +$K30      +$M30      +$O30</f>
        <v>518045</v>
      </c>
      <c r="R30" s="52">
        <f>IF(($J30      =0),0,((($L30      -$J30      )/$J30      )*100))</f>
        <v>-0.19267822736030829</v>
      </c>
      <c r="S30" s="53">
        <f>IF(($K30      =0),0,((($M30      -$K30      )/$K30      )*100))</f>
        <v>0</v>
      </c>
      <c r="T30" s="52">
        <f>IF($E30   =0,0,($P30   /$E30   )*100)</f>
        <v>73.597216180948237</v>
      </c>
      <c r="U30" s="54">
        <f>IF($E30   =0,0,($Q30   /$E30   )*100)</f>
        <v>22.533492822966508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2245000</v>
      </c>
      <c r="C32" s="92">
        <v>0</v>
      </c>
      <c r="D32" s="92"/>
      <c r="E32" s="92">
        <f>$B32      +$C32      +$D32</f>
        <v>2245000</v>
      </c>
      <c r="F32" s="93">
        <v>2245000</v>
      </c>
      <c r="G32" s="94">
        <v>2245000</v>
      </c>
      <c r="H32" s="93">
        <v>341000</v>
      </c>
      <c r="I32" s="94"/>
      <c r="J32" s="93">
        <v>619000</v>
      </c>
      <c r="K32" s="94"/>
      <c r="L32" s="93">
        <v>1285000</v>
      </c>
      <c r="M32" s="94">
        <v>1059073</v>
      </c>
      <c r="N32" s="93"/>
      <c r="O32" s="94"/>
      <c r="P32" s="93">
        <f>$H32      +$J32      +$L32      +$N32</f>
        <v>2245000</v>
      </c>
      <c r="Q32" s="94">
        <f>$I32      +$K32      +$M32      +$O32</f>
        <v>1059073</v>
      </c>
      <c r="R32" s="48">
        <f>IF(($J32      =0),0,((($L32      -$J32      )/$J32      )*100))</f>
        <v>107.59289176090468</v>
      </c>
      <c r="S32" s="49">
        <f>IF(($K32      =0),0,((($M32      -$K32      )/$K32      )*100))</f>
        <v>0</v>
      </c>
      <c r="T32" s="48">
        <f>IF(($E32      =0),0,(($P32      /$E32      )*100))</f>
        <v>100</v>
      </c>
      <c r="U32" s="50">
        <f>IF(($E32      =0),0,(($Q32      /$E32      )*100))</f>
        <v>47.174743875278395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2245000</v>
      </c>
      <c r="C33" s="95">
        <f>C32</f>
        <v>0</v>
      </c>
      <c r="D33" s="95"/>
      <c r="E33" s="95">
        <f>$B33      +$C33      +$D33</f>
        <v>2245000</v>
      </c>
      <c r="F33" s="96">
        <f t="shared" ref="F33:O33" si="17">F32</f>
        <v>2245000</v>
      </c>
      <c r="G33" s="97">
        <f t="shared" si="17"/>
        <v>2245000</v>
      </c>
      <c r="H33" s="96">
        <f t="shared" si="17"/>
        <v>341000</v>
      </c>
      <c r="I33" s="97">
        <f t="shared" si="17"/>
        <v>0</v>
      </c>
      <c r="J33" s="96">
        <f t="shared" si="17"/>
        <v>619000</v>
      </c>
      <c r="K33" s="97">
        <f t="shared" si="17"/>
        <v>0</v>
      </c>
      <c r="L33" s="96">
        <f t="shared" si="17"/>
        <v>1285000</v>
      </c>
      <c r="M33" s="97">
        <f t="shared" si="17"/>
        <v>1059073</v>
      </c>
      <c r="N33" s="96">
        <f t="shared" si="17"/>
        <v>0</v>
      </c>
      <c r="O33" s="97">
        <f t="shared" si="17"/>
        <v>0</v>
      </c>
      <c r="P33" s="96">
        <f>$H33      +$J33      +$L33      +$N33</f>
        <v>2245000</v>
      </c>
      <c r="Q33" s="97">
        <f>$I33      +$K33      +$M33      +$O33</f>
        <v>1059073</v>
      </c>
      <c r="R33" s="52">
        <f>IF(($J33      =0),0,((($L33      -$J33      )/$J33      )*100))</f>
        <v>107.59289176090468</v>
      </c>
      <c r="S33" s="53">
        <f>IF(($K33      =0),0,((($M33      -$K33      )/$K33      )*100))</f>
        <v>0</v>
      </c>
      <c r="T33" s="52">
        <f>IF($E33   =0,0,($P33   /$E33   )*100)</f>
        <v>100</v>
      </c>
      <c r="U33" s="54">
        <f>IF($E33   =0,0,($Q33   /$E33   )*100)</f>
        <v>47.174743875278395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80000000</v>
      </c>
      <c r="C44" s="92">
        <v>30511000</v>
      </c>
      <c r="D44" s="92"/>
      <c r="E44" s="92">
        <f t="shared" si="26"/>
        <v>110511000</v>
      </c>
      <c r="F44" s="93">
        <v>110511000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44000000</v>
      </c>
      <c r="C51" s="92">
        <v>0</v>
      </c>
      <c r="D51" s="92"/>
      <c r="E51" s="92">
        <f t="shared" si="26"/>
        <v>44000000</v>
      </c>
      <c r="F51" s="93">
        <v>44000000</v>
      </c>
      <c r="G51" s="94">
        <v>44000000</v>
      </c>
      <c r="H51" s="93">
        <v>7543000</v>
      </c>
      <c r="I51" s="94"/>
      <c r="J51" s="93">
        <v>3790000</v>
      </c>
      <c r="K51" s="94"/>
      <c r="L51" s="93">
        <v>9009000</v>
      </c>
      <c r="M51" s="94">
        <v>8410711</v>
      </c>
      <c r="N51" s="93"/>
      <c r="O51" s="94"/>
      <c r="P51" s="93">
        <f t="shared" si="27"/>
        <v>20342000</v>
      </c>
      <c r="Q51" s="94">
        <f t="shared" si="28"/>
        <v>8410711</v>
      </c>
      <c r="R51" s="48">
        <f t="shared" si="29"/>
        <v>137.70448548812666</v>
      </c>
      <c r="S51" s="49">
        <f t="shared" si="30"/>
        <v>0</v>
      </c>
      <c r="T51" s="48">
        <f t="shared" si="31"/>
        <v>46.231818181818177</v>
      </c>
      <c r="U51" s="50">
        <f t="shared" si="32"/>
        <v>19.115252272727272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124000000</v>
      </c>
      <c r="C53" s="95">
        <f>SUM(C42:C52)</f>
        <v>30511000</v>
      </c>
      <c r="D53" s="95"/>
      <c r="E53" s="95">
        <f t="shared" si="26"/>
        <v>154511000</v>
      </c>
      <c r="F53" s="96">
        <f t="shared" ref="F53:O53" si="33">SUM(F42:F52)</f>
        <v>154511000</v>
      </c>
      <c r="G53" s="97">
        <f t="shared" si="33"/>
        <v>44000000</v>
      </c>
      <c r="H53" s="96">
        <f t="shared" si="33"/>
        <v>7543000</v>
      </c>
      <c r="I53" s="97">
        <f t="shared" si="33"/>
        <v>0</v>
      </c>
      <c r="J53" s="96">
        <f t="shared" si="33"/>
        <v>3790000</v>
      </c>
      <c r="K53" s="97">
        <f t="shared" si="33"/>
        <v>0</v>
      </c>
      <c r="L53" s="96">
        <f t="shared" si="33"/>
        <v>9009000</v>
      </c>
      <c r="M53" s="97">
        <f t="shared" si="33"/>
        <v>8410711</v>
      </c>
      <c r="N53" s="96">
        <f t="shared" si="33"/>
        <v>0</v>
      </c>
      <c r="O53" s="97">
        <f t="shared" si="33"/>
        <v>0</v>
      </c>
      <c r="P53" s="96">
        <f t="shared" si="27"/>
        <v>20342000</v>
      </c>
      <c r="Q53" s="97">
        <f t="shared" si="28"/>
        <v>8410711</v>
      </c>
      <c r="R53" s="52">
        <f t="shared" si="29"/>
        <v>137.70448548812666</v>
      </c>
      <c r="S53" s="53">
        <f t="shared" si="30"/>
        <v>0</v>
      </c>
      <c r="T53" s="52">
        <f>IF((+$E43+$E45+$E47+$E48+$E51) =0,0,(P53   /(+$E43+$E45+$E47+$E48+$E51) )*100)</f>
        <v>46.231818181818177</v>
      </c>
      <c r="U53" s="54">
        <f>IF((+$E43+$E45+$E47+$E48+$E51) =0,0,(Q53   /(+$E43+$E45+$E47+$E48+$E51) )*100)</f>
        <v>19.115252272727272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134475000</v>
      </c>
      <c r="C67" s="104">
        <f>SUM(C9:C15,C18:C23,C26:C29,C32,C35:C39,C42:C52,C55:C58,C61:C65)</f>
        <v>30511000</v>
      </c>
      <c r="D67" s="104"/>
      <c r="E67" s="104">
        <f t="shared" si="35"/>
        <v>164986000</v>
      </c>
      <c r="F67" s="105">
        <f t="shared" ref="F67:O67" si="43">SUM(F9:F15,F18:F23,F26:F29,F32,F35:F39,F42:F52,F55:F58,F61:F65)</f>
        <v>164986000</v>
      </c>
      <c r="G67" s="106">
        <f t="shared" si="43"/>
        <v>51444000</v>
      </c>
      <c r="H67" s="105">
        <f t="shared" si="43"/>
        <v>8779000</v>
      </c>
      <c r="I67" s="106">
        <f t="shared" si="43"/>
        <v>0</v>
      </c>
      <c r="J67" s="105">
        <f t="shared" si="43"/>
        <v>5125000</v>
      </c>
      <c r="K67" s="106">
        <f t="shared" si="43"/>
        <v>0</v>
      </c>
      <c r="L67" s="105">
        <f t="shared" si="43"/>
        <v>11716000</v>
      </c>
      <c r="M67" s="106">
        <f t="shared" si="43"/>
        <v>10824203</v>
      </c>
      <c r="N67" s="105">
        <f t="shared" si="43"/>
        <v>0</v>
      </c>
      <c r="O67" s="106">
        <f t="shared" si="43"/>
        <v>0</v>
      </c>
      <c r="P67" s="105">
        <f t="shared" si="36"/>
        <v>25620000</v>
      </c>
      <c r="Q67" s="106">
        <f t="shared" si="37"/>
        <v>10824203</v>
      </c>
      <c r="R67" s="61">
        <f t="shared" si="38"/>
        <v>128.60487804878048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49.80172614882202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21.040749164139648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546054000</v>
      </c>
      <c r="C69" s="92">
        <v>0</v>
      </c>
      <c r="D69" s="92"/>
      <c r="E69" s="92">
        <f>$B69      +$C69      +$D69</f>
        <v>546054000</v>
      </c>
      <c r="F69" s="93">
        <v>546054000</v>
      </c>
      <c r="G69" s="94">
        <v>546054000</v>
      </c>
      <c r="H69" s="93">
        <v>88690000</v>
      </c>
      <c r="I69" s="94"/>
      <c r="J69" s="93">
        <v>176802000</v>
      </c>
      <c r="K69" s="94"/>
      <c r="L69" s="93">
        <v>73248000</v>
      </c>
      <c r="M69" s="94">
        <v>104638931</v>
      </c>
      <c r="N69" s="93"/>
      <c r="O69" s="94"/>
      <c r="P69" s="93">
        <f>$H69      +$J69      +$L69      +$N69</f>
        <v>338740000</v>
      </c>
      <c r="Q69" s="94">
        <f>$I69      +$K69      +$M69      +$O69</f>
        <v>104638931</v>
      </c>
      <c r="R69" s="48">
        <f>IF(($J69      =0),0,((($L69      -$J69      )/$J69      )*100))</f>
        <v>-58.57060440492755</v>
      </c>
      <c r="S69" s="49">
        <f>IF(($K69      =0),0,((($M69      -$K69      )/$K69      )*100))</f>
        <v>0</v>
      </c>
      <c r="T69" s="48">
        <f>IF(($E69      =0),0,(($P69      /$E69      )*100))</f>
        <v>62.034157793917821</v>
      </c>
      <c r="U69" s="50">
        <f>IF(($E69      =0),0,(($Q69      /$E69      )*100))</f>
        <v>19.16274416083391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546054000</v>
      </c>
      <c r="C70" s="101">
        <f>C69</f>
        <v>0</v>
      </c>
      <c r="D70" s="101"/>
      <c r="E70" s="101">
        <f>$B70      +$C70      +$D70</f>
        <v>546054000</v>
      </c>
      <c r="F70" s="102">
        <f t="shared" ref="F70:O70" si="44">F69</f>
        <v>546054000</v>
      </c>
      <c r="G70" s="103">
        <f t="shared" si="44"/>
        <v>546054000</v>
      </c>
      <c r="H70" s="102">
        <f t="shared" si="44"/>
        <v>88690000</v>
      </c>
      <c r="I70" s="103">
        <f t="shared" si="44"/>
        <v>0</v>
      </c>
      <c r="J70" s="102">
        <f t="shared" si="44"/>
        <v>176802000</v>
      </c>
      <c r="K70" s="103">
        <f t="shared" si="44"/>
        <v>0</v>
      </c>
      <c r="L70" s="102">
        <f t="shared" si="44"/>
        <v>73248000</v>
      </c>
      <c r="M70" s="103">
        <f t="shared" si="44"/>
        <v>104638931</v>
      </c>
      <c r="N70" s="102">
        <f t="shared" si="44"/>
        <v>0</v>
      </c>
      <c r="O70" s="103">
        <f t="shared" si="44"/>
        <v>0</v>
      </c>
      <c r="P70" s="102">
        <f>$H70      +$J70      +$L70      +$N70</f>
        <v>338740000</v>
      </c>
      <c r="Q70" s="103">
        <f>$I70      +$K70      +$M70      +$O70</f>
        <v>104638931</v>
      </c>
      <c r="R70" s="57">
        <f>IF(($J70      =0),0,((($L70      -$J70      )/$J70      )*100))</f>
        <v>-58.57060440492755</v>
      </c>
      <c r="S70" s="58">
        <f>IF(($K70      =0),0,((($M70      -$K70      )/$K70      )*100))</f>
        <v>0</v>
      </c>
      <c r="T70" s="57">
        <f>IF($E70   =0,0,($P70   /$E70   )*100)</f>
        <v>62.034157793917821</v>
      </c>
      <c r="U70" s="59">
        <f>IF($E70   =0,0,($Q70   /$E70 )*100)</f>
        <v>19.16274416083391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546054000</v>
      </c>
      <c r="C71" s="104">
        <f>C69</f>
        <v>0</v>
      </c>
      <c r="D71" s="104"/>
      <c r="E71" s="104">
        <f>$B71      +$C71      +$D71</f>
        <v>546054000</v>
      </c>
      <c r="F71" s="105">
        <f t="shared" ref="F71:O71" si="45">F69</f>
        <v>546054000</v>
      </c>
      <c r="G71" s="106">
        <f t="shared" si="45"/>
        <v>546054000</v>
      </c>
      <c r="H71" s="105">
        <f t="shared" si="45"/>
        <v>88690000</v>
      </c>
      <c r="I71" s="106">
        <f t="shared" si="45"/>
        <v>0</v>
      </c>
      <c r="J71" s="105">
        <f t="shared" si="45"/>
        <v>176802000</v>
      </c>
      <c r="K71" s="106">
        <f t="shared" si="45"/>
        <v>0</v>
      </c>
      <c r="L71" s="105">
        <f t="shared" si="45"/>
        <v>73248000</v>
      </c>
      <c r="M71" s="106">
        <f t="shared" si="45"/>
        <v>104638931</v>
      </c>
      <c r="N71" s="105">
        <f t="shared" si="45"/>
        <v>0</v>
      </c>
      <c r="O71" s="106">
        <f t="shared" si="45"/>
        <v>0</v>
      </c>
      <c r="P71" s="105">
        <f>$H71      +$J71      +$L71      +$N71</f>
        <v>338740000</v>
      </c>
      <c r="Q71" s="106">
        <f>$I71      +$K71      +$M71      +$O71</f>
        <v>104638931</v>
      </c>
      <c r="R71" s="61">
        <f>IF(($J71      =0),0,((($L71      -$J71      )/$J71      )*100))</f>
        <v>-58.57060440492755</v>
      </c>
      <c r="S71" s="62">
        <f>IF(($K71      =0),0,((($M71      -$K71      )/$K71      )*100))</f>
        <v>0</v>
      </c>
      <c r="T71" s="61">
        <f>IF($E71   =0,0,($P71   /$E71   )*100)</f>
        <v>62.034157793917821</v>
      </c>
      <c r="U71" s="65">
        <f>IF($E71   =0,0,($Q71   /$E71   )*100)</f>
        <v>19.16274416083391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680529000</v>
      </c>
      <c r="C72" s="104">
        <f>SUM(C9:C15,C18:C23,C26:C29,C32,C35:C39,C42:C52,C55:C58,C61:C65,C69)</f>
        <v>30511000</v>
      </c>
      <c r="D72" s="104"/>
      <c r="E72" s="104">
        <f>$B72      +$C72      +$D72</f>
        <v>711040000</v>
      </c>
      <c r="F72" s="105">
        <f t="shared" ref="F72:O72" si="46">SUM(F9:F15,F18:F23,F26:F29,F32,F35:F39,F42:F52,F55:F58,F61:F65,F69)</f>
        <v>711040000</v>
      </c>
      <c r="G72" s="106">
        <f t="shared" si="46"/>
        <v>597498000</v>
      </c>
      <c r="H72" s="105">
        <f t="shared" si="46"/>
        <v>97469000</v>
      </c>
      <c r="I72" s="106">
        <f t="shared" si="46"/>
        <v>0</v>
      </c>
      <c r="J72" s="105">
        <f t="shared" si="46"/>
        <v>181927000</v>
      </c>
      <c r="K72" s="106">
        <f t="shared" si="46"/>
        <v>0</v>
      </c>
      <c r="L72" s="105">
        <f t="shared" si="46"/>
        <v>84964000</v>
      </c>
      <c r="M72" s="106">
        <f t="shared" si="46"/>
        <v>115463134</v>
      </c>
      <c r="N72" s="105">
        <f t="shared" si="46"/>
        <v>0</v>
      </c>
      <c r="O72" s="106">
        <f t="shared" si="46"/>
        <v>0</v>
      </c>
      <c r="P72" s="105">
        <f>$H72      +$J72      +$L72      +$N72</f>
        <v>364360000</v>
      </c>
      <c r="Q72" s="106">
        <f>$I72      +$K72      +$M72      +$O72</f>
        <v>115463134</v>
      </c>
      <c r="R72" s="61">
        <f>IF(($J72      =0),0,((($L72      -$J72      )/$J72      )*100))</f>
        <v>-53.297751295849437</v>
      </c>
      <c r="S72" s="62">
        <f>IF(($K72      =0),0,((($M72      -$K72      )/$K72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60.980957258434344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19.32443857552661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193QhmVcW0vh7BpFdr8CYX3d+F8YBP0ZhbxpfR1sgEvRHSQHHGH0r5af1FHVk3u9ivYcqhxOKkaIr0Ms4VFGZA==" saltValue="ymP3BGX8mIzMPUjw/p82o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1000000</v>
      </c>
      <c r="C10" s="92">
        <v>0</v>
      </c>
      <c r="D10" s="92"/>
      <c r="E10" s="92">
        <f t="shared" ref="E10:E16" si="0">$B10      +$C10      +$D10</f>
        <v>1000000</v>
      </c>
      <c r="F10" s="93">
        <v>1000000</v>
      </c>
      <c r="G10" s="94">
        <v>1000000</v>
      </c>
      <c r="H10" s="93">
        <v>334000</v>
      </c>
      <c r="I10" s="94">
        <v>364328</v>
      </c>
      <c r="J10" s="93">
        <v>387000</v>
      </c>
      <c r="K10" s="94">
        <v>433992</v>
      </c>
      <c r="L10" s="93">
        <v>245000</v>
      </c>
      <c r="M10" s="94">
        <v>270325</v>
      </c>
      <c r="N10" s="93"/>
      <c r="O10" s="94"/>
      <c r="P10" s="93">
        <f t="shared" ref="P10:P16" si="1">$H10      +$J10      +$L10      +$N10</f>
        <v>966000</v>
      </c>
      <c r="Q10" s="94">
        <f t="shared" ref="Q10:Q16" si="2">$I10      +$K10      +$M10      +$O10</f>
        <v>1068645</v>
      </c>
      <c r="R10" s="48">
        <f t="shared" ref="R10:R16" si="3">IF(($J10      =0),0,((($L10      -$J10      )/$J10      )*100))</f>
        <v>-36.692506459948319</v>
      </c>
      <c r="S10" s="49">
        <f t="shared" ref="S10:S16" si="4">IF(($K10      =0),0,((($M10      -$K10      )/$K10      )*100))</f>
        <v>-37.711985474386623</v>
      </c>
      <c r="T10" s="48">
        <f t="shared" ref="T10:T15" si="5">IF(($E10      =0),0,(($P10      /$E10      )*100))</f>
        <v>96.6</v>
      </c>
      <c r="U10" s="50">
        <f t="shared" ref="U10:U15" si="6">IF(($E10      =0),0,(($Q10      /$E10      )*100))</f>
        <v>106.86450000000001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1000000</v>
      </c>
      <c r="C16" s="95">
        <f>SUM(C9:C15)</f>
        <v>0</v>
      </c>
      <c r="D16" s="95"/>
      <c r="E16" s="95">
        <f t="shared" si="0"/>
        <v>1000000</v>
      </c>
      <c r="F16" s="96">
        <f t="shared" ref="F16:O16" si="7">SUM(F9:F15)</f>
        <v>1000000</v>
      </c>
      <c r="G16" s="97">
        <f t="shared" si="7"/>
        <v>1000000</v>
      </c>
      <c r="H16" s="96">
        <f t="shared" si="7"/>
        <v>334000</v>
      </c>
      <c r="I16" s="97">
        <f t="shared" si="7"/>
        <v>364328</v>
      </c>
      <c r="J16" s="96">
        <f t="shared" si="7"/>
        <v>387000</v>
      </c>
      <c r="K16" s="97">
        <f t="shared" si="7"/>
        <v>433992</v>
      </c>
      <c r="L16" s="96">
        <f t="shared" si="7"/>
        <v>245000</v>
      </c>
      <c r="M16" s="97">
        <f t="shared" si="7"/>
        <v>270325</v>
      </c>
      <c r="N16" s="96">
        <f t="shared" si="7"/>
        <v>0</v>
      </c>
      <c r="O16" s="97">
        <f t="shared" si="7"/>
        <v>0</v>
      </c>
      <c r="P16" s="96">
        <f t="shared" si="1"/>
        <v>966000</v>
      </c>
      <c r="Q16" s="97">
        <f t="shared" si="2"/>
        <v>1068645</v>
      </c>
      <c r="R16" s="52">
        <f t="shared" si="3"/>
        <v>-36.692506459948319</v>
      </c>
      <c r="S16" s="53">
        <f t="shared" si="4"/>
        <v>-37.711985474386623</v>
      </c>
      <c r="T16" s="52">
        <f>IF((SUM($E9:$E13)+$E15)=0,0,(P16/(SUM($E9:$E13)+$E15)*100))</f>
        <v>96.6</v>
      </c>
      <c r="U16" s="54">
        <f>IF((SUM($E9:$E13)+$E15)=0,0,(Q16/(SUM($E9:$E13)+$E15)*100))</f>
        <v>106.86450000000001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3871000</v>
      </c>
      <c r="C19" s="92">
        <v>0</v>
      </c>
      <c r="D19" s="92"/>
      <c r="E19" s="92">
        <f t="shared" si="8"/>
        <v>3871000</v>
      </c>
      <c r="F19" s="93">
        <v>3871000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3871000</v>
      </c>
      <c r="C24" s="95">
        <f>SUM(C18:C23)</f>
        <v>0</v>
      </c>
      <c r="D24" s="95"/>
      <c r="E24" s="95">
        <f t="shared" si="8"/>
        <v>3871000</v>
      </c>
      <c r="F24" s="96">
        <f t="shared" ref="F24:O24" si="15">SUM(F18:F23)</f>
        <v>3871000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2475000</v>
      </c>
      <c r="C29" s="92">
        <v>0</v>
      </c>
      <c r="D29" s="92"/>
      <c r="E29" s="92">
        <f>$B29      +$C29      +$D29</f>
        <v>2475000</v>
      </c>
      <c r="F29" s="93">
        <v>2475000</v>
      </c>
      <c r="G29" s="94">
        <v>2475000</v>
      </c>
      <c r="H29" s="93">
        <v>605000</v>
      </c>
      <c r="I29" s="94">
        <v>719672</v>
      </c>
      <c r="J29" s="93">
        <v>684000</v>
      </c>
      <c r="K29" s="94">
        <v>1032247</v>
      </c>
      <c r="L29" s="93">
        <v>1186000</v>
      </c>
      <c r="M29" s="94">
        <v>738880</v>
      </c>
      <c r="N29" s="93"/>
      <c r="O29" s="94"/>
      <c r="P29" s="93">
        <f>$H29      +$J29      +$L29      +$N29</f>
        <v>2475000</v>
      </c>
      <c r="Q29" s="94">
        <f>$I29      +$K29      +$M29      +$O29</f>
        <v>2490799</v>
      </c>
      <c r="R29" s="48">
        <f>IF(($J29      =0),0,((($L29      -$J29      )/$J29      )*100))</f>
        <v>73.391812865497073</v>
      </c>
      <c r="S29" s="49">
        <f>IF(($K29      =0),0,((($M29      -$K29      )/$K29      )*100))</f>
        <v>-28.420232754369835</v>
      </c>
      <c r="T29" s="48">
        <f>IF(($E29      =0),0,(($P29      /$E29      )*100))</f>
        <v>100</v>
      </c>
      <c r="U29" s="50">
        <f>IF(($E29      =0),0,(($Q29      /$E29      )*100))</f>
        <v>100.63834343434344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2475000</v>
      </c>
      <c r="C30" s="95">
        <f>SUM(C26:C29)</f>
        <v>0</v>
      </c>
      <c r="D30" s="95"/>
      <c r="E30" s="95">
        <f>$B30      +$C30      +$D30</f>
        <v>2475000</v>
      </c>
      <c r="F30" s="96">
        <f t="shared" ref="F30:O30" si="16">SUM(F26:F29)</f>
        <v>2475000</v>
      </c>
      <c r="G30" s="97">
        <f t="shared" si="16"/>
        <v>2475000</v>
      </c>
      <c r="H30" s="96">
        <f t="shared" si="16"/>
        <v>605000</v>
      </c>
      <c r="I30" s="97">
        <f t="shared" si="16"/>
        <v>719672</v>
      </c>
      <c r="J30" s="96">
        <f t="shared" si="16"/>
        <v>684000</v>
      </c>
      <c r="K30" s="97">
        <f t="shared" si="16"/>
        <v>1032247</v>
      </c>
      <c r="L30" s="96">
        <f t="shared" si="16"/>
        <v>1186000</v>
      </c>
      <c r="M30" s="97">
        <f t="shared" si="16"/>
        <v>738880</v>
      </c>
      <c r="N30" s="96">
        <f t="shared" si="16"/>
        <v>0</v>
      </c>
      <c r="O30" s="97">
        <f t="shared" si="16"/>
        <v>0</v>
      </c>
      <c r="P30" s="96">
        <f>$H30      +$J30      +$L30      +$N30</f>
        <v>2475000</v>
      </c>
      <c r="Q30" s="97">
        <f>$I30      +$K30      +$M30      +$O30</f>
        <v>2490799</v>
      </c>
      <c r="R30" s="52">
        <f>IF(($J30      =0),0,((($L30      -$J30      )/$J30      )*100))</f>
        <v>73.391812865497073</v>
      </c>
      <c r="S30" s="53">
        <f>IF(($K30      =0),0,((($M30      -$K30      )/$K30      )*100))</f>
        <v>-28.420232754369835</v>
      </c>
      <c r="T30" s="52">
        <f>IF($E30   =0,0,($P30   /$E30   )*100)</f>
        <v>100</v>
      </c>
      <c r="U30" s="54">
        <f>IF($E30   =0,0,($Q30   /$E30   )*100)</f>
        <v>100.63834343434344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3866000</v>
      </c>
      <c r="C32" s="92">
        <v>0</v>
      </c>
      <c r="D32" s="92"/>
      <c r="E32" s="92">
        <f>$B32      +$C32      +$D32</f>
        <v>3866000</v>
      </c>
      <c r="F32" s="93">
        <v>3866000</v>
      </c>
      <c r="G32" s="94">
        <v>3866000</v>
      </c>
      <c r="H32" s="93">
        <v>202000</v>
      </c>
      <c r="I32" s="94">
        <v>202356</v>
      </c>
      <c r="J32" s="93">
        <v>747000</v>
      </c>
      <c r="K32" s="94">
        <v>747725</v>
      </c>
      <c r="L32" s="93">
        <v>1269000</v>
      </c>
      <c r="M32" s="94">
        <v>1268580</v>
      </c>
      <c r="N32" s="93"/>
      <c r="O32" s="94"/>
      <c r="P32" s="93">
        <f>$H32      +$J32      +$L32      +$N32</f>
        <v>2218000</v>
      </c>
      <c r="Q32" s="94">
        <f>$I32      +$K32      +$M32      +$O32</f>
        <v>2218661</v>
      </c>
      <c r="R32" s="48">
        <f>IF(($J32      =0),0,((($L32      -$J32      )/$J32      )*100))</f>
        <v>69.879518072289159</v>
      </c>
      <c r="S32" s="49">
        <f>IF(($K32      =0),0,((($M32      -$K32      )/$K32      )*100))</f>
        <v>69.658631181249788</v>
      </c>
      <c r="T32" s="48">
        <f>IF(($E32      =0),0,(($P32      /$E32      )*100))</f>
        <v>57.371960682876356</v>
      </c>
      <c r="U32" s="50">
        <f>IF(($E32      =0),0,(($Q32      /$E32      )*100))</f>
        <v>57.389058458354889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3866000</v>
      </c>
      <c r="C33" s="95">
        <f>C32</f>
        <v>0</v>
      </c>
      <c r="D33" s="95"/>
      <c r="E33" s="95">
        <f>$B33      +$C33      +$D33</f>
        <v>3866000</v>
      </c>
      <c r="F33" s="96">
        <f t="shared" ref="F33:O33" si="17">F32</f>
        <v>3866000</v>
      </c>
      <c r="G33" s="97">
        <f t="shared" si="17"/>
        <v>3866000</v>
      </c>
      <c r="H33" s="96">
        <f t="shared" si="17"/>
        <v>202000</v>
      </c>
      <c r="I33" s="97">
        <f t="shared" si="17"/>
        <v>202356</v>
      </c>
      <c r="J33" s="96">
        <f t="shared" si="17"/>
        <v>747000</v>
      </c>
      <c r="K33" s="97">
        <f t="shared" si="17"/>
        <v>747725</v>
      </c>
      <c r="L33" s="96">
        <f t="shared" si="17"/>
        <v>1269000</v>
      </c>
      <c r="M33" s="97">
        <f t="shared" si="17"/>
        <v>1268580</v>
      </c>
      <c r="N33" s="96">
        <f t="shared" si="17"/>
        <v>0</v>
      </c>
      <c r="O33" s="97">
        <f t="shared" si="17"/>
        <v>0</v>
      </c>
      <c r="P33" s="96">
        <f>$H33      +$J33      +$L33      +$N33</f>
        <v>2218000</v>
      </c>
      <c r="Q33" s="97">
        <f>$I33      +$K33      +$M33      +$O33</f>
        <v>2218661</v>
      </c>
      <c r="R33" s="52">
        <f>IF(($J33      =0),0,((($L33      -$J33      )/$J33      )*100))</f>
        <v>69.879518072289159</v>
      </c>
      <c r="S33" s="53">
        <f>IF(($K33      =0),0,((($M33      -$K33      )/$K33      )*100))</f>
        <v>69.658631181249788</v>
      </c>
      <c r="T33" s="52">
        <f>IF($E33   =0,0,($P33   /$E33   )*100)</f>
        <v>57.371960682876356</v>
      </c>
      <c r="U33" s="54">
        <f>IF($E33   =0,0,($Q33   /$E33   )*100)</f>
        <v>57.389058458354889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95000000</v>
      </c>
      <c r="C51" s="92">
        <v>25000000</v>
      </c>
      <c r="D51" s="92"/>
      <c r="E51" s="92">
        <f t="shared" si="26"/>
        <v>120000000</v>
      </c>
      <c r="F51" s="93">
        <v>120000000</v>
      </c>
      <c r="G51" s="94">
        <v>120000000</v>
      </c>
      <c r="H51" s="93">
        <v>14214000</v>
      </c>
      <c r="I51" s="94">
        <v>41958822</v>
      </c>
      <c r="J51" s="93">
        <v>33412000</v>
      </c>
      <c r="K51" s="94">
        <v>23233722</v>
      </c>
      <c r="L51" s="93">
        <v>23871000</v>
      </c>
      <c r="M51" s="94">
        <v>20560172</v>
      </c>
      <c r="N51" s="93"/>
      <c r="O51" s="94"/>
      <c r="P51" s="93">
        <f t="shared" si="27"/>
        <v>71497000</v>
      </c>
      <c r="Q51" s="94">
        <f t="shared" si="28"/>
        <v>85752716</v>
      </c>
      <c r="R51" s="48">
        <f t="shared" si="29"/>
        <v>-28.555608763318567</v>
      </c>
      <c r="S51" s="49">
        <f t="shared" si="30"/>
        <v>-11.507196307160774</v>
      </c>
      <c r="T51" s="48">
        <f t="shared" si="31"/>
        <v>59.580833333333338</v>
      </c>
      <c r="U51" s="50">
        <f t="shared" si="32"/>
        <v>71.46059666666666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6697000</v>
      </c>
      <c r="D52" s="92"/>
      <c r="E52" s="92">
        <f t="shared" si="26"/>
        <v>6697000</v>
      </c>
      <c r="F52" s="93">
        <v>6697000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95000000</v>
      </c>
      <c r="C53" s="95">
        <f>SUM(C42:C52)</f>
        <v>31697000</v>
      </c>
      <c r="D53" s="95"/>
      <c r="E53" s="95">
        <f t="shared" si="26"/>
        <v>126697000</v>
      </c>
      <c r="F53" s="96">
        <f t="shared" ref="F53:O53" si="33">SUM(F42:F52)</f>
        <v>126697000</v>
      </c>
      <c r="G53" s="97">
        <f t="shared" si="33"/>
        <v>120000000</v>
      </c>
      <c r="H53" s="96">
        <f t="shared" si="33"/>
        <v>14214000</v>
      </c>
      <c r="I53" s="97">
        <f t="shared" si="33"/>
        <v>41958822</v>
      </c>
      <c r="J53" s="96">
        <f t="shared" si="33"/>
        <v>33412000</v>
      </c>
      <c r="K53" s="97">
        <f t="shared" si="33"/>
        <v>23233722</v>
      </c>
      <c r="L53" s="96">
        <f t="shared" si="33"/>
        <v>23871000</v>
      </c>
      <c r="M53" s="97">
        <f t="shared" si="33"/>
        <v>20560172</v>
      </c>
      <c r="N53" s="96">
        <f t="shared" si="33"/>
        <v>0</v>
      </c>
      <c r="O53" s="97">
        <f t="shared" si="33"/>
        <v>0</v>
      </c>
      <c r="P53" s="96">
        <f t="shared" si="27"/>
        <v>71497000</v>
      </c>
      <c r="Q53" s="97">
        <f t="shared" si="28"/>
        <v>85752716</v>
      </c>
      <c r="R53" s="52">
        <f t="shared" si="29"/>
        <v>-28.555608763318567</v>
      </c>
      <c r="S53" s="53">
        <f t="shared" si="30"/>
        <v>-11.507196307160774</v>
      </c>
      <c r="T53" s="52">
        <f>IF((+$E43+$E45+$E47+$E48+$E51) =0,0,(P53   /(+$E43+$E45+$E47+$E48+$E51) )*100)</f>
        <v>59.580833333333338</v>
      </c>
      <c r="U53" s="54">
        <f>IF((+$E43+$E45+$E47+$E48+$E51) =0,0,(Q53   /(+$E43+$E45+$E47+$E48+$E51) )*100)</f>
        <v>71.46059666666666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106212000</v>
      </c>
      <c r="C67" s="104">
        <f>SUM(C9:C15,C18:C23,C26:C29,C32,C35:C39,C42:C52,C55:C58,C61:C65)</f>
        <v>31697000</v>
      </c>
      <c r="D67" s="104"/>
      <c r="E67" s="104">
        <f t="shared" si="35"/>
        <v>137909000</v>
      </c>
      <c r="F67" s="105">
        <f t="shared" ref="F67:O67" si="43">SUM(F9:F15,F18:F23,F26:F29,F32,F35:F39,F42:F52,F55:F58,F61:F65)</f>
        <v>137909000</v>
      </c>
      <c r="G67" s="106">
        <f t="shared" si="43"/>
        <v>127341000</v>
      </c>
      <c r="H67" s="105">
        <f t="shared" si="43"/>
        <v>15355000</v>
      </c>
      <c r="I67" s="106">
        <f t="shared" si="43"/>
        <v>43245178</v>
      </c>
      <c r="J67" s="105">
        <f t="shared" si="43"/>
        <v>35230000</v>
      </c>
      <c r="K67" s="106">
        <f t="shared" si="43"/>
        <v>25447686</v>
      </c>
      <c r="L67" s="105">
        <f t="shared" si="43"/>
        <v>26571000</v>
      </c>
      <c r="M67" s="106">
        <f t="shared" si="43"/>
        <v>22837957</v>
      </c>
      <c r="N67" s="105">
        <f t="shared" si="43"/>
        <v>0</v>
      </c>
      <c r="O67" s="106">
        <f t="shared" si="43"/>
        <v>0</v>
      </c>
      <c r="P67" s="105">
        <f t="shared" si="36"/>
        <v>77156000</v>
      </c>
      <c r="Q67" s="106">
        <f t="shared" si="37"/>
        <v>91530821</v>
      </c>
      <c r="R67" s="61">
        <f t="shared" si="38"/>
        <v>-24.578484246380924</v>
      </c>
      <c r="S67" s="62">
        <f t="shared" si="39"/>
        <v>-10.25527036132087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60.590069184316128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71.878515953227947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244646000</v>
      </c>
      <c r="C69" s="92">
        <v>0</v>
      </c>
      <c r="D69" s="92"/>
      <c r="E69" s="92">
        <f>$B69      +$C69      +$D69</f>
        <v>244646000</v>
      </c>
      <c r="F69" s="93">
        <v>244646000</v>
      </c>
      <c r="G69" s="94">
        <v>244646000</v>
      </c>
      <c r="H69" s="93">
        <v>93402000</v>
      </c>
      <c r="I69" s="94">
        <v>67895874</v>
      </c>
      <c r="J69" s="93">
        <v>41373000</v>
      </c>
      <c r="K69" s="94">
        <v>55801639</v>
      </c>
      <c r="L69" s="93">
        <v>28886000</v>
      </c>
      <c r="M69" s="94">
        <v>48023767</v>
      </c>
      <c r="N69" s="93"/>
      <c r="O69" s="94"/>
      <c r="P69" s="93">
        <f>$H69      +$J69      +$L69      +$N69</f>
        <v>163661000</v>
      </c>
      <c r="Q69" s="94">
        <f>$I69      +$K69      +$M69      +$O69</f>
        <v>171721280</v>
      </c>
      <c r="R69" s="48">
        <f>IF(($J69      =0),0,((($L69      -$J69      )/$J69      )*100))</f>
        <v>-30.181519348367292</v>
      </c>
      <c r="S69" s="49">
        <f>IF(($K69      =0),0,((($M69      -$K69      )/$K69      )*100))</f>
        <v>-13.938429299540825</v>
      </c>
      <c r="T69" s="48">
        <f>IF(($E69      =0),0,(($P69      /$E69      )*100))</f>
        <v>66.897067599715513</v>
      </c>
      <c r="U69" s="50">
        <f>IF(($E69      =0),0,(($Q69      /$E69      )*100))</f>
        <v>70.191738266720066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244646000</v>
      </c>
      <c r="C70" s="101">
        <f>C69</f>
        <v>0</v>
      </c>
      <c r="D70" s="101"/>
      <c r="E70" s="101">
        <f>$B70      +$C70      +$D70</f>
        <v>244646000</v>
      </c>
      <c r="F70" s="102">
        <f t="shared" ref="F70:O70" si="44">F69</f>
        <v>244646000</v>
      </c>
      <c r="G70" s="103">
        <f t="shared" si="44"/>
        <v>244646000</v>
      </c>
      <c r="H70" s="102">
        <f t="shared" si="44"/>
        <v>93402000</v>
      </c>
      <c r="I70" s="103">
        <f t="shared" si="44"/>
        <v>67895874</v>
      </c>
      <c r="J70" s="102">
        <f t="shared" si="44"/>
        <v>41373000</v>
      </c>
      <c r="K70" s="103">
        <f t="shared" si="44"/>
        <v>55801639</v>
      </c>
      <c r="L70" s="102">
        <f t="shared" si="44"/>
        <v>28886000</v>
      </c>
      <c r="M70" s="103">
        <f t="shared" si="44"/>
        <v>48023767</v>
      </c>
      <c r="N70" s="102">
        <f t="shared" si="44"/>
        <v>0</v>
      </c>
      <c r="O70" s="103">
        <f t="shared" si="44"/>
        <v>0</v>
      </c>
      <c r="P70" s="102">
        <f>$H70      +$J70      +$L70      +$N70</f>
        <v>163661000</v>
      </c>
      <c r="Q70" s="103">
        <f>$I70      +$K70      +$M70      +$O70</f>
        <v>171721280</v>
      </c>
      <c r="R70" s="57">
        <f>IF(($J70      =0),0,((($L70      -$J70      )/$J70      )*100))</f>
        <v>-30.181519348367292</v>
      </c>
      <c r="S70" s="58">
        <f>IF(($K70      =0),0,((($M70      -$K70      )/$K70      )*100))</f>
        <v>-13.938429299540825</v>
      </c>
      <c r="T70" s="57">
        <f>IF($E70   =0,0,($P70   /$E70   )*100)</f>
        <v>66.897067599715513</v>
      </c>
      <c r="U70" s="59">
        <f>IF($E70   =0,0,($Q70   /$E70 )*100)</f>
        <v>70.191738266720066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244646000</v>
      </c>
      <c r="C71" s="104">
        <f>C69</f>
        <v>0</v>
      </c>
      <c r="D71" s="104"/>
      <c r="E71" s="104">
        <f>$B71      +$C71      +$D71</f>
        <v>244646000</v>
      </c>
      <c r="F71" s="105">
        <f t="shared" ref="F71:O71" si="45">F69</f>
        <v>244646000</v>
      </c>
      <c r="G71" s="106">
        <f t="shared" si="45"/>
        <v>244646000</v>
      </c>
      <c r="H71" s="105">
        <f t="shared" si="45"/>
        <v>93402000</v>
      </c>
      <c r="I71" s="106">
        <f t="shared" si="45"/>
        <v>67895874</v>
      </c>
      <c r="J71" s="105">
        <f t="shared" si="45"/>
        <v>41373000</v>
      </c>
      <c r="K71" s="106">
        <f t="shared" si="45"/>
        <v>55801639</v>
      </c>
      <c r="L71" s="105">
        <f t="shared" si="45"/>
        <v>28886000</v>
      </c>
      <c r="M71" s="106">
        <f t="shared" si="45"/>
        <v>48023767</v>
      </c>
      <c r="N71" s="105">
        <f t="shared" si="45"/>
        <v>0</v>
      </c>
      <c r="O71" s="106">
        <f t="shared" si="45"/>
        <v>0</v>
      </c>
      <c r="P71" s="105">
        <f>$H71      +$J71      +$L71      +$N71</f>
        <v>163661000</v>
      </c>
      <c r="Q71" s="106">
        <f>$I71      +$K71      +$M71      +$O71</f>
        <v>171721280</v>
      </c>
      <c r="R71" s="61">
        <f>IF(($J71      =0),0,((($L71      -$J71      )/$J71      )*100))</f>
        <v>-30.181519348367292</v>
      </c>
      <c r="S71" s="62">
        <f>IF(($K71      =0),0,((($M71      -$K71      )/$K71      )*100))</f>
        <v>-13.938429299540825</v>
      </c>
      <c r="T71" s="61">
        <f>IF($E71   =0,0,($P71   /$E71   )*100)</f>
        <v>66.897067599715513</v>
      </c>
      <c r="U71" s="65">
        <f>IF($E71   =0,0,($Q71   /$E71   )*100)</f>
        <v>70.191738266720066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350858000</v>
      </c>
      <c r="C72" s="104">
        <f>SUM(C9:C15,C18:C23,C26:C29,C32,C35:C39,C42:C52,C55:C58,C61:C65,C69)</f>
        <v>31697000</v>
      </c>
      <c r="D72" s="104"/>
      <c r="E72" s="104">
        <f>$B72      +$C72      +$D72</f>
        <v>382555000</v>
      </c>
      <c r="F72" s="105">
        <f t="shared" ref="F72:O72" si="46">SUM(F9:F15,F18:F23,F26:F29,F32,F35:F39,F42:F52,F55:F58,F61:F65,F69)</f>
        <v>382555000</v>
      </c>
      <c r="G72" s="106">
        <f t="shared" si="46"/>
        <v>371987000</v>
      </c>
      <c r="H72" s="105">
        <f t="shared" si="46"/>
        <v>108757000</v>
      </c>
      <c r="I72" s="106">
        <f t="shared" si="46"/>
        <v>111141052</v>
      </c>
      <c r="J72" s="105">
        <f t="shared" si="46"/>
        <v>76603000</v>
      </c>
      <c r="K72" s="106">
        <f t="shared" si="46"/>
        <v>81249325</v>
      </c>
      <c r="L72" s="105">
        <f t="shared" si="46"/>
        <v>55457000</v>
      </c>
      <c r="M72" s="106">
        <f t="shared" si="46"/>
        <v>70861724</v>
      </c>
      <c r="N72" s="105">
        <f t="shared" si="46"/>
        <v>0</v>
      </c>
      <c r="O72" s="106">
        <f t="shared" si="46"/>
        <v>0</v>
      </c>
      <c r="P72" s="105">
        <f>$H72      +$J72      +$L72      +$N72</f>
        <v>240817000</v>
      </c>
      <c r="Q72" s="106">
        <f>$I72      +$K72      +$M72      +$O72</f>
        <v>263252101</v>
      </c>
      <c r="R72" s="61">
        <f>IF(($J72      =0),0,((($L72      -$J72      )/$J72      )*100))</f>
        <v>-27.60466300275446</v>
      </c>
      <c r="S72" s="62">
        <f>IF(($K72      =0),0,((($M72      -$K72      )/$K72      )*100))</f>
        <v>-12.78484590487367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64.738015038159929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70.769166933253047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oagSltplUm05nkL2pEApDHGYtI5VdGXyALrm14ldJCmUgqAkC6E8d6Imc3KR3HQQYTWglio05Cj9JadIl510aw==" saltValue="Ev+RJNWIE8aRsYR7ihdkY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1000000</v>
      </c>
      <c r="C10" s="92">
        <v>0</v>
      </c>
      <c r="D10" s="92"/>
      <c r="E10" s="92">
        <f t="shared" ref="E10:E16" si="0">$B10      +$C10      +$D10</f>
        <v>1000000</v>
      </c>
      <c r="F10" s="93">
        <v>1000000</v>
      </c>
      <c r="G10" s="94">
        <v>1000000</v>
      </c>
      <c r="H10" s="93">
        <v>124000</v>
      </c>
      <c r="I10" s="94"/>
      <c r="J10" s="93">
        <v>187000</v>
      </c>
      <c r="K10" s="94"/>
      <c r="L10" s="93">
        <v>100000</v>
      </c>
      <c r="M10" s="94"/>
      <c r="N10" s="93"/>
      <c r="O10" s="94"/>
      <c r="P10" s="93">
        <f t="shared" ref="P10:P16" si="1">$H10      +$J10      +$L10      +$N10</f>
        <v>411000</v>
      </c>
      <c r="Q10" s="94">
        <f t="shared" ref="Q10:Q16" si="2">$I10      +$K10      +$M10      +$O10</f>
        <v>0</v>
      </c>
      <c r="R10" s="48">
        <f t="shared" ref="R10:R16" si="3">IF(($J10      =0),0,((($L10      -$J10      )/$J10      )*100))</f>
        <v>-46.524064171122994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41.099999999999994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1000000</v>
      </c>
      <c r="C16" s="95">
        <f>SUM(C9:C15)</f>
        <v>0</v>
      </c>
      <c r="D16" s="95"/>
      <c r="E16" s="95">
        <f t="shared" si="0"/>
        <v>1000000</v>
      </c>
      <c r="F16" s="96">
        <f t="shared" ref="F16:O16" si="7">SUM(F9:F15)</f>
        <v>1000000</v>
      </c>
      <c r="G16" s="97">
        <f t="shared" si="7"/>
        <v>1000000</v>
      </c>
      <c r="H16" s="96">
        <f t="shared" si="7"/>
        <v>124000</v>
      </c>
      <c r="I16" s="97">
        <f t="shared" si="7"/>
        <v>0</v>
      </c>
      <c r="J16" s="96">
        <f t="shared" si="7"/>
        <v>187000</v>
      </c>
      <c r="K16" s="97">
        <f t="shared" si="7"/>
        <v>0</v>
      </c>
      <c r="L16" s="96">
        <f t="shared" si="7"/>
        <v>100000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411000</v>
      </c>
      <c r="Q16" s="97">
        <f t="shared" si="2"/>
        <v>0</v>
      </c>
      <c r="R16" s="52">
        <f t="shared" si="3"/>
        <v>-46.524064171122994</v>
      </c>
      <c r="S16" s="53">
        <f t="shared" si="4"/>
        <v>0</v>
      </c>
      <c r="T16" s="52">
        <f>IF((SUM($E9:$E13)+$E15)=0,0,(P16/(SUM($E9:$E13)+$E15)*100))</f>
        <v>41.099999999999994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4398000</v>
      </c>
      <c r="C19" s="92">
        <v>0</v>
      </c>
      <c r="D19" s="92"/>
      <c r="E19" s="92">
        <f t="shared" si="8"/>
        <v>4398000</v>
      </c>
      <c r="F19" s="93">
        <v>4398000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4398000</v>
      </c>
      <c r="C24" s="95">
        <f>SUM(C18:C23)</f>
        <v>0</v>
      </c>
      <c r="D24" s="95"/>
      <c r="E24" s="95">
        <f t="shared" si="8"/>
        <v>4398000</v>
      </c>
      <c r="F24" s="96">
        <f t="shared" ref="F24:O24" si="15">SUM(F18:F23)</f>
        <v>4398000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2179000</v>
      </c>
      <c r="C29" s="92">
        <v>0</v>
      </c>
      <c r="D29" s="92"/>
      <c r="E29" s="92">
        <f>$B29      +$C29      +$D29</f>
        <v>2179000</v>
      </c>
      <c r="F29" s="93">
        <v>2179000</v>
      </c>
      <c r="G29" s="94">
        <v>2179000</v>
      </c>
      <c r="H29" s="93">
        <v>431000</v>
      </c>
      <c r="I29" s="94"/>
      <c r="J29" s="93">
        <v>469000</v>
      </c>
      <c r="K29" s="94"/>
      <c r="L29" s="93">
        <v>887000</v>
      </c>
      <c r="M29" s="94"/>
      <c r="N29" s="93"/>
      <c r="O29" s="94"/>
      <c r="P29" s="93">
        <f>$H29      +$J29      +$L29      +$N29</f>
        <v>1787000</v>
      </c>
      <c r="Q29" s="94">
        <f>$I29      +$K29      +$M29      +$O29</f>
        <v>0</v>
      </c>
      <c r="R29" s="48">
        <f>IF(($J29      =0),0,((($L29      -$J29      )/$J29      )*100))</f>
        <v>89.125799573560769</v>
      </c>
      <c r="S29" s="49">
        <f>IF(($K29      =0),0,((($M29      -$K29      )/$K29      )*100))</f>
        <v>0</v>
      </c>
      <c r="T29" s="48">
        <f>IF(($E29      =0),0,(($P29      /$E29      )*100))</f>
        <v>82.010096374483709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2179000</v>
      </c>
      <c r="C30" s="95">
        <f>SUM(C26:C29)</f>
        <v>0</v>
      </c>
      <c r="D30" s="95"/>
      <c r="E30" s="95">
        <f>$B30      +$C30      +$D30</f>
        <v>2179000</v>
      </c>
      <c r="F30" s="96">
        <f t="shared" ref="F30:O30" si="16">SUM(F26:F29)</f>
        <v>2179000</v>
      </c>
      <c r="G30" s="97">
        <f t="shared" si="16"/>
        <v>2179000</v>
      </c>
      <c r="H30" s="96">
        <f t="shared" si="16"/>
        <v>431000</v>
      </c>
      <c r="I30" s="97">
        <f t="shared" si="16"/>
        <v>0</v>
      </c>
      <c r="J30" s="96">
        <f t="shared" si="16"/>
        <v>469000</v>
      </c>
      <c r="K30" s="97">
        <f t="shared" si="16"/>
        <v>0</v>
      </c>
      <c r="L30" s="96">
        <f t="shared" si="16"/>
        <v>887000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1787000</v>
      </c>
      <c r="Q30" s="97">
        <f>$I30      +$K30      +$M30      +$O30</f>
        <v>0</v>
      </c>
      <c r="R30" s="52">
        <f>IF(($J30      =0),0,((($L30      -$J30      )/$J30      )*100))</f>
        <v>89.125799573560769</v>
      </c>
      <c r="S30" s="53">
        <f>IF(($K30      =0),0,((($M30      -$K30      )/$K30      )*100))</f>
        <v>0</v>
      </c>
      <c r="T30" s="52">
        <f>IF($E30   =0,0,($P30   /$E30   )*100)</f>
        <v>82.010096374483709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0</v>
      </c>
      <c r="C32" s="92">
        <v>0</v>
      </c>
      <c r="D32" s="92"/>
      <c r="E32" s="92">
        <f>$B32      +$C32      +$D32</f>
        <v>0</v>
      </c>
      <c r="F32" s="93">
        <v>0</v>
      </c>
      <c r="G32" s="94">
        <v>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IF(($J32      =0),0,((($L32      -$J32      )/$J32      )*100))</f>
        <v>0</v>
      </c>
      <c r="S32" s="49">
        <f>IF(($K32      =0),0,((($M32      -$K32      )/$K32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0</v>
      </c>
      <c r="C33" s="95">
        <f>C32</f>
        <v>0</v>
      </c>
      <c r="D33" s="95"/>
      <c r="E33" s="95">
        <f>$B33      +$C33      +$D33</f>
        <v>0</v>
      </c>
      <c r="F33" s="96">
        <f t="shared" ref="F33:O33" si="17">F32</f>
        <v>0</v>
      </c>
      <c r="G33" s="97">
        <f t="shared" si="17"/>
        <v>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IF(($J33      =0),0,((($L33      -$J33      )/$J33      )*100))</f>
        <v>0</v>
      </c>
      <c r="S33" s="53">
        <f>IF(($K33      =0),0,((($M33      -$K33      )/$K33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7577000</v>
      </c>
      <c r="C67" s="104">
        <f>SUM(C9:C15,C18:C23,C26:C29,C32,C35:C39,C42:C52,C55:C58,C61:C65)</f>
        <v>0</v>
      </c>
      <c r="D67" s="104"/>
      <c r="E67" s="104">
        <f t="shared" si="35"/>
        <v>7577000</v>
      </c>
      <c r="F67" s="105">
        <f t="shared" ref="F67:O67" si="43">SUM(F9:F15,F18:F23,F26:F29,F32,F35:F39,F42:F52,F55:F58,F61:F65)</f>
        <v>7577000</v>
      </c>
      <c r="G67" s="106">
        <f t="shared" si="43"/>
        <v>3179000</v>
      </c>
      <c r="H67" s="105">
        <f t="shared" si="43"/>
        <v>555000</v>
      </c>
      <c r="I67" s="106">
        <f t="shared" si="43"/>
        <v>0</v>
      </c>
      <c r="J67" s="105">
        <f t="shared" si="43"/>
        <v>656000</v>
      </c>
      <c r="K67" s="106">
        <f t="shared" si="43"/>
        <v>0</v>
      </c>
      <c r="L67" s="105">
        <f t="shared" si="43"/>
        <v>987000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2198000</v>
      </c>
      <c r="Q67" s="106">
        <f t="shared" si="37"/>
        <v>0</v>
      </c>
      <c r="R67" s="61">
        <f t="shared" si="38"/>
        <v>50.457317073170728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69.141239383453907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IF(($J70      =0),0,((($L70      -$J70      )/$J70      )*100))</f>
        <v>0</v>
      </c>
      <c r="S70" s="58">
        <f>IF(($K70      =0),0,((($M70      -$K70      )/$K70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IF(($J71      =0),0,((($L71      -$J71      )/$J71      )*100))</f>
        <v>0</v>
      </c>
      <c r="S71" s="62">
        <f>IF(($K71      =0),0,((($M71      -$K71      )/$K71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7577000</v>
      </c>
      <c r="C72" s="104">
        <f>SUM(C9:C15,C18:C23,C26:C29,C32,C35:C39,C42:C52,C55:C58,C61:C65,C69)</f>
        <v>0</v>
      </c>
      <c r="D72" s="104"/>
      <c r="E72" s="104">
        <f>$B72      +$C72      +$D72</f>
        <v>7577000</v>
      </c>
      <c r="F72" s="105">
        <f t="shared" ref="F72:O72" si="46">SUM(F9:F15,F18:F23,F26:F29,F32,F35:F39,F42:F52,F55:F58,F61:F65,F69)</f>
        <v>7577000</v>
      </c>
      <c r="G72" s="106">
        <f t="shared" si="46"/>
        <v>3179000</v>
      </c>
      <c r="H72" s="105">
        <f t="shared" si="46"/>
        <v>555000</v>
      </c>
      <c r="I72" s="106">
        <f t="shared" si="46"/>
        <v>0</v>
      </c>
      <c r="J72" s="105">
        <f t="shared" si="46"/>
        <v>656000</v>
      </c>
      <c r="K72" s="106">
        <f t="shared" si="46"/>
        <v>0</v>
      </c>
      <c r="L72" s="105">
        <f t="shared" si="46"/>
        <v>987000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2198000</v>
      </c>
      <c r="Q72" s="106">
        <f>$I72      +$K72      +$M72      +$O72</f>
        <v>0</v>
      </c>
      <c r="R72" s="61">
        <f>IF(($J72      =0),0,((($L72      -$J72      )/$J72      )*100))</f>
        <v>50.457317073170728</v>
      </c>
      <c r="S72" s="62">
        <f>IF(($K72      =0),0,((($M72      -$K72      )/$K72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69.141239383453907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CCgrHU/Z+ck3TwYjiKjsrOjMtCGScjVZHCzA/7HC9LoIYwQmnDws/pBI9lKS/V2rwThyaziQ5PdRheasJTiclA==" saltValue="eAdhewRAJubUd+ox5gfWq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2300000</v>
      </c>
      <c r="C10" s="92">
        <v>0</v>
      </c>
      <c r="D10" s="92"/>
      <c r="E10" s="92">
        <f t="shared" ref="E10:E16" si="0">$B10      +$C10      +$D10</f>
        <v>2300000</v>
      </c>
      <c r="F10" s="93">
        <v>2300000</v>
      </c>
      <c r="G10" s="94">
        <v>2300000</v>
      </c>
      <c r="H10" s="93">
        <v>188000</v>
      </c>
      <c r="I10" s="94">
        <v>239083</v>
      </c>
      <c r="J10" s="93">
        <v>91000</v>
      </c>
      <c r="K10" s="94">
        <v>558207</v>
      </c>
      <c r="L10" s="93"/>
      <c r="M10" s="94">
        <v>641989</v>
      </c>
      <c r="N10" s="93"/>
      <c r="O10" s="94"/>
      <c r="P10" s="93">
        <f t="shared" ref="P10:P16" si="1">$H10      +$J10      +$L10      +$N10</f>
        <v>279000</v>
      </c>
      <c r="Q10" s="94">
        <f t="shared" ref="Q10:Q16" si="2">$I10      +$K10      +$M10      +$O10</f>
        <v>1439279</v>
      </c>
      <c r="R10" s="48">
        <f t="shared" ref="R10:R16" si="3">IF(($J10      =0),0,((($L10      -$J10      )/$J10      )*100))</f>
        <v>-100</v>
      </c>
      <c r="S10" s="49">
        <f t="shared" ref="S10:S16" si="4">IF(($K10      =0),0,((($M10      -$K10      )/$K10      )*100))</f>
        <v>15.009127438387551</v>
      </c>
      <c r="T10" s="48">
        <f t="shared" ref="T10:T15" si="5">IF(($E10      =0),0,(($P10      /$E10      )*100))</f>
        <v>12.130434782608695</v>
      </c>
      <c r="U10" s="50">
        <f t="shared" ref="U10:U15" si="6">IF(($E10      =0),0,(($Q10      /$E10      )*100))</f>
        <v>62.577347826086957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2300000</v>
      </c>
      <c r="C16" s="95">
        <f>SUM(C9:C15)</f>
        <v>0</v>
      </c>
      <c r="D16" s="95"/>
      <c r="E16" s="95">
        <f t="shared" si="0"/>
        <v>2300000</v>
      </c>
      <c r="F16" s="96">
        <f t="shared" ref="F16:O16" si="7">SUM(F9:F15)</f>
        <v>2300000</v>
      </c>
      <c r="G16" s="97">
        <f t="shared" si="7"/>
        <v>2300000</v>
      </c>
      <c r="H16" s="96">
        <f t="shared" si="7"/>
        <v>188000</v>
      </c>
      <c r="I16" s="97">
        <f t="shared" si="7"/>
        <v>239083</v>
      </c>
      <c r="J16" s="96">
        <f t="shared" si="7"/>
        <v>91000</v>
      </c>
      <c r="K16" s="97">
        <f t="shared" si="7"/>
        <v>558207</v>
      </c>
      <c r="L16" s="96">
        <f t="shared" si="7"/>
        <v>0</v>
      </c>
      <c r="M16" s="97">
        <f t="shared" si="7"/>
        <v>641989</v>
      </c>
      <c r="N16" s="96">
        <f t="shared" si="7"/>
        <v>0</v>
      </c>
      <c r="O16" s="97">
        <f t="shared" si="7"/>
        <v>0</v>
      </c>
      <c r="P16" s="96">
        <f t="shared" si="1"/>
        <v>279000</v>
      </c>
      <c r="Q16" s="97">
        <f t="shared" si="2"/>
        <v>1439279</v>
      </c>
      <c r="R16" s="52">
        <f t="shared" si="3"/>
        <v>-100</v>
      </c>
      <c r="S16" s="53">
        <f t="shared" si="4"/>
        <v>15.009127438387551</v>
      </c>
      <c r="T16" s="52">
        <f>IF((SUM($E9:$E13)+$E15)=0,0,(P16/(SUM($E9:$E13)+$E15)*100))</f>
        <v>12.130434782608695</v>
      </c>
      <c r="U16" s="54">
        <f>IF((SUM($E9:$E13)+$E15)=0,0,(Q16/(SUM($E9:$E13)+$E15)*100))</f>
        <v>62.577347826086957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4031000</v>
      </c>
      <c r="C19" s="92">
        <v>0</v>
      </c>
      <c r="D19" s="92"/>
      <c r="E19" s="92">
        <f t="shared" si="8"/>
        <v>4031000</v>
      </c>
      <c r="F19" s="93">
        <v>4031000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4031000</v>
      </c>
      <c r="C24" s="95">
        <f>SUM(C18:C23)</f>
        <v>0</v>
      </c>
      <c r="D24" s="95"/>
      <c r="E24" s="95">
        <f t="shared" si="8"/>
        <v>4031000</v>
      </c>
      <c r="F24" s="96">
        <f t="shared" ref="F24:O24" si="15">SUM(F18:F23)</f>
        <v>4031000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2341000</v>
      </c>
      <c r="C29" s="92">
        <v>0</v>
      </c>
      <c r="D29" s="92"/>
      <c r="E29" s="92">
        <f>$B29      +$C29      +$D29</f>
        <v>2341000</v>
      </c>
      <c r="F29" s="93">
        <v>2341000</v>
      </c>
      <c r="G29" s="94">
        <v>2341000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2341000</v>
      </c>
      <c r="C30" s="95">
        <f>SUM(C26:C29)</f>
        <v>0</v>
      </c>
      <c r="D30" s="95"/>
      <c r="E30" s="95">
        <f>$B30      +$C30      +$D30</f>
        <v>2341000</v>
      </c>
      <c r="F30" s="96">
        <f t="shared" ref="F30:O30" si="16">SUM(F26:F29)</f>
        <v>2341000</v>
      </c>
      <c r="G30" s="97">
        <f t="shared" si="16"/>
        <v>2341000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8180000</v>
      </c>
      <c r="C32" s="92">
        <v>0</v>
      </c>
      <c r="D32" s="92"/>
      <c r="E32" s="92">
        <f>$B32      +$C32      +$D32</f>
        <v>8180000</v>
      </c>
      <c r="F32" s="93">
        <v>8180000</v>
      </c>
      <c r="G32" s="94">
        <v>8180000</v>
      </c>
      <c r="H32" s="93">
        <v>1465000</v>
      </c>
      <c r="I32" s="94">
        <v>1464655</v>
      </c>
      <c r="J32" s="93">
        <v>2021000</v>
      </c>
      <c r="K32" s="94">
        <v>2020016</v>
      </c>
      <c r="L32" s="93">
        <v>2404000</v>
      </c>
      <c r="M32" s="94">
        <v>2404101</v>
      </c>
      <c r="N32" s="93"/>
      <c r="O32" s="94"/>
      <c r="P32" s="93">
        <f>$H32      +$J32      +$L32      +$N32</f>
        <v>5890000</v>
      </c>
      <c r="Q32" s="94">
        <f>$I32      +$K32      +$M32      +$O32</f>
        <v>5888772</v>
      </c>
      <c r="R32" s="48">
        <f>IF(($J32      =0),0,((($L32      -$J32      )/$J32      )*100))</f>
        <v>18.951014349332013</v>
      </c>
      <c r="S32" s="49">
        <f>IF(($K32      =0),0,((($M32      -$K32      )/$K32      )*100))</f>
        <v>19.013958305280752</v>
      </c>
      <c r="T32" s="48">
        <f>IF(($E32      =0),0,(($P32      /$E32      )*100))</f>
        <v>72.004889975550128</v>
      </c>
      <c r="U32" s="50">
        <f>IF(($E32      =0),0,(($Q32      /$E32      )*100))</f>
        <v>71.989877750611242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8180000</v>
      </c>
      <c r="C33" s="95">
        <f>C32</f>
        <v>0</v>
      </c>
      <c r="D33" s="95"/>
      <c r="E33" s="95">
        <f>$B33      +$C33      +$D33</f>
        <v>8180000</v>
      </c>
      <c r="F33" s="96">
        <f t="shared" ref="F33:O33" si="17">F32</f>
        <v>8180000</v>
      </c>
      <c r="G33" s="97">
        <f t="shared" si="17"/>
        <v>8180000</v>
      </c>
      <c r="H33" s="96">
        <f t="shared" si="17"/>
        <v>1465000</v>
      </c>
      <c r="I33" s="97">
        <f t="shared" si="17"/>
        <v>1464655</v>
      </c>
      <c r="J33" s="96">
        <f t="shared" si="17"/>
        <v>2021000</v>
      </c>
      <c r="K33" s="97">
        <f t="shared" si="17"/>
        <v>2020016</v>
      </c>
      <c r="L33" s="96">
        <f t="shared" si="17"/>
        <v>2404000</v>
      </c>
      <c r="M33" s="97">
        <f t="shared" si="17"/>
        <v>2404101</v>
      </c>
      <c r="N33" s="96">
        <f t="shared" si="17"/>
        <v>0</v>
      </c>
      <c r="O33" s="97">
        <f t="shared" si="17"/>
        <v>0</v>
      </c>
      <c r="P33" s="96">
        <f>$H33      +$J33      +$L33      +$N33</f>
        <v>5890000</v>
      </c>
      <c r="Q33" s="97">
        <f>$I33      +$K33      +$M33      +$O33</f>
        <v>5888772</v>
      </c>
      <c r="R33" s="52">
        <f>IF(($J33      =0),0,((($L33      -$J33      )/$J33      )*100))</f>
        <v>18.951014349332013</v>
      </c>
      <c r="S33" s="53">
        <f>IF(($K33      =0),0,((($M33      -$K33      )/$K33      )*100))</f>
        <v>19.013958305280752</v>
      </c>
      <c r="T33" s="52">
        <f>IF($E33   =0,0,($P33   /$E33   )*100)</f>
        <v>72.004889975550128</v>
      </c>
      <c r="U33" s="54">
        <f>IF($E33   =0,0,($Q33   /$E33   )*100)</f>
        <v>71.989877750611242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224645000</v>
      </c>
      <c r="C44" s="92">
        <v>-113505000</v>
      </c>
      <c r="D44" s="92"/>
      <c r="E44" s="92">
        <f t="shared" si="26"/>
        <v>111140000</v>
      </c>
      <c r="F44" s="93">
        <v>111140000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50000000</v>
      </c>
      <c r="C52" s="92">
        <v>-22000000</v>
      </c>
      <c r="D52" s="92"/>
      <c r="E52" s="92">
        <f t="shared" si="26"/>
        <v>28000000</v>
      </c>
      <c r="F52" s="93">
        <v>28000000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274645000</v>
      </c>
      <c r="C53" s="95">
        <f>SUM(C42:C52)</f>
        <v>-135505000</v>
      </c>
      <c r="D53" s="95"/>
      <c r="E53" s="95">
        <f t="shared" si="26"/>
        <v>139140000</v>
      </c>
      <c r="F53" s="96">
        <f t="shared" ref="F53:O53" si="33">SUM(F42:F52)</f>
        <v>139140000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291497000</v>
      </c>
      <c r="C67" s="104">
        <f>SUM(C9:C15,C18:C23,C26:C29,C32,C35:C39,C42:C52,C55:C58,C61:C65)</f>
        <v>-135505000</v>
      </c>
      <c r="D67" s="104"/>
      <c r="E67" s="104">
        <f t="shared" si="35"/>
        <v>155992000</v>
      </c>
      <c r="F67" s="105">
        <f t="shared" ref="F67:O67" si="43">SUM(F9:F15,F18:F23,F26:F29,F32,F35:F39,F42:F52,F55:F58,F61:F65)</f>
        <v>155992000</v>
      </c>
      <c r="G67" s="106">
        <f t="shared" si="43"/>
        <v>12821000</v>
      </c>
      <c r="H67" s="105">
        <f t="shared" si="43"/>
        <v>1653000</v>
      </c>
      <c r="I67" s="106">
        <f t="shared" si="43"/>
        <v>1703738</v>
      </c>
      <c r="J67" s="105">
        <f t="shared" si="43"/>
        <v>2112000</v>
      </c>
      <c r="K67" s="106">
        <f t="shared" si="43"/>
        <v>2578223</v>
      </c>
      <c r="L67" s="105">
        <f t="shared" si="43"/>
        <v>2404000</v>
      </c>
      <c r="M67" s="106">
        <f t="shared" si="43"/>
        <v>3046090</v>
      </c>
      <c r="N67" s="105">
        <f t="shared" si="43"/>
        <v>0</v>
      </c>
      <c r="O67" s="106">
        <f t="shared" si="43"/>
        <v>0</v>
      </c>
      <c r="P67" s="105">
        <f t="shared" si="36"/>
        <v>6169000</v>
      </c>
      <c r="Q67" s="106">
        <f t="shared" si="37"/>
        <v>7328051</v>
      </c>
      <c r="R67" s="61">
        <f t="shared" si="38"/>
        <v>13.825757575757574</v>
      </c>
      <c r="S67" s="62">
        <f t="shared" si="39"/>
        <v>18.146878683496347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48.116371577880038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57.156625848217772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504052000</v>
      </c>
      <c r="C69" s="92">
        <v>-50000000</v>
      </c>
      <c r="D69" s="92"/>
      <c r="E69" s="92">
        <f>$B69      +$C69      +$D69</f>
        <v>454052000</v>
      </c>
      <c r="F69" s="93">
        <v>454052000</v>
      </c>
      <c r="G69" s="94">
        <v>454052000</v>
      </c>
      <c r="H69" s="93">
        <v>46744000</v>
      </c>
      <c r="I69" s="94">
        <v>47026411</v>
      </c>
      <c r="J69" s="93">
        <v>109025000</v>
      </c>
      <c r="K69" s="94">
        <v>109321764</v>
      </c>
      <c r="L69" s="93">
        <v>80269000</v>
      </c>
      <c r="M69" s="94">
        <v>80240763</v>
      </c>
      <c r="N69" s="93"/>
      <c r="O69" s="94"/>
      <c r="P69" s="93">
        <f>$H69      +$J69      +$L69      +$N69</f>
        <v>236038000</v>
      </c>
      <c r="Q69" s="94">
        <f>$I69      +$K69      +$M69      +$O69</f>
        <v>236588938</v>
      </c>
      <c r="R69" s="48">
        <f>IF(($J69      =0),0,((($L69      -$J69      )/$J69      )*100))</f>
        <v>-26.375601926163721</v>
      </c>
      <c r="S69" s="49">
        <f>IF(($K69      =0),0,((($M69      -$K69      )/$K69      )*100))</f>
        <v>-26.601291395188241</v>
      </c>
      <c r="T69" s="48">
        <f>IF(($E69      =0),0,(($P69      /$E69      )*100))</f>
        <v>51.98479469311885</v>
      </c>
      <c r="U69" s="50">
        <f>IF(($E69      =0),0,(($Q69      /$E69      )*100))</f>
        <v>52.106132777743518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504052000</v>
      </c>
      <c r="C70" s="101">
        <f>C69</f>
        <v>-50000000</v>
      </c>
      <c r="D70" s="101"/>
      <c r="E70" s="101">
        <f>$B70      +$C70      +$D70</f>
        <v>454052000</v>
      </c>
      <c r="F70" s="102">
        <f t="shared" ref="F70:O70" si="44">F69</f>
        <v>454052000</v>
      </c>
      <c r="G70" s="103">
        <f t="shared" si="44"/>
        <v>454052000</v>
      </c>
      <c r="H70" s="102">
        <f t="shared" si="44"/>
        <v>46744000</v>
      </c>
      <c r="I70" s="103">
        <f t="shared" si="44"/>
        <v>47026411</v>
      </c>
      <c r="J70" s="102">
        <f t="shared" si="44"/>
        <v>109025000</v>
      </c>
      <c r="K70" s="103">
        <f t="shared" si="44"/>
        <v>109321764</v>
      </c>
      <c r="L70" s="102">
        <f t="shared" si="44"/>
        <v>80269000</v>
      </c>
      <c r="M70" s="103">
        <f t="shared" si="44"/>
        <v>80240763</v>
      </c>
      <c r="N70" s="102">
        <f t="shared" si="44"/>
        <v>0</v>
      </c>
      <c r="O70" s="103">
        <f t="shared" si="44"/>
        <v>0</v>
      </c>
      <c r="P70" s="102">
        <f>$H70      +$J70      +$L70      +$N70</f>
        <v>236038000</v>
      </c>
      <c r="Q70" s="103">
        <f>$I70      +$K70      +$M70      +$O70</f>
        <v>236588938</v>
      </c>
      <c r="R70" s="57">
        <f>IF(($J70      =0),0,((($L70      -$J70      )/$J70      )*100))</f>
        <v>-26.375601926163721</v>
      </c>
      <c r="S70" s="58">
        <f>IF(($K70      =0),0,((($M70      -$K70      )/$K70      )*100))</f>
        <v>-26.601291395188241</v>
      </c>
      <c r="T70" s="57">
        <f>IF($E70   =0,0,($P70   /$E70   )*100)</f>
        <v>51.98479469311885</v>
      </c>
      <c r="U70" s="59">
        <f>IF($E70   =0,0,($Q70   /$E70 )*100)</f>
        <v>52.106132777743518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504052000</v>
      </c>
      <c r="C71" s="104">
        <f>C69</f>
        <v>-50000000</v>
      </c>
      <c r="D71" s="104"/>
      <c r="E71" s="104">
        <f>$B71      +$C71      +$D71</f>
        <v>454052000</v>
      </c>
      <c r="F71" s="105">
        <f t="shared" ref="F71:O71" si="45">F69</f>
        <v>454052000</v>
      </c>
      <c r="G71" s="106">
        <f t="shared" si="45"/>
        <v>454052000</v>
      </c>
      <c r="H71" s="105">
        <f t="shared" si="45"/>
        <v>46744000</v>
      </c>
      <c r="I71" s="106">
        <f t="shared" si="45"/>
        <v>47026411</v>
      </c>
      <c r="J71" s="105">
        <f t="shared" si="45"/>
        <v>109025000</v>
      </c>
      <c r="K71" s="106">
        <f t="shared" si="45"/>
        <v>109321764</v>
      </c>
      <c r="L71" s="105">
        <f t="shared" si="45"/>
        <v>80269000</v>
      </c>
      <c r="M71" s="106">
        <f t="shared" si="45"/>
        <v>80240763</v>
      </c>
      <c r="N71" s="105">
        <f t="shared" si="45"/>
        <v>0</v>
      </c>
      <c r="O71" s="106">
        <f t="shared" si="45"/>
        <v>0</v>
      </c>
      <c r="P71" s="105">
        <f>$H71      +$J71      +$L71      +$N71</f>
        <v>236038000</v>
      </c>
      <c r="Q71" s="106">
        <f>$I71      +$K71      +$M71      +$O71</f>
        <v>236588938</v>
      </c>
      <c r="R71" s="61">
        <f>IF(($J71      =0),0,((($L71      -$J71      )/$J71      )*100))</f>
        <v>-26.375601926163721</v>
      </c>
      <c r="S71" s="62">
        <f>IF(($K71      =0),0,((($M71      -$K71      )/$K71      )*100))</f>
        <v>-26.601291395188241</v>
      </c>
      <c r="T71" s="61">
        <f>IF($E71   =0,0,($P71   /$E71   )*100)</f>
        <v>51.98479469311885</v>
      </c>
      <c r="U71" s="65">
        <f>IF($E71   =0,0,($Q71   /$E71   )*100)</f>
        <v>52.106132777743518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795549000</v>
      </c>
      <c r="C72" s="104">
        <f>SUM(C9:C15,C18:C23,C26:C29,C32,C35:C39,C42:C52,C55:C58,C61:C65,C69)</f>
        <v>-185505000</v>
      </c>
      <c r="D72" s="104"/>
      <c r="E72" s="104">
        <f>$B72      +$C72      +$D72</f>
        <v>610044000</v>
      </c>
      <c r="F72" s="105">
        <f t="shared" ref="F72:O72" si="46">SUM(F9:F15,F18:F23,F26:F29,F32,F35:F39,F42:F52,F55:F58,F61:F65,F69)</f>
        <v>610044000</v>
      </c>
      <c r="G72" s="106">
        <f t="shared" si="46"/>
        <v>466873000</v>
      </c>
      <c r="H72" s="105">
        <f t="shared" si="46"/>
        <v>48397000</v>
      </c>
      <c r="I72" s="106">
        <f t="shared" si="46"/>
        <v>48730149</v>
      </c>
      <c r="J72" s="105">
        <f t="shared" si="46"/>
        <v>111137000</v>
      </c>
      <c r="K72" s="106">
        <f t="shared" si="46"/>
        <v>111899987</v>
      </c>
      <c r="L72" s="105">
        <f t="shared" si="46"/>
        <v>82673000</v>
      </c>
      <c r="M72" s="106">
        <f t="shared" si="46"/>
        <v>83286853</v>
      </c>
      <c r="N72" s="105">
        <f t="shared" si="46"/>
        <v>0</v>
      </c>
      <c r="O72" s="106">
        <f t="shared" si="46"/>
        <v>0</v>
      </c>
      <c r="P72" s="105">
        <f>$H72      +$J72      +$L72      +$N72</f>
        <v>242207000</v>
      </c>
      <c r="Q72" s="106">
        <f>$I72      +$K72      +$M72      +$O72</f>
        <v>243916989</v>
      </c>
      <c r="R72" s="61">
        <f>IF(($J72      =0),0,((($L72      -$J72      )/$J72      )*100))</f>
        <v>-25.611632489629915</v>
      </c>
      <c r="S72" s="62">
        <f>IF(($K72      =0),0,((($M72      -$K72      )/$K72      )*100))</f>
        <v>-25.570274641765593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51.878562264256026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52.24482653740953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jeR5WgOLYvTrTY0X/ipn1bo24l7rUImnCsA4SqXAOqWY0EZhVn0cYCtZKoVpHWrXdt+wdxgoA60poXoZSLcpRA==" saltValue="76YMr19fgfIQcIvQ+js0y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2200000</v>
      </c>
      <c r="C10" s="92">
        <v>0</v>
      </c>
      <c r="D10" s="92"/>
      <c r="E10" s="92">
        <f t="shared" ref="E10:E16" si="0">$B10      +$C10      +$D10</f>
        <v>2200000</v>
      </c>
      <c r="F10" s="93">
        <v>2200000</v>
      </c>
      <c r="G10" s="94">
        <v>2200000</v>
      </c>
      <c r="H10" s="93">
        <v>387000</v>
      </c>
      <c r="I10" s="94"/>
      <c r="J10" s="93">
        <v>396000</v>
      </c>
      <c r="K10" s="94"/>
      <c r="L10" s="93">
        <v>135000</v>
      </c>
      <c r="M10" s="94"/>
      <c r="N10" s="93"/>
      <c r="O10" s="94"/>
      <c r="P10" s="93">
        <f t="shared" ref="P10:P16" si="1">$H10      +$J10      +$L10      +$N10</f>
        <v>918000</v>
      </c>
      <c r="Q10" s="94">
        <f t="shared" ref="Q10:Q16" si="2">$I10      +$K10      +$M10      +$O10</f>
        <v>0</v>
      </c>
      <c r="R10" s="48">
        <f t="shared" ref="R10:R16" si="3">IF(($J10      =0),0,((($L10      -$J10      )/$J10      )*100))</f>
        <v>-65.909090909090907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41.727272727272727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2200000</v>
      </c>
      <c r="C16" s="95">
        <f>SUM(C9:C15)</f>
        <v>0</v>
      </c>
      <c r="D16" s="95"/>
      <c r="E16" s="95">
        <f t="shared" si="0"/>
        <v>2200000</v>
      </c>
      <c r="F16" s="96">
        <f t="shared" ref="F16:O16" si="7">SUM(F9:F15)</f>
        <v>2200000</v>
      </c>
      <c r="G16" s="97">
        <f t="shared" si="7"/>
        <v>2200000</v>
      </c>
      <c r="H16" s="96">
        <f t="shared" si="7"/>
        <v>387000</v>
      </c>
      <c r="I16" s="97">
        <f t="shared" si="7"/>
        <v>0</v>
      </c>
      <c r="J16" s="96">
        <f t="shared" si="7"/>
        <v>396000</v>
      </c>
      <c r="K16" s="97">
        <f t="shared" si="7"/>
        <v>0</v>
      </c>
      <c r="L16" s="96">
        <f t="shared" si="7"/>
        <v>135000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918000</v>
      </c>
      <c r="Q16" s="97">
        <f t="shared" si="2"/>
        <v>0</v>
      </c>
      <c r="R16" s="52">
        <f t="shared" si="3"/>
        <v>-65.909090909090907</v>
      </c>
      <c r="S16" s="53">
        <f t="shared" si="4"/>
        <v>0</v>
      </c>
      <c r="T16" s="52">
        <f>IF((SUM($E9:$E13)+$E15)=0,0,(P16/(SUM($E9:$E13)+$E15)*100))</f>
        <v>41.727272727272727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3851000</v>
      </c>
      <c r="C32" s="92">
        <v>0</v>
      </c>
      <c r="D32" s="92"/>
      <c r="E32" s="92">
        <f>$B32      +$C32      +$D32</f>
        <v>3851000</v>
      </c>
      <c r="F32" s="93">
        <v>3851000</v>
      </c>
      <c r="G32" s="94">
        <v>3851000</v>
      </c>
      <c r="H32" s="93"/>
      <c r="I32" s="94"/>
      <c r="J32" s="93">
        <v>2266000</v>
      </c>
      <c r="K32" s="94"/>
      <c r="L32" s="93">
        <v>684000</v>
      </c>
      <c r="M32" s="94"/>
      <c r="N32" s="93"/>
      <c r="O32" s="94"/>
      <c r="P32" s="93">
        <f>$H32      +$J32      +$L32      +$N32</f>
        <v>2950000</v>
      </c>
      <c r="Q32" s="94">
        <f>$I32      +$K32      +$M32      +$O32</f>
        <v>0</v>
      </c>
      <c r="R32" s="48">
        <f>IF(($J32      =0),0,((($L32      -$J32      )/$J32      )*100))</f>
        <v>-69.814651368049425</v>
      </c>
      <c r="S32" s="49">
        <f>IF(($K32      =0),0,((($M32      -$K32      )/$K32      )*100))</f>
        <v>0</v>
      </c>
      <c r="T32" s="48">
        <f>IF(($E32      =0),0,(($P32      /$E32      )*100))</f>
        <v>76.603479615684236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3851000</v>
      </c>
      <c r="C33" s="95">
        <f>C32</f>
        <v>0</v>
      </c>
      <c r="D33" s="95"/>
      <c r="E33" s="95">
        <f>$B33      +$C33      +$D33</f>
        <v>3851000</v>
      </c>
      <c r="F33" s="96">
        <f t="shared" ref="F33:O33" si="17">F32</f>
        <v>3851000</v>
      </c>
      <c r="G33" s="97">
        <f t="shared" si="17"/>
        <v>3851000</v>
      </c>
      <c r="H33" s="96">
        <f t="shared" si="17"/>
        <v>0</v>
      </c>
      <c r="I33" s="97">
        <f t="shared" si="17"/>
        <v>0</v>
      </c>
      <c r="J33" s="96">
        <f t="shared" si="17"/>
        <v>2266000</v>
      </c>
      <c r="K33" s="97">
        <f t="shared" si="17"/>
        <v>0</v>
      </c>
      <c r="L33" s="96">
        <f t="shared" si="17"/>
        <v>684000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2950000</v>
      </c>
      <c r="Q33" s="97">
        <f>$I33      +$K33      +$M33      +$O33</f>
        <v>0</v>
      </c>
      <c r="R33" s="52">
        <f>IF(($J33      =0),0,((($L33      -$J33      )/$J33      )*100))</f>
        <v>-69.814651368049425</v>
      </c>
      <c r="S33" s="53">
        <f>IF(($K33      =0),0,((($M33      -$K33      )/$K33      )*100))</f>
        <v>0</v>
      </c>
      <c r="T33" s="52">
        <f>IF($E33   =0,0,($P33   /$E33   )*100)</f>
        <v>76.603479615684236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18000000</v>
      </c>
      <c r="C35" s="92">
        <v>9200000</v>
      </c>
      <c r="D35" s="92"/>
      <c r="E35" s="92">
        <f t="shared" ref="E35:E40" si="18">$B35      +$C35      +$D35</f>
        <v>27200000</v>
      </c>
      <c r="F35" s="93">
        <v>27200000</v>
      </c>
      <c r="G35" s="94">
        <v>27200000</v>
      </c>
      <c r="H35" s="93"/>
      <c r="I35" s="94"/>
      <c r="J35" s="93">
        <v>4218000</v>
      </c>
      <c r="K35" s="94"/>
      <c r="L35" s="93">
        <v>3709000</v>
      </c>
      <c r="M35" s="94"/>
      <c r="N35" s="93"/>
      <c r="O35" s="94"/>
      <c r="P35" s="93">
        <f t="shared" ref="P35:P40" si="19">$H35      +$J35      +$L35      +$N35</f>
        <v>7927000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-12.067330488383119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29.143382352941178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17061000</v>
      </c>
      <c r="C36" s="92">
        <v>0</v>
      </c>
      <c r="D36" s="92"/>
      <c r="E36" s="92">
        <f t="shared" si="18"/>
        <v>17061000</v>
      </c>
      <c r="F36" s="93">
        <v>17061000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35061000</v>
      </c>
      <c r="C40" s="95">
        <f>SUM(C35:C39)</f>
        <v>9200000</v>
      </c>
      <c r="D40" s="95"/>
      <c r="E40" s="95">
        <f t="shared" si="18"/>
        <v>44261000</v>
      </c>
      <c r="F40" s="96">
        <f t="shared" ref="F40:O40" si="25">SUM(F35:F39)</f>
        <v>44261000</v>
      </c>
      <c r="G40" s="97">
        <f t="shared" si="25"/>
        <v>27200000</v>
      </c>
      <c r="H40" s="96">
        <f t="shared" si="25"/>
        <v>0</v>
      </c>
      <c r="I40" s="97">
        <f t="shared" si="25"/>
        <v>0</v>
      </c>
      <c r="J40" s="96">
        <f t="shared" si="25"/>
        <v>4218000</v>
      </c>
      <c r="K40" s="97">
        <f t="shared" si="25"/>
        <v>0</v>
      </c>
      <c r="L40" s="96">
        <f t="shared" si="25"/>
        <v>3709000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7927000</v>
      </c>
      <c r="Q40" s="97">
        <f t="shared" si="20"/>
        <v>0</v>
      </c>
      <c r="R40" s="52">
        <f t="shared" si="21"/>
        <v>-12.067330488383119</v>
      </c>
      <c r="S40" s="53">
        <f t="shared" si="22"/>
        <v>0</v>
      </c>
      <c r="T40" s="52">
        <f>IF((+$E35+$E38) =0,0,(P40   /(+$E35+$E38) )*100)</f>
        <v>29.143382352941178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41112000</v>
      </c>
      <c r="C67" s="104">
        <f>SUM(C9:C15,C18:C23,C26:C29,C32,C35:C39,C42:C52,C55:C58,C61:C65)</f>
        <v>9200000</v>
      </c>
      <c r="D67" s="104"/>
      <c r="E67" s="104">
        <f t="shared" si="35"/>
        <v>50312000</v>
      </c>
      <c r="F67" s="105">
        <f t="shared" ref="F67:O67" si="43">SUM(F9:F15,F18:F23,F26:F29,F32,F35:F39,F42:F52,F55:F58,F61:F65)</f>
        <v>50312000</v>
      </c>
      <c r="G67" s="106">
        <f t="shared" si="43"/>
        <v>33251000</v>
      </c>
      <c r="H67" s="105">
        <f t="shared" si="43"/>
        <v>387000</v>
      </c>
      <c r="I67" s="106">
        <f t="shared" si="43"/>
        <v>0</v>
      </c>
      <c r="J67" s="105">
        <f t="shared" si="43"/>
        <v>6880000</v>
      </c>
      <c r="K67" s="106">
        <f t="shared" si="43"/>
        <v>0</v>
      </c>
      <c r="L67" s="105">
        <f t="shared" si="43"/>
        <v>4528000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11795000</v>
      </c>
      <c r="Q67" s="106">
        <f t="shared" si="37"/>
        <v>0</v>
      </c>
      <c r="R67" s="61">
        <f t="shared" si="38"/>
        <v>-34.186046511627907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35.472617364891278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64105000</v>
      </c>
      <c r="C69" s="92">
        <v>0</v>
      </c>
      <c r="D69" s="92"/>
      <c r="E69" s="92">
        <f>$B69      +$C69      +$D69</f>
        <v>64105000</v>
      </c>
      <c r="F69" s="93">
        <v>64105000</v>
      </c>
      <c r="G69" s="94">
        <v>64105000</v>
      </c>
      <c r="H69" s="93">
        <v>25040000</v>
      </c>
      <c r="I69" s="94"/>
      <c r="J69" s="93">
        <v>6963000</v>
      </c>
      <c r="K69" s="94"/>
      <c r="L69" s="93">
        <v>6910000</v>
      </c>
      <c r="M69" s="94"/>
      <c r="N69" s="93"/>
      <c r="O69" s="94"/>
      <c r="P69" s="93">
        <f>$H69      +$J69      +$L69      +$N69</f>
        <v>38913000</v>
      </c>
      <c r="Q69" s="94">
        <f>$I69      +$K69      +$M69      +$O69</f>
        <v>0</v>
      </c>
      <c r="R69" s="48">
        <f>IF(($J69      =0),0,((($L69      -$J69      )/$J69      )*100))</f>
        <v>-0.76116616400976589</v>
      </c>
      <c r="S69" s="49">
        <f>IF(($K69      =0),0,((($M69      -$K69      )/$K69      )*100))</f>
        <v>0</v>
      </c>
      <c r="T69" s="48">
        <f>IF(($E69      =0),0,(($P69      /$E69      )*100))</f>
        <v>60.701973325013647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64105000</v>
      </c>
      <c r="C70" s="101">
        <f>C69</f>
        <v>0</v>
      </c>
      <c r="D70" s="101"/>
      <c r="E70" s="101">
        <f>$B70      +$C70      +$D70</f>
        <v>64105000</v>
      </c>
      <c r="F70" s="102">
        <f t="shared" ref="F70:O70" si="44">F69</f>
        <v>64105000</v>
      </c>
      <c r="G70" s="103">
        <f t="shared" si="44"/>
        <v>64105000</v>
      </c>
      <c r="H70" s="102">
        <f t="shared" si="44"/>
        <v>25040000</v>
      </c>
      <c r="I70" s="103">
        <f t="shared" si="44"/>
        <v>0</v>
      </c>
      <c r="J70" s="102">
        <f t="shared" si="44"/>
        <v>6963000</v>
      </c>
      <c r="K70" s="103">
        <f t="shared" si="44"/>
        <v>0</v>
      </c>
      <c r="L70" s="102">
        <f t="shared" si="44"/>
        <v>6910000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38913000</v>
      </c>
      <c r="Q70" s="103">
        <f>$I70      +$K70      +$M70      +$O70</f>
        <v>0</v>
      </c>
      <c r="R70" s="57">
        <f>IF(($J70      =0),0,((($L70      -$J70      )/$J70      )*100))</f>
        <v>-0.76116616400976589</v>
      </c>
      <c r="S70" s="58">
        <f>IF(($K70      =0),0,((($M70      -$K70      )/$K70      )*100))</f>
        <v>0</v>
      </c>
      <c r="T70" s="57">
        <f>IF($E70   =0,0,($P70   /$E70   )*100)</f>
        <v>60.701973325013647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64105000</v>
      </c>
      <c r="C71" s="104">
        <f>C69</f>
        <v>0</v>
      </c>
      <c r="D71" s="104"/>
      <c r="E71" s="104">
        <f>$B71      +$C71      +$D71</f>
        <v>64105000</v>
      </c>
      <c r="F71" s="105">
        <f t="shared" ref="F71:O71" si="45">F69</f>
        <v>64105000</v>
      </c>
      <c r="G71" s="106">
        <f t="shared" si="45"/>
        <v>64105000</v>
      </c>
      <c r="H71" s="105">
        <f t="shared" si="45"/>
        <v>25040000</v>
      </c>
      <c r="I71" s="106">
        <f t="shared" si="45"/>
        <v>0</v>
      </c>
      <c r="J71" s="105">
        <f t="shared" si="45"/>
        <v>6963000</v>
      </c>
      <c r="K71" s="106">
        <f t="shared" si="45"/>
        <v>0</v>
      </c>
      <c r="L71" s="105">
        <f t="shared" si="45"/>
        <v>6910000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38913000</v>
      </c>
      <c r="Q71" s="106">
        <f>$I71      +$K71      +$M71      +$O71</f>
        <v>0</v>
      </c>
      <c r="R71" s="61">
        <f>IF(($J71      =0),0,((($L71      -$J71      )/$J71      )*100))</f>
        <v>-0.76116616400976589</v>
      </c>
      <c r="S71" s="62">
        <f>IF(($K71      =0),0,((($M71      -$K71      )/$K71      )*100))</f>
        <v>0</v>
      </c>
      <c r="T71" s="61">
        <f>IF($E71   =0,0,($P71   /$E71   )*100)</f>
        <v>60.701973325013647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105217000</v>
      </c>
      <c r="C72" s="104">
        <f>SUM(C9:C15,C18:C23,C26:C29,C32,C35:C39,C42:C52,C55:C58,C61:C65,C69)</f>
        <v>9200000</v>
      </c>
      <c r="D72" s="104"/>
      <c r="E72" s="104">
        <f>$B72      +$C72      +$D72</f>
        <v>114417000</v>
      </c>
      <c r="F72" s="105">
        <f t="shared" ref="F72:O72" si="46">SUM(F9:F15,F18:F23,F26:F29,F32,F35:F39,F42:F52,F55:F58,F61:F65,F69)</f>
        <v>114417000</v>
      </c>
      <c r="G72" s="106">
        <f t="shared" si="46"/>
        <v>97356000</v>
      </c>
      <c r="H72" s="105">
        <f t="shared" si="46"/>
        <v>25427000</v>
      </c>
      <c r="I72" s="106">
        <f t="shared" si="46"/>
        <v>0</v>
      </c>
      <c r="J72" s="105">
        <f t="shared" si="46"/>
        <v>13843000</v>
      </c>
      <c r="K72" s="106">
        <f t="shared" si="46"/>
        <v>0</v>
      </c>
      <c r="L72" s="105">
        <f t="shared" si="46"/>
        <v>11438000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50708000</v>
      </c>
      <c r="Q72" s="106">
        <f>$I72      +$K72      +$M72      +$O72</f>
        <v>0</v>
      </c>
      <c r="R72" s="61">
        <f>IF(($J72      =0),0,((($L72      -$J72      )/$J72      )*100))</f>
        <v>-17.373401719280505</v>
      </c>
      <c r="S72" s="62">
        <f>IF(($K72      =0),0,((($M72      -$K72      )/$K72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52.085130859936726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VzlDkhWavS5+0JesbTumfTJRusi2+zw3Pqgo/RyHGC6jWu5Si0RpIG5yzsy8a9U+fdKllH40zOXdogUvOJKdHw==" saltValue="PGEJ49yXkkzW9UldNEals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2000000</v>
      </c>
      <c r="C10" s="92">
        <v>0</v>
      </c>
      <c r="D10" s="92"/>
      <c r="E10" s="92">
        <f t="shared" ref="E10:E16" si="0">$B10      +$C10      +$D10</f>
        <v>2000000</v>
      </c>
      <c r="F10" s="93">
        <v>2000000</v>
      </c>
      <c r="G10" s="94">
        <v>2000000</v>
      </c>
      <c r="H10" s="93">
        <v>126000</v>
      </c>
      <c r="I10" s="94">
        <v>125000</v>
      </c>
      <c r="J10" s="93">
        <v>578000</v>
      </c>
      <c r="K10" s="94">
        <v>577025</v>
      </c>
      <c r="L10" s="93">
        <v>678000</v>
      </c>
      <c r="M10" s="94">
        <v>681951</v>
      </c>
      <c r="N10" s="93"/>
      <c r="O10" s="94"/>
      <c r="P10" s="93">
        <f t="shared" ref="P10:P16" si="1">$H10      +$J10      +$L10      +$N10</f>
        <v>1382000</v>
      </c>
      <c r="Q10" s="94">
        <f t="shared" ref="Q10:Q16" si="2">$I10      +$K10      +$M10      +$O10</f>
        <v>1383976</v>
      </c>
      <c r="R10" s="48">
        <f t="shared" ref="R10:R16" si="3">IF(($J10      =0),0,((($L10      -$J10      )/$J10      )*100))</f>
        <v>17.301038062283737</v>
      </c>
      <c r="S10" s="49">
        <f t="shared" ref="S10:S16" si="4">IF(($K10      =0),0,((($M10      -$K10      )/$K10      )*100))</f>
        <v>18.183960833586067</v>
      </c>
      <c r="T10" s="48">
        <f t="shared" ref="T10:T15" si="5">IF(($E10      =0),0,(($P10      /$E10      )*100))</f>
        <v>69.099999999999994</v>
      </c>
      <c r="U10" s="50">
        <f t="shared" ref="U10:U15" si="6">IF(($E10      =0),0,(($Q10      /$E10      )*100))</f>
        <v>69.198800000000006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2000000</v>
      </c>
      <c r="C16" s="95">
        <f>SUM(C9:C15)</f>
        <v>0</v>
      </c>
      <c r="D16" s="95"/>
      <c r="E16" s="95">
        <f t="shared" si="0"/>
        <v>2000000</v>
      </c>
      <c r="F16" s="96">
        <f t="shared" ref="F16:O16" si="7">SUM(F9:F15)</f>
        <v>2000000</v>
      </c>
      <c r="G16" s="97">
        <f t="shared" si="7"/>
        <v>2000000</v>
      </c>
      <c r="H16" s="96">
        <f t="shared" si="7"/>
        <v>126000</v>
      </c>
      <c r="I16" s="97">
        <f t="shared" si="7"/>
        <v>125000</v>
      </c>
      <c r="J16" s="96">
        <f t="shared" si="7"/>
        <v>578000</v>
      </c>
      <c r="K16" s="97">
        <f t="shared" si="7"/>
        <v>577025</v>
      </c>
      <c r="L16" s="96">
        <f t="shared" si="7"/>
        <v>678000</v>
      </c>
      <c r="M16" s="97">
        <f t="shared" si="7"/>
        <v>681951</v>
      </c>
      <c r="N16" s="96">
        <f t="shared" si="7"/>
        <v>0</v>
      </c>
      <c r="O16" s="97">
        <f t="shared" si="7"/>
        <v>0</v>
      </c>
      <c r="P16" s="96">
        <f t="shared" si="1"/>
        <v>1382000</v>
      </c>
      <c r="Q16" s="97">
        <f t="shared" si="2"/>
        <v>1383976</v>
      </c>
      <c r="R16" s="52">
        <f t="shared" si="3"/>
        <v>17.301038062283737</v>
      </c>
      <c r="S16" s="53">
        <f t="shared" si="4"/>
        <v>18.183960833586067</v>
      </c>
      <c r="T16" s="52">
        <f>IF((SUM($E9:$E13)+$E15)=0,0,(P16/(SUM($E9:$E13)+$E15)*100))</f>
        <v>69.099999999999994</v>
      </c>
      <c r="U16" s="54">
        <f>IF((SUM($E9:$E13)+$E15)=0,0,(Q16/(SUM($E9:$E13)+$E15)*100))</f>
        <v>69.198800000000006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1918000</v>
      </c>
      <c r="C32" s="92">
        <v>0</v>
      </c>
      <c r="D32" s="92"/>
      <c r="E32" s="92">
        <f>$B32      +$C32      +$D32</f>
        <v>1918000</v>
      </c>
      <c r="F32" s="93">
        <v>1918000</v>
      </c>
      <c r="G32" s="94">
        <v>1918000</v>
      </c>
      <c r="H32" s="93">
        <v>1029000</v>
      </c>
      <c r="I32" s="94"/>
      <c r="J32" s="93">
        <v>591000</v>
      </c>
      <c r="K32" s="94">
        <v>997230</v>
      </c>
      <c r="L32" s="93">
        <v>93000</v>
      </c>
      <c r="M32" s="94">
        <v>612362</v>
      </c>
      <c r="N32" s="93"/>
      <c r="O32" s="94"/>
      <c r="P32" s="93">
        <f>$H32      +$J32      +$L32      +$N32</f>
        <v>1713000</v>
      </c>
      <c r="Q32" s="94">
        <f>$I32      +$K32      +$M32      +$O32</f>
        <v>1609592</v>
      </c>
      <c r="R32" s="48">
        <f>IF(($J32      =0),0,((($L32      -$J32      )/$J32      )*100))</f>
        <v>-84.263959390862937</v>
      </c>
      <c r="S32" s="49">
        <f>IF(($K32      =0),0,((($M32      -$K32      )/$K32      )*100))</f>
        <v>-38.593704561635732</v>
      </c>
      <c r="T32" s="48">
        <f>IF(($E32      =0),0,(($P32      /$E32      )*100))</f>
        <v>89.311783107403542</v>
      </c>
      <c r="U32" s="50">
        <f>IF(($E32      =0),0,(($Q32      /$E32      )*100))</f>
        <v>83.920333680917622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1918000</v>
      </c>
      <c r="C33" s="95">
        <f>C32</f>
        <v>0</v>
      </c>
      <c r="D33" s="95"/>
      <c r="E33" s="95">
        <f>$B33      +$C33      +$D33</f>
        <v>1918000</v>
      </c>
      <c r="F33" s="96">
        <f t="shared" ref="F33:O33" si="17">F32</f>
        <v>1918000</v>
      </c>
      <c r="G33" s="97">
        <f t="shared" si="17"/>
        <v>1918000</v>
      </c>
      <c r="H33" s="96">
        <f t="shared" si="17"/>
        <v>1029000</v>
      </c>
      <c r="I33" s="97">
        <f t="shared" si="17"/>
        <v>0</v>
      </c>
      <c r="J33" s="96">
        <f t="shared" si="17"/>
        <v>591000</v>
      </c>
      <c r="K33" s="97">
        <f t="shared" si="17"/>
        <v>997230</v>
      </c>
      <c r="L33" s="96">
        <f t="shared" si="17"/>
        <v>93000</v>
      </c>
      <c r="M33" s="97">
        <f t="shared" si="17"/>
        <v>612362</v>
      </c>
      <c r="N33" s="96">
        <f t="shared" si="17"/>
        <v>0</v>
      </c>
      <c r="O33" s="97">
        <f t="shared" si="17"/>
        <v>0</v>
      </c>
      <c r="P33" s="96">
        <f>$H33      +$J33      +$L33      +$N33</f>
        <v>1713000</v>
      </c>
      <c r="Q33" s="97">
        <f>$I33      +$K33      +$M33      +$O33</f>
        <v>1609592</v>
      </c>
      <c r="R33" s="52">
        <f>IF(($J33      =0),0,((($L33      -$J33      )/$J33      )*100))</f>
        <v>-84.263959390862937</v>
      </c>
      <c r="S33" s="53">
        <f>IF(($K33      =0),0,((($M33      -$K33      )/$K33      )*100))</f>
        <v>-38.593704561635732</v>
      </c>
      <c r="T33" s="52">
        <f>IF($E33   =0,0,($P33   /$E33   )*100)</f>
        <v>89.311783107403542</v>
      </c>
      <c r="U33" s="54">
        <f>IF($E33   =0,0,($Q33   /$E33   )*100)</f>
        <v>83.920333680917622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10000000</v>
      </c>
      <c r="C35" s="92">
        <v>1170000</v>
      </c>
      <c r="D35" s="92"/>
      <c r="E35" s="92">
        <f t="shared" ref="E35:E40" si="18">$B35      +$C35      +$D35</f>
        <v>11170000</v>
      </c>
      <c r="F35" s="93">
        <v>11170000</v>
      </c>
      <c r="G35" s="94">
        <v>11170000</v>
      </c>
      <c r="H35" s="93"/>
      <c r="I35" s="94">
        <v>1522902</v>
      </c>
      <c r="J35" s="93">
        <v>513000</v>
      </c>
      <c r="K35" s="94">
        <v>495000</v>
      </c>
      <c r="L35" s="93">
        <v>6488000</v>
      </c>
      <c r="M35" s="94">
        <v>5638492</v>
      </c>
      <c r="N35" s="93"/>
      <c r="O35" s="94"/>
      <c r="P35" s="93">
        <f t="shared" ref="P35:P40" si="19">$H35      +$J35      +$L35      +$N35</f>
        <v>7001000</v>
      </c>
      <c r="Q35" s="94">
        <f t="shared" ref="Q35:Q40" si="20">$I35      +$K35      +$M35      +$O35</f>
        <v>7656394</v>
      </c>
      <c r="R35" s="48">
        <f t="shared" ref="R35:R40" si="21">IF(($J35      =0),0,((($L35      -$J35      )/$J35      )*100))</f>
        <v>1164.7173489278753</v>
      </c>
      <c r="S35" s="49">
        <f t="shared" ref="S35:S40" si="22">IF(($K35      =0),0,((($M35      -$K35      )/$K35      )*100))</f>
        <v>1039.0892929292929</v>
      </c>
      <c r="T35" s="48">
        <f t="shared" ref="T35:T39" si="23">IF(($E35      =0),0,(($P35      /$E35      )*100))</f>
        <v>62.676812891674125</v>
      </c>
      <c r="U35" s="50">
        <f t="shared" ref="U35:U39" si="24">IF(($E35      =0),0,(($Q35      /$E35      )*100))</f>
        <v>68.54426141450314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9874000</v>
      </c>
      <c r="C36" s="92">
        <v>0</v>
      </c>
      <c r="D36" s="92"/>
      <c r="E36" s="92">
        <f t="shared" si="18"/>
        <v>9874000</v>
      </c>
      <c r="F36" s="93">
        <v>9874000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4000000</v>
      </c>
      <c r="C38" s="92">
        <v>0</v>
      </c>
      <c r="D38" s="92"/>
      <c r="E38" s="92">
        <f t="shared" si="18"/>
        <v>4000000</v>
      </c>
      <c r="F38" s="93">
        <v>4000000</v>
      </c>
      <c r="G38" s="94">
        <v>4000000</v>
      </c>
      <c r="H38" s="93"/>
      <c r="I38" s="94">
        <v>-869565</v>
      </c>
      <c r="J38" s="93">
        <v>80000</v>
      </c>
      <c r="K38" s="94">
        <v>4347824</v>
      </c>
      <c r="L38" s="93"/>
      <c r="M38" s="94"/>
      <c r="N38" s="93"/>
      <c r="O38" s="94"/>
      <c r="P38" s="93">
        <f t="shared" si="19"/>
        <v>80000</v>
      </c>
      <c r="Q38" s="94">
        <f t="shared" si="20"/>
        <v>3478259</v>
      </c>
      <c r="R38" s="48">
        <f t="shared" si="21"/>
        <v>-100</v>
      </c>
      <c r="S38" s="49">
        <f t="shared" si="22"/>
        <v>-100</v>
      </c>
      <c r="T38" s="48">
        <f t="shared" si="23"/>
        <v>2</v>
      </c>
      <c r="U38" s="50">
        <f t="shared" si="24"/>
        <v>86.956474999999998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23874000</v>
      </c>
      <c r="C40" s="95">
        <f>SUM(C35:C39)</f>
        <v>1170000</v>
      </c>
      <c r="D40" s="95"/>
      <c r="E40" s="95">
        <f t="shared" si="18"/>
        <v>25044000</v>
      </c>
      <c r="F40" s="96">
        <f t="shared" ref="F40:O40" si="25">SUM(F35:F39)</f>
        <v>25044000</v>
      </c>
      <c r="G40" s="97">
        <f t="shared" si="25"/>
        <v>15170000</v>
      </c>
      <c r="H40" s="96">
        <f t="shared" si="25"/>
        <v>0</v>
      </c>
      <c r="I40" s="97">
        <f t="shared" si="25"/>
        <v>653337</v>
      </c>
      <c r="J40" s="96">
        <f t="shared" si="25"/>
        <v>593000</v>
      </c>
      <c r="K40" s="97">
        <f t="shared" si="25"/>
        <v>4842824</v>
      </c>
      <c r="L40" s="96">
        <f t="shared" si="25"/>
        <v>6488000</v>
      </c>
      <c r="M40" s="97">
        <f t="shared" si="25"/>
        <v>5638492</v>
      </c>
      <c r="N40" s="96">
        <f t="shared" si="25"/>
        <v>0</v>
      </c>
      <c r="O40" s="97">
        <f t="shared" si="25"/>
        <v>0</v>
      </c>
      <c r="P40" s="96">
        <f t="shared" si="19"/>
        <v>7081000</v>
      </c>
      <c r="Q40" s="97">
        <f t="shared" si="20"/>
        <v>11134653</v>
      </c>
      <c r="R40" s="52">
        <f t="shared" si="21"/>
        <v>994.09780775716695</v>
      </c>
      <c r="S40" s="53">
        <f t="shared" si="22"/>
        <v>16.429835154034091</v>
      </c>
      <c r="T40" s="52">
        <f>IF((+$E35+$E38) =0,0,(P40   /(+$E35+$E38) )*100)</f>
        <v>46.677653263019117</v>
      </c>
      <c r="U40" s="54">
        <f>IF((+$E35+$E38) =0,0,(Q40   /(+$E35+$E38) )*100)</f>
        <v>73.399162821357947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27792000</v>
      </c>
      <c r="C67" s="104">
        <f>SUM(C9:C15,C18:C23,C26:C29,C32,C35:C39,C42:C52,C55:C58,C61:C65)</f>
        <v>1170000</v>
      </c>
      <c r="D67" s="104"/>
      <c r="E67" s="104">
        <f t="shared" si="35"/>
        <v>28962000</v>
      </c>
      <c r="F67" s="105">
        <f t="shared" ref="F67:O67" si="43">SUM(F9:F15,F18:F23,F26:F29,F32,F35:F39,F42:F52,F55:F58,F61:F65)</f>
        <v>28962000</v>
      </c>
      <c r="G67" s="106">
        <f t="shared" si="43"/>
        <v>19088000</v>
      </c>
      <c r="H67" s="105">
        <f t="shared" si="43"/>
        <v>1155000</v>
      </c>
      <c r="I67" s="106">
        <f t="shared" si="43"/>
        <v>778337</v>
      </c>
      <c r="J67" s="105">
        <f t="shared" si="43"/>
        <v>1762000</v>
      </c>
      <c r="K67" s="106">
        <f t="shared" si="43"/>
        <v>6417079</v>
      </c>
      <c r="L67" s="105">
        <f t="shared" si="43"/>
        <v>7259000</v>
      </c>
      <c r="M67" s="106">
        <f t="shared" si="43"/>
        <v>6932805</v>
      </c>
      <c r="N67" s="105">
        <f t="shared" si="43"/>
        <v>0</v>
      </c>
      <c r="O67" s="106">
        <f t="shared" si="43"/>
        <v>0</v>
      </c>
      <c r="P67" s="105">
        <f t="shared" si="36"/>
        <v>10176000</v>
      </c>
      <c r="Q67" s="106">
        <f t="shared" si="37"/>
        <v>14128221</v>
      </c>
      <c r="R67" s="61">
        <f t="shared" si="38"/>
        <v>311.97502837684448</v>
      </c>
      <c r="S67" s="62">
        <f t="shared" si="39"/>
        <v>8.0367718708153664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53.310980720871747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74.016245808885159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60836000</v>
      </c>
      <c r="C69" s="92">
        <v>0</v>
      </c>
      <c r="D69" s="92"/>
      <c r="E69" s="92">
        <f>$B69      +$C69      +$D69</f>
        <v>60836000</v>
      </c>
      <c r="F69" s="93">
        <v>60836000</v>
      </c>
      <c r="G69" s="94">
        <v>60836000</v>
      </c>
      <c r="H69" s="93">
        <v>16264000</v>
      </c>
      <c r="I69" s="94">
        <v>12867203</v>
      </c>
      <c r="J69" s="93">
        <v>15659000</v>
      </c>
      <c r="K69" s="94">
        <v>14170839</v>
      </c>
      <c r="L69" s="93">
        <v>8205000</v>
      </c>
      <c r="M69" s="94">
        <v>13089332</v>
      </c>
      <c r="N69" s="93"/>
      <c r="O69" s="94"/>
      <c r="P69" s="93">
        <f>$H69      +$J69      +$L69      +$N69</f>
        <v>40128000</v>
      </c>
      <c r="Q69" s="94">
        <f>$I69      +$K69      +$M69      +$O69</f>
        <v>40127374</v>
      </c>
      <c r="R69" s="48">
        <f>IF(($J69      =0),0,((($L69      -$J69      )/$J69      )*100))</f>
        <v>-47.602018008812827</v>
      </c>
      <c r="S69" s="49">
        <f>IF(($K69      =0),0,((($M69      -$K69      )/$K69      )*100))</f>
        <v>-7.6319193239017107</v>
      </c>
      <c r="T69" s="48">
        <f>IF(($E69      =0),0,(($P69      /$E69      )*100))</f>
        <v>65.960944177789472</v>
      </c>
      <c r="U69" s="50">
        <f>IF(($E69      =0),0,(($Q69      /$E69      )*100))</f>
        <v>65.959915181800255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60836000</v>
      </c>
      <c r="C70" s="101">
        <f>C69</f>
        <v>0</v>
      </c>
      <c r="D70" s="101"/>
      <c r="E70" s="101">
        <f>$B70      +$C70      +$D70</f>
        <v>60836000</v>
      </c>
      <c r="F70" s="102">
        <f t="shared" ref="F70:O70" si="44">F69</f>
        <v>60836000</v>
      </c>
      <c r="G70" s="103">
        <f t="shared" si="44"/>
        <v>60836000</v>
      </c>
      <c r="H70" s="102">
        <f t="shared" si="44"/>
        <v>16264000</v>
      </c>
      <c r="I70" s="103">
        <f t="shared" si="44"/>
        <v>12867203</v>
      </c>
      <c r="J70" s="102">
        <f t="shared" si="44"/>
        <v>15659000</v>
      </c>
      <c r="K70" s="103">
        <f t="shared" si="44"/>
        <v>14170839</v>
      </c>
      <c r="L70" s="102">
        <f t="shared" si="44"/>
        <v>8205000</v>
      </c>
      <c r="M70" s="103">
        <f t="shared" si="44"/>
        <v>13089332</v>
      </c>
      <c r="N70" s="102">
        <f t="shared" si="44"/>
        <v>0</v>
      </c>
      <c r="O70" s="103">
        <f t="shared" si="44"/>
        <v>0</v>
      </c>
      <c r="P70" s="102">
        <f>$H70      +$J70      +$L70      +$N70</f>
        <v>40128000</v>
      </c>
      <c r="Q70" s="103">
        <f>$I70      +$K70      +$M70      +$O70</f>
        <v>40127374</v>
      </c>
      <c r="R70" s="57">
        <f>IF(($J70      =0),0,((($L70      -$J70      )/$J70      )*100))</f>
        <v>-47.602018008812827</v>
      </c>
      <c r="S70" s="58">
        <f>IF(($K70      =0),0,((($M70      -$K70      )/$K70      )*100))</f>
        <v>-7.6319193239017107</v>
      </c>
      <c r="T70" s="57">
        <f>IF($E70   =0,0,($P70   /$E70   )*100)</f>
        <v>65.960944177789472</v>
      </c>
      <c r="U70" s="59">
        <f>IF($E70   =0,0,($Q70   /$E70 )*100)</f>
        <v>65.959915181800255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60836000</v>
      </c>
      <c r="C71" s="104">
        <f>C69</f>
        <v>0</v>
      </c>
      <c r="D71" s="104"/>
      <c r="E71" s="104">
        <f>$B71      +$C71      +$D71</f>
        <v>60836000</v>
      </c>
      <c r="F71" s="105">
        <f t="shared" ref="F71:O71" si="45">F69</f>
        <v>60836000</v>
      </c>
      <c r="G71" s="106">
        <f t="shared" si="45"/>
        <v>60836000</v>
      </c>
      <c r="H71" s="105">
        <f t="shared" si="45"/>
        <v>16264000</v>
      </c>
      <c r="I71" s="106">
        <f t="shared" si="45"/>
        <v>12867203</v>
      </c>
      <c r="J71" s="105">
        <f t="shared" si="45"/>
        <v>15659000</v>
      </c>
      <c r="K71" s="106">
        <f t="shared" si="45"/>
        <v>14170839</v>
      </c>
      <c r="L71" s="105">
        <f t="shared" si="45"/>
        <v>8205000</v>
      </c>
      <c r="M71" s="106">
        <f t="shared" si="45"/>
        <v>13089332</v>
      </c>
      <c r="N71" s="105">
        <f t="shared" si="45"/>
        <v>0</v>
      </c>
      <c r="O71" s="106">
        <f t="shared" si="45"/>
        <v>0</v>
      </c>
      <c r="P71" s="105">
        <f>$H71      +$J71      +$L71      +$N71</f>
        <v>40128000</v>
      </c>
      <c r="Q71" s="106">
        <f>$I71      +$K71      +$M71      +$O71</f>
        <v>40127374</v>
      </c>
      <c r="R71" s="61">
        <f>IF(($J71      =0),0,((($L71      -$J71      )/$J71      )*100))</f>
        <v>-47.602018008812827</v>
      </c>
      <c r="S71" s="62">
        <f>IF(($K71      =0),0,((($M71      -$K71      )/$K71      )*100))</f>
        <v>-7.6319193239017107</v>
      </c>
      <c r="T71" s="61">
        <f>IF($E71   =0,0,($P71   /$E71   )*100)</f>
        <v>65.960944177789472</v>
      </c>
      <c r="U71" s="65">
        <f>IF($E71   =0,0,($Q71   /$E71   )*100)</f>
        <v>65.959915181800255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88628000</v>
      </c>
      <c r="C72" s="104">
        <f>SUM(C9:C15,C18:C23,C26:C29,C32,C35:C39,C42:C52,C55:C58,C61:C65,C69)</f>
        <v>1170000</v>
      </c>
      <c r="D72" s="104"/>
      <c r="E72" s="104">
        <f>$B72      +$C72      +$D72</f>
        <v>89798000</v>
      </c>
      <c r="F72" s="105">
        <f t="shared" ref="F72:O72" si="46">SUM(F9:F15,F18:F23,F26:F29,F32,F35:F39,F42:F52,F55:F58,F61:F65,F69)</f>
        <v>89798000</v>
      </c>
      <c r="G72" s="106">
        <f t="shared" si="46"/>
        <v>79924000</v>
      </c>
      <c r="H72" s="105">
        <f t="shared" si="46"/>
        <v>17419000</v>
      </c>
      <c r="I72" s="106">
        <f t="shared" si="46"/>
        <v>13645540</v>
      </c>
      <c r="J72" s="105">
        <f t="shared" si="46"/>
        <v>17421000</v>
      </c>
      <c r="K72" s="106">
        <f t="shared" si="46"/>
        <v>20587918</v>
      </c>
      <c r="L72" s="105">
        <f t="shared" si="46"/>
        <v>15464000</v>
      </c>
      <c r="M72" s="106">
        <f t="shared" si="46"/>
        <v>20022137</v>
      </c>
      <c r="N72" s="105">
        <f t="shared" si="46"/>
        <v>0</v>
      </c>
      <c r="O72" s="106">
        <f t="shared" si="46"/>
        <v>0</v>
      </c>
      <c r="P72" s="105">
        <f>$H72      +$J72      +$L72      +$N72</f>
        <v>50304000</v>
      </c>
      <c r="Q72" s="106">
        <f>$I72      +$K72      +$M72      +$O72</f>
        <v>54255595</v>
      </c>
      <c r="R72" s="61">
        <f>IF(($J72      =0),0,((($L72      -$J72      )/$J72      )*100))</f>
        <v>-11.233568681476379</v>
      </c>
      <c r="S72" s="62">
        <f>IF(($K72      =0),0,((($M72      -$K72      )/$K72      )*100))</f>
        <v>-2.7481214953352739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62.939792803163009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67.88398353435764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M6KLUrFeSp2efH4Lz8IEs5L0B0uLbQSmfZ26utOE0G0MSJxQuH7eiT0u11YCuUwwTzigA2GMC9Ro9CMUwc2GjA==" saltValue="ZCVuZS39NEgXyc0UKO4G5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2000000</v>
      </c>
      <c r="C10" s="92">
        <v>0</v>
      </c>
      <c r="D10" s="92"/>
      <c r="E10" s="92">
        <f t="shared" ref="E10:E16" si="0">$B10      +$C10      +$D10</f>
        <v>2000000</v>
      </c>
      <c r="F10" s="93">
        <v>2000000</v>
      </c>
      <c r="G10" s="94">
        <v>2000000</v>
      </c>
      <c r="H10" s="93">
        <v>82000</v>
      </c>
      <c r="I10" s="94"/>
      <c r="J10" s="93">
        <v>118000</v>
      </c>
      <c r="K10" s="94"/>
      <c r="L10" s="93">
        <v>124000</v>
      </c>
      <c r="M10" s="94">
        <v>699475</v>
      </c>
      <c r="N10" s="93"/>
      <c r="O10" s="94"/>
      <c r="P10" s="93">
        <f t="shared" ref="P10:P16" si="1">$H10      +$J10      +$L10      +$N10</f>
        <v>324000</v>
      </c>
      <c r="Q10" s="94">
        <f t="shared" ref="Q10:Q16" si="2">$I10      +$K10      +$M10      +$O10</f>
        <v>699475</v>
      </c>
      <c r="R10" s="48">
        <f t="shared" ref="R10:R16" si="3">IF(($J10      =0),0,((($L10      -$J10      )/$J10      )*100))</f>
        <v>5.0847457627118651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16.2</v>
      </c>
      <c r="U10" s="50">
        <f t="shared" ref="U10:U15" si="6">IF(($E10      =0),0,(($Q10      /$E10      )*100))</f>
        <v>34.973749999999995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2000000</v>
      </c>
      <c r="C16" s="95">
        <f>SUM(C9:C15)</f>
        <v>0</v>
      </c>
      <c r="D16" s="95"/>
      <c r="E16" s="95">
        <f t="shared" si="0"/>
        <v>2000000</v>
      </c>
      <c r="F16" s="96">
        <f t="shared" ref="F16:O16" si="7">SUM(F9:F15)</f>
        <v>2000000</v>
      </c>
      <c r="G16" s="97">
        <f t="shared" si="7"/>
        <v>2000000</v>
      </c>
      <c r="H16" s="96">
        <f t="shared" si="7"/>
        <v>82000</v>
      </c>
      <c r="I16" s="97">
        <f t="shared" si="7"/>
        <v>0</v>
      </c>
      <c r="J16" s="96">
        <f t="shared" si="7"/>
        <v>118000</v>
      </c>
      <c r="K16" s="97">
        <f t="shared" si="7"/>
        <v>0</v>
      </c>
      <c r="L16" s="96">
        <f t="shared" si="7"/>
        <v>124000</v>
      </c>
      <c r="M16" s="97">
        <f t="shared" si="7"/>
        <v>699475</v>
      </c>
      <c r="N16" s="96">
        <f t="shared" si="7"/>
        <v>0</v>
      </c>
      <c r="O16" s="97">
        <f t="shared" si="7"/>
        <v>0</v>
      </c>
      <c r="P16" s="96">
        <f t="shared" si="1"/>
        <v>324000</v>
      </c>
      <c r="Q16" s="97">
        <f t="shared" si="2"/>
        <v>699475</v>
      </c>
      <c r="R16" s="52">
        <f t="shared" si="3"/>
        <v>5.0847457627118651</v>
      </c>
      <c r="S16" s="53">
        <f t="shared" si="4"/>
        <v>0</v>
      </c>
      <c r="T16" s="52">
        <f>IF((SUM($E9:$E13)+$E15)=0,0,(P16/(SUM($E9:$E13)+$E15)*100))</f>
        <v>16.2</v>
      </c>
      <c r="U16" s="54">
        <f>IF((SUM($E9:$E13)+$E15)=0,0,(Q16/(SUM($E9:$E13)+$E15)*100))</f>
        <v>34.973749999999995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8463000</v>
      </c>
      <c r="C32" s="92">
        <v>0</v>
      </c>
      <c r="D32" s="92"/>
      <c r="E32" s="92">
        <f>$B32      +$C32      +$D32</f>
        <v>8463000</v>
      </c>
      <c r="F32" s="93">
        <v>8463000</v>
      </c>
      <c r="G32" s="94">
        <v>8463000</v>
      </c>
      <c r="H32" s="93">
        <v>2583000</v>
      </c>
      <c r="I32" s="94"/>
      <c r="J32" s="93">
        <v>2057000</v>
      </c>
      <c r="K32" s="94"/>
      <c r="L32" s="93">
        <v>925000</v>
      </c>
      <c r="M32" s="94"/>
      <c r="N32" s="93"/>
      <c r="O32" s="94"/>
      <c r="P32" s="93">
        <f>$H32      +$J32      +$L32      +$N32</f>
        <v>5565000</v>
      </c>
      <c r="Q32" s="94">
        <f>$I32      +$K32      +$M32      +$O32</f>
        <v>0</v>
      </c>
      <c r="R32" s="48">
        <f>IF(($J32      =0),0,((($L32      -$J32      )/$J32      )*100))</f>
        <v>-55.03159941662615</v>
      </c>
      <c r="S32" s="49">
        <f>IF(($K32      =0),0,((($M32      -$K32      )/$K32      )*100))</f>
        <v>0</v>
      </c>
      <c r="T32" s="48">
        <f>IF(($E32      =0),0,(($P32      /$E32      )*100))</f>
        <v>65.75682382133995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8463000</v>
      </c>
      <c r="C33" s="95">
        <f>C32</f>
        <v>0</v>
      </c>
      <c r="D33" s="95"/>
      <c r="E33" s="95">
        <f>$B33      +$C33      +$D33</f>
        <v>8463000</v>
      </c>
      <c r="F33" s="96">
        <f t="shared" ref="F33:O33" si="17">F32</f>
        <v>8463000</v>
      </c>
      <c r="G33" s="97">
        <f t="shared" si="17"/>
        <v>8463000</v>
      </c>
      <c r="H33" s="96">
        <f t="shared" si="17"/>
        <v>2583000</v>
      </c>
      <c r="I33" s="97">
        <f t="shared" si="17"/>
        <v>0</v>
      </c>
      <c r="J33" s="96">
        <f t="shared" si="17"/>
        <v>2057000</v>
      </c>
      <c r="K33" s="97">
        <f t="shared" si="17"/>
        <v>0</v>
      </c>
      <c r="L33" s="96">
        <f t="shared" si="17"/>
        <v>925000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5565000</v>
      </c>
      <c r="Q33" s="97">
        <f>$I33      +$K33      +$M33      +$O33</f>
        <v>0</v>
      </c>
      <c r="R33" s="52">
        <f>IF(($J33      =0),0,((($L33      -$J33      )/$J33      )*100))</f>
        <v>-55.03159941662615</v>
      </c>
      <c r="S33" s="53">
        <f>IF(($K33      =0),0,((($M33      -$K33      )/$K33      )*100))</f>
        <v>0</v>
      </c>
      <c r="T33" s="52">
        <f>IF($E33   =0,0,($P33   /$E33   )*100)</f>
        <v>65.75682382133995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16020000</v>
      </c>
      <c r="C35" s="92">
        <v>1300000</v>
      </c>
      <c r="D35" s="92"/>
      <c r="E35" s="92">
        <f t="shared" ref="E35:E40" si="18">$B35      +$C35      +$D35</f>
        <v>17320000</v>
      </c>
      <c r="F35" s="93">
        <v>17320000</v>
      </c>
      <c r="G35" s="94">
        <v>17320000</v>
      </c>
      <c r="H35" s="93"/>
      <c r="I35" s="94">
        <v>3056025</v>
      </c>
      <c r="J35" s="93">
        <v>2323000</v>
      </c>
      <c r="K35" s="94">
        <v>1445523</v>
      </c>
      <c r="L35" s="93">
        <v>1170000</v>
      </c>
      <c r="M35" s="94">
        <v>1595542</v>
      </c>
      <c r="N35" s="93"/>
      <c r="O35" s="94"/>
      <c r="P35" s="93">
        <f t="shared" ref="P35:P40" si="19">$H35      +$J35      +$L35      +$N35</f>
        <v>3493000</v>
      </c>
      <c r="Q35" s="94">
        <f t="shared" ref="Q35:Q40" si="20">$I35      +$K35      +$M35      +$O35</f>
        <v>6097090</v>
      </c>
      <c r="R35" s="48">
        <f t="shared" ref="R35:R40" si="21">IF(($J35      =0),0,((($L35      -$J35      )/$J35      )*100))</f>
        <v>-49.634093844167026</v>
      </c>
      <c r="S35" s="49">
        <f t="shared" ref="S35:S40" si="22">IF(($K35      =0),0,((($M35      -$K35      )/$K35      )*100))</f>
        <v>10.378181460966031</v>
      </c>
      <c r="T35" s="48">
        <f t="shared" ref="T35:T39" si="23">IF(($E35      =0),0,(($P35      /$E35      )*100))</f>
        <v>20.16743648960739</v>
      </c>
      <c r="U35" s="50">
        <f t="shared" ref="U35:U39" si="24">IF(($E35      =0),0,(($Q35      /$E35      )*100))</f>
        <v>35.20259815242494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17566000</v>
      </c>
      <c r="C36" s="92">
        <v>0</v>
      </c>
      <c r="D36" s="92"/>
      <c r="E36" s="92">
        <f t="shared" si="18"/>
        <v>17566000</v>
      </c>
      <c r="F36" s="93">
        <v>17566000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33586000</v>
      </c>
      <c r="C40" s="95">
        <f>SUM(C35:C39)</f>
        <v>1300000</v>
      </c>
      <c r="D40" s="95"/>
      <c r="E40" s="95">
        <f t="shared" si="18"/>
        <v>34886000</v>
      </c>
      <c r="F40" s="96">
        <f t="shared" ref="F40:O40" si="25">SUM(F35:F39)</f>
        <v>34886000</v>
      </c>
      <c r="G40" s="97">
        <f t="shared" si="25"/>
        <v>17320000</v>
      </c>
      <c r="H40" s="96">
        <f t="shared" si="25"/>
        <v>0</v>
      </c>
      <c r="I40" s="97">
        <f t="shared" si="25"/>
        <v>3056025</v>
      </c>
      <c r="J40" s="96">
        <f t="shared" si="25"/>
        <v>2323000</v>
      </c>
      <c r="K40" s="97">
        <f t="shared" si="25"/>
        <v>1445523</v>
      </c>
      <c r="L40" s="96">
        <f t="shared" si="25"/>
        <v>1170000</v>
      </c>
      <c r="M40" s="97">
        <f t="shared" si="25"/>
        <v>1595542</v>
      </c>
      <c r="N40" s="96">
        <f t="shared" si="25"/>
        <v>0</v>
      </c>
      <c r="O40" s="97">
        <f t="shared" si="25"/>
        <v>0</v>
      </c>
      <c r="P40" s="96">
        <f t="shared" si="19"/>
        <v>3493000</v>
      </c>
      <c r="Q40" s="97">
        <f t="shared" si="20"/>
        <v>6097090</v>
      </c>
      <c r="R40" s="52">
        <f t="shared" si="21"/>
        <v>-49.634093844167026</v>
      </c>
      <c r="S40" s="53">
        <f t="shared" si="22"/>
        <v>10.378181460966031</v>
      </c>
      <c r="T40" s="52">
        <f>IF((+$E35+$E38) =0,0,(P40   /(+$E35+$E38) )*100)</f>
        <v>20.16743648960739</v>
      </c>
      <c r="U40" s="54">
        <f>IF((+$E35+$E38) =0,0,(Q40   /(+$E35+$E38) )*100)</f>
        <v>35.20259815242494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44049000</v>
      </c>
      <c r="C67" s="104">
        <f>SUM(C9:C15,C18:C23,C26:C29,C32,C35:C39,C42:C52,C55:C58,C61:C65)</f>
        <v>1300000</v>
      </c>
      <c r="D67" s="104"/>
      <c r="E67" s="104">
        <f t="shared" si="35"/>
        <v>45349000</v>
      </c>
      <c r="F67" s="105">
        <f t="shared" ref="F67:O67" si="43">SUM(F9:F15,F18:F23,F26:F29,F32,F35:F39,F42:F52,F55:F58,F61:F65)</f>
        <v>45349000</v>
      </c>
      <c r="G67" s="106">
        <f t="shared" si="43"/>
        <v>27783000</v>
      </c>
      <c r="H67" s="105">
        <f t="shared" si="43"/>
        <v>2665000</v>
      </c>
      <c r="I67" s="106">
        <f t="shared" si="43"/>
        <v>3056025</v>
      </c>
      <c r="J67" s="105">
        <f t="shared" si="43"/>
        <v>4498000</v>
      </c>
      <c r="K67" s="106">
        <f t="shared" si="43"/>
        <v>1445523</v>
      </c>
      <c r="L67" s="105">
        <f t="shared" si="43"/>
        <v>2219000</v>
      </c>
      <c r="M67" s="106">
        <f t="shared" si="43"/>
        <v>2295017</v>
      </c>
      <c r="N67" s="105">
        <f t="shared" si="43"/>
        <v>0</v>
      </c>
      <c r="O67" s="106">
        <f t="shared" si="43"/>
        <v>0</v>
      </c>
      <c r="P67" s="105">
        <f t="shared" si="36"/>
        <v>9382000</v>
      </c>
      <c r="Q67" s="106">
        <f t="shared" si="37"/>
        <v>6796565</v>
      </c>
      <c r="R67" s="61">
        <f t="shared" si="38"/>
        <v>-50.666963094708763</v>
      </c>
      <c r="S67" s="62">
        <f t="shared" si="39"/>
        <v>58.767242029355458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33.768851455926288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24.463034949429506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99741000</v>
      </c>
      <c r="C69" s="92">
        <v>62000000</v>
      </c>
      <c r="D69" s="92"/>
      <c r="E69" s="92">
        <f>$B69      +$C69      +$D69</f>
        <v>161741000</v>
      </c>
      <c r="F69" s="93">
        <v>161741000</v>
      </c>
      <c r="G69" s="94">
        <v>161741000</v>
      </c>
      <c r="H69" s="93">
        <v>64463000</v>
      </c>
      <c r="I69" s="94">
        <v>53135456</v>
      </c>
      <c r="J69" s="93">
        <v>30158000</v>
      </c>
      <c r="K69" s="94">
        <v>24583664</v>
      </c>
      <c r="L69" s="93">
        <v>2794000</v>
      </c>
      <c r="M69" s="94">
        <v>28898</v>
      </c>
      <c r="N69" s="93"/>
      <c r="O69" s="94"/>
      <c r="P69" s="93">
        <f>$H69      +$J69      +$L69      +$N69</f>
        <v>97415000</v>
      </c>
      <c r="Q69" s="94">
        <f>$I69      +$K69      +$M69      +$O69</f>
        <v>77748018</v>
      </c>
      <c r="R69" s="48">
        <f>IF(($J69      =0),0,((($L69      -$J69      )/$J69      )*100))</f>
        <v>-90.735459911134683</v>
      </c>
      <c r="S69" s="49">
        <f>IF(($K69      =0),0,((($M69      -$K69      )/$K69      )*100))</f>
        <v>-99.882450394701124</v>
      </c>
      <c r="T69" s="48">
        <f>IF(($E69      =0),0,(($P69      /$E69      )*100))</f>
        <v>60.229008105551465</v>
      </c>
      <c r="U69" s="50">
        <f>IF(($E69      =0),0,(($Q69      /$E69      )*100))</f>
        <v>48.069455487476894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99741000</v>
      </c>
      <c r="C70" s="101">
        <f>C69</f>
        <v>62000000</v>
      </c>
      <c r="D70" s="101"/>
      <c r="E70" s="101">
        <f>$B70      +$C70      +$D70</f>
        <v>161741000</v>
      </c>
      <c r="F70" s="102">
        <f t="shared" ref="F70:O70" si="44">F69</f>
        <v>161741000</v>
      </c>
      <c r="G70" s="103">
        <f t="shared" si="44"/>
        <v>161741000</v>
      </c>
      <c r="H70" s="102">
        <f t="shared" si="44"/>
        <v>64463000</v>
      </c>
      <c r="I70" s="103">
        <f t="shared" si="44"/>
        <v>53135456</v>
      </c>
      <c r="J70" s="102">
        <f t="shared" si="44"/>
        <v>30158000</v>
      </c>
      <c r="K70" s="103">
        <f t="shared" si="44"/>
        <v>24583664</v>
      </c>
      <c r="L70" s="102">
        <f t="shared" si="44"/>
        <v>2794000</v>
      </c>
      <c r="M70" s="103">
        <f t="shared" si="44"/>
        <v>28898</v>
      </c>
      <c r="N70" s="102">
        <f t="shared" si="44"/>
        <v>0</v>
      </c>
      <c r="O70" s="103">
        <f t="shared" si="44"/>
        <v>0</v>
      </c>
      <c r="P70" s="102">
        <f>$H70      +$J70      +$L70      +$N70</f>
        <v>97415000</v>
      </c>
      <c r="Q70" s="103">
        <f>$I70      +$K70      +$M70      +$O70</f>
        <v>77748018</v>
      </c>
      <c r="R70" s="57">
        <f>IF(($J70      =0),0,((($L70      -$J70      )/$J70      )*100))</f>
        <v>-90.735459911134683</v>
      </c>
      <c r="S70" s="58">
        <f>IF(($K70      =0),0,((($M70      -$K70      )/$K70      )*100))</f>
        <v>-99.882450394701124</v>
      </c>
      <c r="T70" s="57">
        <f>IF($E70   =0,0,($P70   /$E70   )*100)</f>
        <v>60.229008105551465</v>
      </c>
      <c r="U70" s="59">
        <f>IF($E70   =0,0,($Q70   /$E70 )*100)</f>
        <v>48.069455487476894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99741000</v>
      </c>
      <c r="C71" s="104">
        <f>C69</f>
        <v>62000000</v>
      </c>
      <c r="D71" s="104"/>
      <c r="E71" s="104">
        <f>$B71      +$C71      +$D71</f>
        <v>161741000</v>
      </c>
      <c r="F71" s="105">
        <f t="shared" ref="F71:O71" si="45">F69</f>
        <v>161741000</v>
      </c>
      <c r="G71" s="106">
        <f t="shared" si="45"/>
        <v>161741000</v>
      </c>
      <c r="H71" s="105">
        <f t="shared" si="45"/>
        <v>64463000</v>
      </c>
      <c r="I71" s="106">
        <f t="shared" si="45"/>
        <v>53135456</v>
      </c>
      <c r="J71" s="105">
        <f t="shared" si="45"/>
        <v>30158000</v>
      </c>
      <c r="K71" s="106">
        <f t="shared" si="45"/>
        <v>24583664</v>
      </c>
      <c r="L71" s="105">
        <f t="shared" si="45"/>
        <v>2794000</v>
      </c>
      <c r="M71" s="106">
        <f t="shared" si="45"/>
        <v>28898</v>
      </c>
      <c r="N71" s="105">
        <f t="shared" si="45"/>
        <v>0</v>
      </c>
      <c r="O71" s="106">
        <f t="shared" si="45"/>
        <v>0</v>
      </c>
      <c r="P71" s="105">
        <f>$H71      +$J71      +$L71      +$N71</f>
        <v>97415000</v>
      </c>
      <c r="Q71" s="106">
        <f>$I71      +$K71      +$M71      +$O71</f>
        <v>77748018</v>
      </c>
      <c r="R71" s="61">
        <f>IF(($J71      =0),0,((($L71      -$J71      )/$J71      )*100))</f>
        <v>-90.735459911134683</v>
      </c>
      <c r="S71" s="62">
        <f>IF(($K71      =0),0,((($M71      -$K71      )/$K71      )*100))</f>
        <v>-99.882450394701124</v>
      </c>
      <c r="T71" s="61">
        <f>IF($E71   =0,0,($P71   /$E71   )*100)</f>
        <v>60.229008105551465</v>
      </c>
      <c r="U71" s="65">
        <f>IF($E71   =0,0,($Q71   /$E71   )*100)</f>
        <v>48.069455487476894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143790000</v>
      </c>
      <c r="C72" s="104">
        <f>SUM(C9:C15,C18:C23,C26:C29,C32,C35:C39,C42:C52,C55:C58,C61:C65,C69)</f>
        <v>63300000</v>
      </c>
      <c r="D72" s="104"/>
      <c r="E72" s="104">
        <f>$B72      +$C72      +$D72</f>
        <v>207090000</v>
      </c>
      <c r="F72" s="105">
        <f t="shared" ref="F72:O72" si="46">SUM(F9:F15,F18:F23,F26:F29,F32,F35:F39,F42:F52,F55:F58,F61:F65,F69)</f>
        <v>207090000</v>
      </c>
      <c r="G72" s="106">
        <f t="shared" si="46"/>
        <v>189524000</v>
      </c>
      <c r="H72" s="105">
        <f t="shared" si="46"/>
        <v>67128000</v>
      </c>
      <c r="I72" s="106">
        <f t="shared" si="46"/>
        <v>56191481</v>
      </c>
      <c r="J72" s="105">
        <f t="shared" si="46"/>
        <v>34656000</v>
      </c>
      <c r="K72" s="106">
        <f t="shared" si="46"/>
        <v>26029187</v>
      </c>
      <c r="L72" s="105">
        <f t="shared" si="46"/>
        <v>5013000</v>
      </c>
      <c r="M72" s="106">
        <f t="shared" si="46"/>
        <v>2323915</v>
      </c>
      <c r="N72" s="105">
        <f t="shared" si="46"/>
        <v>0</v>
      </c>
      <c r="O72" s="106">
        <f t="shared" si="46"/>
        <v>0</v>
      </c>
      <c r="P72" s="105">
        <f>$H72      +$J72      +$L72      +$N72</f>
        <v>106797000</v>
      </c>
      <c r="Q72" s="106">
        <f>$I72      +$K72      +$M72      +$O72</f>
        <v>84544583</v>
      </c>
      <c r="R72" s="61">
        <f>IF(($J72      =0),0,((($L72      -$J72      )/$J72      )*100))</f>
        <v>-85.53497229916897</v>
      </c>
      <c r="S72" s="62">
        <f>IF(($K72      =0),0,((($M72      -$K72      )/$K72      )*100))</f>
        <v>-91.071887877251029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56.350119246111305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44.608905996074377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qjFBiUWDP2+j67f9xPcT2u5efcy11jGJmvW6Cf2lEbmZ8D2zWVBy85BSGbdffqQB0yzGs7kulFeq2dx9e0VyCw==" saltValue="3GPRo2fQmt2GcItKfn5Gh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D9A130B-F46B-4552-9E12-90C56EE84C52}"/>
</file>

<file path=customXml/itemProps2.xml><?xml version="1.0" encoding="utf-8"?>
<ds:datastoreItem xmlns:ds="http://schemas.openxmlformats.org/officeDocument/2006/customXml" ds:itemID="{BE137CE0-B2FD-4D2B-93D9-FA9FF4344034}"/>
</file>

<file path=customXml/itemProps3.xml><?xml version="1.0" encoding="utf-8"?>
<ds:datastoreItem xmlns:ds="http://schemas.openxmlformats.org/officeDocument/2006/customXml" ds:itemID="{118279B8-F278-462F-B548-305BA6A1D5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28</vt:i4>
      </vt:variant>
    </vt:vector>
  </HeadingPairs>
  <TitlesOfParts>
    <vt:vector size="56" baseType="lpstr">
      <vt:lpstr>Summary</vt:lpstr>
      <vt:lpstr>DC33</vt:lpstr>
      <vt:lpstr>DC34</vt:lpstr>
      <vt:lpstr>DC35</vt:lpstr>
      <vt:lpstr>DC36</vt:lpstr>
      <vt:lpstr>DC47</vt:lpstr>
      <vt:lpstr>LIM331</vt:lpstr>
      <vt:lpstr>LIM332</vt:lpstr>
      <vt:lpstr>LIM333</vt:lpstr>
      <vt:lpstr>LIM334</vt:lpstr>
      <vt:lpstr>LIM335</vt:lpstr>
      <vt:lpstr>LIM341</vt:lpstr>
      <vt:lpstr>LIM343</vt:lpstr>
      <vt:lpstr>LIM344</vt:lpstr>
      <vt:lpstr>LIM345</vt:lpstr>
      <vt:lpstr>LIM351</vt:lpstr>
      <vt:lpstr>LIM353</vt:lpstr>
      <vt:lpstr>LIM354</vt:lpstr>
      <vt:lpstr>LIM355</vt:lpstr>
      <vt:lpstr>LIM361</vt:lpstr>
      <vt:lpstr>LIM362</vt:lpstr>
      <vt:lpstr>LIM366</vt:lpstr>
      <vt:lpstr>LIM367</vt:lpstr>
      <vt:lpstr>LIM368</vt:lpstr>
      <vt:lpstr>LIM471</vt:lpstr>
      <vt:lpstr>LIM472</vt:lpstr>
      <vt:lpstr>LIM473</vt:lpstr>
      <vt:lpstr>LIM476</vt:lpstr>
      <vt:lpstr>'DC33'!Print_Area</vt:lpstr>
      <vt:lpstr>'DC34'!Print_Area</vt:lpstr>
      <vt:lpstr>'DC35'!Print_Area</vt:lpstr>
      <vt:lpstr>'DC36'!Print_Area</vt:lpstr>
      <vt:lpstr>'DC47'!Print_Area</vt:lpstr>
      <vt:lpstr>'LIM331'!Print_Area</vt:lpstr>
      <vt:lpstr>'LIM332'!Print_Area</vt:lpstr>
      <vt:lpstr>'LIM333'!Print_Area</vt:lpstr>
      <vt:lpstr>'LIM334'!Print_Area</vt:lpstr>
      <vt:lpstr>'LIM335'!Print_Area</vt:lpstr>
      <vt:lpstr>'LIM341'!Print_Area</vt:lpstr>
      <vt:lpstr>'LIM343'!Print_Area</vt:lpstr>
      <vt:lpstr>'LIM344'!Print_Area</vt:lpstr>
      <vt:lpstr>'LIM345'!Print_Area</vt:lpstr>
      <vt:lpstr>'LIM351'!Print_Area</vt:lpstr>
      <vt:lpstr>'LIM353'!Print_Area</vt:lpstr>
      <vt:lpstr>'LIM354'!Print_Area</vt:lpstr>
      <vt:lpstr>'LIM355'!Print_Area</vt:lpstr>
      <vt:lpstr>'LIM361'!Print_Area</vt:lpstr>
      <vt:lpstr>'LIM362'!Print_Area</vt:lpstr>
      <vt:lpstr>'LIM366'!Print_Area</vt:lpstr>
      <vt:lpstr>'LIM367'!Print_Area</vt:lpstr>
      <vt:lpstr>'LIM368'!Print_Area</vt:lpstr>
      <vt:lpstr>'LIM471'!Print_Area</vt:lpstr>
      <vt:lpstr>'LIM472'!Print_Area</vt:lpstr>
      <vt:lpstr>'LIM473'!Print_Area</vt:lpstr>
      <vt:lpstr>'LIM476'!Print_Area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Kgothatso Matlala</dc:creator>
  <cp:lastModifiedBy>Kgothatso Matlala</cp:lastModifiedBy>
  <dcterms:created xsi:type="dcterms:W3CDTF">2022-05-05T12:42:11Z</dcterms:created>
  <dcterms:modified xsi:type="dcterms:W3CDTF">2022-05-05T12:46:40Z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